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PPs-Referencia" sheetId="1" r:id="rId4"/>
    <sheet state="visible" name="Macrel (233)" sheetId="2" r:id="rId5"/>
    <sheet state="visible" name="CAMPR3 (192)" sheetId="3" r:id="rId6"/>
    <sheet state="visible" name="AMP Scanner (85)" sheetId="4" r:id="rId7"/>
    <sheet state="visible" name="AmPEP(222)" sheetId="5" r:id="rId8"/>
    <sheet state="visible" name="AL4AMP (204)" sheetId="6" r:id="rId9"/>
    <sheet state="visible" name="Comparación" sheetId="7" r:id="rId10"/>
    <sheet state="visible" name="Predicción AMP" sheetId="8" r:id="rId11"/>
    <sheet state="visible" name="Péptidos Alejo" sheetId="9" r:id="rId12"/>
    <sheet state="visible" name="Peptidos de Sergio" sheetId="10" r:id="rId13"/>
  </sheets>
  <definedNames/>
  <calcPr/>
  <extLst>
    <ext uri="GoogleSheetsCustomDataVersion2">
      <go:sheetsCustomData xmlns:go="http://customooxmlschemas.google.com/" r:id="rId14" roundtripDataChecksum="DHqyW3YfhYS8M1hLo8LV669ecpA2gXtRYxEq0yLg9OQ="/>
    </ext>
  </extLst>
</workbook>
</file>

<file path=xl/sharedStrings.xml><?xml version="1.0" encoding="utf-8"?>
<sst xmlns="http://schemas.openxmlformats.org/spreadsheetml/2006/main" count="13296" uniqueCount="3483">
  <si>
    <t>Accession</t>
  </si>
  <si>
    <t>Organism</t>
  </si>
  <si>
    <t>Taxonomia (FILO)</t>
  </si>
  <si>
    <t>Main product</t>
  </si>
  <si>
    <t>Clase</t>
  </si>
  <si>
    <t>¿Completo?</t>
  </si>
  <si>
    <t>Actividad antimicrobiana</t>
  </si>
  <si>
    <t>Actividad a Gram +/-</t>
  </si>
  <si>
    <t>Mecanismo de acción</t>
  </si>
  <si>
    <t xml:space="preserve">PM (g/mol) </t>
  </si>
  <si>
    <t>PI</t>
  </si>
  <si>
    <t>Carga neta (pH=7)</t>
  </si>
  <si>
    <t>Hidrofilicidad media</t>
  </si>
  <si>
    <t>Ciclos de RippMiner</t>
  </si>
  <si>
    <t>Identificador del peptido precursor</t>
  </si>
  <si>
    <t>Secuencia del peptido precursor</t>
  </si>
  <si>
    <t xml:space="preserve">Péptido lider </t>
  </si>
  <si>
    <t xml:space="preserve">Peptido central </t>
  </si>
  <si>
    <t>Link</t>
  </si>
  <si>
    <t>FASTA del peptido precursor</t>
  </si>
  <si>
    <t>Macrel</t>
  </si>
  <si>
    <t>Is AMP?</t>
  </si>
  <si>
    <t>CAMPR3</t>
  </si>
  <si>
    <t>Is AMP?2</t>
  </si>
  <si>
    <t>AL4AMP</t>
  </si>
  <si>
    <t>Is AMP?3</t>
  </si>
  <si>
    <t>Antimicrobial Peptide Scanner vr.2</t>
  </si>
  <si>
    <t>Is AMP?4</t>
  </si>
  <si>
    <t>AmPEP</t>
  </si>
  <si>
    <t>Is AMP?5</t>
  </si>
  <si>
    <t>Is AMP?6</t>
  </si>
  <si>
    <t>BGC0000468</t>
  </si>
  <si>
    <t>Streptomyces bottropensis</t>
  </si>
  <si>
    <t>Actinomycetota</t>
  </si>
  <si>
    <t>bottromycin A2</t>
  </si>
  <si>
    <t>Bottromycin</t>
  </si>
  <si>
    <t>True</t>
  </si>
  <si>
    <t>+</t>
  </si>
  <si>
    <t>Ribosoma</t>
  </si>
  <si>
    <t>bmbC</t>
  </si>
  <si>
    <r>
      <rPr>
        <rFont val="Calibri"/>
        <color theme="1"/>
        <sz val="11.0"/>
      </rPr>
      <t>M</t>
    </r>
    <r>
      <rPr>
        <rFont val="Calibri"/>
        <b/>
        <color theme="1"/>
        <sz val="11.0"/>
      </rPr>
      <t>GPVVVFDC</t>
    </r>
    <r>
      <rPr>
        <rFont val="Calibri"/>
        <color theme="1"/>
        <sz val="11.0"/>
      </rPr>
      <t xml:space="preserve">MTADFLNDDPNNAELSALEMEELESWGAWDGEATS </t>
    </r>
  </si>
  <si>
    <t>MTADFLNDDPNNAELSALEMEELESWGAWDGEATS</t>
  </si>
  <si>
    <r>
      <rPr>
        <rFont val="Calibri"/>
        <color theme="1"/>
        <sz val="11.0"/>
      </rPr>
      <t>M</t>
    </r>
    <r>
      <rPr>
        <rFont val="Calibri"/>
        <color theme="1"/>
        <sz val="11.0"/>
      </rPr>
      <t>GPVVVFDC</t>
    </r>
  </si>
  <si>
    <t>https://mibig.secondarymetabolites.org/repository/BGC0000468/index.html#r1c1</t>
  </si>
  <si>
    <t>False</t>
  </si>
  <si>
    <t>BGC0000470</t>
  </si>
  <si>
    <t xml:space="preserve">Streptomyces sp. WMMB 272 </t>
  </si>
  <si>
    <t>bottromycin D1</t>
  </si>
  <si>
    <t>Desconocido</t>
  </si>
  <si>
    <t>BstA</t>
  </si>
  <si>
    <r>
      <rPr>
        <rFont val="Calibri"/>
        <color theme="1"/>
        <sz val="11.0"/>
      </rPr>
      <t>M</t>
    </r>
    <r>
      <rPr>
        <rFont val="Calibri"/>
        <b/>
        <color theme="1"/>
        <sz val="11.0"/>
      </rPr>
      <t>GPAVVFDC</t>
    </r>
    <r>
      <rPr>
        <rFont val="Calibri"/>
        <color theme="1"/>
        <sz val="11.0"/>
      </rPr>
      <t>MTADFLNDDPNNAELSSLEMEELESWGAWSDDTDQSV</t>
    </r>
  </si>
  <si>
    <t>MTADFLNDDPNNAELSSLEMEELESWGAWSDDTDQSV</t>
  </si>
  <si>
    <t>MGPAVVFDC</t>
  </si>
  <si>
    <t>https://mibig.secondarymetabolites.org/repository/BGC0000470/index.html#r1c1</t>
  </si>
  <si>
    <t xml:space="preserve">	BGC0000471</t>
  </si>
  <si>
    <t>Oscillatoria nigro-viridis PCC 7112</t>
  </si>
  <si>
    <t>cyanobacteria</t>
  </si>
  <si>
    <t>viridisamide A</t>
  </si>
  <si>
    <t>Cyanobactin</t>
  </si>
  <si>
    <t>No aplica</t>
  </si>
  <si>
    <t>VirE</t>
  </si>
  <si>
    <r>
      <rPr>
        <rFont val="Calibri"/>
        <color theme="1"/>
        <sz val="11.0"/>
      </rPr>
      <t>MNKKNILPNPGKPVIRGISGKLPSYLAELSEEALGDAGADAS</t>
    </r>
    <r>
      <rPr>
        <rFont val="Calibri"/>
        <b/>
        <color rgb="FFFF0000"/>
        <sz val="11.0"/>
      </rPr>
      <t>FIC</t>
    </r>
    <r>
      <rPr>
        <rFont val="Calibri"/>
        <color rgb="FFFF0000"/>
        <sz val="11.0"/>
      </rPr>
      <t>SVDAS</t>
    </r>
    <r>
      <rPr>
        <rFont val="Calibri"/>
        <b/>
        <color theme="1"/>
        <sz val="11.0"/>
      </rPr>
      <t>FIC</t>
    </r>
    <r>
      <rPr>
        <rFont val="Calibri"/>
        <color theme="1"/>
        <sz val="11.0"/>
      </rPr>
      <t>SVDAS</t>
    </r>
    <r>
      <rPr>
        <rFont val="Calibri"/>
        <b/>
        <color theme="1"/>
        <sz val="11.0"/>
      </rPr>
      <t>FIC</t>
    </r>
    <r>
      <rPr>
        <rFont val="Calibri"/>
        <color theme="1"/>
        <sz val="11.0"/>
      </rPr>
      <t>SVDASFICSVDGDA</t>
    </r>
  </si>
  <si>
    <t>MNKKNILPNPGKPVIRGISGKLPSYLAELSEEALGDAGADAS</t>
  </si>
  <si>
    <t>FIC</t>
  </si>
  <si>
    <t>https://mibig.secondarymetabolites.org/repository/BGC0000471/index.html#r1c1</t>
  </si>
  <si>
    <t>BGC0000472</t>
  </si>
  <si>
    <t>Anabaena sp. 90</t>
  </si>
  <si>
    <t>anacyclamide A10</t>
  </si>
  <si>
    <t>AcyE</t>
  </si>
  <si>
    <r>
      <rPr>
        <rFont val="Calibri"/>
        <color theme="1"/>
        <sz val="11.0"/>
      </rPr>
      <t>MTKKNIRPQQVAPVERETISTAKDQSGQVQAQ</t>
    </r>
    <r>
      <rPr>
        <rFont val="Calibri"/>
        <b/>
        <color theme="1"/>
        <sz val="11.0"/>
      </rPr>
      <t>TSQIWGSPVP</t>
    </r>
    <r>
      <rPr>
        <rFont val="Calibri"/>
        <color theme="1"/>
        <sz val="11.0"/>
      </rPr>
      <t>FAGDDAE</t>
    </r>
  </si>
  <si>
    <t>MTKKNIRPQQVAPVERETISTAKDQSGQVQAQ</t>
  </si>
  <si>
    <t>TSQIWGSPVP</t>
  </si>
  <si>
    <t>https://mibig.secondarymetabolites.org/repository/BGC0000472/index.html#r1c1</t>
  </si>
  <si>
    <t xml:space="preserve">	BGC0000473</t>
  </si>
  <si>
    <t xml:space="preserve">Microcystis aeruginosa NIES-298 </t>
  </si>
  <si>
    <t>microcyclamide</t>
  </si>
  <si>
    <t>McaE</t>
  </si>
  <si>
    <r>
      <rPr>
        <rFont val="Calibri"/>
        <color theme="1"/>
        <sz val="11.0"/>
      </rPr>
      <t>MRITPMDKKNILPQQGKPVFRTTTGKLPSYLAELSEEALGGNGLEAS</t>
    </r>
    <r>
      <rPr>
        <rFont val="Calibri"/>
        <b/>
        <color theme="1"/>
        <sz val="11.0"/>
      </rPr>
      <t>HCATIC</t>
    </r>
    <r>
      <rPr>
        <rFont val="Calibri"/>
        <color theme="1"/>
        <sz val="11.0"/>
      </rPr>
      <t>AFDGAEAS</t>
    </r>
    <r>
      <rPr>
        <rFont val="Calibri"/>
        <b/>
        <color theme="1"/>
        <sz val="11.0"/>
      </rPr>
      <t>HCATICA</t>
    </r>
    <r>
      <rPr>
        <rFont val="Calibri"/>
        <color theme="1"/>
        <sz val="11.0"/>
      </rPr>
      <t>FDGDEA</t>
    </r>
  </si>
  <si>
    <t>MRITPMDKKNILPQQGKPVFRTTTGKLPSYLAELSEEALGGNGLEAS</t>
  </si>
  <si>
    <t>HCATIC</t>
  </si>
  <si>
    <t>https://mibig.secondarymetabolites.org/repository/BGC0000473/index.html#r1c1</t>
  </si>
  <si>
    <t>BGC0000475</t>
  </si>
  <si>
    <t xml:space="preserve">Prochloron didemni </t>
  </si>
  <si>
    <t>patellamide A</t>
  </si>
  <si>
    <t>PatEA</t>
  </si>
  <si>
    <r>
      <rPr>
        <rFont val="Calibri"/>
        <color theme="1"/>
        <sz val="11.0"/>
      </rPr>
      <t>MNKKNILPQQGQPVIRLTAGQLSSQLAELSEEALGDAGLEAS</t>
    </r>
    <r>
      <rPr>
        <rFont val="Calibri"/>
        <b/>
        <color theme="1"/>
        <sz val="11.0"/>
      </rPr>
      <t>VTACITFC</t>
    </r>
    <r>
      <rPr>
        <rFont val="Calibri"/>
        <color theme="1"/>
        <sz val="11.0"/>
      </rPr>
      <t>AYDGVEPS</t>
    </r>
    <r>
      <rPr>
        <rFont val="Calibri"/>
        <b/>
        <color theme="1"/>
        <sz val="11.0"/>
      </rPr>
      <t>ITVCISVC</t>
    </r>
    <r>
      <rPr>
        <rFont val="Calibri"/>
        <color theme="1"/>
        <sz val="11.0"/>
      </rPr>
      <t>AYDGE</t>
    </r>
  </si>
  <si>
    <t>MNKKNILPQQGQPVIRLTAGQLSSQLAELSEEALGDA</t>
  </si>
  <si>
    <t>ITVCISVC</t>
  </si>
  <si>
    <t>https://mibig.secondarymetabolites.org/repository/BGC0000475/index.html#r1c1</t>
  </si>
  <si>
    <t>patellamide C</t>
  </si>
  <si>
    <t>PatEC</t>
  </si>
  <si>
    <r>
      <rPr>
        <rFont val="Calibri"/>
        <color theme="1"/>
        <sz val="11.0"/>
      </rPr>
      <t>MNKKNILPQQGQPVIRLTAGQLSSQLAELSEEALGDAGLEAS</t>
    </r>
    <r>
      <rPr>
        <rFont val="Calibri"/>
        <b/>
        <color theme="1"/>
        <sz val="11.0"/>
      </rPr>
      <t>VTACITFC</t>
    </r>
    <r>
      <rPr>
        <rFont val="Calibri"/>
        <color theme="1"/>
        <sz val="11.0"/>
      </rPr>
      <t>AYDGVEPS</t>
    </r>
    <r>
      <rPr>
        <rFont val="Calibri"/>
        <b/>
        <color theme="1"/>
        <sz val="11.0"/>
      </rPr>
      <t>ITVCISVC</t>
    </r>
    <r>
      <rPr>
        <rFont val="Calibri"/>
        <color theme="1"/>
        <sz val="11.0"/>
      </rPr>
      <t>AYDGE</t>
    </r>
  </si>
  <si>
    <t>VTACITFC</t>
  </si>
  <si>
    <t>BGC0000476</t>
  </si>
  <si>
    <t>uncultured Prochloron sp.</t>
  </si>
  <si>
    <t xml:space="preserve">patellamide B </t>
  </si>
  <si>
    <t>Incompleto</t>
  </si>
  <si>
    <t>PatE</t>
  </si>
  <si>
    <r>
      <rPr>
        <rFont val="Calibri"/>
        <color theme="1"/>
        <sz val="11.0"/>
      </rPr>
      <t>MNKKNILPQQGQPVIRLTAGQLSSQLAELSEEALGDAGLEAS</t>
    </r>
    <r>
      <rPr>
        <rFont val="Calibri"/>
        <b/>
        <color theme="1"/>
        <sz val="11.0"/>
      </rPr>
      <t>LTACITFC</t>
    </r>
    <r>
      <rPr>
        <rFont val="Calibri"/>
        <color theme="1"/>
        <sz val="11.0"/>
      </rPr>
      <t>AYDGVEPSCTLCCTLCAYDGE</t>
    </r>
  </si>
  <si>
    <t>MNKKNILPQQGQPVIRLTAGQLSSQLAELSEEALGDAGLEAS</t>
  </si>
  <si>
    <t>LTACITFC</t>
  </si>
  <si>
    <t>https://mibig.secondarymetabolites.org/repository/BGC0000476/index.html#r1c1</t>
  </si>
  <si>
    <t>BGC0000477</t>
  </si>
  <si>
    <t>uncultured Prochloron sp. 06037A</t>
  </si>
  <si>
    <t>patellin 2</t>
  </si>
  <si>
    <t>truE12</t>
  </si>
  <si>
    <r>
      <rPr>
        <rFont val="Calibri"/>
        <color theme="1"/>
        <sz val="11.0"/>
      </rPr>
      <t>MNKKNILPQLGQPVIRLTAGQLSSQLAELSEEALGGVDAS</t>
    </r>
    <r>
      <rPr>
        <rFont val="Calibri"/>
        <b/>
        <color theme="1"/>
        <sz val="11.0"/>
      </rPr>
      <t>TLPVPTLC</t>
    </r>
    <r>
      <rPr>
        <rFont val="Calibri"/>
        <color theme="1"/>
        <sz val="11.0"/>
      </rPr>
      <t>SYDGVDAS</t>
    </r>
    <r>
      <rPr>
        <rFont val="Calibri"/>
        <b/>
        <color theme="1"/>
        <sz val="11.0"/>
      </rPr>
      <t>TVPTLC</t>
    </r>
    <r>
      <rPr>
        <rFont val="Calibri"/>
        <color theme="1"/>
        <sz val="11.0"/>
      </rPr>
      <t>SYDD</t>
    </r>
  </si>
  <si>
    <t>MNKKNILPQLGQPVIRLTAGQLSSQLAELSEEALGGVDAS</t>
  </si>
  <si>
    <t>TLPVPTLC</t>
  </si>
  <si>
    <t>https://mibig.secondarymetabolites.org/repository/BGC0000477/index.html#r1c1</t>
  </si>
  <si>
    <t>trunkamideE13</t>
  </si>
  <si>
    <t>truE13</t>
  </si>
  <si>
    <r>
      <rPr>
        <rFont val="Calibri"/>
        <color theme="1"/>
        <sz val="11.0"/>
      </rPr>
      <t>MNKKNILPQLGQPVIRLTAGQLSSQLAELSEEALGGVDAS</t>
    </r>
    <r>
      <rPr>
        <rFont val="Calibri"/>
        <b/>
        <color theme="1"/>
        <sz val="11.0"/>
      </rPr>
      <t>TLPVPTLC</t>
    </r>
    <r>
      <rPr>
        <rFont val="Calibri"/>
        <color theme="1"/>
        <sz val="11.0"/>
      </rPr>
      <t>SYDGVDAS</t>
    </r>
    <r>
      <rPr>
        <rFont val="Calibri"/>
        <b/>
        <color theme="1"/>
        <sz val="11.0"/>
      </rPr>
      <t>TVPTLC</t>
    </r>
    <r>
      <rPr>
        <rFont val="Calibri"/>
        <color theme="1"/>
        <sz val="11.0"/>
      </rPr>
      <t>SYDD</t>
    </r>
  </si>
  <si>
    <t>MNKKNILPQLGQPVIRLTAGQLSSQLAELSEEALGSYDGVDAS</t>
  </si>
  <si>
    <t>TVPTLC</t>
  </si>
  <si>
    <t>BGC0000479</t>
  </si>
  <si>
    <t>Planktothrix agardhii NIES-596</t>
  </si>
  <si>
    <t>prenylagaramide B</t>
  </si>
  <si>
    <t>pagE6</t>
  </si>
  <si>
    <r>
      <rPr>
        <rFont val="Calibri"/>
        <color theme="1"/>
        <sz val="11.0"/>
      </rPr>
      <t>MTKKNLKPQQAAPVQREINTTSSESGTSTGLTPH</t>
    </r>
    <r>
      <rPr>
        <rFont val="Calibri"/>
        <b/>
        <color theme="1"/>
        <sz val="11.0"/>
      </rPr>
      <t>INPYLYP</t>
    </r>
    <r>
      <rPr>
        <rFont val="Calibri"/>
        <color theme="1"/>
        <sz val="11.0"/>
      </rPr>
      <t>FAGDDAE</t>
    </r>
  </si>
  <si>
    <t>MTKKNLKPQQAAPVQREINTTSSESGTSTGLTPH</t>
  </si>
  <si>
    <t>INPYLYP</t>
  </si>
  <si>
    <t>https://mibig.secondarymetabolites.org/repository/BGC0000479/index.html#r1c1</t>
  </si>
  <si>
    <t>prenylagaramide C</t>
  </si>
  <si>
    <t>pagE7</t>
  </si>
  <si>
    <r>
      <rPr>
        <rFont val="Calibri"/>
        <color theme="1"/>
        <sz val="11.0"/>
      </rPr>
      <t>MTKKNLKPQQAAPVQREINTTSSESGTSTGLTPH</t>
    </r>
    <r>
      <rPr>
        <rFont val="Calibri"/>
        <b/>
        <color theme="1"/>
        <sz val="11.0"/>
      </rPr>
      <t>QAYLGIPLPF</t>
    </r>
    <r>
      <rPr>
        <rFont val="Calibri"/>
        <color theme="1"/>
        <sz val="11.0"/>
      </rPr>
      <t>AGDDAE</t>
    </r>
  </si>
  <si>
    <t>QAYLGIPLP</t>
  </si>
  <si>
    <t>BGC0000480</t>
  </si>
  <si>
    <t xml:space="preserve">Nostoc spongiaeforme var. tenue str. Carmeli </t>
  </si>
  <si>
    <t xml:space="preserve">tenuecyclamide A </t>
  </si>
  <si>
    <t>tenEA</t>
  </si>
  <si>
    <r>
      <rPr>
        <rFont val="Calibri"/>
        <color theme="1"/>
        <sz val="11.0"/>
      </rPr>
      <t>MDKKNILPQQGKPVIRITTGQLPSFLAELSEEALGDAGVGASATGCMCAYDGAGAS</t>
    </r>
    <r>
      <rPr>
        <rFont val="Calibri"/>
        <b/>
        <color theme="1"/>
        <sz val="11.0"/>
      </rPr>
      <t>ATGCMC</t>
    </r>
    <r>
      <rPr>
        <rFont val="Calibri"/>
        <color theme="1"/>
        <sz val="11.0"/>
      </rPr>
      <t>AYDGAGAS</t>
    </r>
    <r>
      <rPr>
        <rFont val="Calibri"/>
        <b/>
        <color theme="1"/>
        <sz val="11.0"/>
      </rPr>
      <t>ATACAC</t>
    </r>
    <r>
      <rPr>
        <rFont val="Calibri"/>
        <color theme="1"/>
        <sz val="11.0"/>
      </rPr>
      <t>AYDGAGASATACACAYE</t>
    </r>
  </si>
  <si>
    <t>MDKKNILPQQGKPVIRITTGQLPSFLAELSEEALGDAAYDGAGAS</t>
  </si>
  <si>
    <t>ATACAC</t>
  </si>
  <si>
    <t>https://mibig.secondarymetabolites.org/repository/BGC0000480/index.html#r1c1</t>
  </si>
  <si>
    <t>tenuecyclamide C</t>
  </si>
  <si>
    <t>tenEC</t>
  </si>
  <si>
    <r>
      <rPr>
        <rFont val="Calibri"/>
        <color theme="1"/>
        <sz val="11.0"/>
      </rPr>
      <t>MDKKNILPQQGKPVIRITTGQLPSFLAELSEEALGDAGVGASATGCMCAYDGAGAS</t>
    </r>
    <r>
      <rPr>
        <rFont val="Calibri"/>
        <b/>
        <color theme="1"/>
        <sz val="11.0"/>
      </rPr>
      <t>ATGCMC</t>
    </r>
    <r>
      <rPr>
        <rFont val="Calibri"/>
        <color theme="1"/>
        <sz val="11.0"/>
      </rPr>
      <t>AYDGAGAS</t>
    </r>
    <r>
      <rPr>
        <rFont val="Calibri"/>
        <b/>
        <color theme="1"/>
        <sz val="11.0"/>
      </rPr>
      <t>ATACAC</t>
    </r>
    <r>
      <rPr>
        <rFont val="Calibri"/>
        <color theme="1"/>
        <sz val="11.0"/>
      </rPr>
      <t>AYDGAGASATACACAYE</t>
    </r>
  </si>
  <si>
    <t>MDKKNILPQQGKPVIRITTGQLPSFLAELSEEALGDAGVGAS</t>
  </si>
  <si>
    <t xml:space="preserve">ATGCMC </t>
  </si>
  <si>
    <t>BGC0000481</t>
  </si>
  <si>
    <t>Trichodesmium erythraeum IMS101</t>
  </si>
  <si>
    <t>trichamide</t>
  </si>
  <si>
    <t>TriG</t>
  </si>
  <si>
    <r>
      <rPr>
        <rFont val="Calibri"/>
        <color theme="1"/>
        <sz val="11.0"/>
      </rPr>
      <t>MGKKNIQPNSSQPVFRSLVARPALEELREENLTEGNQGHGPLANGPGPF</t>
    </r>
    <r>
      <rPr>
        <rFont val="Calibri"/>
        <b/>
        <color theme="1"/>
        <sz val="11.0"/>
      </rPr>
      <t>GDGLHPRLCSCS</t>
    </r>
    <r>
      <rPr>
        <rFont val="Calibri"/>
        <color theme="1"/>
        <sz val="11.0"/>
      </rPr>
      <t>YDGDDE</t>
    </r>
  </si>
  <si>
    <t>MGKKNIQPNSSQPVFRSLVARPALEELREENLTEGNQGHGPLANGPGPF</t>
  </si>
  <si>
    <r>
      <rPr>
        <rFont val="Calibri"/>
        <b/>
        <color theme="1"/>
        <sz val="11.0"/>
      </rPr>
      <t>GDGLHPRLCSC</t>
    </r>
    <r>
      <rPr>
        <rFont val="Calibri"/>
        <color theme="1"/>
        <sz val="11.0"/>
      </rPr>
      <t>S</t>
    </r>
  </si>
  <si>
    <t>https://mibig.secondarymetabolites.org/repository/BGC0000481/index.html#r1c1</t>
  </si>
  <si>
    <t>BGC0000482</t>
  </si>
  <si>
    <t>trunkamideE3</t>
  </si>
  <si>
    <t>truE3</t>
  </si>
  <si>
    <r>
      <rPr>
        <rFont val="Calibri"/>
        <color theme="1"/>
        <sz val="11.0"/>
      </rPr>
      <t>MNKKNILPQLGQPVIRLTAGQLSSQLAELSEEALGGVDAS</t>
    </r>
    <r>
      <rPr>
        <rFont val="Calibri"/>
        <b/>
        <color theme="1"/>
        <sz val="11.0"/>
      </rPr>
      <t>TSIAPFC</t>
    </r>
    <r>
      <rPr>
        <rFont val="Calibri"/>
        <color theme="1"/>
        <sz val="11.0"/>
      </rPr>
      <t>SYDGVDASTSIAPFCSYDGVDASTSIAPFCSYDD</t>
    </r>
  </si>
  <si>
    <t>MNKKNILPQLGQPVIRLTAGQLSSQLAELSEEALG</t>
  </si>
  <si>
    <t>TSIAPFC</t>
  </si>
  <si>
    <t>https://mibig.secondarymetabolites.org/repository/BGC0000482/index.html#r1c1</t>
  </si>
  <si>
    <t>BGC0000483</t>
  </si>
  <si>
    <t>Microcystis aeruginosa PCC 9432</t>
  </si>
  <si>
    <t>aeruginosamide B</t>
  </si>
  <si>
    <t>AgeEB</t>
  </si>
  <si>
    <r>
      <rPr>
        <rFont val="Calibri"/>
        <color theme="1"/>
        <sz val="11.0"/>
      </rPr>
      <t>MDKKNILPHQGKPVLRTTNGKLPSHLAELSEEALGGAGMDAS</t>
    </r>
    <r>
      <rPr>
        <rFont val="Calibri"/>
        <b/>
        <color theme="1"/>
        <sz val="11.0"/>
      </rPr>
      <t>FFPC</t>
    </r>
    <r>
      <rPr>
        <rFont val="Calibri"/>
        <color theme="1"/>
        <sz val="11.0"/>
      </rPr>
      <t>SYDGADAS</t>
    </r>
    <r>
      <rPr>
        <rFont val="Calibri"/>
        <b/>
        <color theme="1"/>
        <sz val="11.0"/>
      </rPr>
      <t>FFPVC</t>
    </r>
    <r>
      <rPr>
        <rFont val="Calibri"/>
        <color theme="1"/>
        <sz val="11.0"/>
      </rPr>
      <t>SYDGADAS</t>
    </r>
    <r>
      <rPr>
        <rFont val="Calibri"/>
        <b/>
        <color theme="1"/>
        <sz val="11.0"/>
      </rPr>
      <t>FFPC</t>
    </r>
    <r>
      <rPr>
        <rFont val="Calibri"/>
        <color theme="1"/>
        <sz val="11.0"/>
      </rPr>
      <t>SYDDGDA</t>
    </r>
  </si>
  <si>
    <t>MDKKNILPHQGKPVLRTTNGKLPSHLAELSEEALGGAGMDAS</t>
  </si>
  <si>
    <t>FFPC</t>
  </si>
  <si>
    <t>https://mibig.secondarymetabolites.org/repository/BGC0000483/index.html#r1c1</t>
  </si>
  <si>
    <t>aeruginosamide C</t>
  </si>
  <si>
    <t>AgeEC</t>
  </si>
  <si>
    <r>
      <rPr>
        <rFont val="Calibri"/>
        <color theme="1"/>
        <sz val="11.0"/>
      </rPr>
      <t>MDKKNILPHQGKPVLRTTNGKLPSHLAELSEEALGGAGMDAS</t>
    </r>
    <r>
      <rPr>
        <rFont val="Calibri"/>
        <b/>
        <color theme="1"/>
        <sz val="11.0"/>
      </rPr>
      <t>FFPC</t>
    </r>
    <r>
      <rPr>
        <rFont val="Calibri"/>
        <color theme="1"/>
        <sz val="11.0"/>
      </rPr>
      <t>SYDGADAS</t>
    </r>
    <r>
      <rPr>
        <rFont val="Calibri"/>
        <b/>
        <color theme="1"/>
        <sz val="11.0"/>
      </rPr>
      <t>FFPVC</t>
    </r>
    <r>
      <rPr>
        <rFont val="Calibri"/>
        <color theme="1"/>
        <sz val="11.0"/>
      </rPr>
      <t>SYDGADAS</t>
    </r>
    <r>
      <rPr>
        <rFont val="Calibri"/>
        <b/>
        <color theme="1"/>
        <sz val="11.0"/>
      </rPr>
      <t>FFPC</t>
    </r>
    <r>
      <rPr>
        <rFont val="Calibri"/>
        <color theme="1"/>
        <sz val="11.0"/>
      </rPr>
      <t>SYDDGDA</t>
    </r>
  </si>
  <si>
    <t>FFPCSYDGADASFFPVC</t>
  </si>
  <si>
    <t>BGC0000484</t>
  </si>
  <si>
    <t>Lactobacillus plantarum</t>
  </si>
  <si>
    <t>Lactobacillaceae</t>
  </si>
  <si>
    <t xml:space="preserve">	glycocin F</t>
  </si>
  <si>
    <t>Sactipeptide</t>
  </si>
  <si>
    <t>gccF</t>
  </si>
  <si>
    <r>
      <rPr>
        <rFont val="Calibri"/>
        <color theme="1"/>
        <sz val="11.0"/>
      </rPr>
      <t>MSKLVKTLTISEISKAQNNGGKPAW</t>
    </r>
    <r>
      <rPr>
        <rFont val="Calibri"/>
        <b/>
        <color theme="1"/>
        <sz val="11.0"/>
      </rPr>
      <t>CWYTLAMCGAGYDSGTCDYMYSHCFG</t>
    </r>
    <r>
      <rPr>
        <rFont val="Calibri"/>
        <color theme="1"/>
        <sz val="11.0"/>
      </rPr>
      <t>IKHHSSGSSSYHC</t>
    </r>
  </si>
  <si>
    <t>MSKLVKTLTISEISKAQNNGG</t>
  </si>
  <si>
    <t>PAWCWYTLAMCGAGYDSGTCDYMYSHCFGIKHHSSGSSSYHC</t>
  </si>
  <si>
    <t>https://mibig.secondarymetabolites.org/repository/BGC0000484/index.html#r1c1</t>
  </si>
  <si>
    <t>BGC0000485</t>
  </si>
  <si>
    <t>Lactobacillus acidophilus</t>
  </si>
  <si>
    <t xml:space="preserve">acidocin B </t>
  </si>
  <si>
    <t>acdB</t>
  </si>
  <si>
    <r>
      <rPr>
        <rFont val="Calibri"/>
        <color theme="1"/>
        <sz val="11.0"/>
      </rPr>
      <t>MVTKYGRNL</t>
    </r>
    <r>
      <rPr>
        <rFont val="Calibri"/>
        <b/>
        <color theme="1"/>
        <sz val="11.0"/>
      </rPr>
      <t>GLSKVELFAIWAVLVVALLLATAN</t>
    </r>
    <r>
      <rPr>
        <rFont val="Calibri"/>
        <color theme="1"/>
        <sz val="11.0"/>
      </rPr>
      <t xml:space="preserve">IYWIADQFGIHLATGTARKLLDAVASGASLGTAFAAILGVTLPAWALAAAGALGATAA                   </t>
    </r>
  </si>
  <si>
    <t>YWIADQFGIHLATGTARKLLDAVASGASLGTAFAAILGVTLPAWALAAAGALGATAA</t>
  </si>
  <si>
    <t>MVTKYGRNLGLSKVELFAIWAVLVVALLLATAN</t>
  </si>
  <si>
    <t>https://mibig.secondarymetabolites.org/repository/BGC0000485/index.html#r1c1</t>
  </si>
  <si>
    <t>BGC0000486</t>
  </si>
  <si>
    <t>Butyrivibrio fibrisolvens</t>
  </si>
  <si>
    <t>Bacillota</t>
  </si>
  <si>
    <t>butyrivibriocin AR10</t>
  </si>
  <si>
    <t>bviA</t>
  </si>
  <si>
    <r>
      <rPr>
        <rFont val="Calibri"/>
        <color theme="1"/>
        <sz val="11.0"/>
      </rPr>
      <t>M</t>
    </r>
    <r>
      <rPr>
        <rFont val="Calibri"/>
        <b/>
        <color theme="1"/>
        <sz val="11.0"/>
      </rPr>
      <t>SKKQIMSNCISIALLIALIPN</t>
    </r>
    <r>
      <rPr>
        <rFont val="Calibri"/>
        <color theme="1"/>
        <sz val="11.0"/>
      </rPr>
      <t>IYFIADKMGIQLAPAWYQDIVNWVSAGGTLTTGFAIIVGVTVPAWIAEAAAAFGIASA</t>
    </r>
  </si>
  <si>
    <t>IYFIADKMGIQLAPAWYQDIVNWVSAGGTLTTGFAIIVGVTVPAWIAEAAAAFGIASA</t>
  </si>
  <si>
    <t>MSKKQIMSNCISIALLIALIPN</t>
  </si>
  <si>
    <t>https://mibig.secondarymetabolites.org/repository/BGC0000486/index.html#r1c1</t>
  </si>
  <si>
    <t>BGC0000487</t>
  </si>
  <si>
    <t>Carnobacterium maltaromaticum</t>
  </si>
  <si>
    <t>carnocyclin A</t>
  </si>
  <si>
    <t>Membrana</t>
  </si>
  <si>
    <t>cclA</t>
  </si>
  <si>
    <r>
      <rPr>
        <rFont val="Calibri"/>
        <color theme="1"/>
        <sz val="11.0"/>
      </rPr>
      <t>MLYE</t>
    </r>
    <r>
      <rPr>
        <rFont val="Calibri"/>
        <b/>
        <color theme="1"/>
        <sz val="11.0"/>
      </rPr>
      <t>LVAYGIAQGTAEKVVSLINAGLTVGSIISILGGVTVGLSGVFTAVKAAIAKQGIKKAIQL</t>
    </r>
  </si>
  <si>
    <t>MLYE</t>
  </si>
  <si>
    <t>LVAYGIAQGTAEKVVSLINAGLTVGSIISILGGVTVGLSGVFTAVKAAIAKQGIKKAIQL</t>
  </si>
  <si>
    <t>https://mibig.secondarymetabolites.org/repository/BGC0000487/index.html#r1c1</t>
  </si>
  <si>
    <t>BGC0000488</t>
  </si>
  <si>
    <t>Clostridium beijerinckii</t>
  </si>
  <si>
    <t>circularin A</t>
  </si>
  <si>
    <t>cirA</t>
  </si>
  <si>
    <r>
      <rPr>
        <rFont val="Calibri"/>
        <color theme="1"/>
        <sz val="11.0"/>
      </rPr>
      <t>MFL</t>
    </r>
    <r>
      <rPr>
        <rFont val="Calibri"/>
        <b/>
        <color theme="1"/>
        <sz val="11.0"/>
      </rPr>
      <t>VAGALGVQTAAATTIVNVILNAGTLVTVLGIIASIASGGAGTLMTIGWATFKATVQKLAKQSMARAIAY</t>
    </r>
  </si>
  <si>
    <t>MFL</t>
  </si>
  <si>
    <t>VAGALGVQTAAATTIVNVILNAGTLVTVLGIIASIASGGAGTLMTIGWATFKATVQKLAKQSMARAIAY</t>
  </si>
  <si>
    <t>https://mibig.secondarymetabolites.org/repository/BGC0000488/index.html#r1c1</t>
  </si>
  <si>
    <t>BGC0000489</t>
  </si>
  <si>
    <t>Enterococcus faecalis</t>
  </si>
  <si>
    <t xml:space="preserve">enterocin AS-48 </t>
  </si>
  <si>
    <t>as-48</t>
  </si>
  <si>
    <r>
      <rPr>
        <rFont val="Calibri"/>
        <color theme="1"/>
        <sz val="11.0"/>
      </rPr>
      <t>MVKENKFSKIFILMALSFLGLALFSASLQFLPIA</t>
    </r>
    <r>
      <rPr>
        <rFont val="Calibri"/>
        <b/>
        <color theme="1"/>
        <sz val="11.0"/>
      </rPr>
      <t>HMAKEFGIPAAVAGTVLNVVEAGGWVTTIVSILTAVGSGGLSLLAAAGRESIKAYLKKEIKKKGKRAVIAW</t>
    </r>
  </si>
  <si>
    <t>MVKENKFSKIFILMALSFLGLALFSASLQFLPIA</t>
  </si>
  <si>
    <t>HMAKEFGIPAAVAGTVLNVVEAGGWVTTIVSILTAVGSGGLSLLAAAGRESIKAYLKKEIKKKGKRAVIAW</t>
  </si>
  <si>
    <t>https://mibig.secondarymetabolites.org/repository/BGC0000489/index.html#r1c1</t>
  </si>
  <si>
    <t>BGC0000490</t>
  </si>
  <si>
    <t>Lactococcus garvieae DCC43</t>
  </si>
  <si>
    <t>garvicin ML</t>
  </si>
  <si>
    <t>garA</t>
  </si>
  <si>
    <r>
      <rPr>
        <rFont val="Calibri"/>
        <color theme="1"/>
        <sz val="11.0"/>
      </rPr>
      <t>MFD</t>
    </r>
    <r>
      <rPr>
        <rFont val="Calibri"/>
        <b/>
        <color theme="1"/>
        <sz val="11.0"/>
      </rPr>
      <t>LVATGMAAGVAKTIVNAVSAGMDIATALSLFSGAFTAAGGIMALIKKYAQKKLWKQLIAA</t>
    </r>
  </si>
  <si>
    <t>MFD</t>
  </si>
  <si>
    <t>MFDLVATGMAAGVAKTIVNAVSAGMDIATALSLFSGAFTAAGGIMALIKKYAQKKLWKQLIAA</t>
  </si>
  <si>
    <t>https://mibig.secondarymetabolites.org/repository/BGC0000490/index.html#r1c1</t>
  </si>
  <si>
    <t>BGC0000491</t>
  </si>
  <si>
    <t xml:space="preserve">Lactobacillus gasseri </t>
  </si>
  <si>
    <t xml:space="preserve">gassericin A </t>
  </si>
  <si>
    <t>gaaA</t>
  </si>
  <si>
    <r>
      <rPr>
        <rFont val="Calibri"/>
        <color theme="1"/>
        <sz val="11.0"/>
      </rPr>
      <t>MVTKYGRNLGLNKVELFAIWAVLVVALLLTTAN</t>
    </r>
    <r>
      <rPr>
        <rFont val="Calibri"/>
        <b/>
        <color theme="1"/>
        <sz val="11.0"/>
      </rPr>
      <t>IYWIADQFGIHLATGTARKLLDAMASGASLGTAFAAILGVTLPAWALAAAGALGATAA</t>
    </r>
  </si>
  <si>
    <t>MVTKYGRNLGLNKVELFAIWAVLVVALLLTTAN</t>
  </si>
  <si>
    <t>IYWIADQFGIHLATGTARKLLDAMASGASLGTAFAAILGVTLPAWALAAAGALGATAA</t>
  </si>
  <si>
    <t>https://mibig.secondarymetabolites.org/repository/BGC0000491/index.html#r1c1</t>
  </si>
  <si>
    <t>BGC0000492</t>
  </si>
  <si>
    <t>Lactococcus sp. QU 12</t>
  </si>
  <si>
    <t xml:space="preserve">lactocyclicin Q </t>
  </si>
  <si>
    <t>lycQ</t>
  </si>
  <si>
    <r>
      <rPr>
        <rFont val="Calibri"/>
        <color theme="1"/>
        <sz val="11.0"/>
      </rPr>
      <t>MK</t>
    </r>
    <r>
      <rPr>
        <rFont val="Calibri"/>
        <b/>
        <color theme="1"/>
        <sz val="11.0"/>
      </rPr>
      <t>LIDHLGAPRWAVDTILGAIAVGNLASWVLALVPGPGWAVKAGLATAAAIVKHQGKAAAAAW</t>
    </r>
  </si>
  <si>
    <t>MK</t>
  </si>
  <si>
    <t>LIDHLGAPRWAVDTILGAIAVGNLASWVLALVPGPGWAVKAGLATAAAIVKHQGKAAAAAW</t>
  </si>
  <si>
    <t>https://pubmed.ncbi.nlm.nih.gov/19139222/</t>
  </si>
  <si>
    <t>BGC0000494</t>
  </si>
  <si>
    <t>Streptococcus uberis</t>
  </si>
  <si>
    <t>uberolysin</t>
  </si>
  <si>
    <t>Bacteriocins</t>
  </si>
  <si>
    <t>UblA</t>
  </si>
  <si>
    <r>
      <rPr>
        <rFont val="Calibri"/>
        <color theme="1"/>
        <sz val="11.0"/>
      </rPr>
      <t>MDILLE</t>
    </r>
    <r>
      <rPr>
        <rFont val="Calibri"/>
        <b/>
        <color theme="1"/>
        <sz val="11.0"/>
      </rPr>
      <t>LAGYTGIASGTAKKVVDAIDKGAAAFVIISIISTVISAGALGAVSASADFIILTVKNYISRNLKAQAVIW</t>
    </r>
  </si>
  <si>
    <t>MDILLE</t>
  </si>
  <si>
    <t>LAGYTGIASGTAKKVVDAIDKGAAAFVIISIISTVISAGALGAVSASADFIILTVKNYISRNLKAQAVIW</t>
  </si>
  <si>
    <t>https://mibig.secondarymetabolites.org/repository/BGC0000494/index.html#r1c1</t>
  </si>
  <si>
    <t>BGC0000495</t>
  </si>
  <si>
    <t>Actinoplanes garbadinensis</t>
  </si>
  <si>
    <t>actagardine</t>
  </si>
  <si>
    <t>Lanthipeptide II</t>
  </si>
  <si>
    <t>Pared celular</t>
  </si>
  <si>
    <r>
      <rPr>
        <rFont val="Calibri"/>
        <color theme="1"/>
        <sz val="11.0"/>
      </rPr>
      <t>MSALAIEKSWKDVDLRDGATSHPAGLGFGELTFEDLREDRTIYAA</t>
    </r>
    <r>
      <rPr>
        <rFont val="Calibri"/>
        <b/>
        <color theme="1"/>
        <sz val="11.0"/>
      </rPr>
      <t>SSGWVCTLTIECGTVICAC</t>
    </r>
  </si>
  <si>
    <t>MSALAIEKSWKDVDLRDGATSHPAGLGFGELTFEDLREDRTIYA</t>
  </si>
  <si>
    <t>ASSGWVCTLTIECGTVICAC</t>
  </si>
  <si>
    <t>https://mibig.secondarymetabolites.org/repository/BGC0000495/index.html#r1c1</t>
  </si>
  <si>
    <t>BGC0000497</t>
  </si>
  <si>
    <t xml:space="preserve">	Streptococcus ratti </t>
  </si>
  <si>
    <t>BHT-Aα</t>
  </si>
  <si>
    <t>bhtA_alpha</t>
  </si>
  <si>
    <r>
      <rPr>
        <rFont val="Calibri"/>
        <color theme="1"/>
        <sz val="11.0"/>
      </rPr>
      <t>MKEIQKAGLQEELSILMDDANNLEQLTAG</t>
    </r>
    <r>
      <rPr>
        <rFont val="Calibri"/>
        <b/>
        <color theme="1"/>
        <sz val="11.0"/>
      </rPr>
      <t>IGTTVVNSTFSIVLGNKGYICTVTVECMRNCQ</t>
    </r>
  </si>
  <si>
    <t>MKEIQKAGLQEELSILMDDANNLEQLTAG</t>
  </si>
  <si>
    <t>IGTTVVNSTFSIVLGNKGYICTVTVECMRNCQ</t>
  </si>
  <si>
    <t>https://mibig.secondarymetabolites.org/repository/BGC0000497/index.html#r1c1</t>
  </si>
  <si>
    <t>BHT-Aβ</t>
  </si>
  <si>
    <t>bhtA_beta</t>
  </si>
  <si>
    <r>
      <rPr>
        <rFont val="Calibri"/>
        <color theme="1"/>
        <sz val="11.0"/>
      </rPr>
      <t>MKSNLLKINNVTEVEKDMVTLIKDEDMELAGG</t>
    </r>
    <r>
      <rPr>
        <rFont val="Calibri"/>
        <b/>
        <color theme="1"/>
        <sz val="11.0"/>
      </rPr>
      <t>STPACAIGVVGITVAVTGISTACTSRCINK</t>
    </r>
  </si>
  <si>
    <t>MKSNLLKINNVTEVEKDMVTLIKDEDMELAGG</t>
  </si>
  <si>
    <t>STPACAIGVVGITVAVTGISTACTSRCINK</t>
  </si>
  <si>
    <t>BGC0000498</t>
  </si>
  <si>
    <t>Streptococcus equinus</t>
  </si>
  <si>
    <t>bovicin HJ50</t>
  </si>
  <si>
    <t>Pared celular y membrana</t>
  </si>
  <si>
    <t>BovA</t>
  </si>
  <si>
    <r>
      <rPr>
        <rFont val="Calibri"/>
        <color theme="1"/>
        <sz val="11.0"/>
      </rPr>
      <t>MMNATENQIFVETVSDQELEMLIGG</t>
    </r>
    <r>
      <rPr>
        <rFont val="Calibri"/>
        <b/>
        <color theme="1"/>
        <sz val="11.0"/>
      </rPr>
      <t>ADRGWIKTLTKDCPNVISSICAGTIITACKNCA</t>
    </r>
  </si>
  <si>
    <t>MMNATENQIFVETVSDQELEMLIGG</t>
  </si>
  <si>
    <t>ADRGWIKTLTKDCPNVISSICAGTIITACKNCA</t>
  </si>
  <si>
    <t>https://mibig.secondarymetabolites.org/repository/BGC0000498/index.html#r1c1</t>
  </si>
  <si>
    <t>BGC0000499</t>
  </si>
  <si>
    <t>butyrivibriocin OR79</t>
  </si>
  <si>
    <t>bvi79</t>
  </si>
  <si>
    <r>
      <rPr>
        <rFont val="Calibri"/>
        <color theme="1"/>
        <sz val="11.0"/>
      </rPr>
      <t>MNKELNALTNPIDEKELEQILGG</t>
    </r>
    <r>
      <rPr>
        <rFont val="Calibri"/>
        <b/>
        <color theme="1"/>
        <sz val="11.0"/>
      </rPr>
      <t>GNGVIKTISHECHMNTWQFIFTCCS</t>
    </r>
  </si>
  <si>
    <t>MNKELNALTNPIDEKELEQILGG</t>
  </si>
  <si>
    <t>GNGVIKTISHECHMNTWQFIFTCCS</t>
  </si>
  <si>
    <t>https://mibig.secondarymetabolites.org/repository/BGC0000499/index.html#r1c1</t>
  </si>
  <si>
    <t>BGC0000500</t>
  </si>
  <si>
    <t>carnolysin A1</t>
  </si>
  <si>
    <t>+ y -</t>
  </si>
  <si>
    <t>crnA1</t>
  </si>
  <si>
    <r>
      <rPr>
        <rFont val="Calibri"/>
        <color theme="1"/>
        <sz val="11.0"/>
      </rPr>
      <t>MSELSMEKVVGETFEDLSIAEMTMVQGS</t>
    </r>
    <r>
      <rPr>
        <rFont val="Calibri"/>
        <b/>
        <color theme="1"/>
        <sz val="11.0"/>
      </rPr>
      <t>GDINGEFTTSPACVYSVMVVSKASSAKCAAGASAVSGAILSAIRC</t>
    </r>
  </si>
  <si>
    <t>MSELSMEKVVGETFEDLSIAEMTMVQGS</t>
  </si>
  <si>
    <t>GDINGEFTTSPACVYSVMVVSKASSAKCAAGASAVSGAILSAIRC</t>
  </si>
  <si>
    <t>https://mibig.secondarymetabolites.org/repository/BGC0000500/index.html#r1c1</t>
  </si>
  <si>
    <t>BGC0000501</t>
  </si>
  <si>
    <t>Catenulispora acidiphila DSM 44928</t>
  </si>
  <si>
    <t>Actinomycetes</t>
  </si>
  <si>
    <t>catenulipeptin</t>
  </si>
  <si>
    <t>Lanthipeptide III</t>
  </si>
  <si>
    <t>AciA</t>
  </si>
  <si>
    <r>
      <rPr>
        <rFont val="Calibri"/>
        <color theme="1"/>
        <sz val="11.0"/>
      </rPr>
      <t>MTEEMTLLDLQGMEQTETDSWG</t>
    </r>
    <r>
      <rPr>
        <rFont val="Calibri"/>
        <b/>
        <color theme="1"/>
        <sz val="11.0"/>
      </rPr>
      <t>GSGHGGGGDSGLSVTGCNGHSGISLLCDL</t>
    </r>
  </si>
  <si>
    <t>GSGHGGGGDSGLSVTGCNGHSGISLLCDL</t>
  </si>
  <si>
    <t>https://mibig.secondarymetabolites.org/repository/BGC0000501/index.html#r1c1</t>
  </si>
  <si>
    <t>BGC0000502</t>
  </si>
  <si>
    <t>Bacillus cereus</t>
  </si>
  <si>
    <t>cerecidin A1</t>
  </si>
  <si>
    <t>cerA1</t>
  </si>
  <si>
    <r>
      <rPr>
        <rFont val="Calibri"/>
        <color theme="1"/>
        <sz val="11.0"/>
      </rPr>
      <t>MSKGYKFTKEELVEAWKDPQVREKLKDLPKHPSGKALNELSEEELAEIQGA</t>
    </r>
    <r>
      <rPr>
        <rFont val="Calibri"/>
        <b/>
        <color theme="1"/>
        <sz val="11.0"/>
      </rPr>
      <t>SDVQPETTPLCVGVIIGLTTSIKICK</t>
    </r>
  </si>
  <si>
    <t>MSKGYKFTKEELVEAWKDPQVREKLKDLPKHPSGKALNELSEEELAEIQGA</t>
  </si>
  <si>
    <t>SDVQPETTPLCVGVIIGLTTSIKICK</t>
  </si>
  <si>
    <t>https://mibig.secondarymetabolites.org/repository/BGC0000502/index.html#r1c1</t>
  </si>
  <si>
    <t>BGC0000503</t>
  </si>
  <si>
    <t xml:space="preserve">Streptomyces cinnamoneus </t>
  </si>
  <si>
    <t xml:space="preserve"> Actinomycetota</t>
  </si>
  <si>
    <t>cinnamycin</t>
  </si>
  <si>
    <t>cinA</t>
  </si>
  <si>
    <r>
      <rPr>
        <rFont val="Calibri"/>
        <color theme="1"/>
        <sz val="11.0"/>
      </rPr>
      <t>MTASILQQSVVDADFRAALLENPAAFGASAAALPTPVEAQDQASLDFWTKDIAATEAFA</t>
    </r>
    <r>
      <rPr>
        <rFont val="Calibri"/>
        <b/>
        <color theme="1"/>
        <sz val="11.0"/>
      </rPr>
      <t>CRQSCSFGPFTFVCDGNTK</t>
    </r>
  </si>
  <si>
    <t>MTASILQQSVVDADFRAALLENPAAFGASAAALPTPVEAQDQASLDFWTKDIAATEAFA</t>
  </si>
  <si>
    <t>CRQSCSFGPFTFVCDGNTK</t>
  </si>
  <si>
    <t>https://mibig.secondarymetabolites.org/repository/BGC0000503/index.html#r1c1</t>
  </si>
  <si>
    <t>BGC0000504</t>
  </si>
  <si>
    <t>Plasmid pAD1</t>
  </si>
  <si>
    <t>cytolysin ClyLl</t>
  </si>
  <si>
    <t>clyLl</t>
  </si>
  <si>
    <r>
      <rPr>
        <rFont val="Calibri"/>
        <color theme="1"/>
        <sz val="11.0"/>
      </rPr>
      <t>MENLSVVPSFEELSVEEMEAIQGS</t>
    </r>
    <r>
      <rPr>
        <rFont val="Calibri"/>
        <b/>
        <color theme="1"/>
        <sz val="11.0"/>
      </rPr>
      <t>GDVQAETTPVCAVAATAAASSAACGWVGGGIFTGVTVVVSLKHC</t>
    </r>
  </si>
  <si>
    <t>MENLSVVPSFEELSVEEMEAIQGS</t>
  </si>
  <si>
    <t>GDVQAETTPVCAVAATAAASSAACGWVGGGIFTGVTVVVSLKHC</t>
  </si>
  <si>
    <t>https://mibig.secondarymetabolites.org/repository/BGC0000504/index.html#r1c1</t>
  </si>
  <si>
    <t>cytolysin ClyLs</t>
  </si>
  <si>
    <t>clyLs</t>
  </si>
  <si>
    <r>
      <rPr>
        <rFont val="Calibri"/>
        <color theme="1"/>
        <sz val="11.0"/>
      </rPr>
      <t>MLNKENQENYYSNKLELVGPSFEELSLEEMEAIQGS</t>
    </r>
    <r>
      <rPr>
        <rFont val="Calibri"/>
        <b/>
        <color theme="1"/>
        <sz val="11.0"/>
      </rPr>
      <t>GDVQAETTPACFTIGLGVGALFSAKFC</t>
    </r>
  </si>
  <si>
    <t>MLNKENQENYYSNKLELVGPSFEELSLEEMEAIQGS</t>
  </si>
  <si>
    <t>GDVQAETTPACFTIGLGVGALFSAKFC</t>
  </si>
  <si>
    <t>BGC0000505</t>
  </si>
  <si>
    <t xml:space="preserve">	Enterococcus faecalis</t>
  </si>
  <si>
    <t>enterocin W α</t>
  </si>
  <si>
    <t>Lanthipeptide I</t>
  </si>
  <si>
    <t>enwA</t>
  </si>
  <si>
    <r>
      <rPr>
        <rFont val="Calibri"/>
        <color theme="1"/>
        <sz val="11.0"/>
      </rPr>
      <t>MKKEELVGMAKEDFLNVICENDNKLENSGA</t>
    </r>
    <r>
      <rPr>
        <rFont val="Calibri"/>
        <b/>
        <color theme="1"/>
        <sz val="11.0"/>
      </rPr>
      <t>KCPWWNLSCHLGNDGKICTYSHECTAGCNA</t>
    </r>
  </si>
  <si>
    <t>MKKEELVGMAKEDFLNVICENDNKLENS</t>
  </si>
  <si>
    <t>KCPWWNLSCHLGNDGKICTYSHECTAGCNA</t>
  </si>
  <si>
    <t>https://mibig.secondarymetabolites.org/repository/BGC0000505/index.html#r1c1</t>
  </si>
  <si>
    <t>enterocin W β</t>
  </si>
  <si>
    <t>enwB</t>
  </si>
  <si>
    <r>
      <rPr>
        <rFont val="Calibri"/>
        <color theme="1"/>
        <sz val="11.0"/>
      </rPr>
      <t>MTELNKRLQLKRDVSTENSLKKISNTDETHGG</t>
    </r>
    <r>
      <rPr>
        <rFont val="Calibri"/>
        <b/>
        <color theme="1"/>
        <sz val="11.0"/>
      </rPr>
      <t>VTTSIPCTVMVSAAVCPTLVCSNKCGGRG</t>
    </r>
  </si>
  <si>
    <t>MTELNKRLQLKRDVSTENSLKKISNTDETHGG</t>
  </si>
  <si>
    <t>VTTSIPCTVMVSAAVCPTLVCSNKCGGRG</t>
  </si>
  <si>
    <t>BGC0000506</t>
  </si>
  <si>
    <t>Bacillus subtilis subsp. Spizizenii</t>
  </si>
  <si>
    <t>entianin</t>
  </si>
  <si>
    <t>etnS</t>
  </si>
  <si>
    <r>
      <rPr>
        <rFont val="Calibri"/>
        <color theme="1"/>
        <sz val="11.0"/>
      </rPr>
      <t>MSKFDDFDLDVVKVSKQDSKITPQ</t>
    </r>
    <r>
      <rPr>
        <rFont val="Calibri"/>
        <b/>
        <color theme="1"/>
        <sz val="11.0"/>
      </rPr>
      <t>WKSESVCTPGCVTGLLQTCFLQTITCNCKISK</t>
    </r>
  </si>
  <si>
    <t>MSKFDDFDLDVVKVSKQDSKITPQ</t>
  </si>
  <si>
    <t>WKSESVCTPGCVTGLLQTCFLQTITCNCKISK</t>
  </si>
  <si>
    <t>https://mibig.secondarymetabolites.org/repository/BGC0000506/index.html#r1c1</t>
  </si>
  <si>
    <t>BGC0000507</t>
  </si>
  <si>
    <t>Staphylococcus epidermidis</t>
  </si>
  <si>
    <t xml:space="preserve">epicidin </t>
  </si>
  <si>
    <t>eciA</t>
  </si>
  <si>
    <r>
      <rPr>
        <rFont val="Calibri"/>
        <color theme="1"/>
        <sz val="11.0"/>
      </rPr>
      <t>MENKKDLFDLEIKKDNMENNNELEAQ</t>
    </r>
    <r>
      <rPr>
        <rFont val="Calibri"/>
        <b/>
        <color theme="1"/>
        <sz val="11.0"/>
      </rPr>
      <t>SLGPAIKATRQVCPKATRFVTVSCKKSDCQ</t>
    </r>
  </si>
  <si>
    <t>MENKKDLFDLEIKKDNMENNNELEAQ</t>
  </si>
  <si>
    <t>SLGPAIKATRQVCPKATRFVTVSCKKSDCQ</t>
  </si>
  <si>
    <t>https://mibig.secondarymetabolites.org/repository/BGC0000507/index.html#r1c1</t>
  </si>
  <si>
    <t>BGC0000508</t>
  </si>
  <si>
    <t xml:space="preserve">	Staphylococcus epidermidis</t>
  </si>
  <si>
    <t xml:space="preserve">epidermin </t>
  </si>
  <si>
    <t>epiA</t>
  </si>
  <si>
    <r>
      <rPr>
        <rFont val="Calibri"/>
        <color theme="1"/>
        <sz val="11.0"/>
      </rPr>
      <t>MEAVKEKNDLFNLDVKVNAKESNDSGAEPR</t>
    </r>
    <r>
      <rPr>
        <rFont val="Calibri"/>
        <b/>
        <color theme="1"/>
        <sz val="11.0"/>
      </rPr>
      <t>IASKFICTPGCAKTGSFNSYCC</t>
    </r>
  </si>
  <si>
    <t>MEAVKEKNDLFNLDVKVNAKESNDSGAEPR</t>
  </si>
  <si>
    <t>IASKFICTPGCAKTGSFNSYCC</t>
  </si>
  <si>
    <t>https://mibig.secondarymetabolites.org/repository/BGC0000508/index.html#r1c1</t>
  </si>
  <si>
    <t>BGC0000509</t>
  </si>
  <si>
    <t>epilancin 15x</t>
  </si>
  <si>
    <t>elxA</t>
  </si>
  <si>
    <r>
      <rPr>
        <rFont val="Calibri"/>
        <color theme="1"/>
        <sz val="11.0"/>
      </rPr>
      <t>MKKELFDLNLNKDIEAQKSDLNPQSAS</t>
    </r>
    <r>
      <rPr>
        <rFont val="Calibri"/>
        <b/>
        <color theme="1"/>
        <sz val="11.0"/>
      </rPr>
      <t>IVKTTIKASKKLCRGFTLTCGCHFTGKK</t>
    </r>
  </si>
  <si>
    <t>MKKELFDLNLNKDIEAQKSDLNPQSAS</t>
  </si>
  <si>
    <t>IVKTTIKASKKLCRGFTLTCGCHFTGKK</t>
  </si>
  <si>
    <t>https://mibig.secondarymetabolites.org/repository/BGC0000509/index.html#r1c1</t>
  </si>
  <si>
    <t>BGC0000510</t>
  </si>
  <si>
    <t>epilancin K7</t>
  </si>
  <si>
    <t>elkA</t>
  </si>
  <si>
    <r>
      <rPr>
        <rFont val="Calibri"/>
        <color theme="1"/>
        <sz val="11.0"/>
      </rPr>
      <t>MNNSLFDLNLNKGVETQKSDLSPQSAS</t>
    </r>
    <r>
      <rPr>
        <rFont val="Calibri"/>
        <b/>
        <color theme="1"/>
        <sz val="11.0"/>
      </rPr>
      <t>VLKTSIKVSKKYCKGVTLTCGCNITGGK</t>
    </r>
  </si>
  <si>
    <t>MNNSLFDLNLNKGVETQKSDLSPQSAS</t>
  </si>
  <si>
    <t>VLKTSIKVSKKYCKGVTLTCGCNITGGK</t>
  </si>
  <si>
    <t>https://mibig.secondarymetabolites.org/repository/BGC0000510/index.html#r1c1</t>
  </si>
  <si>
    <t>BGC0000511</t>
  </si>
  <si>
    <t xml:space="preserve">	Bacillus subtilis</t>
  </si>
  <si>
    <t>ericin A</t>
  </si>
  <si>
    <t xml:space="preserve">Lanthipeptide I </t>
  </si>
  <si>
    <t>eriAa</t>
  </si>
  <si>
    <r>
      <rPr>
        <rFont val="Calibri"/>
        <color theme="1"/>
        <sz val="11.0"/>
      </rPr>
      <t>MTNMSKFDDFDLDVVKVSKQDSKITPQ</t>
    </r>
    <r>
      <rPr>
        <rFont val="Calibri"/>
        <b/>
        <color theme="1"/>
        <sz val="11.0"/>
      </rPr>
      <t>VLSKSLCTPGCITGPLQTCYLCFPTFAKC</t>
    </r>
  </si>
  <si>
    <t>MTNMSKFDDFDLDVVKVSKQDSKITPQ</t>
  </si>
  <si>
    <t>VLSKSLCTPGCITGPLQTCYLCFPTFAKC</t>
  </si>
  <si>
    <t>https://mibig.secondarymetabolites.org/repository/BGC0000511/index.html#r1c1</t>
  </si>
  <si>
    <t>BGC0000513</t>
  </si>
  <si>
    <t xml:space="preserve">	Saccharopolyspora erythraea NRRL 2338</t>
  </si>
  <si>
    <t xml:space="preserve">	Ery-9 </t>
  </si>
  <si>
    <t>ery9</t>
  </si>
  <si>
    <r>
      <rPr>
        <rFont val="Calibri"/>
        <color theme="1"/>
        <sz val="11.0"/>
      </rPr>
      <t>MEMVLELQELDAPNELAYGDPSHGGG</t>
    </r>
    <r>
      <rPr>
        <rFont val="Calibri"/>
        <b/>
        <color theme="1"/>
        <sz val="11.0"/>
      </rPr>
      <t>SNLSLLASCANSTVSLLTCH</t>
    </r>
  </si>
  <si>
    <t>MEMVLELQELDAPNELAYGDPSHGGG</t>
  </si>
  <si>
    <t>SNLSLLASCANSTVSLLTCH</t>
  </si>
  <si>
    <t>https://mibig.secondarymetabolites.org/repository/BGC0000513/index.html#r1c1</t>
  </si>
  <si>
    <t>BGC0000514</t>
  </si>
  <si>
    <t xml:space="preserve">	Staphylococcus gallinarum</t>
  </si>
  <si>
    <t xml:space="preserve">gallidermin </t>
  </si>
  <si>
    <t>gdmA</t>
  </si>
  <si>
    <r>
      <rPr>
        <rFont val="Calibri"/>
        <color theme="1"/>
        <sz val="11.0"/>
      </rPr>
      <t>MEAVKEKNELFDLDVKVNAKESNDSGAEPR</t>
    </r>
    <r>
      <rPr>
        <rFont val="Calibri"/>
        <b/>
        <color theme="1"/>
        <sz val="11.0"/>
      </rPr>
      <t>IASKFLCTPGCAKTGSFNSYCC</t>
    </r>
  </si>
  <si>
    <t>MEAVKEKNELFDLDVKVNAKESNDSGAEPR</t>
  </si>
  <si>
    <t>IASKFLCTPGCAKTGSFNSYCC</t>
  </si>
  <si>
    <t>https://mibig.secondarymetabolites.org/repository/BGC0000514/index.html#r1c1</t>
  </si>
  <si>
    <t>BGC0000515</t>
  </si>
  <si>
    <t>Geobacillus thermodenitrificans NG80-2</t>
  </si>
  <si>
    <t xml:space="preserve">geobacillin I </t>
  </si>
  <si>
    <t>sunA</t>
  </si>
  <si>
    <r>
      <rPr>
        <rFont val="Calibri"/>
        <color theme="1"/>
        <sz val="11.0"/>
      </rPr>
      <t>MAKFDDFDLDIVVKKQDDVVQPN</t>
    </r>
    <r>
      <rPr>
        <rFont val="Calibri"/>
        <b/>
        <color theme="1"/>
        <sz val="11.0"/>
      </rPr>
      <t>VTSKSLCTPGCITGVLMCLTQNSCVSCNSCIRC</t>
    </r>
  </si>
  <si>
    <t>MAKFDDFDLDIVVKKQDDVVQPN</t>
  </si>
  <si>
    <t>VTSKSLCTPGCITGVLMCLTQNSCVSCNSCIRC</t>
  </si>
  <si>
    <t>https://mibig.secondarymetabolites.org/repository/BGC0000515/index.html#r1c1</t>
  </si>
  <si>
    <t>BGC0000516</t>
  </si>
  <si>
    <t>Geobacillus thermodenitrificans</t>
  </si>
  <si>
    <t xml:space="preserve">	geobacillin II </t>
  </si>
  <si>
    <t>+ (Bacillus)</t>
  </si>
  <si>
    <t>EDY04300.1</t>
  </si>
  <si>
    <r>
      <rPr>
        <rFont val="Calibri"/>
        <color theme="1"/>
        <sz val="11.0"/>
      </rPr>
      <t>MEKQEQTFVSKISEEELKKLAGG</t>
    </r>
    <r>
      <rPr>
        <rFont val="Calibri"/>
        <b/>
        <color theme="1"/>
        <sz val="11.0"/>
      </rPr>
      <t>YTEVSPQSTIVCVSLRICNWSLRFCPSFKVKCPM</t>
    </r>
  </si>
  <si>
    <t>MEKQEQTFVSKISEEELKKLAGG</t>
  </si>
  <si>
    <t>YTEVSPQSTIVCVSLRICNWSLRFCPSFKVKCPM</t>
  </si>
  <si>
    <t>https://mibig.secondarymetabolites.org/repository/BGC0000516/index.html#r1c1</t>
  </si>
  <si>
    <t>BGC0000517</t>
  </si>
  <si>
    <t xml:space="preserve">	Bacillus halodurans C-125 </t>
  </si>
  <si>
    <t>haloduracin β</t>
  </si>
  <si>
    <t>halA2</t>
  </si>
  <si>
    <r>
      <rPr>
        <rFont val="Calibri"/>
        <color theme="1"/>
        <sz val="11.0"/>
      </rPr>
      <t>MVNSKDLRNPEFRKAQGLQFVDEVNEKELSSLAGS</t>
    </r>
    <r>
      <rPr>
        <rFont val="Calibri"/>
        <b/>
        <color theme="1"/>
        <sz val="11.0"/>
      </rPr>
      <t>GDVHAQTTWPCATVGVSVALCPTTKCTSQC</t>
    </r>
  </si>
  <si>
    <t>MVNSKDLRNPEFRKAQGLQFVDEVNEKELSSLAGS</t>
  </si>
  <si>
    <t>GDVHAQTTWPCATVGVSVALCPTTKCTSQC</t>
  </si>
  <si>
    <t>https://mibig.secondarymetabolites.org/repository/BGC0000517/index.html#r1c1</t>
  </si>
  <si>
    <t>haloduracin α</t>
  </si>
  <si>
    <t>halA1</t>
  </si>
  <si>
    <r>
      <rPr>
        <rFont val="Calibri"/>
        <color theme="1"/>
        <sz val="11.0"/>
      </rPr>
      <t>MTNLLKEWKMPLERTHNNSNPAGDIFQELEDQDILAGVNGA</t>
    </r>
    <r>
      <rPr>
        <rFont val="Calibri"/>
        <b/>
        <color theme="1"/>
        <sz val="11.0"/>
      </rPr>
      <t>CAWYNISCRLGNKGAYCTLTVECMPSCN</t>
    </r>
  </si>
  <si>
    <t>MTNLLKEWKMPLERTHNNSNPAGDIFQELEDQDILAGVNGA</t>
  </si>
  <si>
    <t>CAWYNISCRLGNKGAYCTLTVECMPSCN</t>
  </si>
  <si>
    <t>BGC0000518</t>
  </si>
  <si>
    <t>Streptomyces viridochromogenes DSM 40736</t>
  </si>
  <si>
    <t xml:space="preserve">informatipeptin </t>
  </si>
  <si>
    <t>EFL36745.1</t>
  </si>
  <si>
    <t>MALLDLQTIETEERTDGGGASTVSLLSCISAASVLLCL</t>
  </si>
  <si>
    <t>MALLDLQTIETEERTDGGGAS</t>
  </si>
  <si>
    <t>TVSLLSCISAASVLLCL</t>
  </si>
  <si>
    <t>https://mibig.secondarymetabolites.org/repository/BGC0000518/index.html#r1c1</t>
  </si>
  <si>
    <t>BGC0000519</t>
  </si>
  <si>
    <t xml:space="preserve">	Actinomadura namibiensis</t>
  </si>
  <si>
    <t xml:space="preserve">	labyrinthopeptin A2 </t>
  </si>
  <si>
    <t>labA2</t>
  </si>
  <si>
    <r>
      <rPr>
        <rFont val="Calibri"/>
        <color theme="1"/>
        <sz val="11.0"/>
      </rPr>
      <t>MASILELQNLDVEHARGENR</t>
    </r>
    <r>
      <rPr>
        <rFont val="Calibri"/>
        <b/>
        <color theme="1"/>
        <sz val="11.0"/>
      </rPr>
      <t>SDWSLWECCSTGSLFACC</t>
    </r>
  </si>
  <si>
    <t>MASILELQNLDVEHARGENR</t>
  </si>
  <si>
    <t>RSDWSLWECCSTGSLFACC</t>
  </si>
  <si>
    <t>https://mibig.secondarymetabolites.org/repository/BGC0000519/index.html#r1c1</t>
  </si>
  <si>
    <t>labyrinthopeptin A3</t>
  </si>
  <si>
    <t>labA3</t>
  </si>
  <si>
    <r>
      <rPr>
        <rFont val="Calibri"/>
        <color theme="1"/>
        <sz val="11.0"/>
      </rPr>
      <t>MASILELQDLEVERASSAA</t>
    </r>
    <r>
      <rPr>
        <rFont val="Calibri"/>
        <b/>
        <color theme="1"/>
        <sz val="11.0"/>
      </rPr>
      <t>DSNASVWECCSTGSWVPFTCC</t>
    </r>
  </si>
  <si>
    <t>MASILELQDLEVERASSAA</t>
  </si>
  <si>
    <t>DSNASVWECCSTGSWVPFTCC</t>
  </si>
  <si>
    <t>BGC0000520</t>
  </si>
  <si>
    <t xml:space="preserve">Lactococcus lactis </t>
  </si>
  <si>
    <t>lacticin 3147 A1</t>
  </si>
  <si>
    <t>ORF00035</t>
  </si>
  <si>
    <r>
      <rPr>
        <rFont val="Calibri"/>
        <color theme="1"/>
        <sz val="11.0"/>
      </rPr>
      <t>MNKNEIETQPVTWLEEVSDQNFDEDVFGA</t>
    </r>
    <r>
      <rPr>
        <rFont val="Calibri"/>
        <b/>
        <color theme="1"/>
        <sz val="11.0"/>
      </rPr>
      <t>CSTNTFSLSDYWGNNGAWCTLTHECMAWCK</t>
    </r>
  </si>
  <si>
    <t>MNKNEIETQPVTWLEEVSDQNFDEDVFGA</t>
  </si>
  <si>
    <t>CSTNTFSLSDYWGNNGAWCTLTHECMAWCK</t>
  </si>
  <si>
    <t>https://mibig.secondarymetabolites.org/repository/BGC0000520/index.html#r1c1</t>
  </si>
  <si>
    <t>lacticin 3147 A2</t>
  </si>
  <si>
    <t>ORF00036</t>
  </si>
  <si>
    <r>
      <rPr>
        <rFont val="Calibri"/>
        <color theme="1"/>
        <sz val="11.0"/>
      </rPr>
      <t>MKEKNMKKNDTIELQLGKYLEDDMIELAEGDESHGG</t>
    </r>
    <r>
      <rPr>
        <rFont val="Calibri"/>
        <b/>
        <color theme="1"/>
        <sz val="11.0"/>
      </rPr>
      <t>TTPATPAISILSAYISTNTCPTTKCTRAC</t>
    </r>
  </si>
  <si>
    <t>MKEKNMKKNDTIELQLGKYLEDDMIELAEGDESHGG</t>
  </si>
  <si>
    <t>TTPATPAISILSAYISTNTCPTTKCTRAC</t>
  </si>
  <si>
    <t>BGC0000521</t>
  </si>
  <si>
    <t xml:space="preserve">	Lactococcus lactis subsp. Lactis</t>
  </si>
  <si>
    <t xml:space="preserve">lacticin 481 </t>
  </si>
  <si>
    <t>lctA</t>
  </si>
  <si>
    <r>
      <rPr>
        <rFont val="Calibri"/>
        <color theme="1"/>
        <sz val="11.0"/>
      </rPr>
      <t>MKEQNSFNLLQEVTESELDLILGA</t>
    </r>
    <r>
      <rPr>
        <rFont val="Calibri"/>
        <b/>
        <color theme="1"/>
        <sz val="11.0"/>
      </rPr>
      <t>KGGSGVIHTISHECNMNSWQFVFTCCS</t>
    </r>
  </si>
  <si>
    <t>MKEQNSFNLLQEVTESELDLILGA</t>
  </si>
  <si>
    <t>KGGSGVIHTISHECNMNSWQFVFTCCS</t>
  </si>
  <si>
    <t>https://mibig.secondarymetabolites.org/repository/BGC0000521/index.html#r1c1</t>
  </si>
  <si>
    <t>BGC0000522</t>
  </si>
  <si>
    <t>Lactococcus lactis</t>
  </si>
  <si>
    <t xml:space="preserve">	lacticin Z</t>
  </si>
  <si>
    <t>No predicho</t>
  </si>
  <si>
    <t>lnqZ</t>
  </si>
  <si>
    <r>
      <rPr>
        <rFont val="Calibri"/>
        <color theme="1"/>
        <sz val="11.0"/>
      </rPr>
      <t>MAGFLKVVQILAKYGS</t>
    </r>
    <r>
      <rPr>
        <rFont val="Calibri"/>
        <b/>
        <color theme="1"/>
        <sz val="11.0"/>
      </rPr>
      <t>KAVQWAWANKGKILDWINAGQAIDWVVEKIKQILGIK</t>
    </r>
  </si>
  <si>
    <t>MAGFLKVVQILAKYGS</t>
  </si>
  <si>
    <t>KAVQWAWANKGKILDWINAGQAIDWVVEKIKQILGIK</t>
  </si>
  <si>
    <t>https://mibig.secondarymetabolites.org/repository/BGC0000522/index.html#r1c1</t>
  </si>
  <si>
    <t>BGC0000523</t>
  </si>
  <si>
    <t xml:space="preserve">	Lactobacillus sakei</t>
  </si>
  <si>
    <t xml:space="preserve">lactocin S </t>
  </si>
  <si>
    <t>lasA</t>
  </si>
  <si>
    <r>
      <rPr>
        <rFont val="Calibri"/>
        <color theme="1"/>
        <sz val="11.0"/>
      </rPr>
      <t>MKTEKKVLDELSLHASAKMGA</t>
    </r>
    <r>
      <rPr>
        <rFont val="Calibri"/>
        <b/>
        <color theme="1"/>
        <sz val="11.0"/>
      </rPr>
      <t>RDVESSMNADSTPVLASVAVSMELLPTASVLYSDVAGCFKYSAKHHC</t>
    </r>
  </si>
  <si>
    <t>MKTEKKVLDELSLHASAKMGA</t>
  </si>
  <si>
    <t>RDVESSMNADSTPVLASVAVSMELLPTASVLYSDVAGCFKYSAKHHC</t>
  </si>
  <si>
    <t>https://mibig.secondarymetabolites.org/repository/BGC0000523/index.html#r1c1</t>
  </si>
  <si>
    <t>BGC0000525</t>
  </si>
  <si>
    <t>Bacillus licheniformis</t>
  </si>
  <si>
    <t>lichenicidin VK21 A1</t>
  </si>
  <si>
    <t>lchA1</t>
  </si>
  <si>
    <r>
      <rPr>
        <rFont val="Calibri"/>
        <color theme="1"/>
        <sz val="11.0"/>
      </rPr>
      <t>MSKKEMILSWKNPMYRTESSYHPAGNILKELQEEEQHSIAGG</t>
    </r>
    <r>
      <rPr>
        <rFont val="Calibri"/>
        <b/>
        <color theme="1"/>
        <sz val="11.0"/>
      </rPr>
      <t>TITLSTCAILSKPLGNNGYLCTVTKECMPSCN</t>
    </r>
  </si>
  <si>
    <t>MKTMKNSAAREAFKGANHPAGMVSEEELKALVGG</t>
  </si>
  <si>
    <t>TITLSTCAILSKPLGNNGYLCTVTKECMPSCN</t>
  </si>
  <si>
    <t>https://mibig.secondarymetabolites.org/repository/BGC0000525/index.html#r1c1</t>
  </si>
  <si>
    <t>BGC0000526</t>
  </si>
  <si>
    <t xml:space="preserve">	Streptococcus macedonicus</t>
  </si>
  <si>
    <t xml:space="preserve">	macedocin</t>
  </si>
  <si>
    <t>mcdM</t>
  </si>
  <si>
    <r>
      <rPr>
        <rFont val="Calibri"/>
        <color theme="1"/>
        <sz val="11.0"/>
      </rPr>
      <t>MEKETTIIESIQEVSLEELDQIIGA</t>
    </r>
    <r>
      <rPr>
        <rFont val="Calibri"/>
        <b/>
        <color theme="1"/>
        <sz val="11.0"/>
      </rPr>
      <t>GKNGVFKTISHECHLNTWAFLATCCS</t>
    </r>
  </si>
  <si>
    <t>MEKETTIIESIQEVSLEELDQIIGA</t>
  </si>
  <si>
    <t>GKNGVFKTISHECHLNTWAFLATCCS</t>
  </si>
  <si>
    <t>https://mibig.secondarymetabolites.org/repository/BGC0000526/index.html#r1c1</t>
  </si>
  <si>
    <t>BGC0000527</t>
  </si>
  <si>
    <t xml:space="preserve">	Bacillus sp. HIL-Y85/54728</t>
  </si>
  <si>
    <t>mersacidin</t>
  </si>
  <si>
    <t>mrsA</t>
  </si>
  <si>
    <r>
      <rPr>
        <rFont val="Calibri"/>
        <color theme="1"/>
        <sz val="11.0"/>
      </rPr>
      <t>MSQEAIIRSWKDPFSRENSTQNPAGNPFSELKEAQMDKLVGA</t>
    </r>
    <r>
      <rPr>
        <rFont val="Calibri"/>
        <b/>
        <color theme="1"/>
        <sz val="11.0"/>
      </rPr>
      <t>GDMEAACTFTLPGGGGVCTLTSECIC</t>
    </r>
  </si>
  <si>
    <t>MSQEAIIRSWKDPFSRENSTQNPAGNPFSELKEAQMDKLVGA</t>
  </si>
  <si>
    <t>GDMEAACTFTLPGGGGVCTLTSECIC</t>
  </si>
  <si>
    <t>https://mibig.secondarymetabolites.org/repository/BGC0000527/index.html#r1c1</t>
  </si>
  <si>
    <t>BGC0000528</t>
  </si>
  <si>
    <t xml:space="preserve">Clavibacter michiganensis subsp. michiganensis NCPPB 382 </t>
  </si>
  <si>
    <t xml:space="preserve">michiganin A </t>
  </si>
  <si>
    <t>clvA</t>
  </si>
  <si>
    <r>
      <rPr>
        <rFont val="Calibri"/>
        <color theme="1"/>
        <sz val="11.0"/>
      </rPr>
      <t>MNDILETETPVMVSPRWDMLLDAGEDTSPSVQTQIDAEFRRVVSPYM</t>
    </r>
    <r>
      <rPr>
        <rFont val="Calibri"/>
        <b/>
        <color theme="1"/>
        <sz val="11.0"/>
      </rPr>
      <t>SSSGWLCTLTIECGTIICACR</t>
    </r>
  </si>
  <si>
    <t>MNDILETETPVMVSPRWDMLLDAGEDTSPSVQTQIDAEFRRVVSPYM</t>
  </si>
  <si>
    <t>SSSGWLCTLTIECGTIICACR</t>
  </si>
  <si>
    <t>https://mibig.secondarymetabolites.org/repository/BGC0000528/index.html#r1c1</t>
  </si>
  <si>
    <t>BGC0000529</t>
  </si>
  <si>
    <t xml:space="preserve">	Microbispora corallina </t>
  </si>
  <si>
    <t xml:space="preserve">	microbisporicin A2</t>
  </si>
  <si>
    <t>mibA</t>
  </si>
  <si>
    <r>
      <rPr>
        <rFont val="Calibri"/>
        <color theme="1"/>
        <sz val="11.0"/>
      </rPr>
      <t>MPADILETRTSETEDLLDLDLSIGVEEITAGPA</t>
    </r>
    <r>
      <rPr>
        <rFont val="Calibri"/>
        <b/>
        <color theme="1"/>
        <sz val="11.0"/>
      </rPr>
      <t>VTSWSLCTPGCTSPGGGSNCSFCC</t>
    </r>
  </si>
  <si>
    <t>MPADILETRTSETEDLLDLDLSIGVEEITAGPA</t>
  </si>
  <si>
    <t>VTSWSLCTPGCTSPGGGSNCSFCC</t>
  </si>
  <si>
    <t>https://mibig.secondarymetabolites.org/repository/BGC0000529/index.html#r1c1</t>
  </si>
  <si>
    <t>BGC0000530</t>
  </si>
  <si>
    <t xml:space="preserve">	Streptococcus mutans N66</t>
  </si>
  <si>
    <t>mutacin B-Ny266</t>
  </si>
  <si>
    <t xml:space="preserve">+ </t>
  </si>
  <si>
    <t>epiC</t>
  </si>
  <si>
    <r>
      <rPr>
        <rFont val="Calibri"/>
        <color theme="1"/>
        <sz val="11.0"/>
      </rPr>
      <t>MSNTQLLEVLGTETFDVQENLFTFDTTDTIVAESNDDPD</t>
    </r>
    <r>
      <rPr>
        <rFont val="Calibri"/>
        <b/>
        <color theme="1"/>
        <sz val="11.0"/>
      </rPr>
      <t>TRFKSWSFCTPGCAKTGSFNSYCC</t>
    </r>
  </si>
  <si>
    <t>MSNTQLLEVLGTETFDVQENLFTFDTTDTIVAESNDDPD</t>
  </si>
  <si>
    <t>TRFKSWSFCTPGCAKTGSFNSYCC</t>
  </si>
  <si>
    <t>https://mibig.secondarymetabolites.org/repository/BGC0000530/index.html#r1c1</t>
  </si>
  <si>
    <t>BGC0000531</t>
  </si>
  <si>
    <t xml:space="preserve">	Streptococcus mutans </t>
  </si>
  <si>
    <t xml:space="preserve">	mutacin I </t>
  </si>
  <si>
    <t>mutA</t>
  </si>
  <si>
    <r>
      <rPr>
        <rFont val="Calibri"/>
        <color theme="1"/>
        <sz val="11.0"/>
      </rPr>
      <t>MSNTQLLEVLGTETFDVQEDLFAFDTTDTTIVASNDDPDTR</t>
    </r>
    <r>
      <rPr>
        <rFont val="Calibri"/>
        <b/>
        <color theme="1"/>
        <sz val="11.0"/>
      </rPr>
      <t>FSSLSLCSLGCTGVKNPSFNSYCC</t>
    </r>
  </si>
  <si>
    <t>MSNTQLLEVLGTETFDVQEDLFAFDTTDTTIVASNDDPDTR</t>
  </si>
  <si>
    <t>FSSLSLCSLGCTGVKNPSFNSYCC</t>
  </si>
  <si>
    <t>https://mibig.secondarymetabolites.org/repository/BGC0000531/index.html#r1c1</t>
  </si>
  <si>
    <t>BGC0000532</t>
  </si>
  <si>
    <t xml:space="preserve">	Streptococcus mutans</t>
  </si>
  <si>
    <t xml:space="preserve">	mutacin II </t>
  </si>
  <si>
    <t>mutAII</t>
  </si>
  <si>
    <r>
      <rPr>
        <rFont val="Calibri"/>
        <color theme="1"/>
        <sz val="11.0"/>
      </rPr>
      <t>MNKLNSNAVVSLNEVSDSELDTILGG</t>
    </r>
    <r>
      <rPr>
        <rFont val="Calibri"/>
        <b/>
        <color theme="1"/>
        <sz val="11.0"/>
      </rPr>
      <t>NRWWQGVVPTVSYECRMNSWQHVFTCC</t>
    </r>
  </si>
  <si>
    <t>MNKLNSNAVVSLNEVSDSELDTILGG</t>
  </si>
  <si>
    <t>NRWWQGVVPTVSYECRMNSWQHVFTCC</t>
  </si>
  <si>
    <t>https://mibig.secondarymetabolites.org/repository/BGC0000532/index.html#r1c1</t>
  </si>
  <si>
    <t>BGC0000533</t>
  </si>
  <si>
    <t>mutacin III</t>
  </si>
  <si>
    <t>mutAIIIM</t>
  </si>
  <si>
    <r>
      <rPr>
        <rFont val="Calibri"/>
        <color theme="1"/>
        <sz val="11.0"/>
      </rPr>
      <t>MSNTQLLEVLGTETFDVQEDLFAFDTTDTTIVASNDDPDTR</t>
    </r>
    <r>
      <rPr>
        <rFont val="Calibri"/>
        <b/>
        <color theme="1"/>
        <sz val="11.0"/>
      </rPr>
      <t>FKSWSLCTPGCARTGSFNSYCC</t>
    </r>
  </si>
  <si>
    <t>FKSWSLCTPGCARTGSFNSYCC</t>
  </si>
  <si>
    <t>https://mibig.secondarymetabolites.org/repository/BGC0000533/index.html#r1c1</t>
  </si>
  <si>
    <t xml:space="preserve">	BGC0000534</t>
  </si>
  <si>
    <t xml:space="preserve">	mutacin K8</t>
  </si>
  <si>
    <t>mukA</t>
  </si>
  <si>
    <r>
      <rPr>
        <rFont val="Calibri"/>
        <color theme="1"/>
        <sz val="11.0"/>
      </rPr>
      <t>MKKGTQLYLEALEALQEIKVEELDTFIGG</t>
    </r>
    <r>
      <rPr>
        <rFont val="Calibri"/>
        <b/>
        <color theme="1"/>
        <sz val="11.0"/>
      </rPr>
      <t xml:space="preserve">GGRASNTISSDCRWNSLQAIFSCC        </t>
    </r>
  </si>
  <si>
    <t>GGRASNTISSDCRWNSLQAIFSCC</t>
  </si>
  <si>
    <t>https://mibig.secondarymetabolites.org/repository/BGC0000534/index.html#r1c1</t>
  </si>
  <si>
    <t xml:space="preserve">	mutacin K81</t>
  </si>
  <si>
    <t>mukA1</t>
  </si>
  <si>
    <r>
      <rPr>
        <rFont val="Calibri"/>
        <color theme="1"/>
        <sz val="11.0"/>
      </rPr>
      <t>MKNTTNEMLELIQEVSLDELDQVIGG</t>
    </r>
    <r>
      <rPr>
        <rFont val="Calibri"/>
        <b/>
        <color theme="1"/>
        <sz val="11.0"/>
      </rPr>
      <t>MGKGAVGTISHECRYNSWAFLATCCS</t>
    </r>
  </si>
  <si>
    <t>MKNTTNEMLELIQEVSLDELDQVI</t>
  </si>
  <si>
    <t>MGKGAVGTISHECRYNSWAFLATCCS</t>
  </si>
  <si>
    <t xml:space="preserve">	mutacin K82</t>
  </si>
  <si>
    <t>mukA2</t>
  </si>
  <si>
    <r>
      <rPr>
        <rFont val="Calibri"/>
        <color theme="1"/>
        <sz val="11.0"/>
      </rPr>
      <t>MKQSDEMLELIQEVSLDELDQVIGG</t>
    </r>
    <r>
      <rPr>
        <rFont val="Calibri"/>
        <b/>
        <color theme="1"/>
        <sz val="11.0"/>
      </rPr>
      <t>AGNGVIRTITQGCRMPNNMQVLFTC</t>
    </r>
  </si>
  <si>
    <t>MKQSDEMLELIQEVSLDELDQVIGG</t>
  </si>
  <si>
    <t>AGNGVIRTITQGCRMPNNMQVLFTC</t>
  </si>
  <si>
    <t xml:space="preserve">	BGC0000535</t>
  </si>
  <si>
    <t xml:space="preserve">	nisin A</t>
  </si>
  <si>
    <t>nisA</t>
  </si>
  <si>
    <r>
      <rPr>
        <rFont val="Calibri"/>
        <color theme="1"/>
        <sz val="11.0"/>
      </rPr>
      <t>MSTKDFNLDLVSVSKKDSGASPR</t>
    </r>
    <r>
      <rPr>
        <rFont val="Calibri"/>
        <b/>
        <color theme="1"/>
        <sz val="11.0"/>
      </rPr>
      <t>ITSISLCTPGCKTGALMGCNMKTATCHCSIHVSK</t>
    </r>
  </si>
  <si>
    <t>MSTKDFNLDLVSVSKKDSGASPR</t>
  </si>
  <si>
    <t>ITSISLCTPGCKTGALMGCNMKTATCHCSIHVSK</t>
  </si>
  <si>
    <t>https://mibig.secondarymetabolites.org/repository/BGC0000535/index.html#r1c1</t>
  </si>
  <si>
    <t xml:space="preserve">	BGC0000536</t>
  </si>
  <si>
    <t xml:space="preserve">	Lactococcus lactis</t>
  </si>
  <si>
    <t xml:space="preserve">	nisin Q</t>
  </si>
  <si>
    <t>nisQ</t>
  </si>
  <si>
    <r>
      <rPr>
        <rFont val="Calibri"/>
        <color theme="1"/>
        <sz val="11.0"/>
      </rPr>
      <t>MSTKDFNLDLVSVSKTDSGASTR</t>
    </r>
    <r>
      <rPr>
        <rFont val="Calibri"/>
        <b/>
        <color theme="1"/>
        <sz val="11.0"/>
      </rPr>
      <t>ITSISLCTPGCKTGVLMGCNLKTATCNCSVHVSK</t>
    </r>
  </si>
  <si>
    <t>MSTKDFNLDLVSVSKTDSGASTR</t>
  </si>
  <si>
    <t>ITSISLCTPGCKTGVLMGCNLKTATCNCSVHVSK</t>
  </si>
  <si>
    <t>https://mibig.secondarymetabolites.org/repository/BGC0000536/index.html#r1c1</t>
  </si>
  <si>
    <t xml:space="preserve">	BGC0000537</t>
  </si>
  <si>
    <t xml:space="preserve">	Streptococcus uberis </t>
  </si>
  <si>
    <t xml:space="preserve">	nisin U</t>
  </si>
  <si>
    <t>nusA</t>
  </si>
  <si>
    <r>
      <rPr>
        <rFont val="Calibri"/>
        <color theme="1"/>
        <sz val="11.0"/>
      </rPr>
      <t>MNNEDFNLDLIKISKENNSGASPR</t>
    </r>
    <r>
      <rPr>
        <rFont val="Calibri"/>
        <b/>
        <color theme="1"/>
        <sz val="11.0"/>
      </rPr>
      <t>ITSKSLCTPGCKTGILMTCPLKTATCGCHFG</t>
    </r>
  </si>
  <si>
    <t>MNNEDFNLDLIKISKENNSGASPR</t>
  </si>
  <si>
    <t>ITSKSLCTPGCKTGILMTCPLKTATCGCHFG</t>
  </si>
  <si>
    <t>https://mibig.secondarymetabolites.org/repository/BGC0000537/index.html#r1c1</t>
  </si>
  <si>
    <t xml:space="preserve">	BGC0000538</t>
  </si>
  <si>
    <t xml:space="preserve">	nisin Z</t>
  </si>
  <si>
    <t>nisZ</t>
  </si>
  <si>
    <r>
      <rPr>
        <rFont val="Calibri"/>
        <color theme="1"/>
        <sz val="11.0"/>
      </rPr>
      <t>MSTKDFNLDLVSVSKKDSGASPR</t>
    </r>
    <r>
      <rPr>
        <rFont val="Calibri"/>
        <b/>
        <color theme="1"/>
        <sz val="11.0"/>
      </rPr>
      <t>ITSISLCTPGCKTGALMGCNMKTATCNCSIHVSK</t>
    </r>
  </si>
  <si>
    <t>ITSISLCTPGCKTGALMGCNMKTATCNCSIHVSK</t>
  </si>
  <si>
    <t>https://mibig.secondarymetabolites.org/repository/BGC0000538/index.html#r1c1</t>
  </si>
  <si>
    <t xml:space="preserve">	BGC0000539</t>
  </si>
  <si>
    <t>Staphylococcus warneri</t>
  </si>
  <si>
    <t xml:space="preserve">	nukacin ISK-1 </t>
  </si>
  <si>
    <t>nukA</t>
  </si>
  <si>
    <r>
      <rPr>
        <rFont val="Calibri"/>
        <color theme="1"/>
        <sz val="11.0"/>
      </rPr>
      <t>MENSKVMKDIEVANLLEEVQEDELNEVLGA</t>
    </r>
    <r>
      <rPr>
        <rFont val="Calibri"/>
        <b/>
        <color theme="1"/>
        <sz val="11.0"/>
      </rPr>
      <t>KKKSGVIPTVSHDCHMNSFQFVFTCCS</t>
    </r>
  </si>
  <si>
    <t>MENSKVMKDIEVANLLEEVQEDELNEVLGA</t>
  </si>
  <si>
    <t>KKKSGVIPTVSHDCHMNSFQFVFTCCS</t>
  </si>
  <si>
    <t>https://mibig.secondarymetabolites.org/repository/BGC0000539/index.html#r1c1</t>
  </si>
  <si>
    <t>BGC0000540</t>
  </si>
  <si>
    <t xml:space="preserve">	Paenibacillus polymyxa OSY-DF</t>
  </si>
  <si>
    <t xml:space="preserve">paenibacillin </t>
  </si>
  <si>
    <t>paenA</t>
  </si>
  <si>
    <t>MKVDQMFDLDLRKSYEASELSPQASIIKTTIKVSKAVCKTLTCICTGSCSNCK</t>
  </si>
  <si>
    <t>MKVDQMFDLDLRKSYEASELSPQ</t>
  </si>
  <si>
    <t>ASIIKTTIKVSKAVCKTLTCICTGSCSNCK</t>
  </si>
  <si>
    <t>https://mibig.secondarymetabolites.org/repository/BGC0000540/index.html#r1c1</t>
  </si>
  <si>
    <t>BGC0000541</t>
  </si>
  <si>
    <t xml:space="preserve">	Paenibacillus polymyxa</t>
  </si>
  <si>
    <t xml:space="preserve">paenicidin A </t>
  </si>
  <si>
    <t>paeA</t>
  </si>
  <si>
    <t>MAENLFDLDIQVNKSQGSVEPQVLSIVACSSGCGSGKTAASCVETCGNRCFTNVGSLC</t>
  </si>
  <si>
    <t>MAENLFDLDIQVNKSQGSVEPQ</t>
  </si>
  <si>
    <t>VLSIVACSSGCGSGKTAASCVETCGNRCFTNVGSLC</t>
  </si>
  <si>
    <t>https://mibig.secondarymetabolites.org/repository/BGC0000541/index.html#r1c1</t>
  </si>
  <si>
    <t>BGC0000542</t>
  </si>
  <si>
    <t xml:space="preserve">	Paenibacillus terrae </t>
  </si>
  <si>
    <t>paenicidin B</t>
  </si>
  <si>
    <t>pabA</t>
  </si>
  <si>
    <r>
      <rPr>
        <rFont val="Calibri"/>
        <color theme="1"/>
        <sz val="11.0"/>
      </rPr>
      <t>MANNLFDLDVQVNKSQGSVEPQ</t>
    </r>
    <r>
      <rPr>
        <rFont val="Calibri"/>
        <b/>
        <color theme="1"/>
        <sz val="11.0"/>
      </rPr>
      <t>VLSIVACSSGCGSGKTAASCVATCGNKCFTNVGSLC</t>
    </r>
  </si>
  <si>
    <t>MANNLFDLDVQVNKSQGSVEPQ</t>
  </si>
  <si>
    <t>VLSIVACSSGCGSGKTAASCVATCGNKCFTNVGSLC</t>
  </si>
  <si>
    <t>https://mibig.secondarymetabolites.org/repository/BGC0000542/index.html#r1c1</t>
  </si>
  <si>
    <t>BGC0000543</t>
  </si>
  <si>
    <t xml:space="preserve">	pep5</t>
  </si>
  <si>
    <t>pepA</t>
  </si>
  <si>
    <r>
      <rPr>
        <rFont val="Calibri"/>
        <color theme="1"/>
        <sz val="11.0"/>
      </rPr>
      <t>MKNNKNLFDLEIKKETSQNTDELEPQTAG</t>
    </r>
    <r>
      <rPr>
        <rFont val="Calibri"/>
        <b/>
        <color theme="1"/>
        <sz val="11.0"/>
      </rPr>
      <t>PAIRASVKQCQKTLKATRLFTVSCKGKNGCK</t>
    </r>
  </si>
  <si>
    <t>MKNNKNLFDLEIKKETSQNTDELEPQ</t>
  </si>
  <si>
    <t>TAGPAIRASVKQCQKTLKATRLFTVSCKGKNGCK</t>
  </si>
  <si>
    <t>https://mibig.secondarymetabolites.org/repository/BGC0000543/index.html#r1c1</t>
  </si>
  <si>
    <t>BGC0000544</t>
  </si>
  <si>
    <t xml:space="preserve">	Planomonospora alba </t>
  </si>
  <si>
    <t xml:space="preserve">planosporicin </t>
  </si>
  <si>
    <t>pspA</t>
  </si>
  <si>
    <r>
      <rPr>
        <rFont val="Calibri"/>
        <color theme="1"/>
        <sz val="11.0"/>
      </rPr>
      <t>MGISSPALPQNTADLFQLDLEIGVEQSLASPA</t>
    </r>
    <r>
      <rPr>
        <rFont val="Calibri"/>
        <b/>
        <color theme="1"/>
        <sz val="11.0"/>
      </rPr>
      <t>ITSVSWCTPGCTSEGGGSGCSHCC</t>
    </r>
  </si>
  <si>
    <t>MGISSPALPQNTADLFQLDLEIGVEQSLASPA</t>
  </si>
  <si>
    <t>ITSVSWCTPGCTSEGGGSGCSHCC</t>
  </si>
  <si>
    <t>https://mibig.secondarymetabolites.org/repository/BGC0000544/index.html#r1c1</t>
  </si>
  <si>
    <t>BGC0000545</t>
  </si>
  <si>
    <t>[Ruminococcus] gnavus E1</t>
  </si>
  <si>
    <t xml:space="preserve">	ruminococcin A </t>
  </si>
  <si>
    <t>rumA</t>
  </si>
  <si>
    <r>
      <rPr>
        <rFont val="Calibri"/>
        <color theme="1"/>
        <sz val="11.0"/>
      </rPr>
      <t>MRNDVLTLTNPMEEKELEQILGG</t>
    </r>
    <r>
      <rPr>
        <rFont val="Calibri"/>
        <b/>
        <color theme="1"/>
        <sz val="11.0"/>
      </rPr>
      <t>GNGVLKTISHECNMNTWQFLFTCC</t>
    </r>
  </si>
  <si>
    <t>MRNDVLTLTNPMEEKELEQILGG</t>
  </si>
  <si>
    <t>GNGVLKTISHECNMNTWQFLFTCC</t>
  </si>
  <si>
    <t>https://mibig.secondarymetabolites.org/repository/BGC0000545/index.html#r1c1</t>
  </si>
  <si>
    <t>BGC0000546</t>
  </si>
  <si>
    <t>Streptomyces albidoflavus</t>
  </si>
  <si>
    <t>SAL-2242</t>
  </si>
  <si>
    <t>SSHG_RS17990</t>
  </si>
  <si>
    <r>
      <rPr>
        <rFont val="Calibri"/>
        <color theme="1"/>
        <sz val="11.0"/>
      </rPr>
      <t>MALLDLQAMDTPQEEAVGDLATGS</t>
    </r>
    <r>
      <rPr>
        <rFont val="Calibri"/>
        <b/>
        <color theme="1"/>
        <sz val="11.0"/>
      </rPr>
      <t>MALLDLQAMDTPQEEAVGD</t>
    </r>
  </si>
  <si>
    <t>MALLDLQAMDTPQEEAVGDLATGS</t>
  </si>
  <si>
    <t>GSQISLLICEYSSLSVTLCTP</t>
  </si>
  <si>
    <t>https://mibig.secondarymetabolites.org/repository/BGC0000546/index.html#r1c1</t>
  </si>
  <si>
    <t>BGC0000547</t>
  </si>
  <si>
    <t xml:space="preserve">Streptococcus salivarius </t>
  </si>
  <si>
    <t xml:space="preserve">	salivaricin 9 </t>
  </si>
  <si>
    <t>sivA</t>
  </si>
  <si>
    <t>MKSTNNQSISEIAAVNSLQEVSMEELDQIIGAGNGVVLTLTHECNLATWTKKLKCC</t>
  </si>
  <si>
    <t>MKSTNNQSISEIAAVNSLQEVSMEELDQIIGA</t>
  </si>
  <si>
    <t>GNGVVLTLTHECNLATWTKKLKCC</t>
  </si>
  <si>
    <t>https://mibig.secondarymetabolites.org/repository/BGC0000547/index.html#r1c1</t>
  </si>
  <si>
    <t>BGC0000548</t>
  </si>
  <si>
    <t xml:space="preserve">	salivaricin A </t>
  </si>
  <si>
    <t>salA</t>
  </si>
  <si>
    <r>
      <rPr>
        <rFont val="Calibri"/>
        <color theme="1"/>
        <sz val="11.0"/>
      </rPr>
      <t>MKNSKDILNNAIEEVSEKELMEVAGG</t>
    </r>
    <r>
      <rPr>
        <rFont val="Calibri"/>
        <b/>
        <color theme="1"/>
        <sz val="11.0"/>
      </rPr>
      <t>KRGSGWIATITDDCPNSVFVCC</t>
    </r>
  </si>
  <si>
    <t>MKNSKDILNNAIEEVSEKELMEVA</t>
  </si>
  <si>
    <t>KRGSGWIATITDDCPNSVFVCC</t>
  </si>
  <si>
    <t>https://mibig.secondarymetabolites.org/repository/BGC0000548/index.html#r1c1</t>
  </si>
  <si>
    <t>BGC0000549</t>
  </si>
  <si>
    <t xml:space="preserve">	salivaricin D</t>
  </si>
  <si>
    <t>slvD</t>
  </si>
  <si>
    <r>
      <rPr>
        <rFont val="Calibri"/>
        <color theme="1"/>
        <sz val="11.0"/>
      </rPr>
      <t>MATKDFNLDLVEVSKSNTGASTR</t>
    </r>
    <r>
      <rPr>
        <rFont val="Calibri"/>
        <b/>
        <color theme="1"/>
        <sz val="11.0"/>
      </rPr>
      <t>ITSHSFCSQACKTYKILGCNLLTHGCRFPR</t>
    </r>
  </si>
  <si>
    <t>MATKDFNLDLVEVSKSNTGASTR</t>
  </si>
  <si>
    <t>ITSHSFCSQACKTYKILGCNLLTHGCRFPR</t>
  </si>
  <si>
    <t>https://mibig.secondarymetabolites.org/repository/BGC0000549/index.html#r1c1</t>
  </si>
  <si>
    <t>BGC0000550</t>
  </si>
  <si>
    <t>salivaricin G32</t>
  </si>
  <si>
    <t>AFB74479.1</t>
  </si>
  <si>
    <r>
      <rPr>
        <rFont val="Calibri"/>
        <color theme="1"/>
        <sz val="11.0"/>
      </rPr>
      <t>MKKDVVIESIKEVSLEELDQIIGA</t>
    </r>
    <r>
      <rPr>
        <rFont val="Calibri"/>
        <b/>
        <color theme="1"/>
        <sz val="11.0"/>
      </rPr>
      <t>GNGVFKTISHECHLNTWAFLATCCS</t>
    </r>
  </si>
  <si>
    <t>MKKDVVIESIKEVSLEELDQIIGA</t>
  </si>
  <si>
    <t>GNGVFKTISHECHLNTWAFLATCCS</t>
  </si>
  <si>
    <t>https://mibig.secondarymetabolites.org/repository/BGC0000550/index.html#overview</t>
  </si>
  <si>
    <t>BGC0000551</t>
  </si>
  <si>
    <t xml:space="preserve">	Streptomyces coelicolor A3(2) </t>
  </si>
  <si>
    <t>SapB</t>
  </si>
  <si>
    <t>SCO6682</t>
  </si>
  <si>
    <r>
      <rPr>
        <rFont val="Calibri"/>
        <color theme="1"/>
        <sz val="11.0"/>
      </rPr>
      <t>MNLFDLQSMETPKEEAMGDVE</t>
    </r>
    <r>
      <rPr>
        <rFont val="Calibri"/>
        <b/>
        <color theme="1"/>
        <sz val="11.0"/>
      </rPr>
      <t>TGSRASLLLCGDSSLSITTCN</t>
    </r>
  </si>
  <si>
    <t>MNLFDLQSMETPKEEAMGDVE</t>
  </si>
  <si>
    <t>TGSRASLLLCGDSSLSITTCN</t>
  </si>
  <si>
    <t>https://mibig.secondarymetabolites.org/repository/BGC0000551/index.html#r1c1</t>
  </si>
  <si>
    <t>BGC0000552</t>
  </si>
  <si>
    <t>Streptococcus mutans</t>
  </si>
  <si>
    <t>SmbB</t>
  </si>
  <si>
    <t>smbB</t>
  </si>
  <si>
    <r>
      <rPr>
        <rFont val="Calibri"/>
        <color theme="1"/>
        <sz val="11.0"/>
      </rPr>
      <t>MKEIQKAGLQEELSILMDDANNLEQLTAGI</t>
    </r>
    <r>
      <rPr>
        <rFont val="Calibri"/>
        <b/>
        <color theme="1"/>
        <sz val="11.0"/>
      </rPr>
      <t>GTTVVNSTFSIVLGNKGYICTVTVECMRNCSK</t>
    </r>
  </si>
  <si>
    <t>MKEIQKAGLQEELSILMDDANNLEQLTAGI</t>
  </si>
  <si>
    <t>GTTVVNSTFSIVLGNKGYICTVTVECMRNCSK</t>
  </si>
  <si>
    <t>https://mibig.secondarymetabolites.org/repository/BGC0000552/index.html#r1c1</t>
  </si>
  <si>
    <t xml:space="preserve">	SmbA</t>
  </si>
  <si>
    <t>smbA</t>
  </si>
  <si>
    <r>
      <rPr>
        <rFont val="Calibri"/>
        <color theme="1"/>
        <sz val="11.0"/>
      </rPr>
      <t>MKSNLLKINNVTEMEKNMVTLIKDEDMLAG</t>
    </r>
    <r>
      <rPr>
        <rFont val="Calibri"/>
        <b/>
        <color theme="1"/>
        <sz val="11.0"/>
      </rPr>
      <t>GSTPACAIGVVGITVAVTGISTACTSRCINK</t>
    </r>
  </si>
  <si>
    <t>MKSNLLKINNVTEMEKNMVTLIKDEDMLAG</t>
  </si>
  <si>
    <t>GSTPACAIGVVGITVAVTGISTACTSRCINK</t>
  </si>
  <si>
    <t>BGC0000554</t>
  </si>
  <si>
    <t xml:space="preserve">	Streptomyces filamentosus NRRL 15998</t>
  </si>
  <si>
    <t>SRO15-3108</t>
  </si>
  <si>
    <t>SSGG_RS13165</t>
  </si>
  <si>
    <r>
      <rPr>
        <rFont val="Calibri"/>
        <color theme="1"/>
        <sz val="11.0"/>
      </rPr>
      <t>MNLVRAWKDPEYRATLSEAPANPAGLVELADDQLDGVAGG</t>
    </r>
    <r>
      <rPr>
        <rFont val="Calibri"/>
        <b/>
        <color theme="1"/>
        <sz val="11.0"/>
      </rPr>
      <t>TTWACATVTLTVTVCSPTGTLCGSCSMGTRGCC</t>
    </r>
  </si>
  <si>
    <t>MNLVRAWKDPEYRATLSEAPANPAGLVELADDQLDGVAGG</t>
  </si>
  <si>
    <t>TTWACATVTLTVTVCSPTGTLCGSCSMGTRGCC</t>
  </si>
  <si>
    <t>https://mibig.secondarymetabolites.org/repository/BGC0000554/index.html#r1c1</t>
  </si>
  <si>
    <t>BGC0000555</t>
  </si>
  <si>
    <t xml:space="preserve">	Staphylococcus aureus</t>
  </si>
  <si>
    <t>staphylococcin C55 α</t>
  </si>
  <si>
    <t>BAB78438.1</t>
  </si>
  <si>
    <r>
      <rPr>
        <rFont val="Calibri"/>
        <color theme="1"/>
        <sz val="11.0"/>
      </rPr>
      <t>MKSSFLEKDIEEQVTWFEEVSEQEFDDDIFGA</t>
    </r>
    <r>
      <rPr>
        <rFont val="Calibri"/>
        <b/>
        <color theme="1"/>
        <sz val="11.0"/>
      </rPr>
      <t>CSTNTFSLSDYWGNKGNWCTATHECMSWCK</t>
    </r>
  </si>
  <si>
    <t>MKSSFLEKDIEEQVTWFEEVSEQEFDDDIFGA</t>
  </si>
  <si>
    <t>CSTNTFSLSDYWGNKGNWCTATHECMSWCK</t>
  </si>
  <si>
    <t>https://mibig.secondarymetabolites.org/repository/BGC0000555/index.html#r1c1</t>
  </si>
  <si>
    <t>staphylococcin C55 β</t>
  </si>
  <si>
    <t>BAB78439.1</t>
  </si>
  <si>
    <r>
      <rPr>
        <rFont val="Calibri"/>
        <color theme="1"/>
        <sz val="11.0"/>
      </rPr>
      <t>MKNELGKFLEENELELGKFSESDMLEITDDEVYAA</t>
    </r>
    <r>
      <rPr>
        <rFont val="Calibri"/>
        <b/>
        <color theme="1"/>
        <sz val="11.0"/>
      </rPr>
      <t>GTPLALLGGAATGVIGYISNQTCPTTACTRAC</t>
    </r>
  </si>
  <si>
    <t>MKNELGKFLEENELELGKFSESDMLEITDDEVYAA</t>
  </si>
  <si>
    <t>GTPLALLGGAATGVIGYISNQTCPTTACTRAC</t>
  </si>
  <si>
    <t>BGC0000556</t>
  </si>
  <si>
    <t xml:space="preserve">	Streptococcus pyogenes</t>
  </si>
  <si>
    <t>streptin</t>
  </si>
  <si>
    <t>srtA</t>
  </si>
  <si>
    <r>
      <rPr>
        <rFont val="Calibri"/>
        <color theme="1"/>
        <sz val="11.0"/>
      </rPr>
      <t>MNNTIKDFDLDLKTNKKDTATPY</t>
    </r>
    <r>
      <rPr>
        <rFont val="Calibri"/>
        <b/>
        <color theme="1"/>
        <sz val="11.0"/>
      </rPr>
      <t>VGSRYLCTPGSCWKLVCFTTTVK</t>
    </r>
  </si>
  <si>
    <t>MNNTIKDFDLDLKTNKKDTATPY</t>
  </si>
  <si>
    <t>VGSRYLCTPGSCWKLVCFTTTVK</t>
  </si>
  <si>
    <t>https://mibig.secondarymetabolites.org/repository/BGC0000556/index.html#r1c1</t>
  </si>
  <si>
    <t>BGC0000558</t>
  </si>
  <si>
    <t xml:space="preserve">Bacillus subtilis subsp. subtilis str. 168 </t>
  </si>
  <si>
    <t xml:space="preserve">sublancin 168 </t>
  </si>
  <si>
    <t>sunA168</t>
  </si>
  <si>
    <r>
      <rPr>
        <rFont val="Calibri"/>
        <color theme="1"/>
        <sz val="11.0"/>
      </rPr>
      <t>MEKLFKEVKLEELENQKGS</t>
    </r>
    <r>
      <rPr>
        <rFont val="Calibri"/>
        <b/>
        <color theme="1"/>
        <sz val="11.0"/>
      </rPr>
      <t>GLGKAQCAALWLQCASGGTIGCGGGAVACQNYRQFCR</t>
    </r>
  </si>
  <si>
    <t>MEKLFKEVKLEELENQKGS</t>
  </si>
  <si>
    <t>GLGKAQCAALWLQCASGGTIGCGGGAVACQNYRQFCR</t>
  </si>
  <si>
    <t>https://mibig.secondarymetabolites.org/repository/BGC0000558/index.html#r1c1</t>
  </si>
  <si>
    <t>BGC0000559</t>
  </si>
  <si>
    <t xml:space="preserve">Bacillus subtilis subsp. spizizenii ATCC 6633 </t>
  </si>
  <si>
    <t>subtilin</t>
  </si>
  <si>
    <t>spaS</t>
  </si>
  <si>
    <r>
      <rPr>
        <rFont val="Calibri"/>
        <color theme="1"/>
        <sz val="11.0"/>
      </rPr>
      <t>MSKFDDFDLDVVKVSKQDSKITPQ</t>
    </r>
    <r>
      <rPr>
        <rFont val="Calibri"/>
        <b/>
        <color theme="1"/>
        <sz val="11.0"/>
      </rPr>
      <t>WKSESLCTPGCVTGALQTCFLQTLTCNCKISK</t>
    </r>
  </si>
  <si>
    <t>WKSESLCTPGCVTGALQTCFLQTLTCNCKISK</t>
  </si>
  <si>
    <t>https://mibig.secondarymetabolites.org/repository/BGC0000559/index.html#r1c1</t>
  </si>
  <si>
    <t>BGC0000560</t>
  </si>
  <si>
    <t xml:space="preserve">	Bacillus subtilis </t>
  </si>
  <si>
    <t xml:space="preserve">	subtilomycin</t>
  </si>
  <si>
    <t>subA</t>
  </si>
  <si>
    <r>
      <rPr>
        <rFont val="Calibri"/>
        <color theme="1"/>
        <sz val="11.0"/>
      </rPr>
      <t>MEKNNIFDLDINKKMESTSEVSAQ</t>
    </r>
    <r>
      <rPr>
        <rFont val="Calibri"/>
        <b/>
        <color theme="1"/>
        <sz val="11.0"/>
      </rPr>
      <t>TWATIGKTIVQSVKKCRTFTCGCSLGSCSNCN</t>
    </r>
  </si>
  <si>
    <t>MEKNNIFDLDINKKMESTSEVSAQ</t>
  </si>
  <si>
    <t>TWATIGKTIVQSVKKCRTFTCGCSLGSCSNCN</t>
  </si>
  <si>
    <t>https://mibig.secondarymetabolites.org/repository/BGC0000560/index.html#r1c1</t>
  </si>
  <si>
    <t>BGC0000562</t>
  </si>
  <si>
    <t>Kocuria varians</t>
  </si>
  <si>
    <t xml:space="preserve">	variacin</t>
  </si>
  <si>
    <t>CAA63706.1</t>
  </si>
  <si>
    <r>
      <rPr>
        <rFont val="Calibri"/>
        <color theme="1"/>
        <sz val="11.0"/>
      </rPr>
      <t>MTNAFQALDEVTDAELDAILGG</t>
    </r>
    <r>
      <rPr>
        <rFont val="Calibri"/>
        <b/>
        <color theme="1"/>
        <sz val="11.0"/>
      </rPr>
      <t>GSGVIPTISHECHMNSFQFVFTCCS</t>
    </r>
  </si>
  <si>
    <t>MTNAFQALDEVTDAELDAILGG</t>
  </si>
  <si>
    <t>GSGVIPTISHECHMNSFQFVFTCCS</t>
  </si>
  <si>
    <t>https://mibig.secondarymetabolites.org/repository/BGC0000562/index.html#r1c1</t>
  </si>
  <si>
    <t>BGC0000563</t>
  </si>
  <si>
    <t>Streptomyces venezuelae ATCC 10712</t>
  </si>
  <si>
    <t>venezuelin</t>
  </si>
  <si>
    <t>venA</t>
  </si>
  <si>
    <r>
      <rPr>
        <rFont val="Calibri"/>
        <color theme="1"/>
        <sz val="11.0"/>
      </rPr>
      <t>MENHDIELLAHLHALPETDPVGVDGA</t>
    </r>
    <r>
      <rPr>
        <rFont val="Calibri"/>
        <b/>
        <color theme="1"/>
        <sz val="11.0"/>
      </rPr>
      <t>PFAATCECVGLLTLLNTVCIGISCA</t>
    </r>
  </si>
  <si>
    <t>MENHDIELLAHLHALPETDPVGVDGA</t>
  </si>
  <si>
    <t>PFAATCECVGLLTLLNTVCIGISCA</t>
  </si>
  <si>
    <t>https://mibig.secondarymetabolites.org/repository/BGC0000563/index.html#r1c1</t>
  </si>
  <si>
    <t>BGC0000564</t>
  </si>
  <si>
    <t xml:space="preserve">	Clostridium botulinum A str. ATCC 3502</t>
  </si>
  <si>
    <t>clostridiolysin S</t>
  </si>
  <si>
    <t>LAP</t>
  </si>
  <si>
    <t>sagA</t>
  </si>
  <si>
    <r>
      <rPr>
        <rFont val="Calibri"/>
        <color theme="1"/>
        <sz val="11.0"/>
      </rPr>
      <t>MKDMLKFNEHVLTTTNNSNNKVTVAPGS</t>
    </r>
    <r>
      <rPr>
        <rFont val="Calibri"/>
        <b/>
        <color theme="1"/>
        <sz val="11.0"/>
      </rPr>
      <t>CCCCSCCCCVSVSVGGGSASTGGGAAAGQGGN</t>
    </r>
  </si>
  <si>
    <t>MKDMLKFNEHVLTTTNNSNNKVTVAPGS</t>
  </si>
  <si>
    <t>CCCCSCCCCVSVSVGGGSASTGGGAAAGQGGN</t>
  </si>
  <si>
    <t>https://mibig.secondarymetabolites.org/repository/BGC0000564/index.html#r1c1</t>
  </si>
  <si>
    <t>BGC0000565</t>
  </si>
  <si>
    <t xml:space="preserve">	Streptomyces sp. TP-A0584</t>
  </si>
  <si>
    <t xml:space="preserve">	goadsporin</t>
  </si>
  <si>
    <t>godA</t>
  </si>
  <si>
    <r>
      <rPr>
        <rFont val="Calibri"/>
        <color theme="1"/>
        <sz val="11.0"/>
      </rPr>
      <t>MENVQTLAIDDIENIDAEVTIEELSSTNGA</t>
    </r>
    <r>
      <rPr>
        <rFont val="Calibri"/>
        <b/>
        <color theme="1"/>
        <sz val="11.0"/>
      </rPr>
      <t>ATVSTILCSGGTLSSAGCV</t>
    </r>
  </si>
  <si>
    <t>MENVQTLAIDDIENIDAEVTIEELSSTNGA</t>
  </si>
  <si>
    <t>ATVSTILCSGGTLSSAGCV</t>
  </si>
  <si>
    <t>https://mibig.secondarymetabolites.org/repository/BGC0000565/index.html#r1c1</t>
  </si>
  <si>
    <t>BGC0000566</t>
  </si>
  <si>
    <t xml:space="preserve">Streptococcus pyogenes M1 GAS </t>
  </si>
  <si>
    <t>streptolysin S</t>
  </si>
  <si>
    <t>sagAS</t>
  </si>
  <si>
    <r>
      <rPr>
        <rFont val="Calibri"/>
        <color theme="1"/>
        <sz val="11.0"/>
      </rPr>
      <t>MLKFTSNILATSVAETTQVAPGG</t>
    </r>
    <r>
      <rPr>
        <rFont val="Calibri"/>
        <b/>
        <color theme="1"/>
        <sz val="11.0"/>
      </rPr>
      <t>CCCCCTTCCFSIATGSGNSQGGSGSYTPGK</t>
    </r>
  </si>
  <si>
    <t>MLKFTSNILATSVAETTQVAPGG</t>
  </si>
  <si>
    <t>CCCCCTTCCFSIATGSGNSQGGSGSYTPGK</t>
  </si>
  <si>
    <t>https://mibig.secondarymetabolites.org/repository/BGC0000566/index.html#r1c1</t>
  </si>
  <si>
    <t>BGC0000567</t>
  </si>
  <si>
    <t xml:space="preserve">	Rhizobium leguminosarum</t>
  </si>
  <si>
    <t>Pseudomonadota</t>
  </si>
  <si>
    <t xml:space="preserve">trifolitoxin </t>
  </si>
  <si>
    <t>-</t>
  </si>
  <si>
    <t>tfxA</t>
  </si>
  <si>
    <r>
      <rPr>
        <rFont val="Calibri"/>
        <color theme="1"/>
        <sz val="11.0"/>
      </rPr>
      <t>MDNKVAKNVEVKKGS</t>
    </r>
    <r>
      <rPr>
        <rFont val="Calibri"/>
        <b/>
        <color theme="1"/>
        <sz val="11.0"/>
      </rPr>
      <t>IKATFKAAVLKSKTKVDIGGSRQGCVA</t>
    </r>
  </si>
  <si>
    <t>MDNKVAKNVEVKKGS</t>
  </si>
  <si>
    <t>IKATFKAAVLKSKTKVDIGGSRQGCVA</t>
  </si>
  <si>
    <t>https://mibig.secondarymetabolites.org/repository/BGC0000567/index.html#r1c1</t>
  </si>
  <si>
    <t>BGC0000569</t>
  </si>
  <si>
    <t xml:space="preserve">	Bacillus velezensis FZB42</t>
  </si>
  <si>
    <t xml:space="preserve">	plantazolicin </t>
  </si>
  <si>
    <t>ptnA</t>
  </si>
  <si>
    <r>
      <rPr>
        <rFont val="Calibri"/>
        <color theme="1"/>
        <sz val="11.0"/>
      </rPr>
      <t>MTQIKVPTALIASVHGEGQHLFEPMAA</t>
    </r>
    <r>
      <rPr>
        <rFont val="Calibri"/>
        <b/>
        <color theme="1"/>
        <sz val="11.0"/>
      </rPr>
      <t>RCTCTTIISSSSTF</t>
    </r>
  </si>
  <si>
    <t>MTQIKVPTALIASVHGEGQHLFEPMAA</t>
  </si>
  <si>
    <t>RCTCTTIISSSSTF</t>
  </si>
  <si>
    <t>https://mibig.secondarymetabolites.org/repository/BGC0000569/index.html#r1c1</t>
  </si>
  <si>
    <t>BGC0000570</t>
  </si>
  <si>
    <t>Asticcacaulis excentricus CB 48</t>
  </si>
  <si>
    <t xml:space="preserve"> Pseudomonadota</t>
  </si>
  <si>
    <t xml:space="preserve">	astexin-1</t>
  </si>
  <si>
    <t>Lassopeptide</t>
  </si>
  <si>
    <t>Astex_2228</t>
  </si>
  <si>
    <r>
      <rPr>
        <rFont val="Calibri"/>
        <color theme="1"/>
        <sz val="11.0"/>
      </rPr>
      <t>MHTPIISETVQPKTAGLIVLGKASAETR</t>
    </r>
    <r>
      <rPr>
        <rFont val="Calibri"/>
        <b/>
        <color theme="1"/>
        <sz val="11.0"/>
      </rPr>
      <t>GLSQGVEPDIGQTYFEESRINQD</t>
    </r>
  </si>
  <si>
    <t>MHTPIISETVQPKTAGLIVLGKASAETR</t>
  </si>
  <si>
    <t>GLSQGVEPDIGQTYFEESR</t>
  </si>
  <si>
    <t>https://mibig.secondarymetabolites.org/repository/BGC0000570/index.html#r1c1</t>
  </si>
  <si>
    <t>BGC0000571</t>
  </si>
  <si>
    <t>Paraburkholderia rhizoxinica HKI 454</t>
  </si>
  <si>
    <t>burhizin</t>
  </si>
  <si>
    <t>RBRH_03775</t>
  </si>
  <si>
    <r>
      <rPr>
        <rFont val="Calibri"/>
        <color theme="1"/>
        <sz val="11.0"/>
      </rPr>
      <t>MNKQQQESGLLLAEESLMELCASSETL</t>
    </r>
    <r>
      <rPr>
        <rFont val="Calibri"/>
        <b/>
        <color theme="1"/>
        <sz val="11.0"/>
      </rPr>
      <t>GGAGQYKEVEAGRWSDRIDSDDE</t>
    </r>
  </si>
  <si>
    <t>MNKQQQESGLLLAEESLMELCASSETL</t>
  </si>
  <si>
    <t>GGAGQYKEVEAGRWSDR</t>
  </si>
  <si>
    <t>https://mibig.secondarymetabolites.org/repository/BGC0000571/index.html#r1c1</t>
  </si>
  <si>
    <t>BGC0000572</t>
  </si>
  <si>
    <t>Burkholderia thailandensis E444</t>
  </si>
  <si>
    <t xml:space="preserve">	capistruin</t>
  </si>
  <si>
    <t>BTJ_873</t>
  </si>
  <si>
    <r>
      <rPr>
        <rFont val="Calibri"/>
        <color theme="1"/>
        <sz val="11.0"/>
      </rPr>
      <t>MVRLLAKLLRSTIHGSNGVSLDAVSSTH</t>
    </r>
    <r>
      <rPr>
        <rFont val="Calibri"/>
        <b/>
        <color theme="1"/>
        <sz val="11.0"/>
      </rPr>
      <t>GTPGFQTPDARVISRFGFN</t>
    </r>
  </si>
  <si>
    <t>MVRLLAKLLRSTIHGSNGVSLDAVSSTH</t>
  </si>
  <si>
    <t>GTPGFQTPDARVISRFGFN</t>
  </si>
  <si>
    <t>https://mibig.secondarymetabolites.org/repository/BGC0000572/index.html#r1c1</t>
  </si>
  <si>
    <t>BGC0000573</t>
  </si>
  <si>
    <t xml:space="preserve">	Caulobacter sp. K31 </t>
  </si>
  <si>
    <t>caulonodin I</t>
  </si>
  <si>
    <t>Caul_5193</t>
  </si>
  <si>
    <r>
      <rPr>
        <rFont val="Calibri"/>
        <color theme="1"/>
        <sz val="11.0"/>
      </rPr>
      <t>MQRIIDETTDGLIELGAASVQTQ</t>
    </r>
    <r>
      <rPr>
        <rFont val="Calibri"/>
        <b/>
        <color theme="1"/>
        <sz val="11.0"/>
      </rPr>
      <t>GDVLFAPEPGVGRPPMGLSED</t>
    </r>
  </si>
  <si>
    <t>MQRIIDETTDGLIELGAASVQTQ</t>
  </si>
  <si>
    <t>GDVLFAPEPGVGRPPMG</t>
  </si>
  <si>
    <t>https://mibig.secondarymetabolites.org/repository/BGC0000573/index.html#r1c1</t>
  </si>
  <si>
    <t>caulonodin II</t>
  </si>
  <si>
    <t>Caul_5194</t>
  </si>
  <si>
    <r>
      <rPr>
        <rFont val="Calibri"/>
        <color theme="1"/>
        <sz val="11.0"/>
      </rPr>
      <t>MERIEDHIDDELIDLGAASVETQ</t>
    </r>
    <r>
      <rPr>
        <rFont val="Calibri"/>
        <b/>
        <color theme="1"/>
        <sz val="11.0"/>
      </rPr>
      <t>GDVLNAPEPGIGREPTGLSRD</t>
    </r>
  </si>
  <si>
    <t>MERIEDHIDDELIDLGAASVETQ</t>
  </si>
  <si>
    <t>GDVLNAPEPGIGREPTG</t>
  </si>
  <si>
    <t>BGC0000574</t>
  </si>
  <si>
    <t>Rhodococcus jostii</t>
  </si>
  <si>
    <t xml:space="preserve">lariatin </t>
  </si>
  <si>
    <t>larA</t>
  </si>
  <si>
    <r>
      <rPr>
        <rFont val="Calibri"/>
        <color theme="1"/>
        <sz val="11.0"/>
      </rPr>
      <t>MTSQPSKKTYNAPSLVQRGKFARTTA</t>
    </r>
    <r>
      <rPr>
        <rFont val="Calibri"/>
        <b/>
        <color theme="1"/>
        <sz val="11.0"/>
      </rPr>
      <t>GSQLVYREWVGHSNVIKPGP</t>
    </r>
  </si>
  <si>
    <t>MTSQPSKKTYNAPSLVQRGKFARTTA</t>
  </si>
  <si>
    <t>GSQLVYREWVGHSNVIKPGP</t>
  </si>
  <si>
    <t>https://mibig.secondarymetabolites.org/repository/BGC0000575/index.html#r1c1</t>
  </si>
  <si>
    <t>BGC0000575</t>
  </si>
  <si>
    <t>Rubrivivax gelatinosus IL144</t>
  </si>
  <si>
    <t xml:space="preserve">rubrivinodin </t>
  </si>
  <si>
    <t>RGE_06990</t>
  </si>
  <si>
    <r>
      <rPr>
        <rFont val="Calibri"/>
        <color theme="1"/>
        <sz val="11.0"/>
      </rPr>
      <t>MDEELELEIVDLGDAKELTQ</t>
    </r>
    <r>
      <rPr>
        <rFont val="Calibri"/>
        <b/>
        <color theme="1"/>
        <sz val="11.0"/>
      </rPr>
      <t>GAPSLINSEDNPAFPQRV</t>
    </r>
  </si>
  <si>
    <t>MDEELELEIVDLGDAKELTQ</t>
  </si>
  <si>
    <t>GAPSLINSEDNPAFPQRV</t>
  </si>
  <si>
    <t>https://mibig.secondarymetabolites.org/repository/BGC0000576/index.html#r1c1</t>
  </si>
  <si>
    <t>BGC0000577</t>
  </si>
  <si>
    <t xml:space="preserve">	Sphingobium japonicum UT26S</t>
  </si>
  <si>
    <t xml:space="preserve">	sphingonodin II</t>
  </si>
  <si>
    <t>SJA_P1-00960</t>
  </si>
  <si>
    <r>
      <rPr>
        <rFont val="Calibri"/>
        <color theme="1"/>
        <sz val="11.0"/>
      </rPr>
      <t>MDRHDNSEVDEIIDLGTASAVTQ</t>
    </r>
    <r>
      <rPr>
        <rFont val="Calibri"/>
        <b/>
        <color theme="1"/>
        <sz val="11.0"/>
      </rPr>
      <t>GMGSGSTDQNGQPKNLIGGISDD</t>
    </r>
  </si>
  <si>
    <t>MDRHDNSEVDEIIDLGTASAVTQ</t>
  </si>
  <si>
    <t>GMGSGSTDQNGQPKNLIGGISDD</t>
  </si>
  <si>
    <t>https://mibig.secondarymetabolites.org/repository/BGC0000577/index.html#r1c1</t>
  </si>
  <si>
    <t>BGC0000578</t>
  </si>
  <si>
    <t>Streptomyces filamentosus NRRL 15998</t>
  </si>
  <si>
    <t>SRO15-2005</t>
  </si>
  <si>
    <t>SSGG_RS36910</t>
  </si>
  <si>
    <r>
      <rPr>
        <rFont val="Calibri"/>
        <color theme="1"/>
        <sz val="11.0"/>
      </rPr>
      <t>MKQQKQQKKAYVKPSMFQQGDFSKKTA</t>
    </r>
    <r>
      <rPr>
        <rFont val="Calibri"/>
        <b/>
        <color theme="1"/>
        <sz val="11.0"/>
      </rPr>
      <t>GYFVGSYKEYWSRRII</t>
    </r>
  </si>
  <si>
    <t>MKQQKQQKKAYVKPSMFQQGDFSKKTA</t>
  </si>
  <si>
    <t>GYFVGSYKEYWSRRII</t>
  </si>
  <si>
    <t>https://mibig.secondarymetabolites.org/repository/BGC0000578/index.html#r1c1</t>
  </si>
  <si>
    <t>BGC0000579</t>
  </si>
  <si>
    <t xml:space="preserve">	Streptomyces sviceus ATCC 29083</t>
  </si>
  <si>
    <t xml:space="preserve">	SSV-2083 </t>
  </si>
  <si>
    <t>SSEG_05172</t>
  </si>
  <si>
    <r>
      <rPr>
        <rFont val="Calibri"/>
        <color theme="1"/>
        <sz val="11.0"/>
      </rPr>
      <t>VLISTTNGQGTPMTSTDELYEAPELIEIGDYAELTR</t>
    </r>
    <r>
      <rPr>
        <rFont val="Calibri"/>
        <b/>
        <color theme="1"/>
        <sz val="11.0"/>
      </rPr>
      <t>CVWGGDCTDFLGCGTAWICV</t>
    </r>
  </si>
  <si>
    <t>MTSTDELYEAPELIEIGDYAELTR</t>
  </si>
  <si>
    <t>CVWGGDCTDFLGCGTAWICV</t>
  </si>
  <si>
    <t>https://mibig.secondarymetabolites.org/repository/BGC0000579/index.html#r1c1</t>
  </si>
  <si>
    <t>BGC0000580</t>
  </si>
  <si>
    <t>Xanthomonas gardneri ATCC 19865</t>
  </si>
  <si>
    <t xml:space="preserve">	xanthomonin I</t>
  </si>
  <si>
    <t>XGA_4058</t>
  </si>
  <si>
    <r>
      <rPr>
        <rFont val="Calibri"/>
        <color theme="1"/>
        <sz val="11.0"/>
      </rPr>
      <t>MNSNDTTHSDASNEITVLGVASTDTK</t>
    </r>
    <r>
      <rPr>
        <rFont val="Calibri"/>
        <b/>
        <color theme="1"/>
        <sz val="11.0"/>
      </rPr>
      <t>GGPLAGEEIGGFNVPGISEE</t>
    </r>
  </si>
  <si>
    <t>MNSNDTTHSDASNEITVLGVASTDTK</t>
  </si>
  <si>
    <t>GGPLAGEEIGGFNVPGISEE</t>
  </si>
  <si>
    <t>https://mibig.secondarymetabolites.org/repository/BGC0000580/index.html#r1c1</t>
  </si>
  <si>
    <t xml:space="preserve">	xanthomonin II</t>
  </si>
  <si>
    <t>XGA_4059</t>
  </si>
  <si>
    <r>
      <rPr>
        <rFont val="Calibri"/>
        <color theme="1"/>
        <sz val="11.0"/>
      </rPr>
      <t>MDTSNNDARTTALDQDLIVLGVASLDTQ</t>
    </r>
    <r>
      <rPr>
        <rFont val="Calibri"/>
        <b/>
        <color theme="1"/>
        <sz val="11.0"/>
      </rPr>
      <t>GGPLAGEEMGGITTLGISQD</t>
    </r>
  </si>
  <si>
    <t>MDTSNNDARTTALDQDLIVLGVASLDTQ</t>
  </si>
  <si>
    <t>GGPLAGEEMGGITTLGISQD</t>
  </si>
  <si>
    <t>BGC0000581</t>
  </si>
  <si>
    <t xml:space="preserve">	Escherichia coli </t>
  </si>
  <si>
    <t xml:space="preserve">	microcin J25</t>
  </si>
  <si>
    <t>Linaridin</t>
  </si>
  <si>
    <t>Membrana y Ribosoma</t>
  </si>
  <si>
    <t>mcjA</t>
  </si>
  <si>
    <r>
      <rPr>
        <rFont val="Calibri"/>
        <color theme="1"/>
        <sz val="11.0"/>
      </rPr>
      <t>MIKHFHFNKLSSGKKNNVPSPAKGVIQIKKSASQLTK</t>
    </r>
    <r>
      <rPr>
        <rFont val="Calibri"/>
        <b/>
        <color theme="1"/>
        <sz val="11.0"/>
      </rPr>
      <t>GGAGHVPEYFVGIGTPISFYG</t>
    </r>
  </si>
  <si>
    <t>MIKHFHFNKLSSGKKNNVPSPAKGVIQIKKSASQLTK</t>
  </si>
  <si>
    <t>GGAGHVPEYFVGIGTPISFYG</t>
  </si>
  <si>
    <t>https://mibig.secondarymetabolites.org/repository/BGC0000581/index.html#r1c1</t>
  </si>
  <si>
    <t>BGC0000582</t>
  </si>
  <si>
    <t xml:space="preserve">Streptomyces sp. OH-4156 </t>
  </si>
  <si>
    <t xml:space="preserve">	cypemycin </t>
  </si>
  <si>
    <t>ADR72962.1</t>
  </si>
  <si>
    <r>
      <rPr>
        <rFont val="Calibri"/>
        <color theme="1"/>
        <sz val="11.0"/>
      </rPr>
      <t>MRSEMTLTSTNSAEALAAQDFANTVLSAAAPGFHADCETPAM</t>
    </r>
    <r>
      <rPr>
        <rFont val="Calibri"/>
        <b/>
        <color theme="1"/>
        <sz val="11.0"/>
      </rPr>
      <t>ATPATPTVAQFVIQGSTICLVC</t>
    </r>
  </si>
  <si>
    <t>MRSEMTLTSTNSAEALAAQDFANTVLSAAAPGFHADCETPAM</t>
  </si>
  <si>
    <t>ATPATPTVAQFVIQGSTICLVC</t>
  </si>
  <si>
    <t>https://mibig.secondarymetabolites.org/repository/BGC0000582/index.html#r1c1</t>
  </si>
  <si>
    <t>BGC0000584</t>
  </si>
  <si>
    <t>Colicin V</t>
  </si>
  <si>
    <t>Microcin</t>
  </si>
  <si>
    <t>cvaC</t>
  </si>
  <si>
    <r>
      <rPr>
        <rFont val="Calibri"/>
        <color theme="1"/>
        <sz val="11.0"/>
      </rPr>
      <t>MRTLTLNELDSVSGG</t>
    </r>
    <r>
      <rPr>
        <rFont val="Calibri"/>
        <b/>
        <color theme="1"/>
        <sz val="11.0"/>
      </rPr>
      <t>ASGRDIAMAIGTLSGQFVAGGIGAAAGGVAGGAIYDYASTHKPNPAMSPSGLGGTIKQKPEGIPSEAWNYAAGRLCNWSPNNLSDVCL</t>
    </r>
  </si>
  <si>
    <t>MRTLTLNELDSVSGG</t>
  </si>
  <si>
    <t>ASGRDIAMAIGTLSGQFVAGGIGAAAGGVAGGAIYDYASTHKPNPAMSPSGLGGTIKQKPEGIPSEAWNYAAGRLCNWSPNNLSDVCL</t>
  </si>
  <si>
    <t>https://mibig.secondarymetabolites.org/repository/BGC0000584/index.html#r1c1</t>
  </si>
  <si>
    <t>BGC0000586</t>
  </si>
  <si>
    <t xml:space="preserve">	Klebsiella pneumoniae RYC492</t>
  </si>
  <si>
    <t>microcin E492</t>
  </si>
  <si>
    <t>mceA</t>
  </si>
  <si>
    <r>
      <rPr>
        <rFont val="Calibri"/>
        <color theme="1"/>
        <sz val="11.0"/>
      </rPr>
      <t>MREISQKDLNLAFGAGET</t>
    </r>
    <r>
      <rPr>
        <rFont val="Calibri"/>
        <b/>
        <color theme="1"/>
        <sz val="11.0"/>
      </rPr>
      <t>DPNTQLLNDLGNNMAWGAALGAPGGLGSAALGAAGGALQTVGQGLIDHGPVNVPIPVLIGPSWNGSGSGYNSATSSSGSGS</t>
    </r>
  </si>
  <si>
    <t>MREISQKDLNLAFGAGE</t>
  </si>
  <si>
    <t>DPNTQLLNDLGNNMAWGAALGAPGGLGSAALGAAGGALQTVGQGLIDHGPVNVPIPVLIGPSWNGSGSGYNSATSSSGSGS</t>
  </si>
  <si>
    <t>https://mibig.secondarymetabolites.org/repository/BGC0000586/index.html#r1c1</t>
  </si>
  <si>
    <t>BGC0000587</t>
  </si>
  <si>
    <t xml:space="preserve">	Escherichia coli</t>
  </si>
  <si>
    <t>microcin H47</t>
  </si>
  <si>
    <t>mcmA__truncated_</t>
  </si>
  <si>
    <r>
      <rPr>
        <rFont val="Calibri"/>
        <color theme="1"/>
        <sz val="11.0"/>
      </rPr>
      <t>MRKLSENEIKQISGG</t>
    </r>
    <r>
      <rPr>
        <rFont val="Calibri"/>
        <b/>
        <color theme="1"/>
        <sz val="11.0"/>
      </rPr>
      <t>DGNDGQAELIAIGSLAGTFISPGFGSIAGAYIGDKVHSWATTATVSPSMSPSGIGLSS</t>
    </r>
  </si>
  <si>
    <t>MRKLSENEIKQISGG</t>
  </si>
  <si>
    <t>DGNDGQAELIAIGSLAGTFISPGFGSIAGAYIGDKVHSWATTATVSPSMSPSGIGLSS</t>
  </si>
  <si>
    <t>https://mibig.secondarymetabolites.org/repository/BGC0000587/index.html#r1c1</t>
  </si>
  <si>
    <t>BGC0000588</t>
  </si>
  <si>
    <t>microcin L</t>
  </si>
  <si>
    <t>Membrana citoplasmática</t>
  </si>
  <si>
    <t>mclC</t>
  </si>
  <si>
    <r>
      <rPr>
        <rFont val="Calibri"/>
        <color theme="1"/>
        <sz val="11.0"/>
      </rPr>
      <t>MREITLNEMNNVSGA</t>
    </r>
    <r>
      <rPr>
        <rFont val="Calibri"/>
        <b/>
        <color theme="1"/>
        <sz val="11.0"/>
      </rPr>
      <t>GDVNWVDVGKTVATNGAGVIGGAFGAGLCGPVCAGAFAVGSSAAVAALYDAAGNSNSAKQKPEGLPPEAWNYAEGRMCNWSPNNLSDVCL</t>
    </r>
  </si>
  <si>
    <t>MREITLNEMNNVSGA</t>
  </si>
  <si>
    <t>GDVNWVDVGKTVATNGAGVIGGAFGAGLCGPVCAGAFAVGSSAAVAALYDAAGNSNSAKQKPEGLPPEAWNYAEGRMCNWSPNNLSDVCL</t>
  </si>
  <si>
    <t>https://mibig.secondarymetabolites.org/repository/BGC0000588/index.html#r1c1</t>
  </si>
  <si>
    <t>BGC0000589</t>
  </si>
  <si>
    <t>microcin M</t>
  </si>
  <si>
    <t>mchB</t>
  </si>
  <si>
    <r>
      <rPr>
        <rFont val="Calibri"/>
        <color theme="1"/>
        <sz val="11.0"/>
      </rPr>
      <t>MREITESQLRYISGAGG</t>
    </r>
    <r>
      <rPr>
        <rFont val="Calibri"/>
        <b/>
        <color theme="1"/>
        <sz val="11.0"/>
      </rPr>
      <t>APATSANAAGAAAIVGALAGIPGGPLGVVVGAVSAGLTTAIGSTVGSGSASSSAGGGS</t>
    </r>
  </si>
  <si>
    <t>MREITESQLRYISGAGG</t>
  </si>
  <si>
    <t>APATSANAAGAAAIVGALAGIPGGPLGVVVGAVSAGLTTAIGSTVGSGSASSSAGGGS</t>
  </si>
  <si>
    <t>https://mibig.secondarymetabolites.org/repository/BGC0000589/index.html#r1c1</t>
  </si>
  <si>
    <t>BGC0000590</t>
  </si>
  <si>
    <t>microcin N</t>
  </si>
  <si>
    <t>mcnN</t>
  </si>
  <si>
    <r>
      <rPr>
        <rFont val="Calibri"/>
        <color theme="1"/>
        <sz val="11.0"/>
      </rPr>
      <t>MRELDREELNCVGG</t>
    </r>
    <r>
      <rPr>
        <rFont val="Calibri"/>
        <b/>
        <color theme="1"/>
        <sz val="11.0"/>
      </rPr>
      <t>AGDPLADPNSQIVRQIMSNAAWGAAFGARGGLGGMAVGAAGGVTQTVLQGAAAHMPVNVPIPKVPMGPSWNGSKG</t>
    </r>
  </si>
  <si>
    <t>MRELDREELNCVGG</t>
  </si>
  <si>
    <t>AGDPLADPNSQIVRQIMSNAAWGAAFGARGGLGGMAVGAAGGVTQTVLQGAAAHMPVNVPIPKVPMGPSWNGSKG</t>
  </si>
  <si>
    <t>https://mibig.secondarymetabolites.org/repository/BGC0000590/index.html#r1c1</t>
  </si>
  <si>
    <t>BGC0000591</t>
  </si>
  <si>
    <t xml:space="preserve">	Alteromonas sp. B-10-31</t>
  </si>
  <si>
    <t xml:space="preserve">	marinostatin</t>
  </si>
  <si>
    <t>mstI</t>
  </si>
  <si>
    <r>
      <rPr>
        <rFont val="Calibri"/>
        <color theme="1"/>
        <sz val="11.0"/>
      </rPr>
      <t>MKTTPFFANLLASQTRELTENELEMTAGG</t>
    </r>
    <r>
      <rPr>
        <rFont val="Calibri"/>
        <b/>
        <color theme="1"/>
        <sz val="11.0"/>
      </rPr>
      <t>TASQQSPVQEVPEQPFATMRYPSDSDEDGFNFPV</t>
    </r>
  </si>
  <si>
    <t>MKTTPFFANLLASQTRELTENELEMTAGG</t>
  </si>
  <si>
    <t>TASQQSPVQEVPEQPFATMRYPSDSDEDGFNFPV</t>
  </si>
  <si>
    <t>https://mibig.secondarymetabolites.org/repository/BGC0000591/index.html#r1c1</t>
  </si>
  <si>
    <t>BGC0000592</t>
  </si>
  <si>
    <t>Microcystis aeruginosa NIES-298</t>
  </si>
  <si>
    <t xml:space="preserve"> Cyanobacteriota</t>
  </si>
  <si>
    <t xml:space="preserve">	microviridin B</t>
  </si>
  <si>
    <t>mdnAB</t>
  </si>
  <si>
    <r>
      <rPr>
        <rFont val="Calibri"/>
        <color theme="1"/>
        <sz val="11.0"/>
      </rPr>
      <t>MAYPNDQQGKALPFFARFLSVSKEESSIKSPSPEPT</t>
    </r>
    <r>
      <rPr>
        <rFont val="Calibri"/>
        <b/>
        <color theme="1"/>
        <sz val="11.0"/>
      </rPr>
      <t>FGTTLKYPSDWEEY</t>
    </r>
  </si>
  <si>
    <t>MAYPNDQQGKALPFFARFLSVSKEESSIKSPSPEPT</t>
  </si>
  <si>
    <t>FGTTLKYPSDWEEY</t>
  </si>
  <si>
    <t>https://mibig.secondarymetabolites.org/repository/BGC0000592/index.html#r1c1</t>
  </si>
  <si>
    <t>BGC0000593</t>
  </si>
  <si>
    <t xml:space="preserve">	Microcystis aeruginosa MRC </t>
  </si>
  <si>
    <t xml:space="preserve">	microviridin J </t>
  </si>
  <si>
    <t>mdnAJ</t>
  </si>
  <si>
    <r>
      <rPr>
        <rFont val="Calibri"/>
        <color theme="1"/>
        <sz val="11.0"/>
      </rPr>
      <t>MAYPNDQQGKALPFFARFLSVSKEESSIKSPSPDHE</t>
    </r>
    <r>
      <rPr>
        <rFont val="Calibri"/>
        <b/>
        <color theme="1"/>
        <sz val="11.0"/>
      </rPr>
      <t>ISTRKYPSDWEEW</t>
    </r>
  </si>
  <si>
    <t>MAYPNDQQGKALPFFARFLSVSKEESSIKSPSPDHE</t>
  </si>
  <si>
    <t>ISTRKYPSDWEEW</t>
  </si>
  <si>
    <t>https://mibig.secondarymetabolites.org/repository/BGC0000593/index.html#r1c1</t>
  </si>
  <si>
    <t>BGC0000594</t>
  </si>
  <si>
    <t xml:space="preserve">	Planktothrix agardhii NIVA-CYA 126/8</t>
  </si>
  <si>
    <t xml:space="preserve">microviridin K </t>
  </si>
  <si>
    <t>RiPP</t>
  </si>
  <si>
    <t>mvdE</t>
  </si>
  <si>
    <r>
      <rPr>
        <rFont val="Calibri"/>
        <color theme="1"/>
        <sz val="11.0"/>
      </rPr>
      <t>MSKNVKVSAPKAVPFFARFLAEQAVEANNSNSAP</t>
    </r>
    <r>
      <rPr>
        <rFont val="Calibri"/>
        <b/>
        <color theme="1"/>
        <sz val="11.0"/>
      </rPr>
      <t>YGNTMKYPSDWEEY</t>
    </r>
  </si>
  <si>
    <t>MSKNVKVSAPKAVPFFARFLAEQAVEANNSNSAP</t>
  </si>
  <si>
    <t>YGNTMKYPSDWEEY</t>
  </si>
  <si>
    <t>https://mibig.secondarymetabolites.org/repository/BGC0000594/index.html#r1c1</t>
  </si>
  <si>
    <t>BGC0000598</t>
  </si>
  <si>
    <t xml:space="preserve">	Candidatus Entotheonella factor</t>
  </si>
  <si>
    <t>polytheonamide A</t>
  </si>
  <si>
    <t>Proteusin</t>
  </si>
  <si>
    <t>poyA</t>
  </si>
  <si>
    <r>
      <rPr>
        <rFont val="Calibri"/>
        <color theme="1"/>
        <sz val="11.0"/>
      </rPr>
      <t>MADSDNTPTSRKDFETAIIAKAWKDPEYLRRLRSNPREVLQEELEALHPGAQLPDDLGISIHEEDENHVHLVMPR</t>
    </r>
    <r>
      <rPr>
        <rFont val="Calibri"/>
        <b/>
        <color theme="1"/>
        <sz val="11.0"/>
      </rPr>
      <t>HPQNVSDQTLTDDDLDQAAGGTGIGVVVAVVAGAVANTGAGVNQVAGGNINVVGNINVNANVSVNMNQTT</t>
    </r>
  </si>
  <si>
    <t>MADSDNTPTSRKDFETAIIAKAWKDPEYLRRLRSNPREVLQEELEALHPGAQLPDDLGISIHEEDENHVHLVMPR</t>
  </si>
  <si>
    <t>HPQNVSDQTLTDDDLDQAAGGTGIGVVVAVVAGAVANTGAGVNQVAGGNINVVGNINVNANVSVNMNQTT</t>
  </si>
  <si>
    <t>https://mibig.secondarymetabolites.org/repository/BGC0000598/index.html#r1c1</t>
  </si>
  <si>
    <t>BGC0000599</t>
  </si>
  <si>
    <t>Bacillus thuringiensis</t>
  </si>
  <si>
    <t xml:space="preserve">	thuricin CD α</t>
  </si>
  <si>
    <t>AED99783.1</t>
  </si>
  <si>
    <r>
      <rPr>
        <rFont val="Calibri"/>
        <color theme="1"/>
        <sz val="11.0"/>
      </rPr>
      <t>MEVMNNALITK</t>
    </r>
    <r>
      <rPr>
        <rFont val="Calibri"/>
        <b/>
        <color theme="1"/>
        <sz val="11.0"/>
      </rPr>
      <t>VDEEIGGNAACVIGCIGSCVISEGIGSLVGTAFTLG</t>
    </r>
  </si>
  <si>
    <t>MEVMNNALITK</t>
  </si>
  <si>
    <t>VDEEIGGNAACVIGCIGSCVISEGIGSLVGTAFTLG</t>
  </si>
  <si>
    <t>https://mibig.secondarymetabolites.org/repository/BGC0000599/index.html#r1c1</t>
  </si>
  <si>
    <t>BGC0000600</t>
  </si>
  <si>
    <t xml:space="preserve">	thurincin H</t>
  </si>
  <si>
    <t>thnA</t>
  </si>
  <si>
    <r>
      <rPr>
        <rFont val="Calibri"/>
        <color theme="1"/>
        <sz val="11.0"/>
      </rPr>
      <t>METPVVQPRD</t>
    </r>
    <r>
      <rPr>
        <rFont val="Calibri"/>
        <b/>
        <color theme="1"/>
        <sz val="11.0"/>
      </rPr>
      <t>WTCWSCLVCAACSVELLNLVTAATGASTAS</t>
    </r>
  </si>
  <si>
    <t>METPVVQPRD</t>
  </si>
  <si>
    <t>WTCWSCLVCAACSVELLNLVTAATGASTAS</t>
  </si>
  <si>
    <t>https://mibig.secondarymetabolites.org/repository/BGC0000600/index.html#r1c1</t>
  </si>
  <si>
    <t>BGC0000601</t>
  </si>
  <si>
    <t>Bacillus subtilis subsp. subtilis str. 168</t>
  </si>
  <si>
    <t xml:space="preserve">sporulation killing factor </t>
  </si>
  <si>
    <t>skfA</t>
  </si>
  <si>
    <r>
      <rPr>
        <rFont val="Calibri"/>
        <color theme="1"/>
        <sz val="11.0"/>
      </rPr>
      <t>MKRNQKEWESVSKKGLMKPGGTSIVKAAGC</t>
    </r>
    <r>
      <rPr>
        <rFont val="Calibri"/>
        <b/>
        <color theme="1"/>
        <sz val="11.0"/>
      </rPr>
      <t>MGCWASKSIAMTRVCALPHPAMRAI</t>
    </r>
  </si>
  <si>
    <t>MKRNQKEWESVSKKGLMKPGGTSIVKAAGC</t>
  </si>
  <si>
    <t>MGCWASKSIAMTRVCALPHPAMRAI</t>
  </si>
  <si>
    <t>https://mibig.secondarymetabolites.org/repository/BGC0000601/index.html#r1c1</t>
  </si>
  <si>
    <t>BGC0000602</t>
  </si>
  <si>
    <t xml:space="preserve">	Bacillus subtilis subsp. spizizenii ATCC 6633 </t>
  </si>
  <si>
    <t xml:space="preserve">	subtilosin A</t>
  </si>
  <si>
    <t>Thiopeptide</t>
  </si>
  <si>
    <t>sbo</t>
  </si>
  <si>
    <r>
      <rPr>
        <rFont val="Calibri"/>
        <color theme="1"/>
        <sz val="11.0"/>
      </rPr>
      <t>MKKAVIVENK</t>
    </r>
    <r>
      <rPr>
        <rFont val="Calibri"/>
        <b/>
        <color theme="1"/>
        <sz val="11.0"/>
      </rPr>
      <t>GCATCSIGAACLVDGPIPDFEIAGATGLFGLWG</t>
    </r>
  </si>
  <si>
    <t>MKKAVIVENK</t>
  </si>
  <si>
    <t>GCATCSIGAACLVDGPIPDFEIAGATGLFGLWG</t>
  </si>
  <si>
    <t>https://mibig.secondarymetabolites.org/repository/BGC0000602/index.html#r1c1</t>
  </si>
  <si>
    <t>BGC0000603</t>
  </si>
  <si>
    <t>Streptomyces hygroscopicus</t>
  </si>
  <si>
    <t xml:space="preserve">	cyclothiazomycin</t>
  </si>
  <si>
    <t>ARN polimerasa</t>
  </si>
  <si>
    <t>cltA</t>
  </si>
  <si>
    <r>
      <rPr>
        <rFont val="Calibri"/>
        <color theme="1"/>
        <sz val="11.0"/>
      </rPr>
      <t>MEKELVLDLADLSVDELDVLPTSPGAGLESINVGHAMVEIGA</t>
    </r>
    <r>
      <rPr>
        <rFont val="Calibri"/>
        <b/>
        <color theme="1"/>
        <sz val="11.0"/>
      </rPr>
      <t>SNCTSTGTPASCCSCCCC</t>
    </r>
  </si>
  <si>
    <t>MEKELVLDLADLSVDELDVLPTSPGAGLESINVGHAMVEIGA</t>
  </si>
  <si>
    <t>SNCTSTGTPASCCSCCCC</t>
  </si>
  <si>
    <t>https://mibig.secondarymetabolites.org/repository/BGC0000603/index.html#r1c1</t>
  </si>
  <si>
    <t>BGC0000604</t>
  </si>
  <si>
    <t>Nonomuraea sp. WU8817</t>
  </si>
  <si>
    <t>GE2270A</t>
  </si>
  <si>
    <t>tpdA</t>
  </si>
  <si>
    <r>
      <rPr>
        <rFont val="Calibri"/>
        <color theme="1"/>
        <sz val="11.0"/>
      </rPr>
      <t>MSELESKLNLSDLPMDVFEMADSGMEVESLTAGHGMPEVGA</t>
    </r>
    <r>
      <rPr>
        <rFont val="Calibri"/>
        <b/>
        <color theme="1"/>
        <sz val="11.0"/>
      </rPr>
      <t>SCNCVCGFCCSCSPSA</t>
    </r>
  </si>
  <si>
    <t>MSELESKLNLSDLPMDVFEMADSGMEVESLTAGHGMPEVGA</t>
  </si>
  <si>
    <t>SCNCVCGFCCSCSPSA</t>
  </si>
  <si>
    <t>https://mibig.secondarymetabolites.org/repository/BGC0000604/index.html#r1c1</t>
  </si>
  <si>
    <t>BGC0000605</t>
  </si>
  <si>
    <t>Streptomyces sp. ATCC 55365</t>
  </si>
  <si>
    <t xml:space="preserve">	GE37468 </t>
  </si>
  <si>
    <t>getA</t>
  </si>
  <si>
    <r>
      <rPr>
        <rFont val="Calibri"/>
        <color theme="1"/>
        <sz val="11.0"/>
      </rPr>
      <t>MGNNEEYFIDVNDLSIDVFDVVEQGGAVTALTADHGMPEVGA</t>
    </r>
    <r>
      <rPr>
        <rFont val="Calibri"/>
        <b/>
        <color theme="1"/>
        <sz val="11.0"/>
      </rPr>
      <t>STNCFCYICCSCSSN</t>
    </r>
  </si>
  <si>
    <t>MGNNEEYFIDVNDLSIDVFDVVEQGGAVTALTADHGMPEVGA</t>
  </si>
  <si>
    <t>STNCFCYICCSCSSN</t>
  </si>
  <si>
    <t>https://mibig.secondarymetabolites.org/repository/BGC0000605/index.html#r1c1</t>
  </si>
  <si>
    <t>BGC0000606</t>
  </si>
  <si>
    <t xml:space="preserve">	Streptomyces lactacystinaeus</t>
  </si>
  <si>
    <t>lactazole</t>
  </si>
  <si>
    <t>lazB</t>
  </si>
  <si>
    <r>
      <rPr>
        <rFont val="Calibri"/>
        <color theme="1"/>
        <sz val="11.0"/>
      </rPr>
      <t>MSDITASRVESLDLQDLDLSELTVTSLRDTVALPENGA</t>
    </r>
    <r>
      <rPr>
        <rFont val="Calibri"/>
        <b/>
        <color theme="1"/>
        <sz val="11.0"/>
      </rPr>
      <t>SWGSCSCQASSSCAQPQDM</t>
    </r>
  </si>
  <si>
    <t>MSDITASRVESLDLQDLDLSELTVTSLRDTVALPENGA</t>
  </si>
  <si>
    <t>SWGSCSCQASSSCAQPQDM</t>
  </si>
  <si>
    <t>https://mibig.secondarymetabolites.org/repository/BGC0000606/index.html#r1c1</t>
  </si>
  <si>
    <t>BGC0000607</t>
  </si>
  <si>
    <t xml:space="preserve">	Macrococcus caseolyticus </t>
  </si>
  <si>
    <t xml:space="preserve">	micrococcin P1 </t>
  </si>
  <si>
    <t>tclE</t>
  </si>
  <si>
    <r>
      <rPr>
        <rFont val="Calibri"/>
        <color theme="1"/>
        <sz val="11.0"/>
      </rPr>
      <t>MSEFQTNNIEGLDVTDLEFISEEVTEKDEKEIMGA</t>
    </r>
    <r>
      <rPr>
        <rFont val="Calibri"/>
        <b/>
        <color theme="1"/>
        <sz val="11.0"/>
      </rPr>
      <t>SCTTCVCTCSCCTT</t>
    </r>
  </si>
  <si>
    <t>MSEFQTNNIEGLDVTDLEFISEEVTEKDEKEIMGA</t>
  </si>
  <si>
    <t>SCTTCVCTCSCCTT</t>
  </si>
  <si>
    <t>https://mibig.secondarymetabolites.org/repository/BGC0000607/index.html#r1c1</t>
  </si>
  <si>
    <t>BGC0000608</t>
  </si>
  <si>
    <t xml:space="preserve">	Actinokineospora fastidiosa</t>
  </si>
  <si>
    <t xml:space="preserve">	nocathiacin</t>
  </si>
  <si>
    <t>nocA</t>
  </si>
  <si>
    <r>
      <rPr>
        <rFont val="Calibri"/>
        <color theme="1"/>
        <sz val="11.0"/>
      </rPr>
      <t>MSADLSALNIDSLEISEFLDDSRLEDSEVVAKVMSA</t>
    </r>
    <r>
      <rPr>
        <rFont val="Calibri"/>
        <b/>
        <color theme="1"/>
        <sz val="11.0"/>
      </rPr>
      <t>SCTTCECSCSCSS</t>
    </r>
  </si>
  <si>
    <t>MSADLSALNIDSLEISEFLDDSRLEDSEVVAKVMSA</t>
  </si>
  <si>
    <t>SCTTCECSCSCSS</t>
  </si>
  <si>
    <t>https://mibig.secondarymetabolites.org/repository/BGC0000608/index.html#r1c1</t>
  </si>
  <si>
    <t>BGC0000610</t>
  </si>
  <si>
    <t xml:space="preserve">	Streptomyces actuosus </t>
  </si>
  <si>
    <t>nosiheptide</t>
  </si>
  <si>
    <t>nosM</t>
  </si>
  <si>
    <r>
      <rPr>
        <rFont val="Calibri"/>
        <color theme="1"/>
        <sz val="11.0"/>
      </rPr>
      <t>MDAAHLSDLDIDALEISEFLDESRLEDSEVVAKVMSA</t>
    </r>
    <r>
      <rPr>
        <rFont val="Calibri"/>
        <b/>
        <color theme="1"/>
        <sz val="11.0"/>
      </rPr>
      <t>SCTTCECCCSCSS</t>
    </r>
  </si>
  <si>
    <t>MDAAHLSDLDIDALEISEFLDESRLEDSEVVAKVMSA</t>
  </si>
  <si>
    <t>SCTTCECCCSCSS</t>
  </si>
  <si>
    <t>https://mibig.secondarymetabolites.org/repository/BGC0000610/index.html#r1c1</t>
  </si>
  <si>
    <t>BGC0000611</t>
  </si>
  <si>
    <t xml:space="preserve">	Streptomyces sioyaensis</t>
  </si>
  <si>
    <t xml:space="preserve">	siomycin A </t>
  </si>
  <si>
    <t>sicH</t>
  </si>
  <si>
    <r>
      <rPr>
        <rFont val="Calibri"/>
        <color theme="1"/>
        <sz val="11.0"/>
      </rPr>
      <t>MSTAAIVGQEIGVDGLTGLDVDALEISDYMDETLLDGEDLSVTM</t>
    </r>
    <r>
      <rPr>
        <rFont val="Calibri"/>
        <b/>
        <color theme="1"/>
        <sz val="11.0"/>
      </rPr>
      <t>VSSASCTTCICTCSCSS</t>
    </r>
  </si>
  <si>
    <t>MSTAAIVGQEIGVDGLTGLDVDALEISDYMDETLLDGEDLSVTM</t>
  </si>
  <si>
    <t>VSSASCTTCICTCSCSS</t>
  </si>
  <si>
    <t>https://mibig.secondarymetabolites.org/repository/BGC0000611/index.html#r1c1</t>
  </si>
  <si>
    <t>BGC0000613</t>
  </si>
  <si>
    <t>Nonomuraea sp. Bp3714-39</t>
  </si>
  <si>
    <t>thiomuracin A</t>
  </si>
  <si>
    <t>tpdAp</t>
  </si>
  <si>
    <r>
      <rPr>
        <rFont val="Calibri"/>
        <color theme="1"/>
        <sz val="11.0"/>
      </rPr>
      <t>MDLSDLPMDVFELADDGVAVESLTAGHGMTEVGA</t>
    </r>
    <r>
      <rPr>
        <rFont val="Calibri"/>
        <b/>
        <color theme="1"/>
        <sz val="11.0"/>
      </rPr>
      <t>SCNCFCYICCSCSSA</t>
    </r>
  </si>
  <si>
    <t>MDLSDLPMDVFELADDGVAVESLTAGHGMTEVGA</t>
  </si>
  <si>
    <t>SCNCFCYICCSCSSA</t>
  </si>
  <si>
    <t>https://mibig.secondarymetabolites.org/repository/BGC0000613/index.html#r1c1</t>
  </si>
  <si>
    <t>BGC0000614</t>
  </si>
  <si>
    <t xml:space="preserve">	Streptomyces laurentii </t>
  </si>
  <si>
    <t xml:space="preserve">thiostrepton </t>
  </si>
  <si>
    <t>ACN52291.1</t>
  </si>
  <si>
    <r>
      <rPr>
        <rFont val="Calibri"/>
        <color theme="1"/>
        <sz val="11.0"/>
      </rPr>
      <t>MSNAALEIGVEGLTGLDVDTLEISDYMDETLLDGEDLTVTM</t>
    </r>
    <r>
      <rPr>
        <rFont val="Calibri"/>
        <b/>
        <color theme="1"/>
        <sz val="11.0"/>
      </rPr>
      <t>IASASCTTCICTCSCSS</t>
    </r>
  </si>
  <si>
    <t>MSNAALEIGVEGLTGLDVDTLEISDYMDETLLDGEDLTVTM</t>
  </si>
  <si>
    <t>IASASCTTCICTCSCSS</t>
  </si>
  <si>
    <t>https://mibig.secondarymetabolites.org/repository/BGC0000614/index.html#r1c1</t>
  </si>
  <si>
    <t>BGC0000615</t>
  </si>
  <si>
    <t>Nocardiopsis sp. TFS65-07</t>
  </si>
  <si>
    <t xml:space="preserve">TP-1161 </t>
  </si>
  <si>
    <t>tpaA</t>
  </si>
  <si>
    <r>
      <rPr>
        <rFont val="Calibri"/>
        <color theme="1"/>
        <sz val="11.0"/>
      </rPr>
      <t>MNKDIDLSAIEISDLISETEQSDDALSQVMAA</t>
    </r>
    <r>
      <rPr>
        <rFont val="Calibri"/>
        <b/>
        <color theme="1"/>
        <sz val="11.0"/>
      </rPr>
      <t>SCTTTGCACSSSSSST</t>
    </r>
  </si>
  <si>
    <t>MNKDIDLSAIEISDLISETEQSDDALSQVMAA</t>
  </si>
  <si>
    <t>SCTTTGCACSSSSSST</t>
  </si>
  <si>
    <t>https://mibig.secondarymetabolites.org/repository/BGC0000615/index.html#r1c1</t>
  </si>
  <si>
    <t>BGC0000616</t>
  </si>
  <si>
    <t>amylocyclicin</t>
  </si>
  <si>
    <t>acnA</t>
  </si>
  <si>
    <r>
      <rPr>
        <rFont val="Calibri"/>
        <color theme="1"/>
        <sz val="11.0"/>
      </rPr>
      <t>MMNLVKSNKKSFILFGAALAAATLVYALLLTGTELNVAAAHAFSANAE</t>
    </r>
    <r>
      <rPr>
        <rFont val="Calibri"/>
        <b/>
        <color theme="1"/>
        <sz val="11.0"/>
      </rPr>
      <t>LASTLGISTAAAKKAIDIIDAASTIASIISLIGIVTGAGAISYAIVATAKTMIKKYGKKYAAAW</t>
    </r>
  </si>
  <si>
    <t>MMNLVKSNKKSFILFGAALAAATLVYALLLTGTELNVAAAHAFSANAE</t>
  </si>
  <si>
    <t>LASTLGISTAAAKKAIDIIDAASTIASIISLIGIVTGAGAISYAIVATAKTMIKKYGKKYAAAW</t>
  </si>
  <si>
    <t>https://mibig.secondarymetabolites.org/repository/BGC0000616/index.html#r1c1</t>
  </si>
  <si>
    <t>BGC0000617</t>
  </si>
  <si>
    <t xml:space="preserve">	Bacillus coagulans </t>
  </si>
  <si>
    <t>coagulin</t>
  </si>
  <si>
    <t>coaA</t>
  </si>
  <si>
    <r>
      <rPr>
        <rFont val="Calibri"/>
        <color theme="1"/>
        <sz val="11.0"/>
      </rPr>
      <t>MKKIEKLTEKEMANIIGG</t>
    </r>
    <r>
      <rPr>
        <rFont val="Calibri"/>
        <b/>
        <color theme="1"/>
        <sz val="11.0"/>
      </rPr>
      <t>KYYGNGVTCGKHSCSVDWGKATTCIINNGAMAWATGGHQGTHKC</t>
    </r>
  </si>
  <si>
    <t>MKKIEKLTEKEMANIIGG</t>
  </si>
  <si>
    <t>KYYGNGVTCGKHSCSVDWGKATTCIINNGAMAWATGGHQGTHKC</t>
  </si>
  <si>
    <t>https://mibig.secondarymetabolites.org/repository/BGC0000617/index.html#r1c1</t>
  </si>
  <si>
    <t>BGC0000618</t>
  </si>
  <si>
    <t xml:space="preserve">	Enterococcus faecium DO</t>
  </si>
  <si>
    <t xml:space="preserve">	enterocin A </t>
  </si>
  <si>
    <t>entA</t>
  </si>
  <si>
    <r>
      <rPr>
        <rFont val="Calibri"/>
        <color theme="1"/>
        <sz val="11.0"/>
      </rPr>
      <t>MKHLKILSIKETQLIYGGTTHSG</t>
    </r>
    <r>
      <rPr>
        <rFont val="Calibri"/>
        <b/>
        <color theme="1"/>
        <sz val="11.0"/>
      </rPr>
      <t>KYYGNGVYCTKNKCTVDWAKATTCIAGMSIGGFLGGAIPGKC</t>
    </r>
  </si>
  <si>
    <t>MKHLKILSIKETQLIYGGTTHSG</t>
  </si>
  <si>
    <t>KYYGNGVYCTKNKCTVDWAKATTCIAGMSIGGFLGGAIPGKC</t>
  </si>
  <si>
    <t>https://mibig.secondarymetabolites.org/repository/BGC0000618/index.html#r1c1</t>
  </si>
  <si>
    <t>BGC0000619</t>
  </si>
  <si>
    <t>Lactobacillus gasseri</t>
  </si>
  <si>
    <t>gassericin T</t>
  </si>
  <si>
    <t>gatA</t>
  </si>
  <si>
    <r>
      <rPr>
        <rFont val="Calibri"/>
        <color theme="1"/>
        <sz val="11.0"/>
      </rPr>
      <t>MKNFNTLSFETLANIVGGRNNWAANIGG</t>
    </r>
    <r>
      <rPr>
        <rFont val="Calibri"/>
        <b/>
        <color theme="1"/>
        <sz val="11.0"/>
      </rPr>
      <t>VGGATVAGWALGNAVCGPACGFVGAHYVPIAWAGVTAATGGFGKIRK</t>
    </r>
  </si>
  <si>
    <t>MKNFNTLSFETLANIVGGRNNWAANIGG</t>
  </si>
  <si>
    <t>VGGATVAGWALGNAVCGPACGFVGAHYVPIAWAGVTAATGGFGKIRK</t>
  </si>
  <si>
    <t>https://mibig.secondarymetabolites.org/repository/BGC0000619/index.html#r1c1</t>
  </si>
  <si>
    <t>BGC0000620</t>
  </si>
  <si>
    <t xml:space="preserve">	lacticin Q</t>
  </si>
  <si>
    <t>lnqQ</t>
  </si>
  <si>
    <r>
      <rPr>
        <rFont val="Calibri"/>
        <color theme="1"/>
        <sz val="11.0"/>
      </rPr>
      <t>MAGFLKVVQLLAKYGS</t>
    </r>
    <r>
      <rPr>
        <rFont val="Calibri"/>
        <b/>
        <color theme="1"/>
        <sz val="11.0"/>
      </rPr>
      <t>KAVQWAWANKGKILDWLNAGQAIDWVVSKIKQILGIK</t>
    </r>
  </si>
  <si>
    <t>MAGFLKVVQLLAKYGS</t>
  </si>
  <si>
    <t>KAVQWAWANKGKILDWLNAGQAIDWVVSKIKQILGIK</t>
  </si>
  <si>
    <t>https://mibig.secondarymetabolites.org/repository/BGC0000620/index.html#r1c1</t>
  </si>
  <si>
    <t>BGC0000622</t>
  </si>
  <si>
    <t xml:space="preserve">Bacillus megaterium </t>
  </si>
  <si>
    <t>megacin</t>
  </si>
  <si>
    <t>Barrera osmótica</t>
  </si>
  <si>
    <t>megA</t>
  </si>
  <si>
    <r>
      <rPr>
        <rFont val="Calibri"/>
        <color theme="1"/>
        <sz val="11.0"/>
      </rPr>
      <t>MTRDTKAARILSIIMLAIVVIVLIMTEFVNVKSTGS</t>
    </r>
    <r>
      <rPr>
        <rFont val="Calibri"/>
        <b/>
        <color theme="1"/>
        <sz val="11.0"/>
      </rPr>
      <t>TASLYYAYSLAPIVGLILSLFGTKGKFRIVFSLIFLAFIVWFYVVPAMNFLNGDF</t>
    </r>
  </si>
  <si>
    <t>MTRDTKAARILSIIMLAIVVIVLIMTEFVNVKSTGS</t>
  </si>
  <si>
    <t>TASLYYAYSLAPIVGLILSLFGTKGKFRIVFSLIFLAFIVWFYVVPAMNFLNGDF</t>
  </si>
  <si>
    <t>https://mibig.secondarymetabolites.org/repository/BGC0000622/index.html#r1c1</t>
  </si>
  <si>
    <t>BGC0000623</t>
  </si>
  <si>
    <t xml:space="preserve">	Lactobacillus plantarum</t>
  </si>
  <si>
    <t>plantaricin W α</t>
  </si>
  <si>
    <t>AAG02567.1</t>
  </si>
  <si>
    <r>
      <rPr>
        <rFont val="Calibri"/>
        <color theme="1"/>
        <sz val="11.0"/>
      </rPr>
      <t>MKISKIEAQARKDFFKKIDTNSNLLNVNGA</t>
    </r>
    <r>
      <rPr>
        <rFont val="Calibri"/>
        <b/>
        <color theme="1"/>
        <sz val="11.0"/>
      </rPr>
      <t>KCKWWNISCDLGNNGHVCTLSHECQVSCN</t>
    </r>
  </si>
  <si>
    <t>MKISKIEAQARKDFFKKIDTNSNLLNVNGA</t>
  </si>
  <si>
    <t>KCKWWNISCDLGNNGHVCTLSHECQVSCN</t>
  </si>
  <si>
    <t>https://mibig.secondarymetabolites.org/repository/BGC0000623/index.html#r1c1</t>
  </si>
  <si>
    <t>plantaricin W β</t>
  </si>
  <si>
    <t>AAG02566.1</t>
  </si>
  <si>
    <r>
      <rPr>
        <rFont val="Calibri"/>
        <color theme="1"/>
        <sz val="11.0"/>
      </rPr>
      <t>MTKTSRRKNAIANYLEPVDEKSINESFGA</t>
    </r>
    <r>
      <rPr>
        <rFont val="Calibri"/>
        <b/>
        <color theme="1"/>
        <sz val="11.0"/>
      </rPr>
      <t>GDPEARSGIPCTIGAAVAASIAVCPTTKCSKRCGKRKK</t>
    </r>
  </si>
  <si>
    <t>MTKTSRRKNAIANYLEPVDEKSINESFGA</t>
  </si>
  <si>
    <t>GDPEARSGIPCTIGAAVAASIAVCPTTKCSKRCGKRKK</t>
  </si>
  <si>
    <t>BGC0000624</t>
  </si>
  <si>
    <t xml:space="preserve">	Lactobacillus salivarius</t>
  </si>
  <si>
    <t xml:space="preserve">salivaricin CRL1328 α </t>
  </si>
  <si>
    <t>ABQ84442.1</t>
  </si>
  <si>
    <r>
      <rPr>
        <rFont val="Calibri"/>
        <color theme="1"/>
        <sz val="11.0"/>
      </rPr>
      <t>MMKEFTVLTECELAKVDGG</t>
    </r>
    <r>
      <rPr>
        <rFont val="Calibri"/>
        <b/>
        <color theme="1"/>
        <sz val="11.0"/>
      </rPr>
      <t>KRGPNCVGNFLGGLFAGAAAGVPLGPAGIVGGANLGMVGGALTCL</t>
    </r>
  </si>
  <si>
    <t>MMKEFTVLTECELAKVDGG</t>
  </si>
  <si>
    <t>KRGPNCVGNFLGGLFAGAAAGVPLGPAGIVGGANLGMVGGALTCL</t>
  </si>
  <si>
    <t>https://mibig.secondarymetabolites.org/repository/BGC0000624/index.html#r1c1</t>
  </si>
  <si>
    <t xml:space="preserve">salivaricin CRL1328  β </t>
  </si>
  <si>
    <t>ABQ84443.1</t>
  </si>
  <si>
    <r>
      <rPr>
        <rFont val="Calibri"/>
        <color theme="1"/>
        <sz val="11.0"/>
      </rPr>
      <t>MKNLDKRFTIMTEDNLASVNGG</t>
    </r>
    <r>
      <rPr>
        <rFont val="Calibri"/>
        <b/>
        <color theme="1"/>
        <sz val="11.0"/>
      </rPr>
      <t>KNGYGGSGNRWVHCGAGIVGGALIGAIGGPWSAVAGGISGGFTSCR</t>
    </r>
  </si>
  <si>
    <t>MKNLDKRFTIMTEDNLASVNGG</t>
  </si>
  <si>
    <t>KNGYGGSGNRWVHCGAGIVGGALIGAIGGPWSAVAGGISGGFTSCR</t>
  </si>
  <si>
    <t>BGC0000625</t>
  </si>
  <si>
    <t xml:space="preserve">Streptomyces olivoviridis </t>
  </si>
  <si>
    <t xml:space="preserve">	thioviridamide</t>
  </si>
  <si>
    <t>tvaA</t>
  </si>
  <si>
    <r>
      <rPr>
        <rFont val="Calibri"/>
        <color theme="1"/>
        <sz val="11.0"/>
      </rPr>
      <t>MTEKTQITDVQAFEDLVAKVQEMDGPAQASSTVAALAGLDAAELQNFLEE</t>
    </r>
    <r>
      <rPr>
        <rFont val="Calibri"/>
        <b/>
        <color theme="1"/>
        <sz val="11.0"/>
      </rPr>
      <t>KSGISPDEEAQGSVMAAAASIALHC</t>
    </r>
  </si>
  <si>
    <t>MTEKTQITDVQAFEDLVAKVQEMDGPAQASSTVAALAGLDAAELQNFLEE</t>
  </si>
  <si>
    <t>KSGISPDEEAQGSVMAAAASIALHC</t>
  </si>
  <si>
    <t>https://mibig.secondarymetabolites.org/repository/BGC0000625/index.html#r1c1</t>
  </si>
  <si>
    <t>BGC0000626</t>
  </si>
  <si>
    <t xml:space="preserve">	Bacillus thuringiensis</t>
  </si>
  <si>
    <t xml:space="preserve">	thuricin</t>
  </si>
  <si>
    <t>thuA</t>
  </si>
  <si>
    <r>
      <rPr>
        <rFont val="Calibri"/>
        <color theme="1"/>
        <sz val="11.0"/>
      </rPr>
      <t>METEKYLQVVEDEEIEQLVGG</t>
    </r>
    <r>
      <rPr>
        <rFont val="Calibri"/>
        <b/>
        <color theme="1"/>
        <sz val="11.0"/>
      </rPr>
      <t>AGPGWVETLTKDCPWNVPVACVTIMGQRICKKCY</t>
    </r>
  </si>
  <si>
    <t>METEKYLQVVEDEEIEQLVGG</t>
  </si>
  <si>
    <t>AGPGWVETLTKDCPWNVPVACVTIMGQRICKKCY</t>
  </si>
  <si>
    <t>https://mibig.secondarymetabolites.org/repository/BGC0000626/index.html#r1c1</t>
  </si>
  <si>
    <t>BGC0000628</t>
  </si>
  <si>
    <t xml:space="preserve">	Lactobacillus paragasseri JV-V03</t>
  </si>
  <si>
    <t xml:space="preserve">	lactocillin</t>
  </si>
  <si>
    <t>HMPREF0514_11728</t>
  </si>
  <si>
    <r>
      <rPr>
        <rFont val="Calibri"/>
        <color theme="1"/>
        <sz val="11.0"/>
      </rPr>
      <t>MKGGVKMKDLFDIDEKSLENLDLGDFKILDSEDLSEKDEKSILGA</t>
    </r>
    <r>
      <rPr>
        <rFont val="Calibri"/>
        <b/>
        <color theme="1"/>
        <sz val="11.0"/>
      </rPr>
      <t>SCTTCTCCCSCCA</t>
    </r>
  </si>
  <si>
    <t>MKGGVKMKDLFDIDEKSLENLDLGDFKILDSEDLSEKDEKSILGA</t>
  </si>
  <si>
    <t>SCTTCTCCCSCCA</t>
  </si>
  <si>
    <t>https://mibig.secondarymetabolites.org/repository/BGC0000628/index.html#r1c1</t>
  </si>
  <si>
    <t>BGC0001145</t>
  </si>
  <si>
    <t xml:space="preserve">	Streptomyces mobaraensis NBRC 13819 = DSM 40847</t>
  </si>
  <si>
    <t>cyclothiazomycin b1</t>
  </si>
  <si>
    <t>H340_11745</t>
  </si>
  <si>
    <r>
      <rPr>
        <rFont val="Calibri"/>
        <color theme="1"/>
        <sz val="11.0"/>
      </rPr>
      <t>MEAKLELDLGDLSVEELDVLPTSPGAGLESINVGHAMVEIGA</t>
    </r>
    <r>
      <rPr>
        <rFont val="Calibri"/>
        <b/>
        <color theme="1"/>
        <sz val="11.0"/>
      </rPr>
      <t>SNCTSRGTPASCCSCCCC</t>
    </r>
  </si>
  <si>
    <t>MEAKLELDLGDLSVEELDVLPTSPGAGLESINVGHAMVEIGA</t>
  </si>
  <si>
    <t>SNCTSRGTPASCCSCCCC</t>
  </si>
  <si>
    <t>https://mibig.secondarymetabolites.org/repository/BGC0001145/index.html#r1c1</t>
  </si>
  <si>
    <t>BGC0001146</t>
  </si>
  <si>
    <t>Streptomyces sp. NRRL WC-3908</t>
  </si>
  <si>
    <t>cyclothiazomycin C</t>
  </si>
  <si>
    <t>ctmA</t>
  </si>
  <si>
    <r>
      <rPr>
        <rFont val="Calibri"/>
        <color theme="1"/>
        <sz val="11.0"/>
      </rPr>
      <t>MDANLVLDLDDLSVDQLDILPTAPGSTLESINVGHAMVEIGA</t>
    </r>
    <r>
      <rPr>
        <rFont val="Calibri"/>
        <b/>
        <color theme="1"/>
        <sz val="11.0"/>
      </rPr>
      <t>SNCTSKGSPASCCSCCCC</t>
    </r>
  </si>
  <si>
    <t>MDANLVLDLDDLSVDQLDILPTAPGSTLESINVGHAMVEIGA</t>
  </si>
  <si>
    <t>SNCTSKGSPASCCSCCCC</t>
  </si>
  <si>
    <t>https://mibig.secondarymetabolites.org/repository/BGC0001146/index.html#r1c1</t>
  </si>
  <si>
    <t>BGC0001167</t>
  </si>
  <si>
    <t>Microcystis aeruginosa PCC 7005</t>
  </si>
  <si>
    <t>piricyclamide 7005E2</t>
  </si>
  <si>
    <t>pirE2</t>
  </si>
  <si>
    <r>
      <rPr>
        <rFont val="Calibri"/>
        <color theme="1"/>
        <sz val="11.0"/>
      </rPr>
      <t>RNSAPVQRENAATVSRDGNAIAPQ</t>
    </r>
    <r>
      <rPr>
        <rFont val="Calibri"/>
        <b/>
        <color theme="1"/>
        <sz val="11.0"/>
      </rPr>
      <t>WILLADGTRPKNAPFAGDDAE</t>
    </r>
  </si>
  <si>
    <t>RNSAPVQRENAATVSRDGNAIAPQ</t>
  </si>
  <si>
    <t>WILLADGTRPKNAPFAGDDAE</t>
  </si>
  <si>
    <t>https://mibig.secondarymetabolites.org/repository/BGC0001167/index.html#r1c1</t>
  </si>
  <si>
    <t>piricyclamide 7005E3</t>
  </si>
  <si>
    <t>pirE3</t>
  </si>
  <si>
    <r>
      <rPr>
        <rFont val="Calibri"/>
        <color theme="1"/>
        <sz val="11.0"/>
      </rPr>
      <t>MKTKKLTPRNSAPVQRENAATVSRDGNAIAPN</t>
    </r>
    <r>
      <rPr>
        <rFont val="Calibri"/>
        <b/>
        <color theme="1"/>
        <sz val="11.0"/>
      </rPr>
      <t>NEFMQTGSYSGPFAGDDAE</t>
    </r>
  </si>
  <si>
    <t>MKTKKLTPRNSAPVQRENAATVSRDGNAIAPN</t>
  </si>
  <si>
    <t>NEFMQTGSYSGPFAGDDAE</t>
  </si>
  <si>
    <t>piricyclamide 7005E4</t>
  </si>
  <si>
    <t>pirE4</t>
  </si>
  <si>
    <r>
      <rPr>
        <rFont val="Calibri"/>
        <color theme="1"/>
        <sz val="11.0"/>
      </rPr>
      <t>MKTPKLTPRITAPVQRDNIATVPSDGNVITPA</t>
    </r>
    <r>
      <rPr>
        <rFont val="Calibri"/>
        <b/>
        <color theme="1"/>
        <sz val="11.0"/>
      </rPr>
      <t>TFCDLATKQCYPFAGDDAV</t>
    </r>
  </si>
  <si>
    <t>MKTPKLTPRITAPVQRDNIATVPSDGNVITPA</t>
  </si>
  <si>
    <t>TFCDLATKQCYPFAGDDAV</t>
  </si>
  <si>
    <t>BGC0001171</t>
  </si>
  <si>
    <t>Listeria monocytogenes serotype 4b str. F2365</t>
  </si>
  <si>
    <t xml:space="preserve">	listeriolysin S </t>
  </si>
  <si>
    <t>lisA</t>
  </si>
  <si>
    <r>
      <rPr>
        <rFont val="Calibri"/>
        <color theme="1"/>
        <sz val="11.0"/>
      </rPr>
      <t>MNIKSQSSNGYSNNAVGSEAMNYAAG</t>
    </r>
    <r>
      <rPr>
        <rFont val="Calibri"/>
        <b/>
        <color theme="1"/>
        <sz val="11.0"/>
      </rPr>
      <t>CCSCSCSTCTCTCTCASSAATKM</t>
    </r>
  </si>
  <si>
    <t>MNIKSQSSNGYSNNAVGSEAMNYAAG</t>
  </si>
  <si>
    <t>CCSCSCSTCTCTCTCASSAATKM</t>
  </si>
  <si>
    <t>https://mibig.secondarymetabolites.org/repository/BGC0001171/index.html#r1c1</t>
  </si>
  <si>
    <t>BGC0001174</t>
  </si>
  <si>
    <t xml:space="preserve">Corynebacterium urealyticum DSM 7111 </t>
  </si>
  <si>
    <t>corynazolicin</t>
  </si>
  <si>
    <t>Cur</t>
  </si>
  <si>
    <r>
      <rPr>
        <rFont val="Calibri"/>
        <color theme="1"/>
        <sz val="11.0"/>
      </rPr>
      <t>MSTLINKLPPAVSTFSSKIVSEVQAFEPTAA</t>
    </r>
    <r>
      <rPr>
        <rFont val="Calibri"/>
        <b/>
        <color theme="1"/>
        <sz val="11.0"/>
      </rPr>
      <t>RCSCTTLPCCCCCGG</t>
    </r>
  </si>
  <si>
    <t>MSTLINKLPPAVSTFSSKIVSEVQAFEPTAA</t>
  </si>
  <si>
    <t>RCSCTTLPCCCCCGG</t>
  </si>
  <si>
    <t>https://mibig.secondarymetabolites.org/repository/BGC0001174/index.html#r1c1</t>
  </si>
  <si>
    <t>BGC0001176</t>
  </si>
  <si>
    <t>Streptomonospora alba</t>
  </si>
  <si>
    <t xml:space="preserve">	streptomonomicin</t>
  </si>
  <si>
    <t>LP52_05076</t>
  </si>
  <si>
    <r>
      <rPr>
        <rFont val="Calibri"/>
        <color theme="1"/>
        <sz val="11.0"/>
      </rPr>
      <t>MSAYEIPTLTRIGKFKDVTK</t>
    </r>
    <r>
      <rPr>
        <rFont val="Calibri"/>
        <b/>
        <color theme="1"/>
        <sz val="11.0"/>
      </rPr>
      <t>SLGSSPYNDILGYPALIVIYP</t>
    </r>
  </si>
  <si>
    <t>MSAYEIPTLTRIGKFKDVTK</t>
  </si>
  <si>
    <t>SLGSSPYNDILGYPALIVIYP</t>
  </si>
  <si>
    <t>https://mibig.secondarymetabolites.org/repository/BGC0001176/index.html#r1c1</t>
  </si>
  <si>
    <t>BGC0001188</t>
  </si>
  <si>
    <t xml:space="preserve">	Streptomyces sp. CT34</t>
  </si>
  <si>
    <t xml:space="preserve">	legonaridin</t>
  </si>
  <si>
    <t>Micrococcus luteus (+)</t>
  </si>
  <si>
    <t>RZ84_RS36830</t>
  </si>
  <si>
    <r>
      <rPr>
        <rFont val="Calibri"/>
        <color theme="1"/>
        <sz val="11.0"/>
      </rPr>
      <t>MSVLAEFANTELVDVEPGRLGSEATPTM</t>
    </r>
    <r>
      <rPr>
        <rFont val="Calibri"/>
        <b/>
        <color theme="1"/>
        <sz val="11.0"/>
      </rPr>
      <t>ITPLATLATPEATPVGFAATSATAAAVNMITHDVTRH</t>
    </r>
  </si>
  <si>
    <t>MSVLAEFANTELVDVEPGRLGSEATPTM</t>
  </si>
  <si>
    <t>ITPLATLATPEATPVGFAATSATAAAVNMITHDVTRH</t>
  </si>
  <si>
    <t>https://mibig.secondarymetabolites.org/repository/BGC0001188/index.html#r1c1</t>
  </si>
  <si>
    <t>BGC0001209</t>
  </si>
  <si>
    <t>Streptococcus thermophilus LMD-9</t>
  </si>
  <si>
    <t xml:space="preserve">streptide </t>
  </si>
  <si>
    <t>strA</t>
  </si>
  <si>
    <r>
      <rPr>
        <rFont val="Calibri"/>
        <color theme="1"/>
        <sz val="11.0"/>
      </rPr>
      <t>MSKELEKVLE</t>
    </r>
    <r>
      <rPr>
        <rFont val="Calibri"/>
        <b/>
        <color theme="1"/>
        <sz val="11.0"/>
      </rPr>
      <t>SSSMAKGDGWKVMAKGDGWE</t>
    </r>
  </si>
  <si>
    <t>MSKELEKVLE</t>
  </si>
  <si>
    <t>SSSMAKGDGWKVMAKGDGWE</t>
  </si>
  <si>
    <t>https://mibig.secondarymetabolites.org/repository/BGC0001209/index.html#r1c1</t>
  </si>
  <si>
    <t>BGC0001210</t>
  </si>
  <si>
    <t xml:space="preserve">	Bacillus pseudomycoides DSM 12442</t>
  </si>
  <si>
    <t xml:space="preserve">	pseudomycoicidin </t>
  </si>
  <si>
    <t>bpmyx0001_45460</t>
  </si>
  <si>
    <r>
      <rPr>
        <rFont val="Calibri"/>
        <color theme="1"/>
        <sz val="11.0"/>
      </rPr>
      <t>MNDKIIQYWNDPAKRSTLSAAELSKMPVNPAGDILAELSDADLDKVVGA</t>
    </r>
    <r>
      <rPr>
        <rFont val="Calibri"/>
        <b/>
        <color theme="1"/>
        <sz val="11.0"/>
      </rPr>
      <t>GDCGGTCTWTKDCSICPSWSCWSWSC</t>
    </r>
  </si>
  <si>
    <t>MNDKIIQYWNDPAKRSTLSAAELSKMPVNPAGDILAELSDADLDKVVGA</t>
  </si>
  <si>
    <t>GDCGGTCTWTKDCSICPSWSCWSWSC</t>
  </si>
  <si>
    <t>https://mibig.secondarymetabolites.org/repository/BGC0001210/index.html#r1c1</t>
  </si>
  <si>
    <t>BGC0001226</t>
  </si>
  <si>
    <t>Streptomyces collinus Tu 365</t>
  </si>
  <si>
    <t xml:space="preserve">	streptocollin </t>
  </si>
  <si>
    <t>Lanthipeptide IV</t>
  </si>
  <si>
    <t>stcA</t>
  </si>
  <si>
    <r>
      <rPr>
        <rFont val="Calibri"/>
        <color theme="1"/>
        <sz val="11.0"/>
      </rPr>
      <t>MENQTLELLAHLHALPETDPVDFDGA</t>
    </r>
    <r>
      <rPr>
        <rFont val="Calibri"/>
        <b/>
        <color theme="1"/>
        <sz val="11.0"/>
      </rPr>
      <t>SYSGTCACVGLLTLLNTVCVGISCA</t>
    </r>
  </si>
  <si>
    <t>MENQTLELLAHLHALPETDPVDFDGA</t>
  </si>
  <si>
    <t>SYSGTCACVGLLTLLNTVCVGISCA</t>
  </si>
  <si>
    <t>https://mibig.secondarymetabolites.org/repository/BGC0001226/index.html#r1c1</t>
  </si>
  <si>
    <t>BGC0001229</t>
  </si>
  <si>
    <t>Streptomyces bingchenggensis BCW-1</t>
  </si>
  <si>
    <t xml:space="preserve">	SBI-06990 A1 alpha</t>
  </si>
  <si>
    <t>SBI_06990</t>
  </si>
  <si>
    <r>
      <rPr>
        <rFont val="Calibri"/>
        <color theme="1"/>
        <sz val="11.0"/>
      </rPr>
      <t>MHQEFEGDISLVEELAEQDLHDAAQHGG</t>
    </r>
    <r>
      <rPr>
        <rFont val="Calibri"/>
        <b/>
        <color theme="1"/>
        <sz val="11.0"/>
      </rPr>
      <t>TISPIDTVKIIFRVSSHFGGNGGFGLFCTLSKECQPNCN</t>
    </r>
  </si>
  <si>
    <t>MHQEFEGDISLVEELAEQDLHDAAQHGG</t>
  </si>
  <si>
    <t>TISPIDTVKIIFRVSSHFGGNGGFGLFCTLSKECQPNCN</t>
  </si>
  <si>
    <t>https://mibig.secondarymetabolites.org/repository/BGC0001229/index.html#r1c1</t>
  </si>
  <si>
    <t xml:space="preserve">	SBI-06990 A1 beta</t>
  </si>
  <si>
    <t>SBI_06989</t>
  </si>
  <si>
    <r>
      <rPr>
        <rFont val="Calibri"/>
        <color theme="1"/>
        <sz val="11.0"/>
      </rPr>
      <t>MQKDTDILGAWDEAELVELSEADVHGG</t>
    </r>
    <r>
      <rPr>
        <rFont val="Calibri"/>
        <b/>
        <color theme="1"/>
        <sz val="11.0"/>
      </rPr>
      <t>TDPAVTGLILGIVAIQAGVAVGVSAAFCPTTKCTSRC</t>
    </r>
  </si>
  <si>
    <t>MQKDTDILGAWDEAELVELSEADVHGG</t>
  </si>
  <si>
    <t>TDPAVTGLILGIVAIQAGVAVGVSAAFCPTTKCTSRC</t>
  </si>
  <si>
    <t>BGC0001289</t>
  </si>
  <si>
    <t>Paenibacillus ehimensis</t>
  </si>
  <si>
    <t>penisin A1</t>
  </si>
  <si>
    <t>penA1</t>
  </si>
  <si>
    <r>
      <rPr>
        <rFont val="Calibri"/>
        <color theme="1"/>
        <sz val="11.0"/>
      </rPr>
      <t>MANNNFDLDVQVKSVNSVNAN</t>
    </r>
    <r>
      <rPr>
        <rFont val="Calibri"/>
        <b/>
        <color theme="1"/>
        <sz val="11.0"/>
      </rPr>
      <t>FGLYTSQCYSSQCYSSKCYSDSCYSSDCYTGRHMCGYTHGYSC</t>
    </r>
  </si>
  <si>
    <t>MANNNFDLDVQVKSVNSVNAN</t>
  </si>
  <si>
    <t>FGLYTSQCYSSQCYSSKCYSDSCYSSDCYTGRHMCGYTHGYSC</t>
  </si>
  <si>
    <t>https://mibig.secondarymetabolites.org/repository/BGC0001289/index.html#r1c1</t>
  </si>
  <si>
    <t>penisin A2</t>
  </si>
  <si>
    <t>penA2</t>
  </si>
  <si>
    <r>
      <rPr>
        <rFont val="Calibri"/>
        <color theme="1"/>
        <sz val="11.0"/>
      </rPr>
      <t>MANNVFDLDVEVKSVNSVNQNIGLFTS</t>
    </r>
    <r>
      <rPr>
        <rFont val="Calibri"/>
        <b/>
        <color theme="1"/>
        <sz val="11.0"/>
      </rPr>
      <t>TCFSSQCFSSKCFTDTCFSSNCFTGRHQCGYTHGSC</t>
    </r>
  </si>
  <si>
    <t>MANNVFDLDVEVKSVNSVNQNIGLFTS</t>
  </si>
  <si>
    <t>TCFSSQCFSSKCFTDTCFSSNCFTGRHQCGYTHGSC</t>
  </si>
  <si>
    <t>BGC0001291</t>
  </si>
  <si>
    <t>Enterococcus faecium</t>
  </si>
  <si>
    <t xml:space="preserve">	enterocin NKR-5-3B</t>
  </si>
  <si>
    <t>enkB</t>
  </si>
  <si>
    <r>
      <rPr>
        <rFont val="Calibri"/>
        <color theme="1"/>
        <sz val="11.0"/>
      </rPr>
      <t>MKKNLLLVLPIVGIVGLFVGAPM</t>
    </r>
    <r>
      <rPr>
        <rFont val="Calibri"/>
        <b/>
        <color theme="1"/>
        <sz val="11.0"/>
      </rPr>
      <t>LTANLGISSYAAKKVIDIINTGSAVATIIALVTAVVGGGLITAGIVATAKSLIKKYGAKYAAAW</t>
    </r>
  </si>
  <si>
    <t>MKKNLLLVLPIVGIVGLFVGAPM</t>
  </si>
  <si>
    <t>LTANLGISSYAAKKVIDIINTGSAVATIIALVTAVVGGGLITAGIVATAKSLIKKYGAKYAAAW</t>
  </si>
  <si>
    <t>https://mibig.secondarymetabolites.org/repository/BGC0001291/index.html#r1c1</t>
  </si>
  <si>
    <t>BGC0001306</t>
  </si>
  <si>
    <t>Aspergillus flavus NRRL3357</t>
  </si>
  <si>
    <t xml:space="preserve"> Ascomycota</t>
  </si>
  <si>
    <t xml:space="preserve">	asperipin 2a</t>
  </si>
  <si>
    <t>AFLA_041400</t>
  </si>
  <si>
    <r>
      <rPr>
        <rFont val="Calibri"/>
        <color theme="1"/>
        <sz val="11.0"/>
      </rPr>
      <t>MHLSRYIAVLLSASSFVSA</t>
    </r>
    <r>
      <rPr>
        <rFont val="Calibri"/>
        <b/>
        <color theme="1"/>
        <sz val="11.0"/>
      </rPr>
      <t>LPLQNDVISDDGSKPIDAIMATAMEHKVVNPENLDATPATPENPEDLDKRFYYTGYKR</t>
    </r>
  </si>
  <si>
    <t>MHLSRYIAVLLSASSFVSA</t>
  </si>
  <si>
    <t>LPLQNDVISDDGSKPIDAIMATAMEHKVVNPENLDATPATPENPEDLDKRFYYTGYKR</t>
  </si>
  <si>
    <t>https://mibig.secondarymetabolites.org/repository/BGC0001306/index.html#r1c1</t>
  </si>
  <si>
    <t>BGC0001307</t>
  </si>
  <si>
    <t xml:space="preserve">Streptomyces leeuwenhoekii </t>
  </si>
  <si>
    <t>chaxapeptin</t>
  </si>
  <si>
    <t>cptA</t>
  </si>
  <si>
    <r>
      <rPr>
        <rFont val="Calibri"/>
        <color theme="1"/>
        <sz val="11.0"/>
      </rPr>
      <t>MEPQMTELQPEAYEAPSLIEVGEFSEDTL</t>
    </r>
    <r>
      <rPr>
        <rFont val="Calibri"/>
        <b/>
        <color theme="1"/>
        <sz val="11.0"/>
      </rPr>
      <t>GFGSKPLDSFGLNFF</t>
    </r>
  </si>
  <si>
    <t>MEPQMTELQPEAYEAPSLIEVGEFSEDTL</t>
  </si>
  <si>
    <t>GFGSKPLDSFGLNFF</t>
  </si>
  <si>
    <t>https://mibig.secondarymetabolites.org/repository/BGC0001307/index.html#r1c1</t>
  </si>
  <si>
    <t>BGC0001311</t>
  </si>
  <si>
    <t>Ruminococcus flavefaciens FD-1</t>
  </si>
  <si>
    <t xml:space="preserve">	flavecinsA1.a</t>
  </si>
  <si>
    <t>FlvA1.a</t>
  </si>
  <si>
    <r>
      <rPr>
        <rFont val="Calibri"/>
        <color theme="1"/>
        <sz val="11.0"/>
      </rPr>
      <t>MACGNVAAELDENSQALDAINGA</t>
    </r>
    <r>
      <rPr>
        <rFont val="Calibri"/>
        <b/>
        <color theme="1"/>
        <sz val="11.0"/>
      </rPr>
      <t>GWKQTIVCTIAQGTVGCLVSYGLGNGGYCCTYTVECSKTCNK</t>
    </r>
  </si>
  <si>
    <t>MACGNVAAELDENSQALDAINGA</t>
  </si>
  <si>
    <t>GWKQTIVCTIAQGTVGCLVSYGLGNGGYCCTYTVECSKTCNK</t>
  </si>
  <si>
    <t>https://mibig.secondarymetabolites.org/repository/BGC0001311/index.html#r1c1</t>
  </si>
  <si>
    <t xml:space="preserve">	flavecinsaA2.a</t>
  </si>
  <si>
    <t>FlvA2.a</t>
  </si>
  <si>
    <r>
      <rPr>
        <rFont val="Calibri"/>
        <color theme="1"/>
        <sz val="11.0"/>
      </rPr>
      <t>MSEKNMEKAGVVKADELDEMIDETTGGA</t>
    </r>
    <r>
      <rPr>
        <rFont val="Calibri"/>
        <b/>
        <color theme="1"/>
        <sz val="11.0"/>
      </rPr>
      <t>STVNTVGIHTTYLISKGLQNCPLKPTTILPILPRK</t>
    </r>
  </si>
  <si>
    <t>MSEKNMEKAGVVKADELDEMIDETTGGA</t>
  </si>
  <si>
    <t>STVNTVGIHTTYLISKGLQNCPLKPTTILPILPRK</t>
  </si>
  <si>
    <t xml:space="preserve">	flavecinsA2.b</t>
  </si>
  <si>
    <t>FlvA2.b</t>
  </si>
  <si>
    <r>
      <rPr>
        <rFont val="Calibri"/>
        <color theme="1"/>
        <sz val="11.0"/>
      </rPr>
      <t>MDNNTKLQKLYEQLAATGSEKELDAMLDENMAGA</t>
    </r>
    <r>
      <rPr>
        <rFont val="Calibri"/>
        <b/>
        <color theme="1"/>
        <sz val="11.0"/>
      </rPr>
      <t>GSPLTVTITGLIVAATTGFDWCPTGACTYSCRV</t>
    </r>
  </si>
  <si>
    <t>MDNNTKLQKLYEQLAATGSEKELDAMLDENMAGA</t>
  </si>
  <si>
    <t>GSPLTVTITGLIVAATTGFDWCPTGACTYSCRV</t>
  </si>
  <si>
    <t xml:space="preserve">	flavecinsA2.c</t>
  </si>
  <si>
    <t>FlvA2.c</t>
  </si>
  <si>
    <r>
      <rPr>
        <rFont val="Calibri"/>
        <color theme="1"/>
        <sz val="11.0"/>
      </rPr>
      <t>MENKFDMEKFKKLAAVVSEDELDTLLDETTVGA</t>
    </r>
    <r>
      <rPr>
        <rFont val="Calibri"/>
        <b/>
        <color theme="1"/>
        <sz val="11.0"/>
      </rPr>
      <t>GSSNDCADLILKITGVVVSATSKFDWCPTGACTTSCRF</t>
    </r>
  </si>
  <si>
    <t>MENKFDMEKFKKLAAVVSEDELDTLLDETTVGA</t>
  </si>
  <si>
    <t>GSSNDCADLILKITGVVVSATSKFDWCPTGACTTSCRF</t>
  </si>
  <si>
    <t xml:space="preserve">	flavecinsA2.d</t>
  </si>
  <si>
    <t>FlvA2.d</t>
  </si>
  <si>
    <r>
      <rPr>
        <rFont val="Calibri"/>
        <color theme="1"/>
        <sz val="11.0"/>
      </rPr>
      <t>MDNNTEKFNELAAIADESELNEMLDENITGA</t>
    </r>
    <r>
      <rPr>
        <rFont val="Calibri"/>
        <b/>
        <color theme="1"/>
        <sz val="11.0"/>
      </rPr>
      <t>GSTIQCVNTTIGTILSVVFDCCPTSACTPPCRF</t>
    </r>
  </si>
  <si>
    <t>MDNNTEKFNELAAIADESELNEMLDENITGA</t>
  </si>
  <si>
    <t>GSTIQCVNTTIGTILSVVFDCCPTSACTPPCRF</t>
  </si>
  <si>
    <t xml:space="preserve">	flavecinsA2.e</t>
  </si>
  <si>
    <t>FlvA2.e</t>
  </si>
  <si>
    <r>
      <rPr>
        <rFont val="Calibri"/>
        <color theme="1"/>
        <sz val="11.0"/>
      </rPr>
      <t>MNNKEFNMEQFKKLAAVVSEDELDEMLDENVTGA</t>
    </r>
    <r>
      <rPr>
        <rFont val="Calibri"/>
        <b/>
        <color theme="1"/>
        <sz val="11.0"/>
      </rPr>
      <t>ASSIPCAKVVVKVTTVVVAATTGFDWCPTGACTTSCRF</t>
    </r>
  </si>
  <si>
    <t>MNNKEFNMEQFKKLAAVVSEDELDEMLDENVTGA</t>
  </si>
  <si>
    <t>ASSIPCAKVVVKVTTVVVAATTGFDWCPTGACTTSCRF</t>
  </si>
  <si>
    <t xml:space="preserve">	flavecinsA2.f</t>
  </si>
  <si>
    <t>FlvA2.f</t>
  </si>
  <si>
    <r>
      <rPr>
        <rFont val="Calibri"/>
        <color theme="1"/>
        <sz val="11.0"/>
      </rPr>
      <t>MEKMNNIAGITPENELDEMFDDSVVGA</t>
    </r>
    <r>
      <rPr>
        <rFont val="Calibri"/>
        <b/>
        <color theme="1"/>
        <sz val="11.0"/>
      </rPr>
      <t>VGYTTYWGILPLVTKNPQICPVSENTVKCRLL</t>
    </r>
  </si>
  <si>
    <t>MEKMNNIAGITPENELDEMFDDSVVGA</t>
  </si>
  <si>
    <t>VGYTTYWGILPLVTKNPQICPVSENTVKCRLL</t>
  </si>
  <si>
    <t xml:space="preserve">	flavecinsA2.g</t>
  </si>
  <si>
    <t>FlvA2.g</t>
  </si>
  <si>
    <r>
      <rPr>
        <rFont val="Calibri"/>
        <color theme="1"/>
        <sz val="11.0"/>
      </rPr>
      <t>MNNNNFDMEKFKKLAAIVSEGEIDEMLDETTVGA</t>
    </r>
    <r>
      <rPr>
        <rFont val="Calibri"/>
        <b/>
        <color theme="1"/>
        <sz val="11.0"/>
      </rPr>
      <t>ASTLPCAEVVVTVTGIIVKATTGFDWCPTGACTHSCRF</t>
    </r>
  </si>
  <si>
    <t>MNNNNFDMEKFKKLAAIVSEGEIDEMLDETTVGA</t>
  </si>
  <si>
    <t>ASTLPCAEVVVTVTGIIVKATTGFDWCPTGACTHSCRF</t>
  </si>
  <si>
    <t xml:space="preserve">	flavecinsA2.h</t>
  </si>
  <si>
    <t>FlvA2.h</t>
  </si>
  <si>
    <r>
      <rPr>
        <rFont val="Calibri"/>
        <color theme="1"/>
        <sz val="11.0"/>
      </rPr>
      <t>MERYGHLAGVIPVDEIDDMFESNVIGG</t>
    </r>
    <r>
      <rPr>
        <rFont val="Calibri"/>
        <b/>
        <color theme="1"/>
        <sz val="11.0"/>
      </rPr>
      <t>TSSIDCVRLASNTPEGTVNLTVRIEFCPSAACTYSCRL</t>
    </r>
  </si>
  <si>
    <t>MERYGHLAGVIPVDEIDDMFESNVIGG</t>
  </si>
  <si>
    <t>TSSIDCVRLASNTPEGTVNLTVRIEFCPSAACTYSCRL</t>
  </si>
  <si>
    <t>BGC0001356</t>
  </si>
  <si>
    <t xml:space="preserve">	Paenibacillus dendritiformis C454</t>
  </si>
  <si>
    <t>paeninodin</t>
  </si>
  <si>
    <t>PDENDC454_19518</t>
  </si>
  <si>
    <r>
      <rPr>
        <rFont val="Calibri"/>
        <color theme="1"/>
        <sz val="11.0"/>
      </rPr>
      <t>MKKQYSKPSLEVLDVHQTMA</t>
    </r>
    <r>
      <rPr>
        <rFont val="Calibri"/>
        <b/>
        <color theme="1"/>
        <sz val="11.0"/>
      </rPr>
      <t>GPGTSTPDAFQPDPDEDVHYDS</t>
    </r>
  </si>
  <si>
    <t>MKKQYSKPSLEVLDVHQTMA</t>
  </si>
  <si>
    <t>GPGTSTPDAFQPDPDEDVHYDS</t>
  </si>
  <si>
    <t>https://mibig.secondarymetabolites.org/repository/BGC0001356/index.html#r1c1</t>
  </si>
  <si>
    <t>BGC0001364</t>
  </si>
  <si>
    <t>Actinomadura atramentaria DSM 43919</t>
  </si>
  <si>
    <t>cinnamycin B</t>
  </si>
  <si>
    <t>G339_RS0112000</t>
  </si>
  <si>
    <r>
      <rPr>
        <rFont val="Calibri"/>
        <color theme="1"/>
        <sz val="11.0"/>
      </rPr>
      <t>MKRTLAVIVAA</t>
    </r>
    <r>
      <rPr>
        <rFont val="Calibri"/>
        <b/>
        <color theme="1"/>
        <sz val="11.0"/>
      </rPr>
      <t>AAAVGCVVAARVALASADRPGGKEPAKSSTSPVQPPNTGYWTPERMQSAKPAPMPDPDD</t>
    </r>
  </si>
  <si>
    <t>MKRTLAVIVAA</t>
  </si>
  <si>
    <t>AAAVGCVVAARVALASADRPGGKEPAKSSTSPVQPPNTGYWTPERMQSAKPAPMPDPDD</t>
  </si>
  <si>
    <t>https://mibig.secondarymetabolites.org/repository/BGC0001364/index.html#r1c1</t>
  </si>
  <si>
    <t>BGC0001391</t>
  </si>
  <si>
    <t xml:space="preserve">	Bacillus thuringiensis serovar rongseni</t>
  </si>
  <si>
    <t xml:space="preserve">	thusin A1</t>
  </si>
  <si>
    <t>thsA1</t>
  </si>
  <si>
    <r>
      <rPr>
        <rFont val="Calibri"/>
        <color theme="1"/>
        <sz val="11.0"/>
      </rPr>
      <t>MLDVIKNRKKIEEKLELPEILLEEVEEHSAMGG</t>
    </r>
    <r>
      <rPr>
        <rFont val="Calibri"/>
        <b/>
        <color theme="1"/>
        <sz val="11.0"/>
      </rPr>
      <t>INTWNTTATSTSIIISETFGNKGKVCTYTVECVNNCRG</t>
    </r>
  </si>
  <si>
    <t>MLDVIKNRKKIEEKLELPEILLEEVEEHSAMGG</t>
  </si>
  <si>
    <t>INTWNTTATSTSIIISETFGNKGKVCTYTVECVNNCRG</t>
  </si>
  <si>
    <t>https://mibig.secondarymetabolites.org/repository/BGC0001391/index.html#r1c1</t>
  </si>
  <si>
    <t xml:space="preserve">	thusin A2</t>
  </si>
  <si>
    <t>thsA2</t>
  </si>
  <si>
    <r>
      <rPr>
        <rFont val="Calibri"/>
        <color theme="1"/>
        <sz val="11.0"/>
      </rPr>
      <t>MLKEEKLEKITGLIPESELEEHLSG</t>
    </r>
    <r>
      <rPr>
        <rFont val="Calibri"/>
        <b/>
        <color theme="1"/>
        <sz val="11.0"/>
      </rPr>
      <t>ESSGAGTPAITTAISAIIAATAQSPCPTSACSKSCNK</t>
    </r>
  </si>
  <si>
    <t>MLKEEKLEKITGLIPESELEEHLSG</t>
  </si>
  <si>
    <t>ESSGAGTPAITTAISAIIAATAQSPCPTSACSKSCNK</t>
  </si>
  <si>
    <t>BGC0001398</t>
  </si>
  <si>
    <t>Phomopsis leptostromiformis</t>
  </si>
  <si>
    <t xml:space="preserve">phomopsin A </t>
  </si>
  <si>
    <t>phomA</t>
  </si>
  <si>
    <r>
      <rPr>
        <rFont val="Calibri"/>
        <color theme="1"/>
        <sz val="11.0"/>
      </rPr>
      <t>MRFTPAIVIAAFCSLAVAAPAAKAIARSPSEAVED</t>
    </r>
    <r>
      <rPr>
        <rFont val="Calibri"/>
        <b/>
        <color theme="1"/>
        <sz val="11.0"/>
      </rPr>
      <t>YVIPID</t>
    </r>
    <r>
      <rPr>
        <rFont val="Calibri"/>
        <color theme="1"/>
        <sz val="11.0"/>
      </rPr>
      <t>KKRGEAVED</t>
    </r>
  </si>
  <si>
    <t>MRFTPAIVIAAFCSLAVAAPAAKAIARSPS</t>
  </si>
  <si>
    <t>EAVEDYVIPIDKKRGEAVED</t>
  </si>
  <si>
    <t>https://mibig.secondarymetabolites.org/repository/BGC0001398/index.html#r1c1</t>
  </si>
  <si>
    <t>BGC0001407</t>
  </si>
  <si>
    <t xml:space="preserve">Bacillus cereus SJ1 </t>
  </si>
  <si>
    <t>bicereucin A1</t>
  </si>
  <si>
    <t>membrana</t>
  </si>
  <si>
    <t>bsjA1</t>
  </si>
  <si>
    <r>
      <rPr>
        <rFont val="Calibri"/>
        <color theme="1"/>
        <sz val="11.0"/>
      </rPr>
      <t>MTNEEIIVAWKNPKVRGKNMPSHPSGVGFQELSINEMAQVTGGAVE</t>
    </r>
    <r>
      <rPr>
        <rFont val="Calibri"/>
        <b/>
        <color theme="1"/>
        <sz val="11.0"/>
      </rPr>
      <t>QRATPATPATPWLIKASYVVSGAGVSFVASYITVN</t>
    </r>
  </si>
  <si>
    <t>MTNEEIIVAWKNPKVRGKNMPSHPSGVGFQELSINEMAQVTGGAVE</t>
  </si>
  <si>
    <t>QRATPATPATPWLIKASYVVSGAGVSFVASYITVN</t>
  </si>
  <si>
    <t>https://mibig.secondarymetabolites.org/repository/BGC0001407/index.html#r1c1</t>
  </si>
  <si>
    <t>bicereucin A2</t>
  </si>
  <si>
    <t>bsjA2</t>
  </si>
  <si>
    <r>
      <rPr>
        <rFont val="Calibri"/>
        <color theme="1"/>
        <sz val="11.0"/>
      </rPr>
      <t>MTNEEIIVAWKNPKVRGKNMPSHPSGVGFQELSINEMAQVTGGAVE</t>
    </r>
    <r>
      <rPr>
        <rFont val="Calibri"/>
        <b/>
        <color theme="1"/>
        <sz val="11.0"/>
      </rPr>
      <t>QRATPTLATPLTPHTPYATYVVSGGVVSAISGIFSNNKTCLG</t>
    </r>
  </si>
  <si>
    <t>QRATPTLATPLTPHTPYATYVVSGGVVSAISGIFSNNKTCLG</t>
  </si>
  <si>
    <t>BGC0001471</t>
  </si>
  <si>
    <t>Amycolatopsis saalfeldensis</t>
  </si>
  <si>
    <t xml:space="preserve">	saalfelduracin</t>
  </si>
  <si>
    <t>BMY97_RS07450</t>
  </si>
  <si>
    <r>
      <rPr>
        <rFont val="Calibri"/>
        <color theme="1"/>
        <sz val="11.0"/>
      </rPr>
      <t>MSAPTSIQANVGVAGLTGLDTDTLEISDYLDETLLDSHDLTETMA</t>
    </r>
    <r>
      <rPr>
        <rFont val="Calibri"/>
        <b/>
        <color theme="1"/>
        <sz val="11.0"/>
      </rPr>
      <t>SSSSCTTCICTCSCSS</t>
    </r>
  </si>
  <si>
    <t>MSAPTSIQANVGVAGLTGLDTDTLEISDYLDETLLDSHDLTETMA</t>
  </si>
  <si>
    <t>SSSSCTTCICTCSCSS</t>
  </si>
  <si>
    <t>https://mibig.secondarymetabolites.org/repository/BGC0001471/index.html#r1c1</t>
  </si>
  <si>
    <t>BGC0001472</t>
  </si>
  <si>
    <t xml:space="preserve">	Streptomyces bernensis</t>
  </si>
  <si>
    <t>berninamycin A</t>
  </si>
  <si>
    <t>berA</t>
  </si>
  <si>
    <r>
      <rPr>
        <rFont val="Calibri"/>
        <color theme="1"/>
        <sz val="11.0"/>
      </rPr>
      <t>MEQQIELDVLEISDLIAGAGENDDLAQVMAA</t>
    </r>
    <r>
      <rPr>
        <rFont val="Calibri"/>
        <b/>
        <color theme="1"/>
        <sz val="11.0"/>
      </rPr>
      <t>SCTTTSVSTSSSSSSS</t>
    </r>
  </si>
  <si>
    <t>MEQQIELDVLEISDLIAGAGENDDLAQVMAA</t>
  </si>
  <si>
    <t>SCTTTSVSTSSSSSSS</t>
  </si>
  <si>
    <t>https://mibig.secondarymetabolites.org/repository/BGC0001472/index.html#r1c1</t>
  </si>
  <si>
    <t>BGC0001474</t>
  </si>
  <si>
    <t>Streptomyces tateyamensis</t>
  </si>
  <si>
    <t xml:space="preserve">	thiopeptin</t>
  </si>
  <si>
    <t>C7C46_13060</t>
  </si>
  <si>
    <r>
      <rPr>
        <rFont val="Calibri"/>
        <color theme="1"/>
        <sz val="11.0"/>
      </rPr>
      <t>MSAPTEIQNLGVVGLTGLDTDTLEISDYLDESLLDEHDLTVTM</t>
    </r>
    <r>
      <rPr>
        <rFont val="Calibri"/>
        <b/>
        <color theme="1"/>
        <sz val="11.0"/>
      </rPr>
      <t>VASASCTTCICTCSCSS</t>
    </r>
  </si>
  <si>
    <t>MSAPTEIQNLGVVGLTGLDTDTLEISDYLDESLLDEHDLTVTM</t>
  </si>
  <si>
    <t>VASASCTTCICTCSCSS</t>
  </si>
  <si>
    <t>https://mibig.secondarymetabolites.org/repository/BGC0001474/index.html#r1c1</t>
  </si>
  <si>
    <t>BGC0001486</t>
  </si>
  <si>
    <t>Pseudomonas syringae pv. maculicola str. ES4326</t>
  </si>
  <si>
    <t>3-thiaglutamate</t>
  </si>
  <si>
    <t>PMA4326_22649</t>
  </si>
  <si>
    <r>
      <rPr>
        <rFont val="Calibri"/>
        <color theme="1"/>
        <sz val="11.0"/>
      </rPr>
      <t>MGQPNVQSVENQQASGDVKDLENTPQATEEALFEEFDLDDI</t>
    </r>
    <r>
      <rPr>
        <rFont val="Calibri"/>
        <b/>
        <color theme="1"/>
        <sz val="11.0"/>
      </rPr>
      <t>EVIESKVFA</t>
    </r>
  </si>
  <si>
    <t>MGQPNVQSVENQQASGDVKDLENTPQATEEALFEEFDLDDI</t>
  </si>
  <si>
    <t>EVIESKVFA</t>
  </si>
  <si>
    <t>https://mibig.secondarymetabolites.org/repository/BGC0001486/index.html#r1c1</t>
  </si>
  <si>
    <t>BGC0001493</t>
  </si>
  <si>
    <t>Streptomyces achromogenes subsp. Achromogenes</t>
  </si>
  <si>
    <t>achromosin</t>
  </si>
  <si>
    <t>M. luteus (+)</t>
  </si>
  <si>
    <t>IH25_RS40430</t>
  </si>
  <si>
    <r>
      <rPr>
        <rFont val="Calibri"/>
        <color theme="1"/>
        <sz val="11.0"/>
      </rPr>
      <t>MEKNPEVAGEEYESPIMVELGEFTELTN</t>
    </r>
    <r>
      <rPr>
        <rFont val="Calibri"/>
        <b/>
        <color theme="1"/>
        <sz val="11.0"/>
      </rPr>
      <t>GIGSQTWDTIWLWD</t>
    </r>
  </si>
  <si>
    <t>MEKNPEVAGEEYESPIMVELGEFTELTN</t>
  </si>
  <si>
    <t>GIGSQTWDTIWLWD</t>
  </si>
  <si>
    <t>https://mibig.secondarymetabolites.org/repository/BGC0001493/index.html#r1c1</t>
  </si>
  <si>
    <t>BGC0001494</t>
  </si>
  <si>
    <t>Acinetobacter gyllenbergii CIP 110306</t>
  </si>
  <si>
    <t>acinetodin</t>
  </si>
  <si>
    <t>F957_01368</t>
  </si>
  <si>
    <r>
      <rPr>
        <rFont val="Calibri"/>
        <color theme="1"/>
        <sz val="11.0"/>
      </rPr>
      <t>MKNLNKMFKKEQKYHKQLKVISVKGSASKMTL</t>
    </r>
    <r>
      <rPr>
        <rFont val="Calibri"/>
        <b/>
        <color theme="1"/>
        <sz val="11.0"/>
      </rPr>
      <t>GGKGPIFETWVTEGNYYG</t>
    </r>
  </si>
  <si>
    <t>MKNLNKMFKKEQKYHKQLKVISVKGSASKMTL</t>
  </si>
  <si>
    <t>GGKGPIFETWVTEGNYYG</t>
  </si>
  <si>
    <t>https://mibig.secondarymetabolites.org/repository/BGC0001494/index.html#r1c1</t>
  </si>
  <si>
    <t>BGC0001505</t>
  </si>
  <si>
    <t>Sphaerospermopsis sp. LEGE 00249</t>
  </si>
  <si>
    <t>anacyclamide D8P</t>
  </si>
  <si>
    <t>sphE</t>
  </si>
  <si>
    <r>
      <rPr>
        <rFont val="Calibri"/>
        <color theme="1"/>
        <sz val="11.0"/>
      </rPr>
      <t>MTKKNIRPQQVAPVERETISTSKDQSG</t>
    </r>
    <r>
      <rPr>
        <rFont val="Calibri"/>
        <b/>
        <color theme="1"/>
        <sz val="11.0"/>
      </rPr>
      <t>QVTPSAQGVSYFPFAGDDAE</t>
    </r>
  </si>
  <si>
    <t>MTKKNIRPQQVAPVERETISTSKDQSG</t>
  </si>
  <si>
    <t>QVTPSAQGVSYFPFAGDDAE</t>
  </si>
  <si>
    <t>https://mibig.secondarymetabolites.org/repository/BGC0001505/index.html#r1c1</t>
  </si>
  <si>
    <t>BGC0001496</t>
  </si>
  <si>
    <t xml:space="preserve">	Actinokineospora spheciospongiae </t>
  </si>
  <si>
    <t>actinokineosin</t>
  </si>
  <si>
    <t>UO65_3802</t>
  </si>
  <si>
    <r>
      <rPr>
        <rFont val="Calibri"/>
        <color theme="1"/>
        <sz val="11.0"/>
      </rPr>
      <t>MLSVYIAPVFEKIGGFREVTN</t>
    </r>
    <r>
      <rPr>
        <rFont val="Calibri"/>
        <b/>
        <color theme="1"/>
        <sz val="11.0"/>
      </rPr>
      <t>GYPFWDNRDIFGGYTFIG</t>
    </r>
  </si>
  <si>
    <t>MLSVYIAPVFEKIGGFREVTN</t>
  </si>
  <si>
    <t>GYPFWDNRDIFGGYTFIG</t>
  </si>
  <si>
    <t>https://mibig.secondarymetabolites.org/repository/BGC0001496/index.html#r1c1</t>
  </si>
  <si>
    <t>BGC0001506</t>
  </si>
  <si>
    <t xml:space="preserve">Streptomyces sp. NRRL S-146 </t>
  </si>
  <si>
    <t>anantin B1</t>
  </si>
  <si>
    <t>E.coli (-)</t>
  </si>
  <si>
    <t>IH29_RS51740</t>
  </si>
  <si>
    <r>
      <rPr>
        <rFont val="Calibri"/>
        <color theme="1"/>
        <sz val="11.0"/>
      </rPr>
      <t>MDEQIELTTAEPYAPPTLTEVGEFNEDTL</t>
    </r>
    <r>
      <rPr>
        <rFont val="Calibri"/>
        <b/>
        <color theme="1"/>
        <sz val="11.0"/>
      </rPr>
      <t>GFIGWGNDIFGHYSGGF</t>
    </r>
  </si>
  <si>
    <t>MDEQIELTTAEPYAPPTLTEVGEFNEDTL</t>
  </si>
  <si>
    <t>GFIGWGNDIFGHYSGGF</t>
  </si>
  <si>
    <t>https://mibig.secondarymetabolites.org/repository/BGC0001506/index.html#r1c1</t>
  </si>
  <si>
    <t>BGC0001507</t>
  </si>
  <si>
    <t xml:space="preserve">	Streptomyces olindensis</t>
  </si>
  <si>
    <t xml:space="preserve">	anantin C </t>
  </si>
  <si>
    <t>allorf_042815_043003</t>
  </si>
  <si>
    <r>
      <rPr>
        <rFont val="Calibri"/>
        <color theme="1"/>
        <sz val="11.0"/>
      </rPr>
      <t>VQRVAARLPFVTVEDAMDEQTEFSTTEPYAPPTLTEVGEFNEDTL</t>
    </r>
    <r>
      <rPr>
        <rFont val="Calibri"/>
        <b/>
        <color theme="1"/>
        <sz val="11.0"/>
      </rPr>
      <t>GFIGWGDDIFGHYSGDF</t>
    </r>
  </si>
  <si>
    <t>VQRVAARLPFVTVEDAMDEQTEFSTTEPYAPPTLTEVGEFNEDTL</t>
  </si>
  <si>
    <t>GFIGWGDDIFGHYSGDF</t>
  </si>
  <si>
    <t>https://mibig.secondarymetabolites.org/repository/BGC0001507/index.html#r1c1</t>
  </si>
  <si>
    <t>BGC0001539</t>
  </si>
  <si>
    <t>Streptomyces cattleya NRRL 8057 = DSM 46488</t>
  </si>
  <si>
    <t>cattlecin</t>
  </si>
  <si>
    <t>SCAT_0074</t>
  </si>
  <si>
    <r>
      <rPr>
        <rFont val="Calibri"/>
        <color theme="1"/>
        <sz val="11.0"/>
      </rPr>
      <t>MTESIEAYEPPMLVEVGSFAELTR</t>
    </r>
    <r>
      <rPr>
        <rFont val="Calibri"/>
        <b/>
        <color theme="1"/>
        <sz val="11.0"/>
      </rPr>
      <t>SYHWGDYHDWHHGWYGWWDD</t>
    </r>
  </si>
  <si>
    <t>MTESIEAYEPPMLVEVGSFAELTR</t>
  </si>
  <si>
    <t>SYHWGDYHDWHHGWYGWWDD</t>
  </si>
  <si>
    <t>https://mibig.secondarymetabolites.org/repository/BGC0001539/index.html#r1c1</t>
  </si>
  <si>
    <t>BGC0001548</t>
  </si>
  <si>
    <t>Streptomyces albulus</t>
  </si>
  <si>
    <t>citrulassin A</t>
  </si>
  <si>
    <t>allorf_111666_111866</t>
  </si>
  <si>
    <r>
      <rPr>
        <rFont val="Calibri"/>
        <color theme="1"/>
        <sz val="11.0"/>
      </rPr>
      <t>LRCPPPPRLPSEGRSPAIAGRVANQAEGDVMKKAYEAPTLVRLGSFRKQTG</t>
    </r>
    <r>
      <rPr>
        <rFont val="Calibri"/>
        <b/>
        <color theme="1"/>
        <sz val="11.0"/>
      </rPr>
      <t>LLGLAGNDRLVLSKN</t>
    </r>
  </si>
  <si>
    <t>LRCPPPPRLPSEGRSPAIAGRVANQAEGDVMKKAYEAPTLVRLGSFRKQTG</t>
  </si>
  <si>
    <t>LLGLAGNDRLVLSKN</t>
  </si>
  <si>
    <t>https://mibig.secondarymetabolites.org/repository/BGC0001548/index.html#r1c1</t>
  </si>
  <si>
    <t>BGC0001549</t>
  </si>
  <si>
    <t xml:space="preserve">Streptomyces aurantiacus JA 4570 </t>
  </si>
  <si>
    <t xml:space="preserve">	citrulassin B </t>
  </si>
  <si>
    <t>STRAU_RS41245</t>
  </si>
  <si>
    <r>
      <rPr>
        <rFont val="Calibri"/>
        <color theme="1"/>
        <sz val="11.0"/>
      </rPr>
      <t>MKKAYEAPTLVRLGTFRQRTG</t>
    </r>
    <r>
      <rPr>
        <rFont val="Calibri"/>
        <b/>
        <color theme="1"/>
        <sz val="11.0"/>
      </rPr>
      <t>LLQRHGNDRLIFSKN</t>
    </r>
  </si>
  <si>
    <t>MKKAYEAPTLVRLGTFRQRTG</t>
  </si>
  <si>
    <t>LLQRHGNDRLIFSKN</t>
  </si>
  <si>
    <t>https://mibig.secondarymetabolites.org/repository/BGC0001549/index.html#r1c1</t>
  </si>
  <si>
    <t>BGC0001550</t>
  </si>
  <si>
    <t xml:space="preserve">Streptomyces katrae </t>
  </si>
  <si>
    <t xml:space="preserve">citrulassin D </t>
  </si>
  <si>
    <t>IF09_RS45020</t>
  </si>
  <si>
    <r>
      <rPr>
        <rFont val="Calibri"/>
        <color theme="1"/>
        <sz val="11.0"/>
      </rPr>
      <t>MKKAYEAPTLARLGSFRKKTG</t>
    </r>
    <r>
      <rPr>
        <rFont val="Calibri"/>
        <b/>
        <color theme="1"/>
        <sz val="11.0"/>
      </rPr>
      <t>LLGRSGNDRLVLSKN</t>
    </r>
  </si>
  <si>
    <t>MKKAYEAPTLARLGSFRKKTG</t>
  </si>
  <si>
    <t>LLGRSGNDRLVLSKN</t>
  </si>
  <si>
    <t>https://mibig.secondarymetabolites.org/repository/BGC0001550/index.html#r1c1</t>
  </si>
  <si>
    <t>BGC0001551</t>
  </si>
  <si>
    <t xml:space="preserve">Streptomyces glaucescens </t>
  </si>
  <si>
    <t>citrulassin E</t>
  </si>
  <si>
    <t>SGLAU_RS35025</t>
  </si>
  <si>
    <r>
      <rPr>
        <rFont val="Calibri"/>
        <color theme="1"/>
        <sz val="11.0"/>
      </rPr>
      <t>MKKAYEAPTLVRLGSFRQKTG</t>
    </r>
    <r>
      <rPr>
        <rFont val="Calibri"/>
        <b/>
        <color theme="1"/>
        <sz val="11.0"/>
      </rPr>
      <t>LLQRHGNDRLILSKN</t>
    </r>
  </si>
  <si>
    <t>MKKAYEAPTLVRLGSFRQKTG</t>
  </si>
  <si>
    <t>LLQRHGNDRLILSKN</t>
  </si>
  <si>
    <t>https://mibig.secondarymetabolites.org/repository/BGC0001551/index.html#r1c1</t>
  </si>
  <si>
    <t>BGC0001552</t>
  </si>
  <si>
    <t xml:space="preserve">Streptomyces avermitilis MA-4680 = NBRC 14893 </t>
  </si>
  <si>
    <t xml:space="preserve">citrulassin F </t>
  </si>
  <si>
    <t>SAV_5687</t>
  </si>
  <si>
    <r>
      <rPr>
        <rFont val="Calibri"/>
        <color theme="1"/>
        <sz val="11.0"/>
      </rPr>
      <t>MTTVPQQKDTRMALKFGANVSTAETDYGTV</t>
    </r>
    <r>
      <rPr>
        <rFont val="Calibri"/>
        <b/>
        <color theme="1"/>
        <sz val="11.0"/>
      </rPr>
      <t>LLDERAGEYWELNPTGTLVVNTLMAGGDEAAAVVALADEFDIDLVQAKQDVDALVQQLRTSGLAE</t>
    </r>
  </si>
  <si>
    <t>MTTVPQQKDTRMALKFGANVSTAETDYGTV</t>
  </si>
  <si>
    <t>LLDERAGEYWELNPTGTLVVNTLMAGGDEAAAVVALADEFDIDLVQAKQDVDALVQQLRTSGLAE</t>
  </si>
  <si>
    <t>https://mibig.secondarymetabolites.org/repository/BGC0001552/index.html#r1c1</t>
  </si>
  <si>
    <t>BGC0001576</t>
  </si>
  <si>
    <t>Prochloron didemni</t>
  </si>
  <si>
    <t xml:space="preserve">divamide A </t>
  </si>
  <si>
    <t>divA</t>
  </si>
  <si>
    <r>
      <rPr>
        <rFont val="Calibri"/>
        <color theme="1"/>
        <sz val="11.0"/>
      </rPr>
      <t>MIFSDMISSPKITPSLCFINIFLYKKFDKSAFCVYWAEMTIFGS</t>
    </r>
    <r>
      <rPr>
        <rFont val="Calibri"/>
        <b/>
        <color theme="1"/>
        <sz val="11.0"/>
      </rPr>
      <t>ERQQHCGIFTNTWFCPFVK</t>
    </r>
  </si>
  <si>
    <t>MIFSDMISSPKITPSLCFINIFLYKKFDKSAFCVYWAEMTIFGS</t>
  </si>
  <si>
    <t>ERQQHCGIFTNTWFCPFVK</t>
  </si>
  <si>
    <t>https://mibig.secondarymetabolites.org/repository/BGC0001576/index.html#r1c1</t>
  </si>
  <si>
    <t>BGC0001579</t>
  </si>
  <si>
    <t xml:space="preserve">duramycin </t>
  </si>
  <si>
    <t>BLK03_RS04555</t>
  </si>
  <si>
    <r>
      <rPr>
        <rFont val="Calibri"/>
        <color theme="1"/>
        <sz val="11.0"/>
      </rPr>
      <t>MTASILQSVVDADFRAALIENPAAFGASTAVLPTPVEQQDQASLDFWTKDIAATEAFA</t>
    </r>
    <r>
      <rPr>
        <rFont val="Calibri"/>
        <b/>
        <color theme="1"/>
        <sz val="11.0"/>
      </rPr>
      <t>CKQSCSFGPFTFVCDGNTK</t>
    </r>
  </si>
  <si>
    <t>MTASILQSVVDADFRAALIENPAAFGASTAVLPTPVEQQDQASLDFWTKDIAATEAFA</t>
  </si>
  <si>
    <t>CKQSCSFGPFTFVCDGNTK</t>
  </si>
  <si>
    <t>https://mibig.secondarymetabolites.org/repository/BGC0001579/index.html#r1c1</t>
  </si>
  <si>
    <t>BGC0001601</t>
  </si>
  <si>
    <t xml:space="preserve">gassericin-S </t>
  </si>
  <si>
    <t>gasA</t>
  </si>
  <si>
    <r>
      <rPr>
        <rFont val="Calibri"/>
        <color theme="1"/>
        <sz val="11.0"/>
      </rPr>
      <t>MKVLNECQLQTVVGG</t>
    </r>
    <r>
      <rPr>
        <rFont val="Calibri"/>
        <b/>
        <color theme="1"/>
        <sz val="11.0"/>
      </rPr>
      <t>KNWSVAKCGGTIGTNIAIGAWRGARAGSFFGQPVSVGAGALIGASAGAIGGSVQCVGWLAGGGR</t>
    </r>
  </si>
  <si>
    <t>MKVLNECQLQTVV</t>
  </si>
  <si>
    <t>KNWSVAKCGGTIGTNIAIGAWRGARAGSFFGQPVSVGAGALIGASAGAIGGSVQCVGWLAGGGR</t>
  </si>
  <si>
    <t>https://mibig.secondarymetabolites.org/repository/BGC0001601/index.html#r1c1</t>
  </si>
  <si>
    <t>BGC0001602</t>
  </si>
  <si>
    <t xml:space="preserve">gassericin-T </t>
  </si>
  <si>
    <t>gasZ</t>
  </si>
  <si>
    <r>
      <rPr>
        <rFont val="Calibri"/>
        <color theme="1"/>
        <sz val="11.0"/>
      </rPr>
      <t>MALKTLEKHELRNVMGG</t>
    </r>
    <r>
      <rPr>
        <rFont val="Calibri"/>
        <b/>
        <color theme="1"/>
        <sz val="11.0"/>
      </rPr>
      <t>NKWGNAVIGAATGATRGVSWCRGFGPWGMTACGLGGAAIGGYLGYKSN</t>
    </r>
  </si>
  <si>
    <t>MALKTLEKHELRNVMGG</t>
  </si>
  <si>
    <t>NKWGNAVIGAATGATRGVSWCRGFGPWGMTACGLGGAAIGGYLGYKSN</t>
  </si>
  <si>
    <t>https://mibig.secondarymetabolites.org/repository/BGC0001602/index.html#r1c1</t>
  </si>
  <si>
    <t>BGC0001618</t>
  </si>
  <si>
    <t>Staphylococcus hyicus</t>
  </si>
  <si>
    <t>hyicin 3682</t>
  </si>
  <si>
    <t>hyiA</t>
  </si>
  <si>
    <r>
      <rPr>
        <rFont val="Calibri"/>
        <color theme="1"/>
        <sz val="11.0"/>
      </rPr>
      <t>MEKILDLDVQVKAQKESNDSSGD</t>
    </r>
    <r>
      <rPr>
        <rFont val="Calibri"/>
        <b/>
        <color theme="1"/>
        <sz val="11.0"/>
      </rPr>
      <t>ERITSFSLCTPGCAKTGSFNSYCC</t>
    </r>
  </si>
  <si>
    <t>MEKILDLDVQVKAQKESNDSSGD</t>
  </si>
  <si>
    <t>ERITSFSLCTPGCAKTGSFNSYCC</t>
  </si>
  <si>
    <t>https://mibig.secondarymetabolites.org/repository/BGC0001618/index.html#r1c1</t>
  </si>
  <si>
    <t>BGC0001632</t>
  </si>
  <si>
    <t>Microcystis aeruginosa NIES-88</t>
  </si>
  <si>
    <t>Cyanobacteriota</t>
  </si>
  <si>
    <t xml:space="preserve">	kawaguchipeptin A </t>
  </si>
  <si>
    <t>kgpE</t>
  </si>
  <si>
    <r>
      <rPr>
        <rFont val="Calibri"/>
        <color theme="1"/>
        <sz val="11.0"/>
      </rPr>
      <t>MKNPTLLPKLTAPVERPAVTSSDLKQASSVDAA</t>
    </r>
    <r>
      <rPr>
        <rFont val="Calibri"/>
        <b/>
        <color theme="1"/>
        <sz val="11.0"/>
      </rPr>
      <t>WLNGDNNWSTP</t>
    </r>
    <r>
      <rPr>
        <rFont val="Calibri"/>
        <color theme="1"/>
        <sz val="11.0"/>
      </rPr>
      <t>FAGVNAA</t>
    </r>
    <r>
      <rPr>
        <rFont val="Calibri"/>
        <b/>
        <color theme="1"/>
        <sz val="11.0"/>
      </rPr>
      <t>WLNGDNNWSTP</t>
    </r>
    <r>
      <rPr>
        <rFont val="Calibri"/>
        <color theme="1"/>
        <sz val="11.0"/>
      </rPr>
      <t>FAGVNAA</t>
    </r>
    <r>
      <rPr>
        <rFont val="Calibri"/>
        <b/>
        <color theme="1"/>
        <sz val="11.0"/>
      </rPr>
      <t>WLNGDNNWSTP</t>
    </r>
    <r>
      <rPr>
        <rFont val="Calibri"/>
        <color theme="1"/>
        <sz val="11.0"/>
      </rPr>
      <t>FAADGAE</t>
    </r>
  </si>
  <si>
    <t>MKNPTLLPKLTAPVERPAVTSSDLKQASS</t>
  </si>
  <si>
    <t>WLNGDNNWSTP</t>
  </si>
  <si>
    <t>https://mibig.secondarymetabolites.org/repository/BGC0001632/index.html#r1c1</t>
  </si>
  <si>
    <t>BGC0001634</t>
  </si>
  <si>
    <t xml:space="preserve">Streptomyces sp. NRRL F-5702 </t>
  </si>
  <si>
    <t xml:space="preserve">keywimysin </t>
  </si>
  <si>
    <t>IH47_RS1000000138045</t>
  </si>
  <si>
    <r>
      <rPr>
        <rFont val="Calibri"/>
        <color theme="1"/>
        <sz val="11.0"/>
      </rPr>
      <t>MKQQKKAYVKPSLFKQGDFSKKTA</t>
    </r>
    <r>
      <rPr>
        <rFont val="Calibri"/>
        <b/>
        <color theme="1"/>
        <sz val="11.0"/>
      </rPr>
      <t>GYFYGSYKEYWVRRII</t>
    </r>
  </si>
  <si>
    <t>MKQQKKAYVKPSLFKQGDFSKKTA</t>
  </si>
  <si>
    <t>GYFYGSYKEYWVRRII</t>
  </si>
  <si>
    <t>https://mibig.secondarymetabolites.org/repository/BGC0001634/index.html#r1c1</t>
  </si>
  <si>
    <t>BGC0001638</t>
  </si>
  <si>
    <t xml:space="preserve">	Klebsiella pneumoniae subsp. Ozaenae</t>
  </si>
  <si>
    <t xml:space="preserve">	klebsazolicin </t>
  </si>
  <si>
    <t>ctg1_orf165</t>
  </si>
  <si>
    <r>
      <rPr>
        <rFont val="Calibri"/>
        <color theme="1"/>
        <sz val="11.0"/>
      </rPr>
      <t>MSKIKNRFGSQLASFNSPVK</t>
    </r>
    <r>
      <rPr>
        <rFont val="Calibri"/>
        <b/>
        <color theme="1"/>
        <sz val="11.0"/>
      </rPr>
      <t>KGLYSQSPGNCASCSNSASANCTGGLG</t>
    </r>
  </si>
  <si>
    <t>MSKIKNRFGSQLASFNSPVK</t>
  </si>
  <si>
    <t>KGLYSQSPGNCASCSNSASANCTGGLG</t>
  </si>
  <si>
    <t>https://mibig.secondarymetabolites.org/repository/BGC0001638/index.html#r1c1</t>
  </si>
  <si>
    <t>BGC0001639</t>
  </si>
  <si>
    <t xml:space="preserve">Klebsiella pneumoniae </t>
  </si>
  <si>
    <t xml:space="preserve">klebsidin </t>
  </si>
  <si>
    <t>AZ029_005049</t>
  </si>
  <si>
    <r>
      <rPr>
        <rFont val="Calibri"/>
        <color theme="1"/>
        <sz val="11.0"/>
      </rPr>
      <t>MMQQKKNDQKKVTL</t>
    </r>
    <r>
      <rPr>
        <rFont val="Calibri"/>
        <b/>
        <color theme="1"/>
        <sz val="11.0"/>
      </rPr>
      <t>KKLNKKASKVTRGSDGPIIEFFNPNGVMHYG</t>
    </r>
  </si>
  <si>
    <t>MMQQKKNDQKKVTL</t>
  </si>
  <si>
    <t>KKLNKKASKVTRGSDGPIIEFFNPNGVMHYG</t>
  </si>
  <si>
    <t>https://mibig.secondarymetabolites.org/repository/BGC0001639/index.html#r1c1</t>
  </si>
  <si>
    <t>BGC0001640</t>
  </si>
  <si>
    <t>Kocuria rosea</t>
  </si>
  <si>
    <t>kocurin</t>
  </si>
  <si>
    <t>ATG31918.1</t>
  </si>
  <si>
    <r>
      <rPr>
        <rFont val="Calibri"/>
        <color theme="1"/>
        <sz val="11.0"/>
      </rPr>
      <t>MDRKPTDLVDLPMDVFELEDQGMDITSLTAGHGMTEVGA</t>
    </r>
    <r>
      <rPr>
        <rFont val="Calibri"/>
        <b/>
        <color theme="1"/>
        <sz val="11.0"/>
      </rPr>
      <t>STNCFCYPCCSCSAPSSSA</t>
    </r>
  </si>
  <si>
    <t>MDRKPTDLVDLPMDVFELEDQGMDITSLTAGHGMTEVGA</t>
  </si>
  <si>
    <t>STNCFCYPCCSCSAPSSSA</t>
  </si>
  <si>
    <t>https://mibig.secondarymetabolites.org/repository/BGC0001640/index.html#r1c1</t>
  </si>
  <si>
    <t>BGC0001645</t>
  </si>
  <si>
    <t>Streptomyces sp. NRRL S-118</t>
  </si>
  <si>
    <t xml:space="preserve">	lagmysin </t>
  </si>
  <si>
    <t>IH00_RS42245</t>
  </si>
  <si>
    <r>
      <rPr>
        <rFont val="Calibri"/>
        <color theme="1"/>
        <sz val="11.0"/>
      </rPr>
      <t>MTMAYERPTLTKVGDFQKVTG</t>
    </r>
    <r>
      <rPr>
        <rFont val="Calibri"/>
        <b/>
        <color theme="1"/>
        <sz val="11.0"/>
      </rPr>
      <t>LAGQGSPDLLGGHSLL</t>
    </r>
  </si>
  <si>
    <t>MTMAYERPTLTKVGDFQKVTG</t>
  </si>
  <si>
    <t>LAGQGSPDLLGGHSLL</t>
  </si>
  <si>
    <t>https://mibig.secondarymetabolites.org/repository/BGC0001645/index.html#r1c1</t>
  </si>
  <si>
    <t>BGC0001655</t>
  </si>
  <si>
    <t>Nocardiopsis alba DSM 43377</t>
  </si>
  <si>
    <t xml:space="preserve">	LP2006 </t>
  </si>
  <si>
    <t>D451_RS27835</t>
  </si>
  <si>
    <r>
      <rPr>
        <rFont val="Calibri"/>
        <color theme="1"/>
        <sz val="11.0"/>
      </rPr>
      <t>MDEEKIGNEISAYETPTVTEMGAFSEVTL</t>
    </r>
    <r>
      <rPr>
        <rFont val="Calibri"/>
        <b/>
        <color theme="1"/>
        <sz val="11.0"/>
      </rPr>
      <t>GRPNWGFENDWSCVRVC</t>
    </r>
  </si>
  <si>
    <t>MDEEKIGNEISAYETPTVTEMGAFSEVTL</t>
  </si>
  <si>
    <t>GRPNWGFENDWSCVRVC</t>
  </si>
  <si>
    <t>https://mibig.secondarymetabolites.org/repository/BGC0001655/index.html#r1c1</t>
  </si>
  <si>
    <t>BGC0001660</t>
  </si>
  <si>
    <t xml:space="preserve">Marinactinospora thermotolerans </t>
  </si>
  <si>
    <t>mathermycin</t>
  </si>
  <si>
    <t>ARW80050.1</t>
  </si>
  <si>
    <r>
      <rPr>
        <rFont val="Calibri"/>
        <color theme="1"/>
        <sz val="11.0"/>
      </rPr>
      <t>MSMTMTLQQAVVDDEFRSVLLADPAAFGLSVESLPGA</t>
    </r>
    <r>
      <rPr>
        <rFont val="Calibri"/>
        <b/>
        <color theme="1"/>
        <sz val="11.0"/>
      </rPr>
      <t>VERQDHEAIEAFTEAVVASEIYACASTCSFGPFTIACDGTTK</t>
    </r>
  </si>
  <si>
    <t>MSMTMTLQQAVVDDEFRSVLLADPAAFGLSVESLPGA</t>
  </si>
  <si>
    <t>VERQDHEAIEAFTEAVVASEIYACASTCSFGPFTIACDGTTK</t>
  </si>
  <si>
    <t>https://mibig.secondarymetabolites.org/repository/BGC0001660/index.html#r1c1</t>
  </si>
  <si>
    <t>BGC0001669</t>
  </si>
  <si>
    <t xml:space="preserve">	Microbacterium arborescens </t>
  </si>
  <si>
    <t>microvionin</t>
  </si>
  <si>
    <t>lanA</t>
  </si>
  <si>
    <r>
      <rPr>
        <rFont val="Calibri"/>
        <color theme="1"/>
        <sz val="11.0"/>
      </rPr>
      <t>MITTHDQEMTIISPRWDMAARSTDGSTPSVQAQIDAEFERVVSPYM</t>
    </r>
    <r>
      <rPr>
        <rFont val="Calibri"/>
        <b/>
        <color theme="1"/>
        <sz val="11.0"/>
      </rPr>
      <t>ASSGWLCTLTIECGTLICACR</t>
    </r>
  </si>
  <si>
    <t>MITTHDQEMTIISPRWDMAARSTDGSTPSVQAQIDAEFERVVSPYM</t>
  </si>
  <si>
    <t>ASSGWLCTLTIECGTLICACR</t>
  </si>
  <si>
    <t>https://mibig.secondarymetabolites.org/repository/BGC0001669/index.html#r1c1</t>
  </si>
  <si>
    <t>BGC0001674</t>
  </si>
  <si>
    <t>Streptomyces mirabilis</t>
  </si>
  <si>
    <t>MS-271</t>
  </si>
  <si>
    <t>SAMN02787118_103378</t>
  </si>
  <si>
    <r>
      <rPr>
        <rFont val="Calibri"/>
        <color theme="1"/>
        <sz val="11.0"/>
      </rPr>
      <t>MGQLPHAGGTVRPVTSVTDHRPNKVGLTDPKREDIMSAIYEPPMLQEVGDFEELTK</t>
    </r>
    <r>
      <rPr>
        <rFont val="Calibri"/>
        <b/>
        <color theme="1"/>
        <sz val="11.0"/>
      </rPr>
      <t>CLGVGSCNDFAGCGYAIVCFW</t>
    </r>
  </si>
  <si>
    <t>MGQLPHAGGTVRPVTSVTDHRPNKVGLTDPKREDIMSAIYEPPMLQEVGDFEELTK</t>
  </si>
  <si>
    <t>CLGVGSCNDFAGCGYAIVCFW</t>
  </si>
  <si>
    <t>https://mibig.secondarymetabolites.org/repository/BGC0001674/index.html#r1c1</t>
  </si>
  <si>
    <t>BGC0001696</t>
  </si>
  <si>
    <t xml:space="preserve">	Streptomyces sp.</t>
  </si>
  <si>
    <t xml:space="preserve">neothioviridamide </t>
  </si>
  <si>
    <t>ntvA</t>
  </si>
  <si>
    <r>
      <rPr>
        <rFont val="Calibri"/>
        <color theme="1"/>
        <sz val="11.0"/>
      </rPr>
      <t>MSEAMVSAVDEAAFADLVSKIQDAEASMTDEQRAVIDPAAGEKALEELAGVSPEELQAFLEEKAGISPDEEAQGS</t>
    </r>
    <r>
      <rPr>
        <rFont val="Calibri"/>
        <b/>
        <color theme="1"/>
        <sz val="11.0"/>
      </rPr>
      <t>VMAAAATVAFHC</t>
    </r>
  </si>
  <si>
    <t>MSEAMVSAVDEAAFADLVSKIQDAEASMTDEQRAVIDPAAGEKALEELAGVSPEELQAFLEEKAGISPDEEAQGS</t>
  </si>
  <si>
    <t>VMAAAATVAFHC</t>
  </si>
  <si>
    <t>https://mibig.secondarymetabolites.org/repository/BGC0001696/index.html#r1c1</t>
  </si>
  <si>
    <t>BGC0001701</t>
  </si>
  <si>
    <t xml:space="preserve">	Blautia obeum </t>
  </si>
  <si>
    <t xml:space="preserve">	nisin O</t>
  </si>
  <si>
    <t>nsoA1</t>
  </si>
  <si>
    <r>
      <rPr>
        <rFont val="Calibri"/>
        <color theme="1"/>
        <sz val="11.0"/>
      </rPr>
      <t>MGKFDDFDLDVTKTAAQGGIEPK</t>
    </r>
    <r>
      <rPr>
        <rFont val="Calibri"/>
        <b/>
        <color theme="1"/>
        <sz val="11.0"/>
      </rPr>
      <t>YKSKSACTPGCPTGILMTCPLKTATCGCHITGK</t>
    </r>
  </si>
  <si>
    <t>MGKFDDFDLDVTKTAAQGGIEPK</t>
  </si>
  <si>
    <t>YKSKSACTPGCPTGILMTCPLKTATCGCHITGK</t>
  </si>
  <si>
    <t>https://mibig.secondarymetabolites.org/repository/BGC0001701/index.html#r1c1</t>
  </si>
  <si>
    <t>BGC0001727</t>
  </si>
  <si>
    <t xml:space="preserve">Paenibacillus polymyxa E681 </t>
  </si>
  <si>
    <t xml:space="preserve">	paenilan</t>
  </si>
  <si>
    <t>pnIA</t>
  </si>
  <si>
    <r>
      <rPr>
        <rFont val="Calibri"/>
        <color theme="1"/>
        <sz val="11.0"/>
      </rPr>
      <t>MKNQFDLDLQVAKNEVASKGVQPA</t>
    </r>
    <r>
      <rPr>
        <rFont val="Calibri"/>
        <b/>
        <color theme="1"/>
        <sz val="11.0"/>
      </rPr>
      <t>SGLICTPSCATGTLNCQVSLSFCKTC</t>
    </r>
  </si>
  <si>
    <t>MKNQFDLDLQVAKNEVASKGVQPA</t>
  </si>
  <si>
    <t>SGLICTPSCATGTLNCQVSLSFCKTC</t>
  </si>
  <si>
    <t>https://mibig.secondarymetabolites.org/repository/BGC0001727/index.html#r1c1</t>
  </si>
  <si>
    <t>BGC0001733</t>
  </si>
  <si>
    <t xml:space="preserve">	Pleurocapsa sp. PCC 7327 </t>
  </si>
  <si>
    <t xml:space="preserve">PcpA </t>
  </si>
  <si>
    <t>PLE7327_RS24760</t>
  </si>
  <si>
    <r>
      <rPr>
        <rFont val="Calibri"/>
        <color theme="1"/>
        <sz val="11.0"/>
      </rPr>
      <t>MVENIDNEREKSANEIEPESLLLPR</t>
    </r>
    <r>
      <rPr>
        <rFont val="Calibri"/>
        <b/>
        <color theme="1"/>
        <sz val="11.0"/>
      </rPr>
      <t>QAWQSQIAYLKAILKAKQALDRIEKRYLR</t>
    </r>
  </si>
  <si>
    <t>MVENIDNEREKSANEIEPESLLLPR</t>
  </si>
  <si>
    <t>QAWQSQIAYLKAILKAKQALDRIEKRYLR</t>
  </si>
  <si>
    <t>https://mibig.secondarymetabolites.org/repository/BGC0001733/index.html#r1c1</t>
  </si>
  <si>
    <t>BGC0001743</t>
  </si>
  <si>
    <t xml:space="preserve">plantaricyclin </t>
  </si>
  <si>
    <t>picA</t>
  </si>
  <si>
    <r>
      <rPr>
        <rFont val="Calibri"/>
        <color theme="1"/>
        <sz val="11.0"/>
      </rPr>
      <t>MLSAYRSKLGLNKFEVTVLMIISLFILLFATVN</t>
    </r>
    <r>
      <rPr>
        <rFont val="Calibri"/>
        <b/>
        <color theme="1"/>
        <sz val="11.0"/>
      </rPr>
      <t>IVWIAKQFGVHLTTSLTQKALDLLSAGSSLGTVAAAVLGVTLPAWAVAAAGALGGTAA</t>
    </r>
  </si>
  <si>
    <t>MLSAYRSKLGLNKFEVTVLMIISLFILLFATVN</t>
  </si>
  <si>
    <t>IVWIAKQFGVHLTTSLTQKALDLLSAGSSLGTVAAAVLGVTLPAWAVAAAGALGGTAA</t>
  </si>
  <si>
    <t>https://mibig.secondarymetabolites.org/repository/BGC0001743/index.html#r1c1</t>
  </si>
  <si>
    <t>BGC0001745</t>
  </si>
  <si>
    <t>Pleurocapsa sp. PCC 7319</t>
  </si>
  <si>
    <t>PlpA1</t>
  </si>
  <si>
    <t>plpA1</t>
  </si>
  <si>
    <r>
      <rPr>
        <rFont val="Calibri"/>
        <color theme="1"/>
        <sz val="11.0"/>
      </rPr>
      <t>MENQQGANQNSQKSRTEIEATLVAKAWQNDDFRQELMSNPRKVFASEFNQEIPESTNIQVLEESNDTYYLVIPKKPDVSEELSDEALEAIAGG</t>
    </r>
    <r>
      <rPr>
        <rFont val="Calibri"/>
        <b/>
        <color theme="1"/>
        <sz val="11.0"/>
      </rPr>
      <t>WYFVTNDDEGAIVGSDSN</t>
    </r>
  </si>
  <si>
    <t>MENQQGANQNSQKSRTEIEATLVAKAWQNDDFRQELMSNPRKVFASEFNQEIPESTNIQVLEESNDTYYLVIPKKPDVSEELSDEALEAIAGG</t>
  </si>
  <si>
    <t>WYFVTNDDEGAIVGSDSN</t>
  </si>
  <si>
    <t>https://mibig.secondarymetabolites.org/repository/BGC0001745/index.html#r1c1</t>
  </si>
  <si>
    <t>PlpA2</t>
  </si>
  <si>
    <t>plpA2</t>
  </si>
  <si>
    <r>
      <rPr>
        <rFont val="Calibri"/>
        <color theme="1"/>
        <sz val="11.0"/>
      </rPr>
      <t>MSIENAKSFYERVSTDKQFRTQLENTASAEERQKIIQAAGFEFTNQEWEIAKEQILATSESNNGELSEAELTAVSGG</t>
    </r>
    <r>
      <rPr>
        <rFont val="Calibri"/>
        <b/>
        <color theme="1"/>
        <sz val="11.0"/>
      </rPr>
      <t>VDLSIFELLDEEPLFPIRPLYGLPI</t>
    </r>
  </si>
  <si>
    <t>MSIENAKSFYERVSTDKQFRTQLENTASAEERQKIIQAAGFEFTNQEWEIAKEQILATSESNNGELSEAELTAVSGG</t>
  </si>
  <si>
    <t>VDLSIFELLDEEPLFPIRPLYGLPI</t>
  </si>
  <si>
    <t>PlpA3</t>
  </si>
  <si>
    <t>plpA3</t>
  </si>
  <si>
    <r>
      <rPr>
        <rFont val="Calibri"/>
        <color theme="1"/>
        <sz val="11.0"/>
      </rPr>
      <t>MSIESAKAFYQRMTDDASFRTPFEAELSKEERQQLIKDSGYDFTAEEWQQAMTEIQAARSNEELNEEELEAIAGG</t>
    </r>
    <r>
      <rPr>
        <rFont val="Calibri"/>
        <b/>
        <color theme="1"/>
        <sz val="11.0"/>
      </rPr>
      <t>AVAAMYGVVFPWDNEFPWPRWGG</t>
    </r>
  </si>
  <si>
    <t>MSIESAKAFYQRMTDDASFRTPFEAELSKEERQQLIKDSGYDFTAEEWQQAMTEIQAARSNEELNEEELEAIAGG</t>
  </si>
  <si>
    <t>AVAAMYGVVFPWDNEFPWPRWGG</t>
  </si>
  <si>
    <t>BGC0001753</t>
  </si>
  <si>
    <t>Streptomyces globisporus subsp. Globisporus</t>
  </si>
  <si>
    <t xml:space="preserve">	radamycin </t>
  </si>
  <si>
    <t xml:space="preserve">	tpaE</t>
  </si>
  <si>
    <r>
      <rPr>
        <rFont val="Calibri"/>
        <color theme="1"/>
        <sz val="11.0"/>
      </rPr>
      <t>MDAVESLDLNALEISDLIEDSNYSDETLSQAMAA</t>
    </r>
    <r>
      <rPr>
        <rFont val="Calibri"/>
        <b/>
        <color theme="1"/>
        <sz val="11.0"/>
      </rPr>
      <t>STTTTGCTTSSCSSSSS</t>
    </r>
  </si>
  <si>
    <t>MDAVESLDLNALEISDLIEDSNYSDETLSQAMAA</t>
  </si>
  <si>
    <t>STTTTGCTTSSCSSSSS</t>
  </si>
  <si>
    <t>https://mibig.secondarymetabolites.org/repository/BGC0001753/index.html#r1c1</t>
  </si>
  <si>
    <t>globimycin</t>
  </si>
  <si>
    <t xml:space="preserve">	tpaF</t>
  </si>
  <si>
    <r>
      <rPr>
        <rFont val="Calibri"/>
        <color theme="1"/>
        <sz val="11.0"/>
      </rPr>
      <t>MNSSEELDLNALEISDLIDELGRDNETLSQVMAA</t>
    </r>
    <r>
      <rPr>
        <rFont val="Calibri"/>
        <b/>
        <color theme="1"/>
        <sz val="11.0"/>
      </rPr>
      <t>SCVGTACACSSTSSSS</t>
    </r>
  </si>
  <si>
    <t>MNSSEELDLNALEISDLIDELGRDNETLSQVMAA</t>
  </si>
  <si>
    <t>SCVGTACACSSTSSSS</t>
  </si>
  <si>
    <t>BGC0001781</t>
  </si>
  <si>
    <t>Planomonospora sphaerica</t>
  </si>
  <si>
    <t>sphaericin</t>
  </si>
  <si>
    <t>sphA</t>
  </si>
  <si>
    <r>
      <rPr>
        <rFont val="Calibri"/>
        <color theme="1"/>
        <sz val="11.0"/>
      </rPr>
      <t>MRKRYESPALTCEGTFFEKTK</t>
    </r>
    <r>
      <rPr>
        <rFont val="Calibri"/>
        <b/>
        <color theme="1"/>
        <sz val="11.0"/>
      </rPr>
      <t>GLPIGWWIERPSGWYFPI</t>
    </r>
  </si>
  <si>
    <t>MRKRYESPALTCEGTFFEKTK</t>
  </si>
  <si>
    <t>GLPIGWWIERPSGWYFPI</t>
  </si>
  <si>
    <t>https://mibig.secondarymetabolites.org/repository/BGC0001781/index.html#r1c1</t>
  </si>
  <si>
    <t>BGC0001786</t>
  </si>
  <si>
    <t>Novosphingobium subterraneum</t>
  </si>
  <si>
    <t xml:space="preserve">subterisin </t>
  </si>
  <si>
    <t>NJ75_04143</t>
  </si>
  <si>
    <r>
      <rPr>
        <rFont val="Calibri"/>
        <color theme="1"/>
        <sz val="11.0"/>
      </rPr>
      <t>MERTFDLVEDVEDLGTASIETL</t>
    </r>
    <r>
      <rPr>
        <rFont val="Calibri"/>
        <b/>
        <color theme="1"/>
        <sz val="11.0"/>
      </rPr>
      <t>GPPGDRIEFGVLAQLPGLDRD</t>
    </r>
  </si>
  <si>
    <t>MERTFDLVEDVEDLGTASIETL</t>
  </si>
  <si>
    <t>GPPGDRIEFGVLAQLPGLDRD</t>
  </si>
  <si>
    <t>https://mibig.secondarymetabolites.org/repository/BGC0001786/index.html#r1c1</t>
  </si>
  <si>
    <t>BGC0001787</t>
  </si>
  <si>
    <t xml:space="preserve">	Streptococcus suis</t>
  </si>
  <si>
    <t xml:space="preserve">	suicin 3908</t>
  </si>
  <si>
    <t>suiA</t>
  </si>
  <si>
    <r>
      <rPr>
        <rFont val="Calibri"/>
        <color theme="1"/>
        <sz val="11.0"/>
      </rPr>
      <t>MNNIKPEIYVQTATDQEITLLIGG</t>
    </r>
    <r>
      <rPr>
        <rFont val="Calibri"/>
        <b/>
        <color theme="1"/>
        <sz val="11.0"/>
      </rPr>
      <t>AGSGFVKTLTKDCPGFLSNVCVNIGFISGCKNC</t>
    </r>
  </si>
  <si>
    <t>MNNIKPEIYVQTATDQEITLLIGG</t>
  </si>
  <si>
    <t>AGSGFVKTLTKDCPGFLSNVCVNIGFISGCKNC</t>
  </si>
  <si>
    <t>https://mibig.secondarymetabolites.org/repository/BGC0001787/index.html#r1c1</t>
  </si>
  <si>
    <t>BGC0001788</t>
  </si>
  <si>
    <t xml:space="preserve">	Streptococcus suis </t>
  </si>
  <si>
    <t>suicin 65</t>
  </si>
  <si>
    <t>sssA</t>
  </si>
  <si>
    <r>
      <rPr>
        <rFont val="Calibri"/>
        <color theme="1"/>
        <sz val="11.0"/>
      </rPr>
      <t>MKDNYELMNTIQEVSLEELDQIIGA</t>
    </r>
    <r>
      <rPr>
        <rFont val="Calibri"/>
        <b/>
        <color theme="1"/>
        <sz val="11.0"/>
      </rPr>
      <t>GKNGVFKTISHECHMNSWQFLFTCCS</t>
    </r>
  </si>
  <si>
    <t>MKDNYELMNTIQEVSLEELDQIIGA</t>
  </si>
  <si>
    <t>GKNGVFKTISHECHMNSWQFLFTCCS</t>
  </si>
  <si>
    <t>https://mibig.secondarymetabolites.org/repository/BGC0001788/index.html#r1c1</t>
  </si>
  <si>
    <t>BGC0001789</t>
  </si>
  <si>
    <t>suicin 90-1330</t>
  </si>
  <si>
    <t>ssiA</t>
  </si>
  <si>
    <r>
      <rPr>
        <rFont val="Calibri"/>
        <color theme="1"/>
        <sz val="11.0"/>
      </rPr>
      <t>MNNEDFNLDLVTISKENNSGASPR</t>
    </r>
    <r>
      <rPr>
        <rFont val="Calibri"/>
        <b/>
        <color theme="1"/>
        <sz val="11.0"/>
      </rPr>
      <t>VTSKSLCTPGCKTGILMTCAIKTATCGCHFG</t>
    </r>
  </si>
  <si>
    <t>MNNEDFNLDLVTISKENNSGASPR</t>
  </si>
  <si>
    <t>VTSKSLCTPGCKTGILMTCAIKTATCGCHFG</t>
  </si>
  <si>
    <t>https://mibig.secondarymetabolites.org/repository/BGC0001789/index.html#r1c1</t>
  </si>
  <si>
    <t>BGC0001797</t>
  </si>
  <si>
    <t xml:space="preserve">	Streptomyces anulatus </t>
  </si>
  <si>
    <t xml:space="preserve">	telomestatin</t>
  </si>
  <si>
    <t>BBA31805.1</t>
  </si>
  <si>
    <r>
      <rPr>
        <rFont val="Calibri"/>
        <color theme="1"/>
        <sz val="11.0"/>
      </rPr>
      <t>MADITFDIVDEQISSLESIGV</t>
    </r>
    <r>
      <rPr>
        <rFont val="Calibri"/>
        <b/>
        <color theme="1"/>
        <sz val="11.0"/>
      </rPr>
      <t>EEGCTTSSSSSSLDISDVDFE</t>
    </r>
  </si>
  <si>
    <t>MADITFDIVDEQISSLESIGV</t>
  </si>
  <si>
    <t>EEGCTTSSSSSSLDISDVDFE</t>
  </si>
  <si>
    <t>https://mibig.secondarymetabolites.org/repository/BGC0001797/index.html#r1c1</t>
  </si>
  <si>
    <t>BGC0001849</t>
  </si>
  <si>
    <t xml:space="preserve">	Streptomyces varsoviensis </t>
  </si>
  <si>
    <t>thiovarsolin A</t>
  </si>
  <si>
    <t>ctg1_4</t>
  </si>
  <si>
    <r>
      <rPr>
        <rFont val="Calibri"/>
        <color theme="1"/>
        <sz val="11.0"/>
      </rPr>
      <t>MRKDSDLRLDDLAHVNPEQLQGFLEERSTAAVH</t>
    </r>
    <r>
      <rPr>
        <rFont val="Calibri"/>
        <b/>
        <color rgb="FFFF0000"/>
        <sz val="11.0"/>
      </rPr>
      <t>GATDAYFSGPRAQTVR</t>
    </r>
    <r>
      <rPr>
        <rFont val="Calibri"/>
        <b/>
        <color theme="1"/>
        <sz val="11.0"/>
      </rPr>
      <t>GATDAHFSAPRAQTVRGATDAHFSAPRAQTVRGATDAHFSAPRAQTVRGATDSYFSAPRAQNVR</t>
    </r>
  </si>
  <si>
    <t>MRKDSDLRLDDLAHVNPEQLQGFLEERSTAAVH</t>
  </si>
  <si>
    <t>GATDAYFSGPRAQTVR</t>
  </si>
  <si>
    <t>https://mibig.secondarymetabolites.org/repository/BGC0001849/index.html#r1c1</t>
  </si>
  <si>
    <t>BGC0001861</t>
  </si>
  <si>
    <t xml:space="preserve">	Bacillus cereus BAG2O-1 </t>
  </si>
  <si>
    <t xml:space="preserve">	bacillicin BAG2O </t>
  </si>
  <si>
    <t>ICO_06769</t>
  </si>
  <si>
    <r>
      <rPr>
        <rFont val="Calibri"/>
        <color theme="1"/>
        <sz val="11.0"/>
      </rPr>
      <t>MKDLFKELKVEELEEHVGNG</t>
    </r>
    <r>
      <rPr>
        <rFont val="Calibri"/>
        <b/>
        <color theme="1"/>
        <sz val="11.0"/>
      </rPr>
      <t>GMGWAQCAALLAQCSSAGSFGCGGGWSQAYSQCNTYRRSCNK</t>
    </r>
  </si>
  <si>
    <t>MKDLFKELKVEELEEHVGNG</t>
  </si>
  <si>
    <t>GMGWAQCAALLAQCSSAGSFGCGGGWSQAYSQCNTYRRSCNK</t>
  </si>
  <si>
    <t>https://mibig.secondarymetabolites.org/repository/BGC0001861/index.html#r1c1</t>
  </si>
  <si>
    <t>BGC0001862</t>
  </si>
  <si>
    <t xml:space="preserve">	Aeribacillus pallidus </t>
  </si>
  <si>
    <t xml:space="preserve">	pallidocin</t>
  </si>
  <si>
    <t>A3Q35_RS17335</t>
  </si>
  <si>
    <r>
      <rPr>
        <rFont val="Calibri"/>
        <color theme="1"/>
        <sz val="11.0"/>
      </rPr>
      <t>MKDLLKELMYEVDLEEMENLQGS</t>
    </r>
    <r>
      <rPr>
        <rFont val="Calibri"/>
        <b/>
        <color theme="1"/>
        <sz val="11.0"/>
      </rPr>
      <t>GYSAAQCAWMALSCVNYIPGVGFGCGGYSACELYKRYC</t>
    </r>
  </si>
  <si>
    <t>MKDLLKELMYEVDLEEMENLQGS</t>
  </si>
  <si>
    <t>GYSAAQCAWMALSCVNYIPGVGFGCGGYSACELYKRYC</t>
  </si>
  <si>
    <t>https://mibig.secondarymetabolites.org/repository/BGC0001862/index.html#r1c1</t>
  </si>
  <si>
    <t>BGC0001863</t>
  </si>
  <si>
    <t xml:space="preserve">	Bacillus mycoides </t>
  </si>
  <si>
    <t>bacillicn CER074</t>
  </si>
  <si>
    <t>IEY_RS27970</t>
  </si>
  <si>
    <r>
      <rPr>
        <rFont val="Calibri"/>
        <color theme="1"/>
        <sz val="11.0"/>
      </rPr>
      <t>MKDLFKELKVEELEEHVGNGG</t>
    </r>
    <r>
      <rPr>
        <rFont val="Calibri"/>
        <b/>
        <color theme="1"/>
        <sz val="11.0"/>
      </rPr>
      <t>MGWAQCAALLAQCSSAGSFGCGGGWSQAYSQCNTYRRSCNK</t>
    </r>
  </si>
  <si>
    <t>MKDLFKELKVEELEEHVGNGG</t>
  </si>
  <si>
    <t>MGWAQCAALLAQCSSAGSFGCGGGWSQAYSQCNTYRRSCNK</t>
  </si>
  <si>
    <t>https://mibig.secondarymetabolites.org/repository/BGC0001863/index.html#r1c1</t>
  </si>
  <si>
    <t>BGC0001864</t>
  </si>
  <si>
    <t>Listeria monocytogenes SLCC2540</t>
  </si>
  <si>
    <t>listeriocytocin</t>
  </si>
  <si>
    <t>Glycocin</t>
  </si>
  <si>
    <t>LMOSLCC2540_RS13905</t>
  </si>
  <si>
    <r>
      <rPr>
        <rFont val="Calibri"/>
        <color theme="1"/>
        <sz val="11.0"/>
      </rPr>
      <t>MTKGLDKMLLTKKKKDSMGLLNEIDVTTLDEQLGG</t>
    </r>
    <r>
      <rPr>
        <rFont val="Calibri"/>
        <b/>
        <color theme="1"/>
        <sz val="11.0"/>
      </rPr>
      <t>KMSKAWCRSMVVSCVYNLVDFSSSSDGKKTCALYRKYC</t>
    </r>
  </si>
  <si>
    <t>MTKGLDKMLLTKKKKDSMGLLNEIDVTTLDEQLGG</t>
  </si>
  <si>
    <t>KMSKAWCRSMVVSCVYNLVDFSSSSDGKKTCALYRKYC</t>
  </si>
  <si>
    <t>https://mibig.secondarymetabolites.org/repository/BGC0001864/index.html#r1c1</t>
  </si>
  <si>
    <t>BGC0001867</t>
  </si>
  <si>
    <t xml:space="preserve">	Prochlorococcus marinus str. MIT 9313</t>
  </si>
  <si>
    <t>prochlorosins</t>
  </si>
  <si>
    <t>PMT_0246</t>
  </si>
  <si>
    <r>
      <rPr>
        <rFont val="Calibri"/>
        <color theme="1"/>
        <sz val="11.0"/>
      </rPr>
      <t>MIRINDVVEELADDVFIRQSKSMSNNELSIEQLQAINGG</t>
    </r>
    <r>
      <rPr>
        <rFont val="Calibri"/>
        <b/>
        <color theme="1"/>
        <sz val="11.0"/>
      </rPr>
      <t>VTSGGNGVLCFTGTEEIDAITDGRKKTDFMKAKRISLTDGSFYYWR</t>
    </r>
  </si>
  <si>
    <t>MIRINDVVEELADDVFIRQSKSMSNNELSIEQLQAINGG</t>
  </si>
  <si>
    <t>VTSGGNGVLCFTGTEEIDAITDGRKKTDFMKAKRISLTDGSFYYWR</t>
  </si>
  <si>
    <t>https://mibig.secondarymetabolites.org/repository/BGC0001867/index.html#r1c1</t>
  </si>
  <si>
    <t>BGC0002005</t>
  </si>
  <si>
    <t xml:space="preserve">	Xanthomonas oryzae pv. Oryzae</t>
  </si>
  <si>
    <t xml:space="preserve">RaxX </t>
  </si>
  <si>
    <t>BRN51_RS06460</t>
  </si>
  <si>
    <r>
      <rPr>
        <rFont val="Calibri"/>
        <color theme="1"/>
        <sz val="11.0"/>
      </rPr>
      <t>MNHSKKSPAKGAASLQRPAGAKGRPEPLDQRLWKHVGGG</t>
    </r>
    <r>
      <rPr>
        <rFont val="Calibri"/>
        <b/>
        <color theme="1"/>
        <sz val="11.0"/>
      </rPr>
      <t>DYPPPGANPKHDPPPRNPGHH</t>
    </r>
  </si>
  <si>
    <t>MNHSKKSPAKGAASLQRPAGAKGRPEPLDQRLWKHVGGG</t>
  </si>
  <si>
    <t>DYPPPGANPKHDPPPRNPGHH</t>
  </si>
  <si>
    <t>https://mibig.secondarymetabolites.org/repository/BGC0002005/index.html#r1c1</t>
  </si>
  <si>
    <t>BGC0002006</t>
  </si>
  <si>
    <t>Streptomyces albus</t>
  </si>
  <si>
    <t xml:space="preserve">albusnodin </t>
  </si>
  <si>
    <t>DUI70_RS10785</t>
  </si>
  <si>
    <r>
      <rPr>
        <rFont val="Calibri"/>
        <color theme="1"/>
        <sz val="11.0"/>
      </rPr>
      <t>MDSLLSTETVISDDELLPIEVGGTAELTEGQGG</t>
    </r>
    <r>
      <rPr>
        <rFont val="Calibri"/>
        <b/>
        <color theme="1"/>
        <sz val="11.0"/>
      </rPr>
      <t>GQSEDKRRAYNC</t>
    </r>
  </si>
  <si>
    <t>MDSLLSTETVISDDELLPIEVGGTAELTEGQGG</t>
  </si>
  <si>
    <t>GQSEDKRRAYNC</t>
  </si>
  <si>
    <t>https://mibig.secondarymetabolites.org/repository/BGC0002006/index.html#r1c1</t>
  </si>
  <si>
    <t>BGC0002013</t>
  </si>
  <si>
    <t xml:space="preserve">	Streptomyces curacoi </t>
  </si>
  <si>
    <t xml:space="preserve">	curacozole </t>
  </si>
  <si>
    <t>AQI70_RS38515</t>
  </si>
  <si>
    <r>
      <rPr>
        <rFont val="Calibri"/>
        <color theme="1"/>
        <sz val="11.0"/>
      </rPr>
      <t>MFENTTAEIEEVDIEVG</t>
    </r>
    <r>
      <rPr>
        <rFont val="Calibri"/>
        <b/>
        <color theme="1"/>
        <sz val="11.0"/>
      </rPr>
      <t>FIIGSTCCSLEMEEDDLDVAAEETEAV</t>
    </r>
  </si>
  <si>
    <t>FIIGSTCCSLEMEEDDLDVAAEETEAV</t>
  </si>
  <si>
    <t>https://mibig.secondarymetabolites.org/repository/BGC0002013/index.html#r1c1</t>
  </si>
  <si>
    <t>BGC0002015</t>
  </si>
  <si>
    <t xml:space="preserve">	Streptomyces sp. ZS0098</t>
  </si>
  <si>
    <t>aborycin</t>
  </si>
  <si>
    <t>BIU87_RS24185</t>
  </si>
  <si>
    <r>
      <rPr>
        <rFont val="Calibri"/>
        <color theme="1"/>
        <sz val="11.0"/>
      </rPr>
      <t>MTAIYEPPALQEIGDFDELTK</t>
    </r>
    <r>
      <rPr>
        <rFont val="Calibri"/>
        <b/>
        <color theme="1"/>
        <sz val="11.0"/>
      </rPr>
      <t>CLGIGSCNDFAGCGYAVVCFW</t>
    </r>
  </si>
  <si>
    <t>MTAIYEPPALQEIGDFDELTK</t>
  </si>
  <si>
    <t>CLGIGSCNDFAGCGYAVVCFW</t>
  </si>
  <si>
    <t>https://mibig.secondarymetabolites.org/repository/BGC0002015/index.html#r1c1</t>
  </si>
  <si>
    <t>BGC0002043</t>
  </si>
  <si>
    <t xml:space="preserve">	Myxococcus xanthus DK 1622</t>
  </si>
  <si>
    <t>Myxococcota</t>
  </si>
  <si>
    <t xml:space="preserve">cittilin A </t>
  </si>
  <si>
    <t>NPUN_RS38845</t>
  </si>
  <si>
    <r>
      <rPr>
        <rFont val="Calibri"/>
        <color theme="1"/>
        <sz val="11.0"/>
      </rPr>
      <t>MKKALYSLAVLMRFARADKLSAP</t>
    </r>
    <r>
      <rPr>
        <rFont val="Calibri"/>
        <b/>
        <color theme="1"/>
        <sz val="11.0"/>
      </rPr>
      <t>YIYY</t>
    </r>
  </si>
  <si>
    <t>MKKALYSLAVLMRFARADKLSAP</t>
  </si>
  <si>
    <t>YIYY</t>
  </si>
  <si>
    <t>https://mibig.secondarymetabolites.org/repository/BGC0002043/index.html#r1c1</t>
  </si>
  <si>
    <t>BGC0002053</t>
  </si>
  <si>
    <t xml:space="preserve">	Streptomyces sp. </t>
  </si>
  <si>
    <t xml:space="preserve">	ulleungdin</t>
  </si>
  <si>
    <t>QOE83931.1</t>
  </si>
  <si>
    <r>
      <rPr>
        <rFont val="Calibri"/>
        <color theme="1"/>
        <sz val="11.0"/>
      </rPr>
      <t>MEEQNELSTVEPYAPPMLAEVGEFNEDTL</t>
    </r>
    <r>
      <rPr>
        <rFont val="Calibri"/>
        <b/>
        <color theme="1"/>
        <sz val="11.0"/>
      </rPr>
      <t>GFIGWGKDIFGHYGG</t>
    </r>
  </si>
  <si>
    <t>MEEQNELSTVEPYAPPMLAEVGEFNEDTL</t>
  </si>
  <si>
    <t>GFIGWGKDIFGHYGG</t>
  </si>
  <si>
    <t>https://mibig.secondarymetabolites.org/repository/BGC0002053/index.html#r1c1</t>
  </si>
  <si>
    <t>BGC0002064</t>
  </si>
  <si>
    <t xml:space="preserve">Amycolatopsis sp. YIM 10 </t>
  </si>
  <si>
    <t xml:space="preserve">	felipeptin A2</t>
  </si>
  <si>
    <t>YIM_29265</t>
  </si>
  <si>
    <r>
      <rPr>
        <rFont val="Calibri"/>
        <color theme="1"/>
        <sz val="11.0"/>
      </rPr>
      <t>MIDENTVYEPPAMTSVGEFDEVTL</t>
    </r>
    <r>
      <rPr>
        <rFont val="Calibri"/>
        <b/>
        <color theme="1"/>
        <sz val="11.0"/>
      </rPr>
      <t>GGGGRGYEYNKQCLIFC</t>
    </r>
  </si>
  <si>
    <t>MIDENTVYEPPAMTSVGEFDEVTL</t>
  </si>
  <si>
    <t>GGGGRGYEYNKQCLIFC</t>
  </si>
  <si>
    <t>https://mibig.secondarymetabolites.org/repository/BGC0002064/index.html</t>
  </si>
  <si>
    <t xml:space="preserve">	felipeptin A1</t>
  </si>
  <si>
    <t>YIM_29270</t>
  </si>
  <si>
    <r>
      <rPr>
        <rFont val="Calibri"/>
        <color theme="1"/>
        <sz val="11.0"/>
      </rPr>
      <t>MAESPPSEKELVFVNNESTVFEAPALIEVGDFDKVTL</t>
    </r>
    <r>
      <rPr>
        <rFont val="Calibri"/>
        <b/>
        <color theme="1"/>
        <sz val="11.0"/>
      </rPr>
      <t>GSRGWGFEPGVRCLIWCD</t>
    </r>
  </si>
  <si>
    <t>MAESPPSEKELVFVNNESTVFEAPALIEVGDFDKVTL</t>
  </si>
  <si>
    <t>GSRGWGFEPGVRCLIWCD</t>
  </si>
  <si>
    <t>BGC0002074</t>
  </si>
  <si>
    <t xml:space="preserve">Streptomyces huasconensis </t>
  </si>
  <si>
    <t xml:space="preserve">huascopeptin </t>
  </si>
  <si>
    <t>hptA</t>
  </si>
  <si>
    <r>
      <rPr>
        <rFont val="Calibri"/>
        <color theme="1"/>
        <sz val="11.0"/>
      </rPr>
      <t>MYEQELKEEFTAQDYVPPMLAEVGEFSEDTL</t>
    </r>
    <r>
      <rPr>
        <rFont val="Calibri"/>
        <b/>
        <color theme="1"/>
        <sz val="11.0"/>
      </rPr>
      <t>GYGNAWDSKNGLF</t>
    </r>
  </si>
  <si>
    <t>MYEQELKEEFTAQDYVPPMLAEVGEFSEDTL</t>
  </si>
  <si>
    <t>GYGNAWDSKNGLF</t>
  </si>
  <si>
    <t>https://mibig.secondarymetabolites.org/repository/BGC0002074/index.html</t>
  </si>
  <si>
    <t>BGC0002110</t>
  </si>
  <si>
    <t xml:space="preserve">Streptomyces rimosus subsp. rimosus WC-3908 </t>
  </si>
  <si>
    <t>birimositide</t>
  </si>
  <si>
    <t>brtA1</t>
  </si>
  <si>
    <r>
      <rPr>
        <rFont val="Calibri"/>
        <color theme="1"/>
        <sz val="11.0"/>
      </rPr>
      <t>MFFEGDVSLIEEIADQDFEGVAYGA</t>
    </r>
    <r>
      <rPr>
        <rFont val="Calibri"/>
        <b/>
        <color theme="1"/>
        <sz val="11.0"/>
      </rPr>
      <t>CTTNTFSLSNALGNNGGWCTLTKECQPNCN</t>
    </r>
  </si>
  <si>
    <t>MFFEGDVSLIEEIADQDFEGVAYGA</t>
  </si>
  <si>
    <t>CTTNTFSLSNALGNNGGWCTLTKECQPNCN</t>
  </si>
  <si>
    <t>https://mibig.secondarymetabolites.org/repository/BGC0002110/index.html#r1c1</t>
  </si>
  <si>
    <t>BGC0002111</t>
  </si>
  <si>
    <t xml:space="preserve">	Bacillus thuringiensis serovar andalousiensis NRRL B-23139</t>
  </si>
  <si>
    <t>andalusicin B</t>
  </si>
  <si>
    <t>EVG22_32216</t>
  </si>
  <si>
    <r>
      <rPr>
        <rFont val="Calibri"/>
        <color theme="1"/>
        <sz val="11.0"/>
      </rPr>
      <t>MNTVLELQKLAHDTEGKGQAAE</t>
    </r>
    <r>
      <rPr>
        <rFont val="Calibri"/>
        <b/>
        <color theme="1"/>
        <sz val="11.0"/>
      </rPr>
      <t>ATITTTWTVTTTGAWASTISNNC</t>
    </r>
  </si>
  <si>
    <t>MNTVLELQKLAHDTEGKGQAAE</t>
  </si>
  <si>
    <t>ATITTTWTVTTTGAWASTISNNC</t>
  </si>
  <si>
    <t>https://mibig.secondarymetabolites.org/repository/BGC0002111/index.html#r1c1</t>
  </si>
  <si>
    <t xml:space="preserve">andalusicin A </t>
  </si>
  <si>
    <t>EVG22_32215</t>
  </si>
  <si>
    <r>
      <rPr>
        <rFont val="Calibri"/>
        <color theme="1"/>
        <sz val="11.0"/>
      </rPr>
      <t>MNTVLELQKLAHDTEGKGQAAE</t>
    </r>
    <r>
      <rPr>
        <rFont val="Calibri"/>
        <b/>
        <color theme="1"/>
        <sz val="11.0"/>
      </rPr>
      <t>ATITTTWTVTTTGVWASTISNNC</t>
    </r>
  </si>
  <si>
    <t>ATITTTWTVTTTGVWASTISNNC</t>
  </si>
  <si>
    <t>BGC0002120</t>
  </si>
  <si>
    <t xml:space="preserve">	Nocardia terpenica IFM 0706 </t>
  </si>
  <si>
    <t xml:space="preserve">nocathioamide A </t>
  </si>
  <si>
    <t xml:space="preserve">Lanthipeptide </t>
  </si>
  <si>
    <t>HPY32_36415</t>
  </si>
  <si>
    <r>
      <rPr>
        <rFont val="Calibri"/>
        <color theme="1"/>
        <sz val="11.0"/>
      </rPr>
      <t>MKMMKRNEEVAESGYDDFDLNIIDSSMFDDE</t>
    </r>
    <r>
      <rPr>
        <rFont val="Calibri"/>
        <b/>
        <color theme="1"/>
        <sz val="11.0"/>
      </rPr>
      <t>SSRPAAPACHTLSSLPCCAN</t>
    </r>
  </si>
  <si>
    <t>MKMMKRNEEVAESGYDDFDLNIIDSSMFDDE</t>
  </si>
  <si>
    <t>SSMFDDESSRPAAPACHTLSSLPCCAN</t>
  </si>
  <si>
    <t>https://mibig.secondarymetabolites.org/repository/BGC0002120/index.html#r1c1</t>
  </si>
  <si>
    <t>BGC0002130</t>
  </si>
  <si>
    <t>Streptomyces cacaoi CA-170360</t>
  </si>
  <si>
    <t xml:space="preserve">	cacaoidin </t>
  </si>
  <si>
    <t>Lanthipeptide V</t>
  </si>
  <si>
    <t>caoA</t>
  </si>
  <si>
    <r>
      <rPr>
        <rFont val="Calibri"/>
        <color theme="1"/>
        <sz val="11.0"/>
      </rPr>
      <t>MGEVVEMVAGFDTYADVEELNQIAVGEAPE</t>
    </r>
    <r>
      <rPr>
        <rFont val="Calibri"/>
        <b/>
        <color theme="1"/>
        <sz val="11.0"/>
      </rPr>
      <t>SSAPCTIYASVSASISATASWGC</t>
    </r>
  </si>
  <si>
    <t>MGEVVEMVAGFDTYADVEELNQIAVGEAPE</t>
  </si>
  <si>
    <t>SSAPCTIYASVSASISATASWGC</t>
  </si>
  <si>
    <t>https://mibig.secondarymetabolites.org/repository/BGC0002130/index.html#r1c1</t>
  </si>
  <si>
    <t>BGC0002133</t>
  </si>
  <si>
    <t>Methylosinus sp. LW3</t>
  </si>
  <si>
    <t xml:space="preserve">group 1 methanobactin </t>
  </si>
  <si>
    <t>METLW3_RS28905</t>
  </si>
  <si>
    <r>
      <rPr>
        <rFont val="Calibri"/>
        <color theme="1"/>
        <sz val="11.0"/>
      </rPr>
      <t>MAIKIAKKEVLPVVGRLGA</t>
    </r>
    <r>
      <rPr>
        <rFont val="Calibri"/>
        <b/>
        <color theme="1"/>
        <sz val="11.0"/>
      </rPr>
      <t>MCSSCPMCGPLCP</t>
    </r>
  </si>
  <si>
    <t>MAIKIAKKEVLPVVGRLGA</t>
  </si>
  <si>
    <t>MCSSCPMCGPLCP</t>
  </si>
  <si>
    <t>https://mibig.secondarymetabolites.org/repository/BGC0002133/index.html#r1c1</t>
  </si>
  <si>
    <t>BGC0002144</t>
  </si>
  <si>
    <t xml:space="preserve">	Rhizobium sp. Pop5</t>
  </si>
  <si>
    <t xml:space="preserve">	phazolicin </t>
  </si>
  <si>
    <t>RCCGEPOP_RS37510</t>
  </si>
  <si>
    <r>
      <rPr>
        <rFont val="Calibri"/>
        <color theme="1"/>
        <sz val="11.0"/>
      </rPr>
      <t>MTTQILNPPQFGTEIEFVDAGDSTVQTA</t>
    </r>
    <r>
      <rPr>
        <rFont val="Calibri"/>
        <b/>
        <color theme="1"/>
        <sz val="11.0"/>
      </rPr>
      <t>ATCARCDSSSRCGASGKSSGSASSIST</t>
    </r>
  </si>
  <si>
    <t>MTTQILNPPQFGTEIEFVDAGDSTVQTA</t>
  </si>
  <si>
    <t>ATCARCDSSSRCGASGKSSGSASSIST</t>
  </si>
  <si>
    <t>https://mibig.secondarymetabolites.org/repository/BGC0002144/index.html#r1c1</t>
  </si>
  <si>
    <t>BGC0002150</t>
  </si>
  <si>
    <t>Streptomyces triculaminicus</t>
  </si>
  <si>
    <t xml:space="preserve">	triculamin </t>
  </si>
  <si>
    <t>J1792_17935</t>
  </si>
  <si>
    <r>
      <rPr>
        <rFont val="Calibri"/>
        <color theme="1"/>
        <sz val="11.0"/>
      </rPr>
      <t>MSKK</t>
    </r>
    <r>
      <rPr>
        <rFont val="Calibri"/>
        <b/>
        <color theme="1"/>
        <sz val="11.0"/>
      </rPr>
      <t>SKPG</t>
    </r>
    <r>
      <rPr>
        <rFont val="Calibri"/>
        <color theme="1"/>
        <sz val="11.0"/>
      </rPr>
      <t>DGIRGKGVRGRFMFMDETPEAEATTSIRDSLADLAETLESEARK</t>
    </r>
  </si>
  <si>
    <t>MFMDETPEAEATTSIRDSLADLAETLESEARK</t>
  </si>
  <si>
    <t>SKPG</t>
  </si>
  <si>
    <t>https://mibig.secondarymetabolites.org/repository/BGC0002150/index.html#r1c1</t>
  </si>
  <si>
    <t>BGC0002151</t>
  </si>
  <si>
    <t>Streptomyces griseocarneus</t>
  </si>
  <si>
    <t>alboverticillin</t>
  </si>
  <si>
    <t>J3S04_30220</t>
  </si>
  <si>
    <r>
      <rPr>
        <rFont val="Calibri"/>
        <color theme="1"/>
        <sz val="11.0"/>
      </rPr>
      <t>MSKKSKPG</t>
    </r>
    <r>
      <rPr>
        <rFont val="Calibri"/>
        <b/>
        <color theme="1"/>
        <sz val="11.0"/>
      </rPr>
      <t>DGIRGKG</t>
    </r>
    <r>
      <rPr>
        <rFont val="Calibri"/>
        <color theme="1"/>
        <sz val="11.0"/>
      </rPr>
      <t>VRGRFMFMDETPEAEATTSIRDSLADLAETLESEARK</t>
    </r>
  </si>
  <si>
    <t>DGIRGKG</t>
  </si>
  <si>
    <t>https://mibig.secondarymetabolites.org/repository/BGC0002151/index.html#r1c1</t>
  </si>
  <si>
    <t>BGC0002289</t>
  </si>
  <si>
    <t>Streptomyces leeuwenhoekii</t>
  </si>
  <si>
    <t xml:space="preserve">LP2 </t>
  </si>
  <si>
    <t>ls2A</t>
  </si>
  <si>
    <r>
      <rPr>
        <rFont val="Calibri"/>
        <color theme="1"/>
        <sz val="11.0"/>
      </rPr>
      <t>MEHDEKTPYETPAVYGLGAFAEET</t>
    </r>
    <r>
      <rPr>
        <rFont val="Calibri"/>
        <b/>
        <color theme="1"/>
        <sz val="11.0"/>
      </rPr>
      <t>GLYGVRNDEEINWHFDYWT</t>
    </r>
  </si>
  <si>
    <t>MEHDEKTPYETPAVYGLGAFAEET</t>
  </si>
  <si>
    <t>GLYGVRNDEEINWHFDYWT</t>
  </si>
  <si>
    <t>https://mibig.secondarymetabolites.org/repository/BGC0002289/index.html#r1c1</t>
  </si>
  <si>
    <t>BGC0002298</t>
  </si>
  <si>
    <t xml:space="preserve">	Sanguibacter keddieii DSM 10542</t>
  </si>
  <si>
    <t xml:space="preserve">	lassomycin-like</t>
  </si>
  <si>
    <t xml:space="preserve">ClpC1 </t>
  </si>
  <si>
    <t>Sked_14510</t>
  </si>
  <si>
    <r>
      <rPr>
        <rFont val="Calibri"/>
        <color theme="1"/>
        <sz val="11.0"/>
      </rPr>
      <t>MKKFYEAPALLERGAFAAATA</t>
    </r>
    <r>
      <rPr>
        <rFont val="Calibri"/>
        <b/>
        <color theme="1"/>
        <sz val="11.0"/>
      </rPr>
      <t>GFGRLLADQLVGRIP</t>
    </r>
  </si>
  <si>
    <t>MKKFYEAPALLERGAFAAATA</t>
  </si>
  <si>
    <t>GFGRLLADQLVGRIP</t>
  </si>
  <si>
    <t>https://mibig.secondarymetabolites.org/repository/BGC0002298/index.html#r1c1</t>
  </si>
  <si>
    <t>BGC0002303</t>
  </si>
  <si>
    <t xml:space="preserve">	Streptomyces pristinaespiralis</t>
  </si>
  <si>
    <t xml:space="preserve">	pristinin A1</t>
  </si>
  <si>
    <t>SPRI_3766</t>
  </si>
  <si>
    <r>
      <rPr>
        <rFont val="Calibri"/>
        <color theme="1"/>
        <sz val="11.0"/>
      </rPr>
      <t>MADLQQTGSISELVAGYDTYSEAGELVAEAAADAPA</t>
    </r>
    <r>
      <rPr>
        <rFont val="Calibri"/>
        <b/>
        <color theme="1"/>
        <sz val="11.0"/>
      </rPr>
      <t>STPTCAAATISWLGSQLTVKTYKEGC</t>
    </r>
  </si>
  <si>
    <t>MADLQQTGSISELVAGYDTYSEAGELVAEAAADAPA</t>
  </si>
  <si>
    <t>STPTCAAATISWLGSQLTVKTYKEGC</t>
  </si>
  <si>
    <t>https://mibig.secondarymetabolites.org/repository/BGC0002303/index.html#r1c1</t>
  </si>
  <si>
    <t xml:space="preserve">	pristinin A2</t>
  </si>
  <si>
    <t>SPRI_3767</t>
  </si>
  <si>
    <r>
      <rPr>
        <rFont val="Calibri"/>
        <color theme="1"/>
        <sz val="11.0"/>
      </rPr>
      <t>MDKTGAITELIEGYDSYSDAEELNSTAAAEAPA</t>
    </r>
    <r>
      <rPr>
        <rFont val="Calibri"/>
        <b/>
        <color theme="1"/>
        <sz val="11.0"/>
      </rPr>
      <t>TSAPCGAASVSWLASQFTVKTYKEGC</t>
    </r>
  </si>
  <si>
    <t>MDKTGAITELIEGYDSYSDAEELNSTAAAEAPA</t>
  </si>
  <si>
    <t>TSAPCGAASVSWLASQFTVKTYKEGC</t>
  </si>
  <si>
    <t xml:space="preserve">	pristinin A3</t>
  </si>
  <si>
    <t>SPRI_3768</t>
  </si>
  <si>
    <r>
      <rPr>
        <rFont val="Calibri"/>
        <color theme="1"/>
        <sz val="11.0"/>
      </rPr>
      <t>MQNNTEIMDLIANYDAYADVDELNVTAAADAPA</t>
    </r>
    <r>
      <rPr>
        <rFont val="Calibri"/>
        <b/>
        <color theme="1"/>
        <sz val="11.0"/>
      </rPr>
      <t>TTPVCAASVASSTWCASAASAISGATYEAGC</t>
    </r>
  </si>
  <si>
    <t>MQNNTEIMDLIANYDAYADVDELNVTAAADAPA</t>
  </si>
  <si>
    <t>TTPVCAASVASSTWCASAASAISGATYEAGC</t>
  </si>
  <si>
    <t>BGC0002307</t>
  </si>
  <si>
    <t xml:space="preserve">	Streptomyces humidus</t>
  </si>
  <si>
    <t xml:space="preserve">	humidimycin </t>
  </si>
  <si>
    <t>humA</t>
  </si>
  <si>
    <r>
      <rPr>
        <rFont val="Calibri"/>
        <color theme="1"/>
        <sz val="11.0"/>
      </rPr>
      <t>MSAIYEPPALQEIGDFDELTK</t>
    </r>
    <r>
      <rPr>
        <rFont val="Calibri"/>
        <b/>
        <color theme="1"/>
        <sz val="11.0"/>
      </rPr>
      <t>CLGIGSCDDFAGCGYAIVCFW</t>
    </r>
  </si>
  <si>
    <t>MSAIYEPPALQEIGDFDELTK</t>
  </si>
  <si>
    <t>CLGIGSCDDFAGCGYAIVCFW</t>
  </si>
  <si>
    <t>https://mibig.secondarymetabolites.org/repository/BGC0002307/index.html#r1c1</t>
  </si>
  <si>
    <t>BGC0002312</t>
  </si>
  <si>
    <t xml:space="preserve">	Burkholderia ubonensis </t>
  </si>
  <si>
    <t>ubonodin</t>
  </si>
  <si>
    <t>WK13_17580</t>
  </si>
  <si>
    <r>
      <rPr>
        <rFont val="Calibri"/>
        <color theme="1"/>
        <sz val="11.0"/>
      </rPr>
      <t>MKHRSTKESFEITCIGDVDVITLMQDASRATM</t>
    </r>
    <r>
      <rPr>
        <rFont val="Calibri"/>
        <b/>
        <color theme="1"/>
        <sz val="11.0"/>
      </rPr>
      <t>GGDGSIAEYFNRPMHIHDWQIMDSGYYG</t>
    </r>
  </si>
  <si>
    <t>MKHRSTKESFEITCIGDVDVITLMQDASRATM</t>
  </si>
  <si>
    <t>GGDGSIAEYFNRPMHIHDWQIMDSGYYG</t>
  </si>
  <si>
    <t>https://mibig.secondarymetabolites.org/repository/BGC0002312/index.html#r1c1</t>
  </si>
  <si>
    <t>BGC0002316</t>
  </si>
  <si>
    <t xml:space="preserve">	Saccharopolyspora cebuensis</t>
  </si>
  <si>
    <t xml:space="preserve">	cebulantin A2</t>
  </si>
  <si>
    <t>CebA2</t>
  </si>
  <si>
    <r>
      <rPr>
        <rFont val="Calibri"/>
        <color theme="1"/>
        <sz val="11.0"/>
      </rPr>
      <t>MSAPVQDFDLDVDTTSFAAPGGGALSEDGIEAR</t>
    </r>
    <r>
      <rPr>
        <rFont val="Calibri"/>
        <b/>
        <color theme="1"/>
        <sz val="11.0"/>
      </rPr>
      <t>GPITFGTTCWGTPCPSANTVSC</t>
    </r>
  </si>
  <si>
    <t>MSAPVQDFDLDVDTTSFAAPGGGALSEDGIEAR</t>
  </si>
  <si>
    <t>GPITFGTTCWGTPCPSANTVSC</t>
  </si>
  <si>
    <t>https://mibig.secondarymetabolites.org/repository/BGC0002316/index.html#r1c1</t>
  </si>
  <si>
    <t xml:space="preserve">	cebulantin A1</t>
  </si>
  <si>
    <t>CebA1</t>
  </si>
  <si>
    <r>
      <rPr>
        <rFont val="Calibri"/>
        <color theme="1"/>
        <sz val="11.0"/>
      </rPr>
      <t>MSAPVQDFDLDVDTTSFAAPGGGALSADGIEAK</t>
    </r>
    <r>
      <rPr>
        <rFont val="Calibri"/>
        <b/>
        <color theme="1"/>
        <sz val="11.0"/>
      </rPr>
      <t>GVLTFGTTCWGTTCPSNNTISC</t>
    </r>
  </si>
  <si>
    <t>MSAPVQDFDLDVDTTSFAAPGGGALSADGIEAK</t>
  </si>
  <si>
    <t>GVLTFGTTCWGTTCPSNNTISC</t>
  </si>
  <si>
    <t>BGC0002325</t>
  </si>
  <si>
    <t>Mycetohabitans rhizoxinica HKI 454</t>
  </si>
  <si>
    <t>mycetohabin-16</t>
  </si>
  <si>
    <t>RBRH_00038</t>
  </si>
  <si>
    <r>
      <rPr>
        <rFont val="Calibri"/>
        <color theme="1"/>
        <sz val="11.0"/>
      </rPr>
      <t>MDQHQSMHQEAVDLLLDDESLMELCASESTL</t>
    </r>
    <r>
      <rPr>
        <rFont val="Calibri"/>
        <b/>
        <color theme="1"/>
        <sz val="11.0"/>
      </rPr>
      <t>GGSGKYKEAGVGRFLD</t>
    </r>
  </si>
  <si>
    <t>MDQHQSMHQEAVDLLLDDESLMELCASESTL</t>
  </si>
  <si>
    <t>GGSGKYKEAGVGRFLD</t>
  </si>
  <si>
    <t>https://mibig.secondarymetabolites.org/repository/BGC0002325/index.html#r1c1</t>
  </si>
  <si>
    <t>BGC0002323</t>
  </si>
  <si>
    <t xml:space="preserve">	Staphylococcus capitis</t>
  </si>
  <si>
    <t>nisin J</t>
  </si>
  <si>
    <t>J29</t>
  </si>
  <si>
    <r>
      <rPr>
        <rFont val="Calibri"/>
        <color theme="1"/>
        <sz val="11.0"/>
      </rPr>
      <t>MNNQFNLKSKSANVSGSKGNNLETRI</t>
    </r>
    <r>
      <rPr>
        <rFont val="Calibri"/>
        <b/>
        <color theme="1"/>
        <sz val="11.0"/>
      </rPr>
      <t>TSKSLCTPGCKTGALQTCFAKTATCHCSGHVHTK</t>
    </r>
  </si>
  <si>
    <t>MNNQFNLKSKSANVSGSKGNNLETRI</t>
  </si>
  <si>
    <t>TSKSLCTPGCKTGALQTCFAKTATCHCSGHVHTK</t>
  </si>
  <si>
    <t>https://mibig.secondarymetabolites.org/repository/BGC0002323/index.html#r1c1</t>
  </si>
  <si>
    <t>BGC0002319</t>
  </si>
  <si>
    <t>Streptomyces sp.</t>
  </si>
  <si>
    <t>salinipeptin A</t>
  </si>
  <si>
    <t>sinA</t>
  </si>
  <si>
    <r>
      <rPr>
        <rFont val="Calibri"/>
        <color theme="1"/>
        <sz val="11.0"/>
      </rPr>
      <t>MGAGDVLATFGTPRPFARIDHRRKVSEVRSELTSTRPDSSATHPESLAAQEFANTALGAATPGFHADCETPAM</t>
    </r>
    <r>
      <rPr>
        <rFont val="Calibri"/>
        <b/>
        <color theme="1"/>
        <sz val="11.0"/>
      </rPr>
      <t>ATPATPTAAQFVIQGSTICLVC</t>
    </r>
  </si>
  <si>
    <t>MGAGDVLATFGTPRPFARIDHRRKVSEVRSELTSTRPDSSATHPESLAAQEFANTALGAATPGFHADCETPAM</t>
  </si>
  <si>
    <t>ATPATPTAAQFVIQGSTICLVC</t>
  </si>
  <si>
    <t>https://mibig.secondarymetabolites.org/repository/BGC0002319/index.html#r1c1</t>
  </si>
  <si>
    <t>BGC0002330</t>
  </si>
  <si>
    <t xml:space="preserve">	KTruetonema sp. PCC 6506 </t>
  </si>
  <si>
    <t>landornamide A</t>
  </si>
  <si>
    <t>OspA</t>
  </si>
  <si>
    <r>
      <rPr>
        <rFont val="Calibri"/>
        <color theme="1"/>
        <sz val="11.0"/>
      </rPr>
      <t>MSTRKEAEEQLAIKALKDPSFREKLKANPKAVISSEFNTQVPDDLTIEVVEETATKMYLVLPAPEAVEEELSEEQLEAVAGG</t>
    </r>
    <r>
      <rPr>
        <rFont val="Calibri"/>
        <b/>
        <color theme="1"/>
        <sz val="11.0"/>
      </rPr>
      <t>GCWIAGSRGCGFVTRT</t>
    </r>
  </si>
  <si>
    <t>MSTRKEAEEQLAIKALKDPSFREKLKANPKAVISSEFNTQVPDDLTIEVVEETATKMYLVLPAPEAVEEELSEEQLEAVAGG</t>
  </si>
  <si>
    <t>GCWIAGSRGCGFVTRT</t>
  </si>
  <si>
    <t>https://mibig.secondarymetabolites.org/repository/BGC0002330/index.html#r1c1</t>
  </si>
  <si>
    <t>BGC0002337</t>
  </si>
  <si>
    <t xml:space="preserve">	Streptomyces sp. NRRL S-1022 </t>
  </si>
  <si>
    <t>SflA</t>
  </si>
  <si>
    <t>IG05_RS0137480</t>
  </si>
  <si>
    <r>
      <rPr>
        <rFont val="Calibri"/>
        <color theme="1"/>
        <sz val="11.0"/>
      </rPr>
      <t>MPVAVPDLLKTDGFRDAGPLEIDDETIPFEDDDREDR</t>
    </r>
    <r>
      <rPr>
        <rFont val="Calibri"/>
        <b/>
        <color theme="1"/>
        <sz val="11.0"/>
      </rPr>
      <t>EHTACLSDPWVTATTRFACDLNS</t>
    </r>
  </si>
  <si>
    <t>MPVAVPDLLKTDGFRDAGPLEIDDETIPFEDDDREDR</t>
  </si>
  <si>
    <t>EHTACLSDPWVTATTRFACDLNS</t>
  </si>
  <si>
    <t>https://mibig.secondarymetabolites.org/repository/BGC0002337/index.html#r1c1</t>
  </si>
  <si>
    <t>BGC0002346</t>
  </si>
  <si>
    <t>Saccharopolyspora sp.</t>
  </si>
  <si>
    <t xml:space="preserve">	kyamicin </t>
  </si>
  <si>
    <t>kynA</t>
  </si>
  <si>
    <r>
      <rPr>
        <rFont val="Calibri"/>
        <color theme="1"/>
        <sz val="11.0"/>
      </rPr>
      <t>MSDTILRQAVIDAEFRSALIADPAAFGVEPAELPDAVEAVDQESLDFWTKGIAANEVVA</t>
    </r>
    <r>
      <rPr>
        <rFont val="Calibri"/>
        <b/>
        <color theme="1"/>
        <sz val="11.0"/>
      </rPr>
      <t>CASTCSAGPFTFACDGSTK</t>
    </r>
  </si>
  <si>
    <t>MSDTILRQAVIDAEFRSALIADPAAFGVEPAELPDAVEAVDQESLDFWTKGIAANEVVA</t>
  </si>
  <si>
    <t>CASTCSAGPFTFACDGSTK</t>
  </si>
  <si>
    <t>https://mibig.secondarymetabolites.org/repository/BGC0002346/index.html#r1c1</t>
  </si>
  <si>
    <t>BGC0002353</t>
  </si>
  <si>
    <t xml:space="preserve">	Micromonospora carbonacea</t>
  </si>
  <si>
    <t xml:space="preserve">	sch40832</t>
  </si>
  <si>
    <t>HZU44_05285</t>
  </si>
  <si>
    <r>
      <rPr>
        <rFont val="Calibri"/>
        <color theme="1"/>
        <sz val="11.0"/>
      </rPr>
      <t>MDANATTVGVDGLTGLDIDTFEIGDYLDETVLDTADLTETM</t>
    </r>
    <r>
      <rPr>
        <rFont val="Calibri"/>
        <b/>
        <color theme="1"/>
        <sz val="11.0"/>
      </rPr>
      <t>TSSSSCTTCICTCSCSS</t>
    </r>
  </si>
  <si>
    <t>MDANATTVGVDGLTGLDIDTFEIGDYLDETVLDTADLTETM</t>
  </si>
  <si>
    <t>TSSSSCTTCICTCSCSS</t>
  </si>
  <si>
    <t>https://mibig.secondarymetabolites.org/repository/BGC0002353/index.html#r1c1</t>
  </si>
  <si>
    <t>BGC0002382</t>
  </si>
  <si>
    <t xml:space="preserve">	Grimontia marina</t>
  </si>
  <si>
    <t xml:space="preserve">	grimoviridin </t>
  </si>
  <si>
    <t>GMA8713_02908</t>
  </si>
  <si>
    <r>
      <rPr>
        <rFont val="Calibri"/>
        <color theme="1"/>
        <sz val="11.0"/>
      </rPr>
      <t>MDKNTPFFSNFIEADTITKEEANQISGG</t>
    </r>
    <r>
      <rPr>
        <rFont val="Calibri"/>
        <b/>
        <color theme="1"/>
        <sz val="11.0"/>
      </rPr>
      <t>WNFPNEIATRKAPSDDDEGFSSSAIVFPTDELPALPELS</t>
    </r>
  </si>
  <si>
    <t>MDKNTPFFSNFIEADTITKEEANQISGG</t>
  </si>
  <si>
    <t>WNFPNEIATRKAPSDDDEGFSSSAIVFPTDELPALPELS</t>
  </si>
  <si>
    <t>https://mibig.secondarymetabolites.org/repository/BGC0002382/index.html#r1c1</t>
  </si>
  <si>
    <t>BGC0002425</t>
  </si>
  <si>
    <t xml:space="preserve">stlassin </t>
  </si>
  <si>
    <t>QYB25761.1</t>
  </si>
  <si>
    <r>
      <rPr>
        <rFont val="Calibri"/>
        <color theme="1"/>
        <sz val="11.0"/>
      </rPr>
      <t>MKKAFYETPEFTAAGSFRSKTG</t>
    </r>
    <r>
      <rPr>
        <rFont val="Calibri"/>
        <b/>
        <color theme="1"/>
        <sz val="11.0"/>
      </rPr>
      <t>LVVIVQADWNAPGWF</t>
    </r>
  </si>
  <si>
    <t>MKKAFYETPEFTAAGSFRSKTG</t>
  </si>
  <si>
    <t>LVVIVQADWNAPGWF</t>
  </si>
  <si>
    <t>https://mibig.secondarymetabolites.org/repository/BGC0002425/index.html#r1c1</t>
  </si>
  <si>
    <t>BGC0002442</t>
  </si>
  <si>
    <t>Bacillus toyonensis</t>
  </si>
  <si>
    <t xml:space="preserve">	toyoncin</t>
  </si>
  <si>
    <t>QTH19314.1</t>
  </si>
  <si>
    <r>
      <rPr>
        <rFont val="Calibri"/>
        <color theme="1"/>
        <sz val="11.0"/>
      </rPr>
      <t>MINTAWKIIKALQKYGTKAYNVIKKGGQAMYDSFMAAKAK</t>
    </r>
    <r>
      <rPr>
        <rFont val="Calibri"/>
        <b/>
        <color theme="1"/>
        <sz val="11.0"/>
      </rPr>
      <t>GWTHAAWWLVEHGSTLGTFYDLLKAAGLID</t>
    </r>
  </si>
  <si>
    <t>MINTAWKIIKALQKYGTKAYNVIKKGGQAMYDSFMAAKAK</t>
  </si>
  <si>
    <t>GWTHAAWWLVEHGSTLGTFYDLLKAAGLID</t>
  </si>
  <si>
    <t>https://mibig.secondarymetabolites.org/repository/BGC0002442/index.html#r1c1</t>
  </si>
  <si>
    <t>BGC0002447</t>
  </si>
  <si>
    <t xml:space="preserve">	Bacillus cereus</t>
  </si>
  <si>
    <t xml:space="preserve">	cerecyclin </t>
  </si>
  <si>
    <t>cycA</t>
  </si>
  <si>
    <r>
      <rPr>
        <rFont val="Calibri"/>
        <color theme="1"/>
        <sz val="11.0"/>
      </rPr>
      <t>MLFN</t>
    </r>
    <r>
      <rPr>
        <rFont val="Calibri"/>
        <b/>
        <color theme="1"/>
        <sz val="11.0"/>
      </rPr>
      <t>VVSKLGWTGINIGTANALIGALMTGSDIWTAISVAGLAFGGGIGTAISTIGRKAIMEMVEKVGKKKAAQW</t>
    </r>
  </si>
  <si>
    <t>MLFN</t>
  </si>
  <si>
    <t>VVSKLGWTGINIGTANALIGALMTGSDIWTAISVAGLAFGGGIGTAISTIGRKAIMEMVEKVGKKKAAQW</t>
  </si>
  <si>
    <t>https://mibig.secondarymetabolites.org/repository/BGC0002447/index.html#r1c1</t>
  </si>
  <si>
    <t>BGC0002485</t>
  </si>
  <si>
    <t xml:space="preserve">	Desmonostoc sp. PCC 7906 </t>
  </si>
  <si>
    <t xml:space="preserve">	muscoride A1</t>
  </si>
  <si>
    <t>musE1</t>
  </si>
  <si>
    <r>
      <rPr>
        <rFont val="Calibri"/>
        <color theme="1"/>
        <sz val="11.0"/>
      </rPr>
      <t>MKPENQKQTRLQPKLSEPTVRVMPGIQLDLSEEELTNGGVGVGGVNASQYGGGDGGVSPS</t>
    </r>
    <r>
      <rPr>
        <rFont val="Calibri"/>
        <b/>
        <color theme="1"/>
        <sz val="11.0"/>
      </rPr>
      <t>VPTTGV</t>
    </r>
  </si>
  <si>
    <t>MKPENQKQTRLQPKLSEPTVRVMPGIQLDLSEEELTNGGVGVGGVNASQYGGGDGGVSPS</t>
  </si>
  <si>
    <t>VPTTGV</t>
  </si>
  <si>
    <t>https://mibig.secondarymetabolites.org/repository/BGC0002485/index.html#r1c1</t>
  </si>
  <si>
    <t>BGC0002551</t>
  </si>
  <si>
    <t xml:space="preserve">	Nostoc sp. UHCC-0398 </t>
  </si>
  <si>
    <t xml:space="preserve">	muscoride A2</t>
  </si>
  <si>
    <t>musE2</t>
  </si>
  <si>
    <r>
      <rPr>
        <rFont val="Calibri"/>
        <color theme="1"/>
        <sz val="11.0"/>
      </rPr>
      <t>MKPENQKQTRLQPKLSEPTVRVMPGIQLDLSEEELTNGGVGVGGVNASQYGGGDGGVSPS</t>
    </r>
    <r>
      <rPr>
        <rFont val="Calibri"/>
        <b/>
        <color theme="1"/>
        <sz val="11.0"/>
      </rPr>
      <t>IPSTSGV</t>
    </r>
  </si>
  <si>
    <t>IPSTSGV</t>
  </si>
  <si>
    <t>https://mibig.secondarymetabolites.org/repository/BGC0002551/index.html#r1c1</t>
  </si>
  <si>
    <t>BGC0002560</t>
  </si>
  <si>
    <t xml:space="preserve">	Streptomyces sp. NRRL S-4</t>
  </si>
  <si>
    <t>thiostreptamide S4</t>
  </si>
  <si>
    <t>ADK82_11860</t>
  </si>
  <si>
    <r>
      <rPr>
        <rFont val="Calibri"/>
        <color theme="1"/>
        <sz val="11.0"/>
      </rPr>
      <t>MDEVAFSDLVSKIKEAELAMTDEQRAVIDPAAGEKALEELAGVSPEDLQAFLEEKAGISPDEEAQG</t>
    </r>
    <r>
      <rPr>
        <rFont val="Calibri"/>
        <b/>
        <color theme="1"/>
        <sz val="11.0"/>
      </rPr>
      <t>SVMAAIATVAYHC</t>
    </r>
  </si>
  <si>
    <t>MDEVAFSDLVSKIKEAELAMTDEQRAVIDPAAGEKALEELAGVSPEDLQAFLEEKAGISPDEEAQG</t>
  </si>
  <si>
    <t>SVMAAIATVAYHC</t>
  </si>
  <si>
    <t>https://mibig.secondarymetabolites.org/repository/BGC0002560/index.html#r1c1</t>
  </si>
  <si>
    <t>BGC0002575</t>
  </si>
  <si>
    <t>cochonodin I  A1</t>
  </si>
  <si>
    <t>ERS132427_00213</t>
  </si>
  <si>
    <r>
      <rPr>
        <rFont val="Calibri"/>
        <color theme="1"/>
        <sz val="11.0"/>
      </rPr>
      <t>MNYTKPVIEKISTFKNGTA</t>
    </r>
    <r>
      <rPr>
        <rFont val="Calibri"/>
        <b/>
        <color theme="1"/>
        <sz val="11.0"/>
      </rPr>
      <t>GLVAGSFRDIFGGRALFLIRI</t>
    </r>
  </si>
  <si>
    <t>MNYTKPVIEKISTFKNGTA</t>
  </si>
  <si>
    <t>GLVAGSFRDIFGGRALFLIRI</t>
  </si>
  <si>
    <t>https://mibig.secondarymetabolites.org/repository/BGC0002575/index.html#r1c1</t>
  </si>
  <si>
    <t>cochonodin I A2</t>
  </si>
  <si>
    <t>ERS132427_00214</t>
  </si>
  <si>
    <r>
      <rPr>
        <rFont val="Calibri"/>
        <color theme="1"/>
        <sz val="11.0"/>
      </rPr>
      <t>MKYCKPTFESIATFKKDTK</t>
    </r>
    <r>
      <rPr>
        <rFont val="Calibri"/>
        <b/>
        <color theme="1"/>
        <sz val="11.0"/>
      </rPr>
      <t>GLWTGKFRDVFGGRAIVRVTIEF</t>
    </r>
  </si>
  <si>
    <t>MKYCKPTFESIATFKKDTK</t>
  </si>
  <si>
    <t>GLWTGKFRDVFGGRAIVRVTIEF</t>
  </si>
  <si>
    <t>BGC0002577</t>
  </si>
  <si>
    <t xml:space="preserve">	Lactococcus lactis </t>
  </si>
  <si>
    <t xml:space="preserve">	lactococcin G  ALFA</t>
  </si>
  <si>
    <t>lagA</t>
  </si>
  <si>
    <r>
      <rPr>
        <rFont val="Calibri"/>
        <color theme="1"/>
        <sz val="11.0"/>
      </rPr>
      <t>MKELSEKELRECVGGGTWDDIGQGIGRVAYW</t>
    </r>
    <r>
      <rPr>
        <rFont val="Calibri"/>
        <b/>
        <color theme="1"/>
        <sz val="11.0"/>
      </rPr>
      <t>VGKAMGNMSDVNQASRINRKKKH</t>
    </r>
  </si>
  <si>
    <t>MKELSEKELRECVGGGTWDDIGQGIGRVAYW</t>
  </si>
  <si>
    <t>VGKAMGNMSDVNQASRINRKKKH</t>
  </si>
  <si>
    <t>https://mibig.secondarymetabolites.org/repository/BGC0002577/index.html#r1c1</t>
  </si>
  <si>
    <t xml:space="preserve">	lactococcin G BETA</t>
  </si>
  <si>
    <t>lagB</t>
  </si>
  <si>
    <r>
      <rPr>
        <rFont val="Calibri"/>
        <color theme="1"/>
        <sz val="11.0"/>
      </rPr>
      <t>MKNNNNFFKGMEIIEDQELVSITGGKKWGWLAWVDPAY</t>
    </r>
    <r>
      <rPr>
        <rFont val="Calibri"/>
        <b/>
        <color theme="1"/>
        <sz val="11.0"/>
      </rPr>
      <t>EFIKGFGKGAIKEGNKDKWKNI</t>
    </r>
  </si>
  <si>
    <t>MKNNNNFFKGMEIIEDQELVSITGGKKWGWLAWVD</t>
  </si>
  <si>
    <t>EFIKGFGKGAIKEGNKDKWKNI</t>
  </si>
  <si>
    <t>BGC0002586</t>
  </si>
  <si>
    <t xml:space="preserve">	Lactiplantibacillus plantarum </t>
  </si>
  <si>
    <t>ASM1</t>
  </si>
  <si>
    <t>asmF</t>
  </si>
  <si>
    <r>
      <rPr>
        <rFont val="Calibri"/>
        <color theme="1"/>
        <sz val="11.0"/>
      </rPr>
      <t>MSKLVKTLTVDEISKIQTNGG</t>
    </r>
    <r>
      <rPr>
        <rFont val="Calibri"/>
        <b/>
        <color theme="1"/>
        <sz val="11.0"/>
      </rPr>
      <t>KPAWCWYTLAMCGAGYDSGTCDYMYSHCFGVKHSSGGGGSYHC</t>
    </r>
  </si>
  <si>
    <t>MSKLVKTLTVDEISKIQTNGG</t>
  </si>
  <si>
    <t>KPAWCWYTLAMCGAGYDSGTCDYMYSHCFGVKHSSGGGGSYHC</t>
  </si>
  <si>
    <t>https://mibig.secondarymetabolites.org/repository/BGC0002586/index.html#r1c1</t>
  </si>
  <si>
    <t>BGC0002626</t>
  </si>
  <si>
    <t xml:space="preserve">	Nostoc sp. TH1S01</t>
  </si>
  <si>
    <t xml:space="preserve">	microviridin 1688</t>
  </si>
  <si>
    <t>KAF91_23770</t>
  </si>
  <si>
    <r>
      <rPr>
        <rFont val="Calibri"/>
        <color theme="1"/>
        <sz val="11.0"/>
      </rPr>
      <t>MSTNTVKPANVEAVPFFARFLEEQVTEVSDTSP</t>
    </r>
    <r>
      <rPr>
        <rFont val="Calibri"/>
        <b/>
        <color theme="1"/>
        <sz val="11.0"/>
      </rPr>
      <t>RNTLKYPSDWEEY</t>
    </r>
  </si>
  <si>
    <t>MSTNTVKPANVEAVPFFARFLEEQVTEVSDTSP</t>
  </si>
  <si>
    <t>RNTLKYPSDWEEY</t>
  </si>
  <si>
    <t>https://mibig.secondarymetabolites.org/repository/BGC0002626/index.html#r1c1</t>
  </si>
  <si>
    <t xml:space="preserve">	microviridin 1739</t>
  </si>
  <si>
    <t>KAF91_23775</t>
  </si>
  <si>
    <r>
      <rPr>
        <rFont val="Calibri"/>
        <color theme="1"/>
        <sz val="11.0"/>
      </rPr>
      <t>MSTNTTKAANIEAAPFFARFLEEQVAEVSDTAP</t>
    </r>
    <r>
      <rPr>
        <rFont val="Calibri"/>
        <b/>
        <color theme="1"/>
        <sz val="11.0"/>
      </rPr>
      <t>YETKKWPSDWEEY</t>
    </r>
  </si>
  <si>
    <t>MSTNTTKAANIEAAPFFARFLEEQVAEVSDTAP</t>
  </si>
  <si>
    <t>YETKKWPSDWEEY</t>
  </si>
  <si>
    <t xml:space="preserve">	microviridin 1748</t>
  </si>
  <si>
    <t>KAF91_23780</t>
  </si>
  <si>
    <r>
      <rPr>
        <rFont val="Calibri"/>
        <color theme="1"/>
        <sz val="11.0"/>
      </rPr>
      <t>MSTNTTKAANVEAVPFFARFLEEQVAEVSDTAP</t>
    </r>
    <r>
      <rPr>
        <rFont val="Calibri"/>
        <b/>
        <color theme="1"/>
        <sz val="11.0"/>
      </rPr>
      <t>YESRKYPSDWEEY</t>
    </r>
  </si>
  <si>
    <t>MSTNTTKAANVEAVPFFARFLEEQVAEVSDTAP</t>
  </si>
  <si>
    <t>YESRKYPSDWEEY</t>
  </si>
  <si>
    <t>BGC0002627</t>
  </si>
  <si>
    <t>KTruetonema sp. PCC 6506</t>
  </si>
  <si>
    <t xml:space="preserve">kTruetornamide </t>
  </si>
  <si>
    <t>OSCI_4120021</t>
  </si>
  <si>
    <r>
      <rPr>
        <rFont val="Calibri"/>
        <color theme="1"/>
        <sz val="11.0"/>
      </rPr>
      <t>MTSSTSQPEPMTREELQAKLIAKAWQDESFKQELLSNPTAVIAKEMGVDNIPGITIQIVEETPTTYYLVLPSKPTDDTEELSDAELE</t>
    </r>
    <r>
      <rPr>
        <rFont val="Calibri"/>
        <b/>
        <color theme="1"/>
        <sz val="11.0"/>
      </rPr>
      <t>AIAGGRRRGGSSRVITNTPGVPGCN</t>
    </r>
  </si>
  <si>
    <t>MTSSTSQPEPMTREELQAKLIAKAWQDESFKQELLSNPTAVIAKEMGVDNIPGITIQIVEETPTTYYLVLPSKPTDDTEELSDAELE</t>
  </si>
  <si>
    <t>AIAGGRRRGGSSRVITNTPGVPGCN</t>
  </si>
  <si>
    <t>https://mibig.secondarymetabolites.org/repository/BGC0002627/index.html#r1c1</t>
  </si>
  <si>
    <t>BGC0002635</t>
  </si>
  <si>
    <t xml:space="preserve">	Actinokineospora diospyrosa</t>
  </si>
  <si>
    <t xml:space="preserve">daspyromycin A </t>
  </si>
  <si>
    <t>disA</t>
  </si>
  <si>
    <r>
      <rPr>
        <rFont val="Calibri"/>
        <color theme="1"/>
        <sz val="11.0"/>
      </rPr>
      <t>MPTIEMTAPAGAELDLFDLDLEVSVEQMSLTPA</t>
    </r>
    <r>
      <rPr>
        <rFont val="Calibri"/>
        <b/>
        <color theme="1"/>
        <sz val="11.0"/>
      </rPr>
      <t>ITSISLCTPGCTSAGGGSNCSFCC</t>
    </r>
  </si>
  <si>
    <t>MPTIEMTAPAGAELDLFDLDLEVSVEQMSLTPA</t>
  </si>
  <si>
    <t>ITSISLCTPGCTSAGGGSNCSFCC</t>
  </si>
  <si>
    <t>https://mibig.secondarymetabolites.org/repository/BGC0002635/index.html#r1c1</t>
  </si>
  <si>
    <t>BGC0002659</t>
  </si>
  <si>
    <t xml:space="preserve">	Halomonas anticariensis FP35 = DSM 16096 </t>
  </si>
  <si>
    <t xml:space="preserve">TvgA-RiPP </t>
  </si>
  <si>
    <t>L861_16575</t>
  </si>
  <si>
    <r>
      <rPr>
        <rFont val="Calibri"/>
        <color theme="1"/>
        <sz val="11.0"/>
      </rPr>
      <t>MNSITSISTI</t>
    </r>
    <r>
      <rPr>
        <rFont val="Calibri"/>
        <b/>
        <color theme="1"/>
        <sz val="11.0"/>
      </rPr>
      <t>GGTVGGTVGGTVGGTVGGTVGGTVGGTVGGTVGGTVGGTVSGTVGGTSAVGGLPLNDRLTK</t>
    </r>
  </si>
  <si>
    <t>MNSITSISTI</t>
  </si>
  <si>
    <t>GGTVGGTVGGTVGGTVGGTVGGTVGGTVGGTVGGTVGGTVSGTVGGTSAVGGLPLNDRLTK</t>
  </si>
  <si>
    <t>https://mibig.secondarymetabolites.org/repository/BGC0002659/index.html#r1c1</t>
  </si>
  <si>
    <t>BGC0002668</t>
  </si>
  <si>
    <t xml:space="preserve">	Clostridium estertheticum</t>
  </si>
  <si>
    <t>cesin A</t>
  </si>
  <si>
    <t>K1726_23300</t>
  </si>
  <si>
    <r>
      <rPr>
        <rFont val="Calibri"/>
        <color theme="1"/>
        <sz val="11.0"/>
      </rPr>
      <t>MAKFDDFDLDVKVSKTSEKDKEHITS</t>
    </r>
    <r>
      <rPr>
        <rFont val="Calibri"/>
        <b/>
        <color theme="1"/>
        <sz val="11.0"/>
      </rPr>
      <t>WSLCTAGCITGRIMGCNK</t>
    </r>
  </si>
  <si>
    <t>MAKFDDFDLDIKVSKTSEKDKEHITS</t>
  </si>
  <si>
    <t>WSLCTAGCITGRIMGCNK</t>
  </si>
  <si>
    <t>https://mibig.secondarymetabolites.org/repository/BGC0002668/index.html#r1c1</t>
  </si>
  <si>
    <t>BGC0002674</t>
  </si>
  <si>
    <t xml:space="preserve">	Enterococcus faecalis </t>
  </si>
  <si>
    <t>enterocin F4-9</t>
  </si>
  <si>
    <t>enfA49</t>
  </si>
  <si>
    <r>
      <rPr>
        <rFont val="Calibri"/>
        <color theme="1"/>
        <sz val="11.0"/>
      </rPr>
      <t>MGNSILNKMTVE</t>
    </r>
    <r>
      <rPr>
        <rFont val="Calibri"/>
        <b/>
        <color theme="1"/>
        <sz val="11.0"/>
      </rPr>
      <t>EMEAVKGGNLVCPPMPDYIKRLSTGKGVSSVYMAWQIANCKSSGSCMKGQTNRTC</t>
    </r>
  </si>
  <si>
    <t>MGNSILNKMTVE</t>
  </si>
  <si>
    <t>EMEAVKGGNLVCPPMPDYIKRLSTGKGVSSVYMAWQIANCKSSGSCMKGQTNRTC</t>
  </si>
  <si>
    <t>https://mibig.secondarymetabolites.org/repository/BGC0002674/index.html#r1c1</t>
  </si>
  <si>
    <t>BGC0002698</t>
  </si>
  <si>
    <t xml:space="preserve">	Pseudophaeobacter arcticus DSM 23566</t>
  </si>
  <si>
    <t xml:space="preserve">	phaeornamide</t>
  </si>
  <si>
    <t>ARCT_RS25590</t>
  </si>
  <si>
    <r>
      <rPr>
        <rFont val="Calibri"/>
        <color theme="1"/>
        <sz val="11.0"/>
      </rPr>
      <t>MSNWTEEDQHTAISALMERCASDANFYQSALADPAAAIKTVSGKALPEGFNLRLVANEGADLTLVLPDPVSEDLSDADLE</t>
    </r>
    <r>
      <rPr>
        <rFont val="Calibri"/>
        <b/>
        <color theme="1"/>
        <sz val="11.0"/>
      </rPr>
      <t>AVAGGGRSCTVTIM</t>
    </r>
  </si>
  <si>
    <t>MSNWTEEDQHTAISALMERCASDANFYQSALADPAAAIKTVSGKALPEGFNLRLVANEGADLTLVLPDPVSEDLSDADLE</t>
  </si>
  <si>
    <t>AVAGGGRSCTVTIM</t>
  </si>
  <si>
    <t>https://mibig.secondarymetabolites.org/repository/BGC0002698/index.html#r1c1</t>
  </si>
  <si>
    <t>BGC0002703</t>
  </si>
  <si>
    <t xml:space="preserve">	Halorussus salinus</t>
  </si>
  <si>
    <t>Euryarchaeota</t>
  </si>
  <si>
    <t xml:space="preserve">	archalan α</t>
  </si>
  <si>
    <t>EPL00_RS07795</t>
  </si>
  <si>
    <r>
      <rPr>
        <rFont val="Calibri"/>
        <color theme="1"/>
        <sz val="11.0"/>
      </rPr>
      <t>MSVAIEADAGSKEQYDSEFTVETTEDVPEQEAGHRD</t>
    </r>
    <r>
      <rPr>
        <rFont val="Calibri"/>
        <b/>
        <color theme="1"/>
        <sz val="11.0"/>
      </rPr>
      <t>GCGFTCSPFSSW</t>
    </r>
  </si>
  <si>
    <t>MSVAIEADAGSKEQYDSEFTVETTEDVPEQEAGHRD</t>
  </si>
  <si>
    <t>GCGFTCSPFSSW</t>
  </si>
  <si>
    <t>https://mibig.secondarymetabolites.org/repository/BGC0002703/index.html#r1c1</t>
  </si>
  <si>
    <t>BGC0002704</t>
  </si>
  <si>
    <t xml:space="preserve">	archalan β </t>
  </si>
  <si>
    <t>EPL00_RS20480</t>
  </si>
  <si>
    <r>
      <rPr>
        <rFont val="Calibri"/>
        <color theme="1"/>
        <sz val="11.0"/>
      </rPr>
      <t>MSVAIQSNDDESLRTEVEAEYKHADHDVPDESKA</t>
    </r>
    <r>
      <rPr>
        <rFont val="Calibri"/>
        <b/>
        <color theme="1"/>
        <sz val="11.0"/>
      </rPr>
      <t>GLPSASMYSFEHCC</t>
    </r>
  </si>
  <si>
    <t>MSVAIQSNDDESLRTEVEAEYKHADHDVPDESKA</t>
  </si>
  <si>
    <t>GLPSASMYSFEHCC</t>
  </si>
  <si>
    <t>https://mibig.secondarymetabolites.org/repository/BGC0002704/index.html#r1c1</t>
  </si>
  <si>
    <t>Rippminer</t>
  </si>
  <si>
    <t>Streptomyces avermitilis</t>
  </si>
  <si>
    <t>Avermipeptin</t>
  </si>
  <si>
    <t>AvA</t>
  </si>
  <si>
    <r>
      <rPr>
        <rFont val="Calibri"/>
        <color theme="1"/>
        <sz val="11.0"/>
      </rPr>
      <t>MALLDLQTMESDEHTGGGGA</t>
    </r>
    <r>
      <rPr>
        <rFont val="Calibri"/>
        <b/>
        <color theme="1"/>
        <sz val="11.0"/>
      </rPr>
      <t>STVSLLSCVSAASVLLCL</t>
    </r>
  </si>
  <si>
    <t>MALLDLQTMESDEHTGGGGA</t>
  </si>
  <si>
    <t>STVSLLSCVSAASVLLCL</t>
  </si>
  <si>
    <t>https://chemistry-europe.onlinelibrary.wiley.com/doi/10.1002/cbic.201200118</t>
  </si>
  <si>
    <t>Staphylococcus aureus</t>
  </si>
  <si>
    <t>BacCH91#</t>
  </si>
  <si>
    <t>BacCH</t>
  </si>
  <si>
    <r>
      <rPr>
        <rFont val="Calibri"/>
        <color theme="1"/>
        <sz val="11.0"/>
      </rPr>
      <t>MENVLDLDVQVKAKNDTSDSAGDER</t>
    </r>
    <r>
      <rPr>
        <rFont val="Calibri"/>
        <b/>
        <color theme="1"/>
        <sz val="11.0"/>
      </rPr>
      <t>ITSFIGCTPGCGKTGSFNSFCC</t>
    </r>
  </si>
  <si>
    <t>MENVLDLDVQVKAKNDTSDSAGDER</t>
  </si>
  <si>
    <t>ITSFIGCTPGCGKTGSFNSFCC</t>
  </si>
  <si>
    <t>https://www.ncbi.nlm.nih.gov/pmc/articles/PMC3724985/</t>
  </si>
  <si>
    <t xml:space="preserve">	Bifidobacterium longum(strainDJO10A)</t>
  </si>
  <si>
    <t>BLD 1648#</t>
  </si>
  <si>
    <t>Bld16</t>
  </si>
  <si>
    <r>
      <rPr>
        <rFont val="Calibri"/>
        <color theme="1"/>
        <sz val="11.0"/>
      </rPr>
      <t>MSINEKSIVGESFEDLSAADMAMLTGRNDDGVAPA</t>
    </r>
    <r>
      <rPr>
        <rFont val="Calibri"/>
        <b/>
        <color theme="1"/>
        <sz val="11.0"/>
      </rPr>
      <t>SLSFAVSVLSVSFSACSVTVVTRLASCGNCK</t>
    </r>
  </si>
  <si>
    <t>MSINEKSIVGESFEDLSAADMAMLTGRNDDGVAPA</t>
  </si>
  <si>
    <t>SLSFAVSVLSVSFSACSVTVVTRLASCGNCK</t>
  </si>
  <si>
    <t>https://journals.asm.org/doi/10.1128/AEM.00571-11?url_ver=Z39.88-2003&amp;rfr_id=ori:rid:crossref.org&amp;rfr_dat=cr_pub%20%200pubmed</t>
  </si>
  <si>
    <t>Staphylococcus aureus (strainMW2)</t>
  </si>
  <si>
    <t>BsaA2</t>
  </si>
  <si>
    <t>Bsa</t>
  </si>
  <si>
    <r>
      <rPr>
        <rFont val="Calibri"/>
        <color theme="1"/>
        <sz val="11.0"/>
      </rPr>
      <t>MEKVLDLDVQVKANNNSNDSAGDER</t>
    </r>
    <r>
      <rPr>
        <rFont val="Calibri"/>
        <b/>
        <color theme="1"/>
        <sz val="11.0"/>
      </rPr>
      <t>ITSHSLCTPGCAKTGSFNSFCC</t>
    </r>
  </si>
  <si>
    <t>MEKVLDLDVQVKANNNSNDSAGDER</t>
  </si>
  <si>
    <t>ITSHSLCTPGCAKTGSFNSFCC</t>
  </si>
  <si>
    <t>https://www.ncbi.nlm.nih.gov/pmc/articles/PMC3494888/</t>
  </si>
  <si>
    <t>Thermomonospora curvata</t>
  </si>
  <si>
    <t>Curvopeptin</t>
  </si>
  <si>
    <r>
      <rPr>
        <rFont val="Calibri"/>
        <color theme="1"/>
        <sz val="11.0"/>
      </rPr>
      <t>MLDLQGMTPEYGGGDL</t>
    </r>
    <r>
      <rPr>
        <rFont val="Calibri"/>
        <b/>
        <color theme="1"/>
        <sz val="11.0"/>
      </rPr>
      <t>SSASLLLCDKFSAFSTLLCL</t>
    </r>
  </si>
  <si>
    <t>MLDLQGMTPEYGGGDL</t>
  </si>
  <si>
    <t>SSASLLLCDKFSAFSTLLCL</t>
  </si>
  <si>
    <t>https://pubs-acs-org.pbidi.unam.mx:2443/doi/10.1021/ja5062054</t>
  </si>
  <si>
    <t>Erythreapeptin</t>
  </si>
  <si>
    <t>LanthipeptideIII</t>
  </si>
  <si>
    <r>
      <rPr>
        <rFont val="Calibri"/>
        <color theme="1"/>
        <sz val="11.0"/>
      </rPr>
      <t>MEMVLELQELDAPNELAYG</t>
    </r>
    <r>
      <rPr>
        <rFont val="Calibri"/>
        <b/>
        <color theme="1"/>
        <sz val="11.0"/>
      </rPr>
      <t>DPSHGGGSNLSLLASCANSTVSLLTCH</t>
    </r>
  </si>
  <si>
    <t>MEMVLELQELDAPNELAYG</t>
  </si>
  <si>
    <t>DPSHGGGSNLSLLASCANSTVSLLTCH</t>
  </si>
  <si>
    <t>Actinoplanes liguriae</t>
  </si>
  <si>
    <t>Gardimycin (actagardine)</t>
  </si>
  <si>
    <t>gar</t>
  </si>
  <si>
    <r>
      <rPr>
        <rFont val="Calibri"/>
        <color theme="1"/>
        <sz val="11.0"/>
      </rPr>
      <t>MSALAIEKSWKDVDLRDGATSHPAGLGFGELTFEDLREDRTIYAA</t>
    </r>
    <r>
      <rPr>
        <rFont val="Calibri"/>
        <b/>
        <color theme="1"/>
        <sz val="11.0"/>
      </rPr>
      <t>SSGWVCTLTIECGTVICAC</t>
    </r>
  </si>
  <si>
    <t>MSALAIEKSWKDVDLRDGATSHPAGLGFGELTFEDLREDRTIYAA</t>
  </si>
  <si>
    <t>SSGWVCTLTIECGTVICAC</t>
  </si>
  <si>
    <t>https://febs.onlinelibrary.wiley.com/doi/full/10.1111/j.1432-1033.1997.00809.x?sid=nlm%3Apubmed</t>
  </si>
  <si>
    <t>Actinoplanes sp.</t>
  </si>
  <si>
    <t>NAI 112</t>
  </si>
  <si>
    <t>NAI</t>
  </si>
  <si>
    <r>
      <rPr>
        <rFont val="Calibri"/>
        <color theme="1"/>
        <sz val="11.0"/>
      </rPr>
      <t>MQEILELQELPSASATEDMPL</t>
    </r>
    <r>
      <rPr>
        <rFont val="Calibri"/>
        <b/>
        <color theme="1"/>
        <sz val="11.0"/>
      </rPr>
      <t>VSTLSVSSPCPGWPSSFTWSNC</t>
    </r>
  </si>
  <si>
    <t>MQEILELQELPSASATEDMPL</t>
  </si>
  <si>
    <t>VSTLSVSSPCPGWPSSFTWSNC</t>
  </si>
  <si>
    <t>https://pubs-acs-org.pbidi.unam.mx:2443/doi/10.1021/cb400692w</t>
  </si>
  <si>
    <t>Chitinophaga pinensis</t>
  </si>
  <si>
    <t>Raro</t>
  </si>
  <si>
    <t>Pinensin A</t>
  </si>
  <si>
    <t xml:space="preserve">Pine </t>
  </si>
  <si>
    <r>
      <rPr>
        <rFont val="Calibri"/>
        <color theme="1"/>
        <sz val="11.0"/>
      </rPr>
      <t>MKDNQVTQIKLSIDDLKIDSFVTSIDSEMNMRLAGGLAGQ</t>
    </r>
    <r>
      <rPr>
        <rFont val="Calibri"/>
        <b/>
        <color theme="1"/>
        <sz val="11.0"/>
      </rPr>
      <t>SHPTHTVATDDQGHLCTTIICA</t>
    </r>
  </si>
  <si>
    <t>MKDNQVTQIKLSIDDLKIDSFVTSIDSEMNMRLAGGLAGQ</t>
  </si>
  <si>
    <t>SHPTHTVATDDQGHLCTTIICA</t>
  </si>
  <si>
    <t>https://onlinelibrary-wiley-com.pbidi.unam.mx:2443/doi/full/10.1002/anie.201500927</t>
  </si>
  <si>
    <t>Prochlorococcus MIT9313</t>
  </si>
  <si>
    <t>Prochlorosin 1.1</t>
  </si>
  <si>
    <t>Prc1.1</t>
  </si>
  <si>
    <r>
      <rPr>
        <rFont val="Calibri"/>
        <color theme="1"/>
        <sz val="11.0"/>
      </rPr>
      <t>MSEEQLKAFIAKVQADTSLQEQLKAEGADVVAIAKAAGFSITTEDLEKEHRQTLSDDDLEGVAGG</t>
    </r>
    <r>
      <rPr>
        <rFont val="Calibri"/>
        <b/>
        <color theme="1"/>
        <sz val="11.0"/>
      </rPr>
      <t>FFCVQGTANRFTINVC</t>
    </r>
  </si>
  <si>
    <t>MSEEQLKAFIAKVQADTSLQEQLKAEGADVVAIAKAAGFSITTEDLEKEHRQTLSDDDLEGVAGG</t>
  </si>
  <si>
    <t>FFCVQGTANRFTINVC</t>
  </si>
  <si>
    <t>https://pubs-acs-org.pbidi.unam.mx:2443/doi/10.1021/bi300255s</t>
  </si>
  <si>
    <t>Prochlorosin 1.7</t>
  </si>
  <si>
    <t>Prc1.7</t>
  </si>
  <si>
    <r>
      <rPr>
        <rFont val="Calibri"/>
        <color theme="1"/>
        <sz val="11.0"/>
      </rPr>
      <t>MSEEQLKAFIAKVQADTSLQEQLKVEGADVVAIAKASGFAITTEDLKAHQANSQKNLSDAELEGVAGG</t>
    </r>
    <r>
      <rPr>
        <rFont val="Calibri"/>
        <b/>
        <color theme="1"/>
        <sz val="11.0"/>
      </rPr>
      <t>TIGGTIVSITCETCDLLVGKMC</t>
    </r>
  </si>
  <si>
    <t>MSEEQLKAFIAKVQADTSLQEQLKVEGADVVAIAKASGFAITTEDLKAHQANSQKNLSDAELEGVAGG</t>
  </si>
  <si>
    <t>TIGGTIVSITCETCDLLVGKMC</t>
  </si>
  <si>
    <t>Prochlorosin 2.11</t>
  </si>
  <si>
    <t>Prc2.11</t>
  </si>
  <si>
    <r>
      <rPr>
        <rFont val="Calibri"/>
        <color theme="1"/>
        <sz val="11.0"/>
      </rPr>
      <t>MSEEQLKAFIAKVQADTSLQEQLKAEGADVVAIAKAAGFAITKEDLNSHRQTLSEDELESVAGG</t>
    </r>
    <r>
      <rPr>
        <rFont val="Calibri"/>
        <b/>
        <color theme="1"/>
        <sz val="11.0"/>
      </rPr>
      <t>GRIDTCPAGGGTSEQTGTCC</t>
    </r>
  </si>
  <si>
    <t>MSEEQLKAFIAKVQADTSLQEQLKAEGADVVAIAKAAGFAITKEDLNSHRQTLSEDELESVAGG</t>
  </si>
  <si>
    <t>GRIDTCPAGGGTSEQTGTCC</t>
  </si>
  <si>
    <t>Prochlorosin 2.8</t>
  </si>
  <si>
    <t>Prc2.8</t>
  </si>
  <si>
    <r>
      <rPr>
        <rFont val="Calibri"/>
        <color theme="1"/>
        <sz val="11.0"/>
      </rPr>
      <t>MSEEQLKAFLTKVQADTSLQEQLKIEGADVVAIAKAAGFSITTEDLNSHRQNLSDDELEGVAGG</t>
    </r>
    <r>
      <rPr>
        <rFont val="Calibri"/>
        <b/>
        <color theme="1"/>
        <sz val="11.0"/>
      </rPr>
      <t>AACHNHAPSMPPSYWEGEC</t>
    </r>
  </si>
  <si>
    <t>MSEEQLKAFLTKVQADTSLQEQLKIEGADVVAIAKAAGFSITTEDLNSHRQNLSDDELEGVAGG</t>
  </si>
  <si>
    <t>AACHNHAPSMPPSYWEGEC</t>
  </si>
  <si>
    <t>Prochlorosin 3.3</t>
  </si>
  <si>
    <t>Prc3.3</t>
  </si>
  <si>
    <r>
      <rPr>
        <rFont val="Calibri"/>
        <color theme="1"/>
        <sz val="11.0"/>
      </rPr>
      <t>MSEEQLKAFIAKVQGDSSLQEQLKAEGADVVAIAKAAGFTIKQQDLNAAASELSDEELEAASGG</t>
    </r>
    <r>
      <rPr>
        <rFont val="Calibri"/>
        <b/>
        <color theme="1"/>
        <sz val="11.0"/>
      </rPr>
      <t>GDTGIQAVLHTAGCYGGTKMCRA</t>
    </r>
  </si>
  <si>
    <t>MSEEQLKAFIAKVQGDSSLQEQLKAEGADVVAIAKAAGFTIKQQDLNAAASELSDEELEAASGG</t>
  </si>
  <si>
    <t>GDTGIQAVLHTAGCYGGTKMCRA</t>
  </si>
  <si>
    <t>Prochlorosin 4.3</t>
  </si>
  <si>
    <t>Prc2.4.3</t>
  </si>
  <si>
    <r>
      <rPr>
        <rFont val="Calibri"/>
        <color theme="1"/>
        <sz val="11.0"/>
      </rPr>
      <t>MSEEQLKAFIAKVQADTSLQEQLKAEGADVVAIAKAAGFTITTEDLNSHRQNLTDDELEGVAGG</t>
    </r>
    <r>
      <rPr>
        <rFont val="Calibri"/>
        <b/>
        <color theme="1"/>
        <sz val="11.0"/>
      </rPr>
      <t>TASGGCDTSMFCY</t>
    </r>
  </si>
  <si>
    <t>MSEEQLKAFIAKVQADTSLQEQLKAEGADVVAIAKAAGFTITTEDLNSHRQNLTDDELEGVAGG</t>
  </si>
  <si>
    <t>TASGGCDTSMFCY</t>
  </si>
  <si>
    <t>Streptococcus salivarius</t>
  </si>
  <si>
    <t>Salivaricin A2#</t>
  </si>
  <si>
    <t>SalA2</t>
  </si>
  <si>
    <r>
      <rPr>
        <rFont val="Calibri"/>
        <color theme="1"/>
        <sz val="11.0"/>
      </rPr>
      <t>MKNSKDILNNAIEEVSEKELMEVAGG</t>
    </r>
    <r>
      <rPr>
        <rFont val="Calibri"/>
        <b/>
        <color theme="1"/>
        <sz val="11.0"/>
      </rPr>
      <t>KRGTGWFATITDDCPNSVFVCC</t>
    </r>
  </si>
  <si>
    <t>MKNSKDILNNAIEEVSEKELMEVAGG</t>
  </si>
  <si>
    <t>KRGTGWFATITDDCPNSVFVCC</t>
  </si>
  <si>
    <t>https://journals.asm.org/doi/10.1128/AEM.72.2.1459-1466.2006?url_ver=Z39.88-2003&amp;rfr_id=ori:rid:crossref.org&amp;rfr_dat=cr_pub%20%200pubmed</t>
  </si>
  <si>
    <t>Salivaricin A4#</t>
  </si>
  <si>
    <t>SalA4</t>
  </si>
  <si>
    <r>
      <rPr>
        <rFont val="Calibri"/>
        <color theme="1"/>
        <sz val="11.0"/>
      </rPr>
      <t>MKNSKDILNNAIEEVSEKELMEVAGG</t>
    </r>
    <r>
      <rPr>
        <rFont val="Calibri"/>
        <b/>
        <color theme="1"/>
        <sz val="11.0"/>
      </rPr>
      <t>KRGPGWIATITDDCPNSIFVCC</t>
    </r>
  </si>
  <si>
    <t>KRGPGWIATITDDCPNSIFVCC</t>
  </si>
  <si>
    <t>Salivaricin A5#</t>
  </si>
  <si>
    <t>SalA5</t>
  </si>
  <si>
    <r>
      <rPr>
        <rFont val="Calibri"/>
        <color theme="1"/>
        <sz val="11.0"/>
      </rPr>
      <t>MKNSKDILNNAIEEVSEKELMEVAGG</t>
    </r>
    <r>
      <rPr>
        <rFont val="Calibri"/>
        <b/>
        <color theme="1"/>
        <sz val="11.0"/>
      </rPr>
      <t>KRGPGWIATITDDCPNSVFVCC</t>
    </r>
  </si>
  <si>
    <t>KRGPGWIATITDDCPNSVFVCC</t>
  </si>
  <si>
    <t xml:space="preserve">	Bottromycin B2</t>
  </si>
  <si>
    <t>BotB2</t>
  </si>
  <si>
    <t>MGPVVVFDCMTADFLNDDPNNAELSALEMEELESWGAWDGEATS</t>
  </si>
  <si>
    <t>GPVVVFDC</t>
  </si>
  <si>
    <t>https://pubmed.ncbi.nlm.nih.gov/23021914/</t>
  </si>
  <si>
    <t>Microcin B17</t>
  </si>
  <si>
    <t>Linearazol</t>
  </si>
  <si>
    <t>MicB17</t>
  </si>
  <si>
    <t>MELKASEFGVVLSVDALKLSRQSPLGVGIGGGGGGGGGGSCGGQGGGCGGCSNGCSGGNGGSGGSGSHI</t>
  </si>
  <si>
    <t>MELKASEFGVVLSVDALKLSRQSPLG</t>
  </si>
  <si>
    <t>VGIGGGGGGGGGGSCGGQGGGCGGCSNGCSGGNGGSGGSGSHI</t>
  </si>
  <si>
    <t>https://pubmed.ncbi.nlm.nih.gov/1846808/</t>
  </si>
  <si>
    <t>Actinomycete Stackebrandtia</t>
  </si>
  <si>
    <t>Stackepeptin A,B,C,D</t>
  </si>
  <si>
    <t>Stac</t>
  </si>
  <si>
    <r>
      <rPr>
        <rFont val="Calibri"/>
        <color theme="1"/>
        <sz val="11.0"/>
      </rPr>
      <t>MALLDLQGLESPADLSATR</t>
    </r>
    <r>
      <rPr>
        <rFont val="Calibri"/>
        <b/>
        <color theme="1"/>
        <sz val="11.0"/>
      </rPr>
      <t>GGSSGSGHSCPSNLSATLCGGTSGLSVLICH</t>
    </r>
  </si>
  <si>
    <t>MALLDLQGLESPADLSATR</t>
  </si>
  <si>
    <t>GGSSGSGHSCPSNLSATLCGGTSGLSVLICH</t>
  </si>
  <si>
    <t>https://pubmed.ncbi.nlm.nih.gov/26488920/</t>
  </si>
  <si>
    <t>UnitPro</t>
  </si>
  <si>
    <t>Corynebacterium lipophiloflavum</t>
  </si>
  <si>
    <t>flavucin</t>
  </si>
  <si>
    <t>Flav</t>
  </si>
  <si>
    <r>
      <rPr>
        <rFont val="Calibri"/>
        <color theme="1"/>
        <sz val="11.0"/>
      </rPr>
      <t>MSDFTLDFAEGDAADTVSPQ</t>
    </r>
    <r>
      <rPr>
        <rFont val="Calibri"/>
        <b/>
        <color theme="1"/>
        <sz val="11.0"/>
      </rPr>
      <t>ITSKSLCTPGCITGWMMCNTVTKGCSFTIGK</t>
    </r>
  </si>
  <si>
    <t>MSDFTLDFAEGDAADTVSPQ</t>
  </si>
  <si>
    <t>ITSKSLCTPGCITGWMMCNTVTKGCSFTIGK</t>
  </si>
  <si>
    <t>https://pubs-acs-org.pbidi.unam.mx:2443/doi/10.1021/acssynbio.6b00033</t>
  </si>
  <si>
    <t>Actividad antimicrobiana (Experimental)</t>
  </si>
  <si>
    <t>coincidencia</t>
  </si>
  <si>
    <t>&gt;bottromycin A2 MGPVVVFDC</t>
  </si>
  <si>
    <t>&gt;anacyclamide A10 TSQIWGSPVP</t>
  </si>
  <si>
    <t>&gt;bottromycin D1 MGPAVVFDC</t>
  </si>
  <si>
    <t>&gt;microcyclamide HCATIC</t>
  </si>
  <si>
    <t>&lt;=0.6</t>
  </si>
  <si>
    <t>&gt;patellamide A ITVCISVC</t>
  </si>
  <si>
    <t>&gt;carnocyclin A LVAYGIAQGTAEKVVSLINAGLTVGSIISILGGVTVGLSGVFTAVKAAIAKQGIKKAIQL</t>
  </si>
  <si>
    <t>&gt;patellamide C VTACITFC</t>
  </si>
  <si>
    <t>&gt;circularin A VAGALGVQTAAATTIVNVILNAGTLVTVLGIIASIASGGAGTLMTIGWATFKATVQKLAKQSMARAIAY</t>
  </si>
  <si>
    <t>&gt;patellamide B  LTACITFC</t>
  </si>
  <si>
    <t>&gt;enterocin AS-48  HMAKEFGIPAAVAGTVLNVVEAGGWVTTIVSILTAVGSGGLSLLAAAGRESIKAYLKKEIKKKGKRAVIAW</t>
  </si>
  <si>
    <t>&gt;patellin 2 TLPVPTLC</t>
  </si>
  <si>
    <t>&gt;garvicin ML MFDLVATGMAAGVAKTIVNAVSAGMDIATALSLFSGAFTAAGGIMALIKKYAQKKLWKQLIAA</t>
  </si>
  <si>
    <t>&gt;trunkamideE13 TVPTLC</t>
  </si>
  <si>
    <t>&gt;gassericin A  IYWIADQFGIHLATGTARKLLDAMASGASLGTAFAAILGVTLPAWALAAAGALGATAA</t>
  </si>
  <si>
    <t>&gt;tenuecyclamide A  ATACAC</t>
  </si>
  <si>
    <t>&gt;lactocyclicin Q  LIDHLGAPRWAVDTILGAIAVGNLASWVLALVPGPGWAVKAGLATAAAIVKHQGKAAAAAW</t>
  </si>
  <si>
    <t xml:space="preserve">&gt;tenuecyclamide C ATGCMC </t>
  </si>
  <si>
    <t>&gt;uberolysin LAGYTGIASGTAKKVVDAIDKGAAAFVIISIISTVISAGALGAVSASADFIILTVKNYISRNLKAQAVIW</t>
  </si>
  <si>
    <t>&gt;trunkamideE3 TSIAPFC</t>
  </si>
  <si>
    <t>&gt;actagardine ASSGWVCTLTIECGTVICAC</t>
  </si>
  <si>
    <t>&gt;aeruginosamide B FFPC</t>
  </si>
  <si>
    <t>&gt;bovicin HJ50 ADRGWIKTLTKDCPNVISSICAGTIITACKNCA</t>
  </si>
  <si>
    <t>&gt;aeruginosamide C FFPCSYDGADASFFPVC</t>
  </si>
  <si>
    <t>&gt;carnolysin A1 GDINGEFTTSPACVYSVMVVSKASSAKCAAGASAVSGAILSAIRC</t>
  </si>
  <si>
    <t>Coincidencias</t>
  </si>
  <si>
    <t>Discrepancias</t>
  </si>
  <si>
    <t>Total</t>
  </si>
  <si>
    <t>% coincidencia</t>
  </si>
  <si>
    <t>&gt;	glycocin F PAWCWYTLAMCGAGYDSGTCDYMYSHCFGIKHHSSGSSSYHC</t>
  </si>
  <si>
    <t>&gt;cerecidin A1 SDVQPETTPLCVGVIIGLTTSIKICK</t>
  </si>
  <si>
    <t>&gt;acidocin B  MVTKYGRNLGLSKVELFAIWAVLVVALLLATAN</t>
  </si>
  <si>
    <t>&gt;cinnamycin CRQSCSFGPFTFVCDGNTK</t>
  </si>
  <si>
    <t>&gt;butyrivibriocin AR10 MSKKQIMSNCISIALLIALIPN</t>
  </si>
  <si>
    <t>&gt;cytolysin ClyLl GDVQAETTPVCAVAATAAASSAACGWVGGGIFTGVTVVVSLKHC</t>
  </si>
  <si>
    <t>&gt;BHT-Aα IGTTVVNSTFSIVLGNKGYICTVTVECMRNCQ</t>
  </si>
  <si>
    <t>&gt;cytolysin ClyLs GDVQAETTPACFTIGLGVGALFSAKFC</t>
  </si>
  <si>
    <t>&gt;BHT-Aβ STPACAIGVVGITVAVTGISTACTSRCINK</t>
  </si>
  <si>
    <t>&gt;enterocin W α KCPWWNLSCHLGNDGKICTYSHECTAGCNA</t>
  </si>
  <si>
    <t>&gt;informatipeptin  TVSLLSCISAASVLLCL</t>
  </si>
  <si>
    <t>&gt;enterocin W β VTTSIPCTVMVSAAVCPTLVCSNKCGGRG</t>
  </si>
  <si>
    <t>&gt;SapB TGSRASLLLCGDSSLSITTCN</t>
  </si>
  <si>
    <t>&gt;entianin WKSESVCTPGCVTGLLQTCFLQTITCNCKISK</t>
  </si>
  <si>
    <t>&gt;SmbB GTTVVNSTFSIVLGNKGYICTVTVECMRNCSK</t>
  </si>
  <si>
    <t>&gt;epicidin  SLGPAIKATRQVCPKATRFVTVSCKKSDCQ</t>
  </si>
  <si>
    <t>&gt;	SmbA GSTPACAIGVVGITVAVTGISTACTSRCINK</t>
  </si>
  <si>
    <t>&gt;epidermin  IASKFICTPGCAKTGSFNSYCC</t>
  </si>
  <si>
    <t>&gt;venezuelin PFAATCECVGLLTLLNTVCIGISCA</t>
  </si>
  <si>
    <t>&gt;epilancin 15x IVKTTIKASKKLCRGFTLTCGCHFTGKK</t>
  </si>
  <si>
    <t>&gt;	capistruin GTPGFQTPDARVISRFGFN</t>
  </si>
  <si>
    <t>&gt;epilancin K7 VLKTSIKVSKKYCKGVTLTCGCNITGGK</t>
  </si>
  <si>
    <t>&gt;	xanthomonin I GGPLAGEEIGGFNVPGISEE</t>
  </si>
  <si>
    <t>&gt;	Ery-9  SNLSLLASCANSTVSLLTCH</t>
  </si>
  <si>
    <t>&gt;	xanthomonin II GGPLAGEEMGGITTLGISQD</t>
  </si>
  <si>
    <t>&gt;gallidermin  IASKFLCTPGCAKTGSFNSYCC</t>
  </si>
  <si>
    <t>&gt;sporulation killing factor  MGCWASKSIAMTRVCALPHPAMRAI</t>
  </si>
  <si>
    <t>&gt;geobacillin I  VTSKSLCTPGCITGVLMCLTQNSCVSCNSCIRC</t>
  </si>
  <si>
    <t>&gt;lactazole SWGSCSCQASSSCAQPQDM</t>
  </si>
  <si>
    <t>&gt;	geobacillin II  YTEVSPQSTIVCVSLRICNWSLRFCPSFKVKCPM</t>
  </si>
  <si>
    <t>&gt;cyclothiazomycin b1 SNCTSRGTPASCCSCCCC</t>
  </si>
  <si>
    <t>&gt;haloduracin β GDVHAQTTWPCATVGVSVALCPTTKCTSQC</t>
  </si>
  <si>
    <t>FALSOS</t>
  </si>
  <si>
    <t>&gt;chaxapeptin GFGSKPLDSFGLNFF</t>
  </si>
  <si>
    <t>&gt;haloduracin α CAWYNISCRLGNKGAYCTLTVECMPSCN</t>
  </si>
  <si>
    <t>&gt;	flavecinsA1.a GWKQTIVCTIAQGTVGCLVSYGLGNGGYCCTYTVECSKTCNK</t>
  </si>
  <si>
    <t>&gt;	labyrinthopeptin A2  RSDWSLWECCSTGSLFACC</t>
  </si>
  <si>
    <t>&gt;	flavecinsA2.d GSTIQCVNTTIGTILSVVFDCCPTSACTPPCRF</t>
  </si>
  <si>
    <t>&gt;labyrinthopeptin A3 DSNASVWECCSTGSWVPFTCC</t>
  </si>
  <si>
    <t>&gt;	flavecinsA2.f VGYTTYWGILPLVTKNPQICPVSENTVKCRLL</t>
  </si>
  <si>
    <t>&gt;lacticin 3147 A1 CSTNTFSLSDYWGNNGAWCTLTHECMAWCK</t>
  </si>
  <si>
    <t>&gt;	flavecinsA2.h TSSIDCVRLASNTPEGTVNLTVRIEFCPSAACTYSCRL</t>
  </si>
  <si>
    <t>&gt;lacticin 3147 A2 TTPATPAISILSAYISTNTCPTTKCTRAC</t>
  </si>
  <si>
    <t>&gt;divamide A  ERQQHCGIFTNTWFCPFVK</t>
  </si>
  <si>
    <t>&gt;lacticin 481  KGGSGVIHTISHECNMNSWQFVFTCCS</t>
  </si>
  <si>
    <t>&gt;	radamycin  STTTTGCTTSSCSSSSS</t>
  </si>
  <si>
    <t>&gt;	lacticin Z KAVQWAWANKGKILDWINAGQAIDWVVEKIKQILGIK</t>
  </si>
  <si>
    <t>&gt;	telomestatin EEGCTTSSSSSSLDISDVDFE</t>
  </si>
  <si>
    <t>&gt;lactocin S  RDVESSMNADSTPVLASVAVSMELLPTASVLYSDVAGCFKYSAKHHC</t>
  </si>
  <si>
    <t>&gt;	ulleungdin GFIGWGKDIFGHYGG</t>
  </si>
  <si>
    <t>&gt;lichenicidin VK21 A1 TITLSTCAILSKPLGNNGYLCTVTKECMPSCN</t>
  </si>
  <si>
    <t>&gt;	felipeptin A2 GGGGRGYEYNKQCLIFC</t>
  </si>
  <si>
    <t>&gt;	macedocin GKNGVFKTISHECHLNTWAFLATCCS</t>
  </si>
  <si>
    <t>&gt;	felipeptin A1 GSRGWGFEPGVRCLIWCD</t>
  </si>
  <si>
    <t>&gt;mersacidin GDMEAACTFTLPGGGGVCTLTSECIC</t>
  </si>
  <si>
    <t>&gt;huascopeptin  GYGNAWDSKNGLF</t>
  </si>
  <si>
    <t>&gt;michiganin A  SSSGWLCTLTIECGTIICACR</t>
  </si>
  <si>
    <t>&gt;nocathioamide A  SSMFDDESSRPAAPACHTLSSLPCCAN</t>
  </si>
  <si>
    <t>&gt;	microbisporicin A2 VTSWSLCTPGCTSPGGGSNCSFCC</t>
  </si>
  <si>
    <t>&gt;group 1 methanobactin  MCSSCPMCGPLCP</t>
  </si>
  <si>
    <t>&gt;mutacin B-Ny266 TRFKSWSFCTPGCAKTGSFNSYCC</t>
  </si>
  <si>
    <t>&gt;	humidimycin  CLGIGSCDDFAGCGYAIVCFW</t>
  </si>
  <si>
    <t>&gt;	mutacin I  FSSLSLCSLGCTGVKNPSFNSYCC</t>
  </si>
  <si>
    <t>&gt;landornamide A GCWIAGSRGCGFVTRT</t>
  </si>
  <si>
    <t>&gt;	mutacin II  NRWWQGVVPTVSYECRMNSWQHVFTCC</t>
  </si>
  <si>
    <t>&gt;stlassin  LVVIVQADWNAPGWF</t>
  </si>
  <si>
    <t>&gt;mutacin III FKSWSLCTPGCARTGSFNSYCC</t>
  </si>
  <si>
    <t>Positivos</t>
  </si>
  <si>
    <t>&gt;thiostreptamide S4 SVMAAIATVAYHC</t>
  </si>
  <si>
    <t>&gt;	mutacin K8 GGRASNTISSDCRWNSLQAIFSCC</t>
  </si>
  <si>
    <t>&gt;	archalan α GCGFTCSPFSSW</t>
  </si>
  <si>
    <t>&gt;	mutacin K81 MGKGAVGTISHECRYNSWAFLATCCS</t>
  </si>
  <si>
    <t>&gt;	archalan β  GLPSASMYSFEHCC</t>
  </si>
  <si>
    <t>&gt;	mutacin K82 AGNGVIRTITQGCRMPNNMQVLFTC</t>
  </si>
  <si>
    <t>&gt;NAI 112 VSTLSVSSPCPGWPSSFTWSNC</t>
  </si>
  <si>
    <t>&gt;	nisin A ITSISLCTPGCKTGALMGCNMKTATCHCSIHVSK</t>
  </si>
  <si>
    <t>&gt;Pinensin A SHPTHTVATDDQGHLCTTIICA</t>
  </si>
  <si>
    <t>&gt;	nisin Q ITSISLCTPGCKTGVLMGCNLKTATCNCSVHVSK</t>
  </si>
  <si>
    <t>&gt;Stackepeptin A,B,C,D GGSSGSGHSCPSNLSATLCGGTSGLSVLICH</t>
  </si>
  <si>
    <t>&gt;	nisin U ITSKSLCTPGCKTGILMTCPLKTATCGCHFG</t>
  </si>
  <si>
    <t>&gt;	nisin Z ITSISLCTPGCKTGALMGCNMKTATCNCSIHVSK</t>
  </si>
  <si>
    <t>&gt;	nukacin ISK-1  KKKSGVIPTVSHDCHMNSFQFVFTCCS</t>
  </si>
  <si>
    <t>&gt;paenibacillin  ASIIKTTIKVSKAVCKTLTCICTGSCSNCK</t>
  </si>
  <si>
    <t>&gt;paenicidin A  VLSIVACSSGCGSGKTAASCVETCGNRCFTNVGSLC</t>
  </si>
  <si>
    <t>&gt;paenicidin B VLSIVACSSGCGSGKTAASCVATCGNKCFTNVGSLC</t>
  </si>
  <si>
    <t>&gt;	pep5 TAGPAIRASVKQCQKTLKATRLFTVSCKGKNGCK</t>
  </si>
  <si>
    <t>&gt;planosporicin  ITSVSWCTPGCTSEGGGSGCSHCC</t>
  </si>
  <si>
    <t>&gt;	ruminococcin A  GNGVLKTISHECNMNTWQFLFTCC</t>
  </si>
  <si>
    <t>&gt;	salivaricin 9  GNGVVLTLTHECNLATWTKKLKCC</t>
  </si>
  <si>
    <t>&gt;	salivaricin A  KRGSGWIATITDDCPNSVFVCC</t>
  </si>
  <si>
    <t>&gt;salivaricin G32 GNGVFKTISHECHLNTWAFLATCCS</t>
  </si>
  <si>
    <t>&gt;staphylococcin C55 α CSTNTFSLSDYWGNKGNWCTATHECMSWCK</t>
  </si>
  <si>
    <t>&gt;staphylococcin C55 β GTPLALLGGAATGVIGYISNQTCPTTACTRAC</t>
  </si>
  <si>
    <t>% NON-AMP</t>
  </si>
  <si>
    <t>% AMP</t>
  </si>
  <si>
    <t>% GENERAL</t>
  </si>
  <si>
    <t>&gt;streptin VGSRYLCTPGSCWKLVCFTTTVK</t>
  </si>
  <si>
    <t>&gt;sublancin 168  GLGKAQCAALWLQCASGGTIGCGGGAVACQNYRQFCR</t>
  </si>
  <si>
    <t>&gt;subtilin WKSESLCTPGCVTGALQTCFLQTLTCNCKISK</t>
  </si>
  <si>
    <t>&gt;	subtilomycin TWATIGKTIVQSVKKCRTFTCGCSLGSCSNCN</t>
  </si>
  <si>
    <t>&gt;	variacin GSGVIPTISHECHMNSFQFVFTCCS</t>
  </si>
  <si>
    <t>&gt;	goadsporin ATVSTILCSGGTLSSAGCV</t>
  </si>
  <si>
    <t>&gt;streptolysin S CCCCCTTCCFSIATGSGNSQGGSGSYTPGK</t>
  </si>
  <si>
    <t>&gt;trifolitoxin  IKATFKAAVLKSKTKVDIGGSRQGCVA</t>
  </si>
  <si>
    <t>&gt;	plantazolicin  RCTCTTIISSSSTF</t>
  </si>
  <si>
    <t>&gt;caulonodin I GDVLFAPEPGVGRPPMG</t>
  </si>
  <si>
    <t>&gt;caulonodin II GDVLNAPEPGIGREPTG</t>
  </si>
  <si>
    <t>&gt;lariatin  GSQLVYREWVGHSNVIKPGP</t>
  </si>
  <si>
    <t>&gt;SRO15-2005 GYFVGSYKEYWSRRII</t>
  </si>
  <si>
    <t>&gt;	microcin J25 GGAGHVPEYFVGIGTPISFYG</t>
  </si>
  <si>
    <t>&gt;Colicin V ASGRDIAMAIGTLSGQFVAGGIGAAAGGVAGGAIYDYASTHKPNPAMSPSGLGGTIKQKPEGIPSEAWNYAAGRLCNWSPNNLSDVCL</t>
  </si>
  <si>
    <t>&gt;microcin E492 DPNTQLLNDLGNNMAWGAALGAPGGLGSAALGAAGGALQTVGQGLIDHGPVNVPIPVLIGPSWNGSGSGYNSATSSSGSGS</t>
  </si>
  <si>
    <t>&gt;microcin H47 DGNDGQAELIAIGSLAGTFISPGFGSIAGAYIGDKVHSWATTATVSPSMSPSGIGLSS</t>
  </si>
  <si>
    <t>&gt;microcin L GDVNWVDVGKTVATNGAGVIGGAFGAGLCGPVCAGAFAVGSSAAVAALYDAAGNSNSAKQKPEGLPPEAWNYAEGRMCNWSPNNLSDVCL</t>
  </si>
  <si>
    <t>&gt;microcin M APATSANAAGAAAIVGALAGIPGGPLGVVVGAVSAGLTTAIGSTVGSGSASSSAGGGS</t>
  </si>
  <si>
    <t>&gt;microcin N AGDPLADPNSQIVRQIMSNAAWGAAFGARGGLGGMAVGAAGGVTQTVLQGAAAHMPVNVPIPKVPMGPSWNGSKG</t>
  </si>
  <si>
    <t>&gt;	marinostatin TASQQSPVQEVPEQPFATMRYPSDSDEDGFNFPV</t>
  </si>
  <si>
    <t>&gt;microviridin K  YGNTMKYPSDWEEY</t>
  </si>
  <si>
    <t>&gt;	thuricin CD α VDEEIGGNAACVIGCIGSCVISEGIGSLVGTAFTLG</t>
  </si>
  <si>
    <t>&gt;	subtilosin A GCATCSIGAACLVDGPIPDFEIAGATGLFGLWG</t>
  </si>
  <si>
    <t>&gt;	cyclothiazomycin SNCTSTGTPASCCSCCCC</t>
  </si>
  <si>
    <t>&gt;GE2270A SCNCVCGFCCSCSPSA</t>
  </si>
  <si>
    <t>&gt;	GE37468  STNCFCYICCSCSSN</t>
  </si>
  <si>
    <t>&gt;	micrococcin P1  SCTTCVCTCSCCTT</t>
  </si>
  <si>
    <t>&gt;	nocathiacin SCTTCECSCSCSS</t>
  </si>
  <si>
    <t>&gt;nosiheptide SCTTCECCCSCSS</t>
  </si>
  <si>
    <t>&gt;	siomycin A  VSSASCTTCICTCSCSS</t>
  </si>
  <si>
    <t>&gt;thiomuracin A SCNCFCYICCSCSSA</t>
  </si>
  <si>
    <t>&gt;thiostrepton  IASASCTTCICTCSCSS</t>
  </si>
  <si>
    <t>&gt;TP-1161  SCTTTGCACSSSSSST</t>
  </si>
  <si>
    <t>&gt;amylocyclicin LASTLGISTAAAKKAIDIIDAASTIASIISLIGIVTGAGAISYAIVATAKTMIKKYGKKYAAAW</t>
  </si>
  <si>
    <t>&gt;	enterocin A  KYYGNGVYCTKNKCTVDWAKATTCIAGMSIGGFLGGAIPGKC</t>
  </si>
  <si>
    <t>&gt;gassericin T VGGATVAGWALGNAVCGPACGFVGAHYVPIAWAGVTAATGGFGKIRK</t>
  </si>
  <si>
    <t>&gt;	lacticin Q KAVQWAWANKGKILDWLNAGQAIDWVVSKIKQILGIK</t>
  </si>
  <si>
    <t>&gt;megacin TASLYYAYSLAPIVGLILSLFGTKGKFRIVFSLIFLAFIVWFYVVPAMNFLNGDF</t>
  </si>
  <si>
    <t>&gt;plantaricin W α KCKWWNISCDLGNNGHVCTLSHECQVSCN</t>
  </si>
  <si>
    <t>&gt;plantaricin W β GDPEARSGIPCTIGAAVAASIAVCPTTKCSKRCGKRKK</t>
  </si>
  <si>
    <t>&gt;salivaricin CRL1328 α  KRGPNCVGNFLGGLFAGAAAGVPLGPAGIVGGANLGMVGGALTCL</t>
  </si>
  <si>
    <t>&gt;salivaricin CRL1328  β  KNGYGGSGNRWVHCGAGIVGGALIGAIGGPWSAVAGGISGGFTSCR</t>
  </si>
  <si>
    <t>&gt;	thuricin AGPGWVETLTKDCPWNVPVACVTIMGQRICKKCY</t>
  </si>
  <si>
    <t>&gt;cyclothiazomycin C SNCTSKGSPASCCSCCCC</t>
  </si>
  <si>
    <t>&gt;	listeriolysin S  CCSCSCSTCTCTCTCASSAATKM</t>
  </si>
  <si>
    <t>&gt;	streptomonomicin SLGSSPYNDILGYPALIVIYP</t>
  </si>
  <si>
    <t>&gt;	legonaridin ITPLATLATPEATPVGFAATSATAAAVNMITHDVTRH</t>
  </si>
  <si>
    <t>&gt;	pseudomycoicidin  GDCGGTCTWTKDCSICPSWSCWSWSC</t>
  </si>
  <si>
    <t>&gt;	enterocin NKR-5-3B LTANLGISSYAAKKVIDIINTGSAVATIIALVTAVVGGGLITAGIVATAKSLIKKYGAKYAAAW</t>
  </si>
  <si>
    <t>&gt;	flavecinsaA2.a STVNTVGIHTTYLISKGLQNCPLKPTTILPILPRK</t>
  </si>
  <si>
    <t>&gt;	flavecinsA2.b GSPLTVTITGLIVAATTGFDWCPTGACTYSCRV</t>
  </si>
  <si>
    <t>&gt;	flavecinsA2.c GSSNDCADLILKITGVVVSATSKFDWCPTGACTTSCRF</t>
  </si>
  <si>
    <t>&gt;	flavecinsA2.e ASSIPCAKVVVKVTTVVVAATTGFDWCPTGACTTSCRF</t>
  </si>
  <si>
    <t>&gt;	flavecinsA2.g ASTLPCAEVVVTVTGIIVKATTGFDWCPTGACTHSCRF</t>
  </si>
  <si>
    <t>&gt;cinnamycin B AAAVGCVVAARVALASADRPGGKEPAKSSTSPVQPPNTGYWTPERMQSAKPAPMPDPDD</t>
  </si>
  <si>
    <t>&gt;	thusin A1 INTWNTTATSTSIIISETFGNKGKVCTYTVECVNNCRG</t>
  </si>
  <si>
    <t>&gt;	thusin A2 ESSGAGTPAITTAISAIIAATAQSPCPTSACSKSCNK</t>
  </si>
  <si>
    <t>&gt;bicereucin A1 QRATPATPATPWLIKASYVVSGAGVSFVASYITVN</t>
  </si>
  <si>
    <t>&gt;bicereucin A2 QRATPTLATPLTPHTPYATYVVSGGVVSAISGIFSNNKTCLG</t>
  </si>
  <si>
    <t>&gt;	saalfelduracin SSSSCTTCICTCSCSS</t>
  </si>
  <si>
    <t>&gt;berninamycin A SCTTTSVSTSSSSSSS</t>
  </si>
  <si>
    <t>&gt;	thiopeptin VASASCTTCICTCSCSS</t>
  </si>
  <si>
    <t>&gt;achromosin GIGSQTWDTIWLWD</t>
  </si>
  <si>
    <t>&gt;acinetodin GGKGPIFETWVTEGNYYG</t>
  </si>
  <si>
    <t>&gt;anacyclamide D8P QVTPSAQGVSYFPFAGDDAE</t>
  </si>
  <si>
    <t>&gt;actinokineosin GYPFWDNRDIFGGYTFIG</t>
  </si>
  <si>
    <t>&gt;anantin B1 GFIGWGNDIFGHYSGGF</t>
  </si>
  <si>
    <t>&gt;duramycin  CKQSCSFGPFTFVCDGNTK</t>
  </si>
  <si>
    <t>&gt;gassericin-S  KNWSVAKCGGTIGTNIAIGAWRGARAGSFFGQPVSVGAGALIGASAGAIGGSVQCVGWLAGGGR</t>
  </si>
  <si>
    <t>&gt;gassericin-T  NKWGNAVIGAATGATRGVSWCRGFGPWGMTACGLGGAAIGGYLGYKSN</t>
  </si>
  <si>
    <t>&gt;hyicin 3682 ERITSFSLCTPGCAKTGSFNSYCC</t>
  </si>
  <si>
    <t>&gt;	klebsazolicin  KGLYSQSPGNCASCSNSASANCTGGLG</t>
  </si>
  <si>
    <t>&gt;klebsidin  KKLNKKASKVTRGSDGPIIEFFNPNGVMHYG</t>
  </si>
  <si>
    <t>&gt;kocurin STNCFCYPCCSCSAPSSSA</t>
  </si>
  <si>
    <t>&gt;	lagmysin  LAGQGSPDLLGGHSLL</t>
  </si>
  <si>
    <t>&gt;	LP2006  GRPNWGFENDWSCVRVC</t>
  </si>
  <si>
    <t>&gt;mathermycin VERQDHEAIEAFTEAVVASEIYACASTCSFGPFTIACDGTTK</t>
  </si>
  <si>
    <t>&gt;microvionin ASSGWLCTLTIECGTLICACR</t>
  </si>
  <si>
    <t>&gt;	nisin O YKSKSACTPGCPTGILMTCPLKTATCGCHITGK</t>
  </si>
  <si>
    <t>&gt;	paenilan SGLICTPSCATGTLNCQVSLSFCKTC</t>
  </si>
  <si>
    <t>&gt;plantaricyclin  IVWIAKQFGVHLTTSLTQKALDLLSAGSSLGTVAAAVLGVTLPAWAVAAAGALGGTAA</t>
  </si>
  <si>
    <t>&gt;sphaericin GLPIGWWIERPSGWYFPI</t>
  </si>
  <si>
    <t>&gt;	suicin 3908 AGSGFVKTLTKDCPGFLSNVCVNIGFISGCKNC</t>
  </si>
  <si>
    <t>&gt;suicin 65 GKNGVFKTISHECHMNSWQFLFTCCS</t>
  </si>
  <si>
    <t>&gt;suicin 90-1330 VTSKSLCTPGCKTGILMTCAIKTATCGCHFG</t>
  </si>
  <si>
    <t>&gt;	bacillicin BAG2O  GMGWAQCAALLAQCSSAGSFGCGGGWSQAYSQCNTYRRSCNK</t>
  </si>
  <si>
    <t>&gt;	pallidocin GYSAAQCAWMALSCVNYIPGVGFGCGGYSACELYKRYC</t>
  </si>
  <si>
    <t>&gt;bacillicn CER074 MGWAQCAALLAQCSSAGSFGCGGGWSQAYSQCNTYRRSCNK</t>
  </si>
  <si>
    <t>&gt;andalusicin B ATITTTWTVTTTGAWASTISNNC</t>
  </si>
  <si>
    <t>&gt;andalusicin A  ATITTTWTVTTTGVWASTISNNC</t>
  </si>
  <si>
    <t>&gt;	cacaoidin  SSAPCTIYASVSASISATASWGC</t>
  </si>
  <si>
    <t>&gt;	phazolicin  ATCARCDSSSRCGASGKSSGSASSIST</t>
  </si>
  <si>
    <t>&gt;	triculamin  SKPG</t>
  </si>
  <si>
    <t>&gt;alboverticillin DGIRGKG</t>
  </si>
  <si>
    <t>&gt;	lassomycin-like GFGRLLADQLVGRIP</t>
  </si>
  <si>
    <t>&gt;ubonodin GGDGSIAEYFNRPMHIHDWQIMDSGYYG</t>
  </si>
  <si>
    <t>&gt;	cebulantin A2 GPITFGTTCWGTPCPSANTVSC</t>
  </si>
  <si>
    <t>&gt;	cebulantin A1 GVLTFGTTCWGTTCPSNNTISC</t>
  </si>
  <si>
    <t>&gt;nisin J TSKSLCTPGCKTGALQTCFAKTATCHCSGHVHTK</t>
  </si>
  <si>
    <t>&gt;salinipeptin A ATPATPTAAQFVIQGSTICLVC</t>
  </si>
  <si>
    <t>&gt;	kyamicin  CASTCSAGPFTFACDGSTK</t>
  </si>
  <si>
    <t>&gt;	toyoncin GWTHAAWWLVEHGSTLGTFYDLLKAAGLID</t>
  </si>
  <si>
    <t>&gt;	cerecyclin  VVSKLGWTGINIGTANALIGALMTGSDIWTAISVAGLAFGGGIGTAISTIGRKAIMEMVEKVGKKKAAQW</t>
  </si>
  <si>
    <t>&gt;	lactococcin G  ALFA VGKAMGNMSDVNQASRINRKKKH</t>
  </si>
  <si>
    <t>&gt;	lactococcin G BETA EFIKGFGKGAIKEGNKDKWKNI</t>
  </si>
  <si>
    <t>&gt;daspyromycin A  ITSISLCTPGCTSAGGGSNCSFCC</t>
  </si>
  <si>
    <t>&gt;cesin A WSLCTAGCITGRIMGCNK</t>
  </si>
  <si>
    <t>&gt;enterocin F4-9 EMEAVKGGNLVCPPMPDYIKRLSTGKGVSSVYMAWQIANCKSSGSCMKGQTNRTC</t>
  </si>
  <si>
    <t>&gt;Avermipeptin STVSLLSCVSAASVLLCL</t>
  </si>
  <si>
    <t>&gt;BacCH91# ITSFIGCTPGCGKTGSFNSFCC</t>
  </si>
  <si>
    <t>&gt;BLD 1648# SLSFAVSVLSVSFSACSVTVVTRLASCGNCK</t>
  </si>
  <si>
    <t>&gt;Gardimycin (actagardine) SSGWVCTLTIECGTVICAC</t>
  </si>
  <si>
    <t>&gt;Salivaricin A2# KRGTGWFATITDDCPNSVFVCC</t>
  </si>
  <si>
    <t>&gt;Salivaricin A4# KRGPGWIATITDDCPNSIFVCC</t>
  </si>
  <si>
    <t>&gt;Salivaricin A5# KRGPGWIATITDDCPNSVFVCC</t>
  </si>
  <si>
    <t>&gt;	Bottromycin B2 GPVVVFDC</t>
  </si>
  <si>
    <t>&gt;Microcin B17 VGIGGGGGGGGGGSCGGQGGGCGGCSNGCSGGNGGSGGSGSHI</t>
  </si>
  <si>
    <t>&gt;coagulin KYYGNGVTCGKHSCSVDWGKATTCIINNGAMAWATGGHQGTHKC</t>
  </si>
  <si>
    <t>&gt;phomopsin A  EAVEDYVIPIDKKRGEAVED</t>
  </si>
  <si>
    <t>AMP Scanner vr.2</t>
  </si>
  <si>
    <t>NON-AMP</t>
  </si>
  <si>
    <t>AMP</t>
  </si>
  <si>
    <t>% Coincidencia total (AMP-NON-AMP)</t>
  </si>
  <si>
    <t>AMP Scanner</t>
  </si>
  <si>
    <t>MACREL</t>
  </si>
  <si>
    <t>Coincidencia</t>
  </si>
  <si>
    <t>CAMP R3</t>
  </si>
  <si>
    <t>Coincidencia2</t>
  </si>
  <si>
    <t>AL4AM</t>
  </si>
  <si>
    <t>Coincidencia3</t>
  </si>
  <si>
    <t>Coincidencia4</t>
  </si>
  <si>
    <t>Coincidencia5</t>
  </si>
  <si>
    <t>Software</t>
  </si>
  <si>
    <t>Discrepancias (Total 235)</t>
  </si>
  <si>
    <t>% Similitud</t>
  </si>
  <si>
    <t>AmpScaner</t>
  </si>
  <si>
    <t>Columna1</t>
  </si>
  <si>
    <t>Taxonomía</t>
  </si>
  <si>
    <t>Genome</t>
  </si>
  <si>
    <t>Genome ID</t>
  </si>
  <si>
    <t xml:space="preserve">Antismash lin </t>
  </si>
  <si>
    <t>BGC</t>
  </si>
  <si>
    <t>Competente</t>
  </si>
  <si>
    <t>Genes Accesorios</t>
  </si>
  <si>
    <t>Peptido precursor</t>
  </si>
  <si>
    <t>Peptido lider</t>
  </si>
  <si>
    <t>Peptido central</t>
  </si>
  <si>
    <t>Sitio de corte</t>
  </si>
  <si>
    <t>PM</t>
  </si>
  <si>
    <t>Gravy</t>
  </si>
  <si>
    <t>C</t>
  </si>
  <si>
    <t>S+T</t>
  </si>
  <si>
    <t>Rippminer ciclos</t>
  </si>
  <si>
    <t>Gen peptid</t>
  </si>
  <si>
    <t>Fasta precursor</t>
  </si>
  <si>
    <t>Fasta lider</t>
  </si>
  <si>
    <t>Fasta peptido central</t>
  </si>
  <si>
    <t>C.1</t>
  </si>
  <si>
    <t xml:space="preserve">Cyanobacterias </t>
  </si>
  <si>
    <t>Anabaena variabilis ATCC 29413</t>
  </si>
  <si>
    <t>https://antismash.secondarymetabolites.org/upload/bacteria-3befbda0-27dc-432e-aa73-1c542e4bb172/index.html</t>
  </si>
  <si>
    <t>II</t>
  </si>
  <si>
    <t>accnNC_007413 - Region 1</t>
  </si>
  <si>
    <t>Si</t>
  </si>
  <si>
    <t>MSVDIIRAWKDEEYRQSLSSEQLQQLPENPAGLIELSDEDMSSVAGGCTTCGNPLHTPIIKCKPVFGALEDISV</t>
  </si>
  <si>
    <t>MSVDIIRAWKDEEYRQSLSSEQLQQLPENPAGLIELSDEDMSSVAGG</t>
  </si>
  <si>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TT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GNPLH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PIIK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KPVFGALEDI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V</t>
    </r>
  </si>
  <si>
    <t>ctg1_244</t>
  </si>
  <si>
    <t>V</t>
  </si>
  <si>
    <t>No</t>
  </si>
  <si>
    <t>C.10</t>
  </si>
  <si>
    <t>Calothrix sp. PCC 6303</t>
  </si>
  <si>
    <t>https://antismash.secondarymetabolites.org/upload/bacteria-ca093ee9-8fa2-451f-8bdf-045afcf9238d/index.html</t>
  </si>
  <si>
    <t>accnCP003610 - Region 5 </t>
  </si>
  <si>
    <t>PeptidasaC39, Reductasa</t>
  </si>
  <si>
    <t>MASIKISELRPSGSELFQDSESFLNELNTQEMEIVGGRAYFFSKAGGFGSIAVSISALSANGNTVNANTLGNANTVIL</t>
  </si>
  <si>
    <t>MASIKISELRPSGSELFQDSESFLNELNTQEMEIVG</t>
  </si>
  <si>
    <t>GRAYFFSKAGGFGSIAVSISALSANGNTVNANTLGNANTVIL</t>
  </si>
  <si>
    <t>ctg1_1960</t>
  </si>
  <si>
    <t>C.11</t>
  </si>
  <si>
    <t>accnALVJ01000038 - Region 2 </t>
  </si>
  <si>
    <t xml:space="preserve">PeptidasaC39 </t>
  </si>
  <si>
    <t>MNLATIITFTYGILSIVGGIIGYKQAGSKISLISGAISGLLLIIAGILQLQGQSYGFVFAGVITAILVIVFALRLQKTRKFMPAGLMTVLGVVTLLVIASQIFKAST</t>
  </si>
  <si>
    <t>MNLATIITFTYGILSIVGGIIGYKQAGSKISLISGA</t>
  </si>
  <si>
    <t>ISGLLLIIAGILQLQGQSYGFVFAGVITAILVIVFALRLQKTRKFMPAGLMTVLGVVTLLVIASQIFKAST</t>
  </si>
  <si>
    <t>ctg34_418</t>
  </si>
  <si>
    <t>C.12</t>
  </si>
  <si>
    <t>Calothrix sp. PCC 7103</t>
  </si>
  <si>
    <t>https://antismash.secondarymetabolites.org/upload/bacteria-25faf283-95d8-4eba-81ab-1bebe557cd3b/index.html</t>
  </si>
  <si>
    <t>accnALVJ01000040 - Region 2</t>
  </si>
  <si>
    <t>MATIKISNLRPTGAELFSDSESYMNELGDSELVSVNGGLTSPLCIVTAIRVGYAAARSSQQCAIGIAGAIGGAGRWLENKRKN</t>
  </si>
  <si>
    <t>MATIKISNLRPTGAELFSDSESYMNELGDSELVSVNGG</t>
  </si>
  <si>
    <t>L0TSPLCIVTAIRVGYAAARSSQQCAIGIAGAIGGAGRWLENKRKN</t>
  </si>
  <si>
    <t>ctg36_760</t>
  </si>
  <si>
    <t>C.13</t>
  </si>
  <si>
    <t>accnALVJ01000058 - Region 4</t>
  </si>
  <si>
    <t>PeptidasaC39, Deshidrogenasa</t>
  </si>
  <si>
    <t>MATITISNLNLSGSELLIDTETYLHELTEAELDMTKGGYFYITSPIVYPTSIFTVKPVFPDIMQTIILR</t>
  </si>
  <si>
    <t>MATITISNLNLSGSELLIDTETYLHELTEAELDMTKGG</t>
  </si>
  <si>
    <t>YFYITSPIVYPTSIFTVKPVFPDIMQTIILR</t>
  </si>
  <si>
    <t>ctg51_196</t>
  </si>
  <si>
    <t>C.14</t>
  </si>
  <si>
    <t>MAAISISDLRISGADLFVDAETYLHELTDTELGMTKGGCFPIPTFRPTTNTITTITITSIVSKLV</t>
  </si>
  <si>
    <t>MAAISISDLRISGADLFVDAETYLHELTDTELGMTKGG</t>
  </si>
  <si>
    <t>CFPIPTFRPTTNTITTITITSIVSKLV</t>
  </si>
  <si>
    <t>ctg51_197</t>
  </si>
  <si>
    <t>C.15</t>
  </si>
  <si>
    <t>accnALVJ01000062 - Region 1</t>
  </si>
  <si>
    <t>Peptidasa</t>
  </si>
  <si>
    <t>MSNEQLMQEELKKAIALGNEVASDELSDEDLEQVAGGINVVVCFLFTRIRRRIRRCLLRSRIYSEND</t>
  </si>
  <si>
    <t>MSNEQLMQEELKKAIALGNEVASDELSDEDLEQVAGG</t>
  </si>
  <si>
    <t>INVVVCFLFTRIRRRIRRCLLRSRIYSEND</t>
  </si>
  <si>
    <t>ctg54_112</t>
  </si>
  <si>
    <t>C.16</t>
  </si>
  <si>
    <t>MSNEQLMQEELKKAIALGNEVASDELSDEDLEQVAGGINVVVCFLFTRIRRRIKKCLLRSRIYSEND</t>
  </si>
  <si>
    <t>INVVVCFLFTRIRRRIKKCLLRSRIYSEND</t>
  </si>
  <si>
    <t>ctg54_113</t>
  </si>
  <si>
    <t>C.17</t>
  </si>
  <si>
    <t>accnALVJ01000072 - Region 1</t>
  </si>
  <si>
    <t>Cobalina</t>
  </si>
  <si>
    <t>MSNVDIIRAWKDPEYRASLSEAEKAQLPEHPAGLIELSDEDMSSLGGGLVAEPTHTKTCRHCCKPKPELGDASIELY</t>
  </si>
  <si>
    <t>MSNVDIIRAWKDPEYRASLSEAEKAQLPEHPAGLIELSDEDMSSLGG</t>
  </si>
  <si>
    <r>
      <rPr>
        <rFont val="Courier New"/>
        <color rgb="FF555555"/>
        <sz val="14.0"/>
      </rPr>
      <t>GLVAEP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H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K</t>
    </r>
    <r>
      <rPr>
        <rFont val="Courier New"/>
        <color rgb="FFBA55D3"/>
        <sz val="14.0"/>
      </rPr>
      <t>T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RH</t>
    </r>
    <r>
      <rPr>
        <rFont val="Courier New"/>
        <color rgb="FF4169E1"/>
        <sz val="14.0"/>
      </rPr>
      <t>CC</t>
    </r>
    <r>
      <rPr>
        <rFont val="Courier New"/>
        <color rgb="FF555555"/>
        <sz val="14.0"/>
      </rPr>
      <t>KPKPELGDA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IELY</t>
    </r>
  </si>
  <si>
    <t>ctg55_58</t>
  </si>
  <si>
    <t>C.18</t>
  </si>
  <si>
    <t>cyanobacterium PCC 7702</t>
  </si>
  <si>
    <t>https://antismash.secondarymetabolites.org/upload/bacteria-c0777956-e1d7-48ee-93e2-70be6230d2da/index.html</t>
  </si>
  <si>
    <t>I,III,II-II</t>
  </si>
  <si>
    <t>accnALWA01000039 - Region 1</t>
  </si>
  <si>
    <t>Peptidasac39</t>
  </si>
  <si>
    <t>MSVDIIRAWKDEEYRQSLSTEQLQQLPANPAGLIELSDEDMSSVSGGCTTCGNPLHTPIIQCKPVFGELSDISV</t>
  </si>
  <si>
    <t>MSVDIIRAWKDEEYRQSLSTEQLQQLPANPAGLIELSDEDMSSVSG</t>
  </si>
  <si>
    <t>GCTTCGNPLHTPIIQCKPVFGELSDISV</t>
  </si>
  <si>
    <t>ctg39_153</t>
  </si>
  <si>
    <t>C.19</t>
  </si>
  <si>
    <t>Cylindrospermum stagnale PCC 7417</t>
  </si>
  <si>
    <t>https://antismash.secondarymetabolites.org/upload/bacteria-caaae8f6-e62a-428a-a314-41f5a2e98f63/index.html</t>
  </si>
  <si>
    <t>II(2),V(4)</t>
  </si>
  <si>
    <t>accnCP003642 - Region 11</t>
  </si>
  <si>
    <t>Peptidasa, Metiltranferasa</t>
  </si>
  <si>
    <t>MANIKVNDIKPAGAELFTDSESFFDELNESDLNKLIGGLNSTFAYTCTGAAGCRRQPLRR</t>
  </si>
  <si>
    <t>MANIKVNDIKPAGAELFTDSESFFDELNESDLNKLIG</t>
  </si>
  <si>
    <t>GLNSTFAYTCTGAAGCRRQPLRR</t>
  </si>
  <si>
    <t>ctg1_2224</t>
  </si>
  <si>
    <t>C.2</t>
  </si>
  <si>
    <t>MAFIAVKELQVTGAELFQDSESFLNELNNLDNSVHGGGDYSNTTNGVLDLAVKGFEFGVITYGIDAIGHLARSFSSAA</t>
  </si>
  <si>
    <t>MAFIAVKELQVTGAELFQDSESFLNELNNLDNSVHGG</t>
  </si>
  <si>
    <t>GDYSNTTNGVLDLAVKGFEFGVITYGIDAIGHLARSFSSAA</t>
  </si>
  <si>
    <t xml:space="preserve">  </t>
  </si>
  <si>
    <t>ctg4_4499</t>
  </si>
  <si>
    <t>C.20</t>
  </si>
  <si>
    <t>MANIKLNDIKPAGAELFTDAESFLNELNETDINKIIGGSTYARTCTGARTCATKQLPEFYLAG</t>
  </si>
  <si>
    <t>MANIKLNDIKPAGAELFTDAESFLNELNETDINKIIG</t>
  </si>
  <si>
    <t>GSTYARTCTGARTCATKQLPEFYLAG</t>
  </si>
  <si>
    <t>ctg1_2225</t>
  </si>
  <si>
    <t>C.21</t>
  </si>
  <si>
    <t>Fischerella muscicola SAG 1427-1 = PCC 73103</t>
  </si>
  <si>
    <t>https://antismash.secondarymetabolites.org/upload/bacteria-1db2ea6f-9862-4c25-ae57-c11e3ec38b32/index.html</t>
  </si>
  <si>
    <t>II,V-II</t>
  </si>
  <si>
    <t>accnAJLJ01000112 - Region 1</t>
  </si>
  <si>
    <t>MSQQDIIRAWKDAEFRESLSQEQRSQLPKNPAGIDEIPDESLETIVGGRGCGGGTGCGTGGNCTCCGGNCTGKL</t>
  </si>
  <si>
    <t>MSQQDIIRAWKDAEFRESLSQEQRSQLPKNPAGIDEIPDESLETIVG</t>
  </si>
  <si>
    <r>
      <rPr>
        <rFont val="Courier New"/>
        <color rgb="FF555555"/>
        <sz val="14.0"/>
      </rPr>
      <t>GRG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GGG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G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GGN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4169E1"/>
        <sz val="14.0"/>
      </rPr>
      <t>CC</t>
    </r>
    <r>
      <rPr>
        <rFont val="Courier New"/>
        <color rgb="FF555555"/>
        <sz val="14.0"/>
      </rPr>
      <t>GGN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GKL</t>
    </r>
  </si>
  <si>
    <t>ctg89_8</t>
  </si>
  <si>
    <t>C.22</t>
  </si>
  <si>
    <t>Microcoleus sp. PCC 7113</t>
  </si>
  <si>
    <t>https://antismash.secondarymetabolites.org/upload/bacteria-68908300-99d2-431d-9c60-3a22b38bfaf1/index.html</t>
  </si>
  <si>
    <t>accnCP003630 - Region 6</t>
  </si>
  <si>
    <t>Peptidasa c39</t>
  </si>
  <si>
    <t>MLNGDVRDSLTCMGTLTAHCGIIISFAAEVFGKSGSVRRSVRCLLKVL</t>
  </si>
  <si>
    <t>MLNGDVRDSLTCMGTLTAHCGIIISFAAEVFGK</t>
  </si>
  <si>
    <t>SGSVRRSVRCLLKVL</t>
  </si>
  <si>
    <t>allorf_3484475_3484621</t>
  </si>
  <si>
    <t>C.23</t>
  </si>
  <si>
    <t>Nostoc piscinale CENA21</t>
  </si>
  <si>
    <t>https://antismash.secondarymetabolites.org/upload/bacteria-34d328bc-8142-4a54-b758-050890721b2f/index.html</t>
  </si>
  <si>
    <t>II, V(2)</t>
  </si>
  <si>
    <t>accnCP012036 - Region 6</t>
  </si>
  <si>
    <t>PeptidasaC39</t>
  </si>
  <si>
    <t>MSNFDIIRAWKDEDYRNSLSDEQRSQLPQNPAGMVELTNTSMETVVGGNQQLATGGTVGLKKQTITVSIDVCCSTGDLPCNGKTQDLLCIVY</t>
  </si>
  <si>
    <t>MSNFDIIRAWKDEDYRNSLSDEQRSQLPQNPAGMVELTNTSMETVVG</t>
  </si>
  <si>
    <t>GNQQLATGGTVGLKKQTITVSIDVCCSTGDLPCNGKTQDLLCIVY</t>
  </si>
  <si>
    <t>ctg1_1984</t>
  </si>
  <si>
    <t>C.24</t>
  </si>
  <si>
    <t>Nostoc punctiforme PCC 73102</t>
  </si>
  <si>
    <t>https://antismash.secondarymetabolites.org/upload/bacteria-c1ce7187-7129-412c-9431-c7d59c87449a/index.html</t>
  </si>
  <si>
    <t>ii(3),V(2)-II</t>
  </si>
  <si>
    <t>accnNC_010628 - Region 16</t>
  </si>
  <si>
    <t>MLHQIKELLQNAQLQQQVKTAANQAEAIKVLAIASADKGYNFTVEAISQMLAELTSVASDELSEEELLSVSGGAVSESHVHMSCCNDCPTK</t>
  </si>
  <si>
    <t>MLHQIKELLQNAQLQQQVKTAANQAEAIKVLAIASADKGYNFTVEAISQMLAE</t>
  </si>
  <si>
    <t>LTSVASDELSEEELLSVSGGAVSESHVHMSCCNDCPTK</t>
  </si>
  <si>
    <t>ctg1_5292</t>
  </si>
  <si>
    <t>C.26</t>
  </si>
  <si>
    <t>accnNC_010631 - Region 1</t>
  </si>
  <si>
    <t>MSQENLEQFYVLVQNSEQLQELLGATENTDSFNELAVRLGQDNGYNFTIQEVDAFVTENLQNVNAELRDEELELVAGGKGKSCPLDTQFTACFLRSGCWGSKC</t>
  </si>
  <si>
    <t>MSQENLEQFYVLVQNSEQLQELLGATENTDSFNELAVRLGQDNGYNFTIQEVDAFVTENLQNVNAELRDEELELVAG</t>
  </si>
  <si>
    <t>GKGKSCPLDTQFTACFLRSGCWGSKC</t>
  </si>
  <si>
    <t>ctg4_76</t>
  </si>
  <si>
    <t>C.27</t>
  </si>
  <si>
    <t>Nostoc sp. PCC 7524</t>
  </si>
  <si>
    <t>https://antismash.secondarymetabolites.org/upload/bacteria-a5454d7a-14a9-4f76-8c5a-e6a5d8890e70/index.html</t>
  </si>
  <si>
    <t>II,v(2)-II</t>
  </si>
  <si>
    <t>accnCP003552 - Region 2</t>
  </si>
  <si>
    <t>MSVDIIRAWKDEEYRQSLSTEQLQQLPANPAGLIELNDEDMSSVSGGHPTVRPTTCSCCGSAALTA</t>
  </si>
  <si>
    <t>MSVDIIRAWKDEEYRQSLSTEQLQQLPANPAGLIELNDEDMSSVSG</t>
  </si>
  <si>
    <t>GCTTCGNPLHTPIIKCKAVFGELGDISA</t>
  </si>
  <si>
    <t>ctg1_484</t>
  </si>
  <si>
    <t>Chamaesiphon minutus PCC 6605</t>
  </si>
  <si>
    <t>https://antismash.secondarymetabolites.org/upload/bacteria-6c41eb60-ce8e-4135-9eb1-4127cc65aec0/index.html</t>
  </si>
  <si>
    <t>II, V</t>
  </si>
  <si>
    <t>Chlorogloeopsis fritschii PCC 6912</t>
  </si>
  <si>
    <t>https://antismash.secondarymetabolites.org/upload/bacteria-398a5aa6-94a8-4cf3-9d74-014f3fde2cb4/index.html</t>
  </si>
  <si>
    <t>II(2),V</t>
  </si>
  <si>
    <t>Chlorogloeopsis sp. PCC 9212</t>
  </si>
  <si>
    <t>https://antismash.secondarymetabolites.org/upload/bacteria-e02ddf79-75cb-47a7-ae0f-3f00bc651649/index.html</t>
  </si>
  <si>
    <t>C.28</t>
  </si>
  <si>
    <t>Oscillatoria acuminata PCC 6304</t>
  </si>
  <si>
    <t>https://antismash.secondarymetabolites.org/upload/bacteria-d148fcf9-5ee1-4347-bf3b-497da05a0963/index.html</t>
  </si>
  <si>
    <t>accnCP003607 - Region 4</t>
  </si>
  <si>
    <t>MFENIDVVRAWKDSDYRDSLTQDQRDRLPENPAGLIELSDEDMSSIAGGHPTVRPTTCSCCGSAALTA</t>
  </si>
  <si>
    <t>MFENIDVVRAWKDSDYRDSLTQDQRDRLPENPAGLIELSDEDMSSIAG</t>
  </si>
  <si>
    <r>
      <rPr>
        <rFont val="Courier New"/>
        <color rgb="FF555555"/>
        <sz val="14.0"/>
      </rPr>
      <t>GHP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VRP</t>
    </r>
    <r>
      <rPr>
        <rFont val="Courier New"/>
        <color rgb="FFBA55D3"/>
        <sz val="14.0"/>
      </rPr>
      <t>TT</t>
    </r>
    <r>
      <rPr>
        <rFont val="Courier New"/>
        <color rgb="FF4169E1"/>
        <sz val="14.0"/>
      </rPr>
      <t>C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CC</t>
    </r>
    <r>
      <rPr>
        <rFont val="Courier New"/>
        <color rgb="FF555555"/>
        <sz val="14.0"/>
      </rPr>
      <t>G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AAL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A</t>
    </r>
  </si>
  <si>
    <t>ctg1_1585</t>
  </si>
  <si>
    <t>C.29</t>
  </si>
  <si>
    <t>Pseudanabaena sp. PCC 6802</t>
  </si>
  <si>
    <t>https://antismash.secondarymetabolites.org/upload/bacteria-28a18c0d-655f-4769-af7d-48f23dce0ad3/index.html</t>
  </si>
  <si>
    <t>II,V(3)-V</t>
  </si>
  <si>
    <t>accnALVK01000015 - Region 1</t>
  </si>
  <si>
    <t>MATIQINELNPAGSDLFNDLESFMSDLTDEQINSKRGGCVVSVASIPYRLNPYITALAICPASSTPVCALV</t>
  </si>
  <si>
    <t>MATIQINELNPAGSDLFNDLESFMSDLTDEQINSKRG</t>
  </si>
  <si>
    <t>GCVVSVASIPYRLNPYITALAICPASSTPVCALV</t>
  </si>
  <si>
    <t>ctg14_238</t>
  </si>
  <si>
    <t>C.3</t>
  </si>
  <si>
    <t>MAFIAVKELQVTGAELFQDSESFLNELNNLDNSVHGGGDYSNTTNGVLDLAAKGFEFGVITYGIDAIGHLAKSYSDAGYY</t>
  </si>
  <si>
    <t>GDYSNTTNGVLDLAAKGFEFGVITYGIDAIGHLAKSYSDAGYY</t>
  </si>
  <si>
    <t>ctg4_4500</t>
  </si>
  <si>
    <t>C.30</t>
  </si>
  <si>
    <t>MANIDINELNAIGSDLFDDAETYLQDLSEGELRIQGGLDADCWPTKPTTVTSITQSTAIICSIGFPTTKPYSPLCAVTMG</t>
  </si>
  <si>
    <t>MANIDINELNAIGSDLFDDAETYLQDLSEGELRIQG</t>
  </si>
  <si>
    <t>GLDADCWPTKPTTVTSITQSTAIICSIGFPTTKPYSPLCAVTMG</t>
  </si>
  <si>
    <t>ctg14_239</t>
  </si>
  <si>
    <t xml:space="preserve">Raritos </t>
  </si>
  <si>
    <t>Chryseobacterium hispalense DSM 25574</t>
  </si>
  <si>
    <t>https://antismash.secondarymetabolites.org/upload/bacteria-75a1968f-6019-4240-81aa-710ff4ce64bb/index.html</t>
  </si>
  <si>
    <t>I</t>
  </si>
  <si>
    <t>Chryseobacterium indologenes strain J31</t>
  </si>
  <si>
    <t>https://antismash.secondarymetabolites.org/upload/bacteria-266255fc-6af4-48f5-a4e3-07fe3faa7590/index.html</t>
  </si>
  <si>
    <t>Coleofasciculus chthonoplastes PCC 7420</t>
  </si>
  <si>
    <t>https://antismash.secondarymetabolites.org/upload/bacteria-18a6c147-566d-4a18-adbb-79874f698aa7/index.html</t>
  </si>
  <si>
    <t>NO</t>
  </si>
  <si>
    <t>C.31</t>
  </si>
  <si>
    <t>MANIDISELNISGSDLFDDTETYLQELSEEELGIQGGIIDGCIPPLLPTPLTTDGMSTYVCSNCISITGSPLCVPPTANTAN</t>
  </si>
  <si>
    <t>MANIDISELNISGSDLFDDTETYLQELSEEELGIQG</t>
  </si>
  <si>
    <t>GIIDGCIPPLLPTPLTTDGMSTYVCSNCISITGSPLCVPPTANTAN</t>
  </si>
  <si>
    <t>ctg14_240</t>
  </si>
  <si>
    <t>Proteobacterias</t>
  </si>
  <si>
    <t>Coxiella burnetii RSA 493</t>
  </si>
  <si>
    <t>https://antismash.secondarymetabolites.org/upload/bacteria-00c55bc3-c71a-4b6f-a7f4-e2d1a84f15b2/index.html</t>
  </si>
  <si>
    <t>C.32</t>
  </si>
  <si>
    <t>MATIKINELNPAGSNLFNDSESFMADLTDEQISSTRGGCLGGVVTITATPFSSSPVCGVVGGADLALSTVVVFTVIDSTKK</t>
  </si>
  <si>
    <t>MATIKINELNPAGSNLFNDSESFMADLTDEQISSTRG</t>
  </si>
  <si>
    <t>GCLGGVVTITATPFSSSPVCGVVGGADLALSTVVVFTVIDSTKK</t>
  </si>
  <si>
    <t>ctg14_241</t>
  </si>
  <si>
    <t>Cyanothece sp. PCC 7425</t>
  </si>
  <si>
    <t>https://antismash.secondarymetabolites.org/upload/bacteria-9ad36f5c-8ffd-401c-a393-9953f8b9a870/index.html</t>
  </si>
  <si>
    <t>II(2)</t>
  </si>
  <si>
    <t>Cyanothece sp. PCC 8801</t>
  </si>
  <si>
    <t>https://antismash.secondarymetabolites.org/upload/bacteria-4d51298d-205c-4542-bbb6-9ea423f155e4/index.html</t>
  </si>
  <si>
    <t>Cyanothece sp. PCC 8802</t>
  </si>
  <si>
    <t>https://antismash.secondarymetabolites.org/upload/bacteria-51538254-15dd-40a8-b5d0-c028c79a707e/index.html</t>
  </si>
  <si>
    <t>C.33</t>
  </si>
  <si>
    <t>Scytonema hofmanni PCC 7110</t>
  </si>
  <si>
    <t>https://antismash.secondarymetabolites.org/upload/bacteria-a297e27a-3c8b-421c-8e25-a6d31c14c173/index.html</t>
  </si>
  <si>
    <t>II(4),III,V(4)-II</t>
  </si>
  <si>
    <t>MSNIDIIRAWKDEEYRNSLSEEQLSQLPENPAGMVELSDKEMETFMGGGDVHIAMSCCGTKATNQSKKLPIQDSSILAEVSSLEKG</t>
  </si>
  <si>
    <t>MSNIDIIRAWKDEEYRNSLSEEQLSQLPENPAGMVELSDKEMETFMGG</t>
  </si>
  <si>
    <t>GDVHIAMSCCGTKATNQSKKLPIQDSSILAEVSSLEKG</t>
  </si>
  <si>
    <t>ctg148_47</t>
  </si>
  <si>
    <t>C.34</t>
  </si>
  <si>
    <t>Scytonema tolypothrichoides VB-61278</t>
  </si>
  <si>
    <t>https://antismash.secondarymetabolites.org/upload/bacteria-8b34f44c-9f04-400b-82fb-4c9d1fba5e5d/index.html</t>
  </si>
  <si>
    <t>accnJXCA01000005 - Region 3 </t>
  </si>
  <si>
    <t>MAEININNLDIDIIRAWKDEDYRNSLSEEQRSQFPQNPAGMIELSDDDMGSVVGGGSYLCCGGAISEYFTNPVAAE</t>
  </si>
  <si>
    <t>MAEININNLDIDIIRAWKDEDYRNSLSEEQRSQFPQNPAGMIELSDDDMGSVVGG</t>
  </si>
  <si>
    <r>
      <rPr>
        <rFont val="Courier New"/>
        <color rgb="FF555555"/>
        <sz val="14.0"/>
      </rPr>
      <t>G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YL</t>
    </r>
    <r>
      <rPr>
        <rFont val="Courier New"/>
        <color rgb="FF4169E1"/>
        <sz val="14.0"/>
      </rPr>
      <t>CC</t>
    </r>
    <r>
      <rPr>
        <rFont val="Courier New"/>
        <color rgb="FF555555"/>
        <sz val="14.0"/>
      </rPr>
      <t>GGAI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EYF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NPVAAE</t>
    </r>
  </si>
  <si>
    <t>ctg5_262</t>
  </si>
  <si>
    <t>Cystobacter fuscus DSM 2262</t>
  </si>
  <si>
    <t>https://antismash.secondarymetabolites.org/upload/bacteria-bbd05fb7-0162-4c3d-905a-6e7e69258eaf/index.html</t>
  </si>
  <si>
    <t xml:space="preserve">I,II </t>
  </si>
  <si>
    <t>Enhygromyxa salina strain DSM 15201</t>
  </si>
  <si>
    <t>https://antismash.secondarymetabolites.org/upload/bacteria-bb0c7e7a-66da-4699-9a84-56a8bb571035/index.html</t>
  </si>
  <si>
    <t>II,IV(2)</t>
  </si>
  <si>
    <t>C.35</t>
  </si>
  <si>
    <t>Spirulina subsalsa PCC 9445</t>
  </si>
  <si>
    <t>https://antismash.secondarymetabolites.org/upload/bacteria-b7e7fd82-8e20-41ad-8ab7-6817c2bc23e3/index.html</t>
  </si>
  <si>
    <t>accnALVR01000006 - Region 1</t>
  </si>
  <si>
    <t>MSNFEITRAWKDPEYRASLSAEQRRLLPENPAGLIELSDEDMSSLAGGCTTCTGGTGFTHTCNWSCGLEAEDSLTIS</t>
  </si>
  <si>
    <t>MSNFEITRAWKDPEYRASLSAEQRRLLPENPAGLIELSDEDMSSLAG</t>
  </si>
  <si>
    <t>GCTTCTGGTGFTHTCNWSCGLEAEDSLTIS</t>
  </si>
  <si>
    <t>ctg6_224</t>
  </si>
  <si>
    <t>Fischerella sp. PCC 9605</t>
  </si>
  <si>
    <t>https://antismash.secondarymetabolites.org/upload/bacteria-65f12bf9-4801-4900-9894-51ee53af7d1c/index.html</t>
  </si>
  <si>
    <t>v,II</t>
  </si>
  <si>
    <t>Fischerella thermalis PCC 7521</t>
  </si>
  <si>
    <t>https://antismash.secondarymetabolites.org/upload/bacteria-d75c9b85-8e42-4a98-a755-3df19027159e/index.html</t>
  </si>
  <si>
    <t>v</t>
  </si>
  <si>
    <t>C.36</t>
  </si>
  <si>
    <t>Stanieria cyanosphaera PCC 7437</t>
  </si>
  <si>
    <t>https://antismash.secondarymetabolites.org/upload/bacteria-e424f83a-e0e9-408b-9c53-d593773f1c2c/index.html</t>
  </si>
  <si>
    <t>II,V(2)-II</t>
  </si>
  <si>
    <t>accnCP003653 - Region 5</t>
  </si>
  <si>
    <t>MSNSDIIRAWKDEDYSSSLSEEQRSQLPDNPIGIVELSDEDMEIVAGGAVNINSFGACNLNSQAAIVCLSASGFGATC</t>
  </si>
  <si>
    <t>MSNSDIIRAWKDEDYSSSLSEEQRSQLPDNPIGIVELSDEDMEIVAG</t>
  </si>
  <si>
    <r>
      <rPr>
        <rFont val="Courier New"/>
        <color rgb="FF555555"/>
        <sz val="14.0"/>
      </rPr>
      <t>GAVNIN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FGA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NLN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QAAIV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L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A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GFGA</t>
    </r>
    <r>
      <rPr>
        <rFont val="Courier New"/>
        <color rgb="FFBA55D3"/>
        <sz val="14.0"/>
      </rPr>
      <t>T</t>
    </r>
    <r>
      <rPr>
        <rFont val="Courier New"/>
        <color rgb="FF4169E1"/>
        <sz val="14.0"/>
      </rPr>
      <t>C</t>
    </r>
  </si>
  <si>
    <t>ctg1_1213</t>
  </si>
  <si>
    <t>C.37</t>
  </si>
  <si>
    <t>MDIIRAWKDEDYYSNLNQEELRLLPENPAGIIELSDEQMEGVSGGGLQDNSFAACNINVNFNFNISVGEKATCNINSNNASVCISNIGGSC</t>
  </si>
  <si>
    <t>MDIIRAWKDEDYYSNLNQEELRLLPENPAGIIELSDEQMEGVSGG</t>
  </si>
  <si>
    <t>GLQDNSFAACNINVNFNFNISVGEKATCNINSNNASVCISNIGGSC</t>
  </si>
  <si>
    <t>ctg1_1214</t>
  </si>
  <si>
    <t>Haladaptatus cibarius D43</t>
  </si>
  <si>
    <t>https://antismash.secondarymetabolites.org/upload/bacteria-a60c2e87-3f6b-4be4-b55d-5567592361e5/index.html</t>
  </si>
  <si>
    <t>II(3)</t>
  </si>
  <si>
    <t>Halobiforma lacisalsi AJ5</t>
  </si>
  <si>
    <t>https://antismash.secondarymetabolites.org/upload/bacteria-a48d464e-34ba-4bd6-b3fd-6c9b8bb8315b/index.html</t>
  </si>
  <si>
    <t>Haloferax mediterranei ATCC 33500</t>
  </si>
  <si>
    <t>https://antismash.secondarymetabolites.org/upload/bacteria-6b7046a9-83a2-45e6-b0b2-ea81eb03e373/index.html</t>
  </si>
  <si>
    <t>Halothece sp. PCC 7418</t>
  </si>
  <si>
    <t>https://antismash.secondarymetabolites.org/upload/bacteria-0f94f752-43f0-4dbd-a7da-e5bee9bc8dba/index.html</t>
  </si>
  <si>
    <t>C.38</t>
  </si>
  <si>
    <t>MSNQDIVRAWKDEDYWHSLSEEMRSRLPENPAGIIELSDEQMELIVGGLKISSRGNCTINSNHSQVCITKQNFNCLITKVIKNGVCINRVF</t>
  </si>
  <si>
    <t>MSNQDIVRAWKDEDYWHSLSEEMRSRLPENPAGIIELSDEQMELIVG</t>
  </si>
  <si>
    <t>GLKISSRGNCTINSNHSQVCITKQNFNCLITKVIKNGVCINRVF</t>
  </si>
  <si>
    <t>ctg1_1216</t>
  </si>
  <si>
    <t>C.39</t>
  </si>
  <si>
    <t>MSNQDIIRAWKDENYWNSLSEEQRSQLPENPAGITELIDIEMETIAGGKYYLMPKFPREFFEQPSTYFLTGCDVFPNG</t>
  </si>
  <si>
    <t>MSNQDIIRAWKDENYWNSLSEEQRSQLPENPAGITELIDIEMETIAG</t>
  </si>
  <si>
    <t>GKYYLMPKFPREFFEQPSTYFLTGCDVFPNG</t>
  </si>
  <si>
    <t>ctg1_1217</t>
  </si>
  <si>
    <t>C.4</t>
  </si>
  <si>
    <t>MAFIAVKELQVTGAELFQDSESFLNELNNLDNSVHGGGDYSNTTNGVLDLAAKGFEFGVITYGIDAIGHLAKSFSSAA</t>
  </si>
  <si>
    <t>GDYSNTTNGVLDLAAKGFEFGVITYGIDAIGHLAKSFSSAA</t>
  </si>
  <si>
    <t>ctg4_4501</t>
  </si>
  <si>
    <t>C.40</t>
  </si>
  <si>
    <t>II,V(2)-V</t>
  </si>
  <si>
    <t>accnCP003653 - Region 10</t>
  </si>
  <si>
    <t>MANIQISELSPLGTALFADNESLMGSIRDLTEDELKITGGSGKGSGSKKSGSKKSKSKKSKSKKSKKSGSCGCGYGC</t>
  </si>
  <si>
    <t>MANIQISELSPLGTALFADNESLMGSIRDLTEDELKITG</t>
  </si>
  <si>
    <t>GSGKGSGSKKSGSKKSKSKKSKSKKSKKSGSCGCGYGC</t>
  </si>
  <si>
    <t>ctg1_3239</t>
  </si>
  <si>
    <t>C.41</t>
  </si>
  <si>
    <t>Synechocystis sp. PCC 7509</t>
  </si>
  <si>
    <t>https://antismash.secondarymetabolites.org/upload/bacteria-c089909d-1dbf-4133-864e-c7c78ea5fe97/index.html</t>
  </si>
  <si>
    <t>accnALVU01000117 - Region 1</t>
  </si>
  <si>
    <t>MSHENIVRAWKDTEFCNSLSEKERLLLPENPVGLVQLTDAELGA</t>
  </si>
  <si>
    <t>GVVGRIAAVTDKTCPALRRYC</t>
  </si>
  <si>
    <t>ctg117_5</t>
  </si>
  <si>
    <t>C.42</t>
  </si>
  <si>
    <t>MSHENIIRAWKDEEFRNSLSEKERALLPENPVGLVELTNNELGNVSGGRRNDDTLGGSYDCTYICCVTVKRQDPL</t>
  </si>
  <si>
    <t>MSHENIIRAWKDEEFRNSLSEKERALLPENPVGLVELTNNELGNVSGGRRNDDTLG</t>
  </si>
  <si>
    <t>GSYDCTYICCVTVKRQDPL</t>
  </si>
  <si>
    <t>ctg117_6</t>
  </si>
  <si>
    <t>C.43</t>
  </si>
  <si>
    <t>MSHENIIRAWKDENYRQSLTPEEQSLLPANPAGMLELTDTQLENAAGGRKFTYGGDESCNSGIIACTLPLICGVEK</t>
  </si>
  <si>
    <t>MSHENIIRAWKDENYRQSLTPEEQSLLPANPAGMLELTDTQLENAAG</t>
  </si>
  <si>
    <t>GRKFTYGGDESCNSGIIACTLPLICGVEK</t>
  </si>
  <si>
    <t>ctg117_8</t>
  </si>
  <si>
    <t>Leptolyngbya sp. NIES-2104</t>
  </si>
  <si>
    <t>https://antismash.secondarymetabolites.org/upload/bacteria-a38ef489-5905-41cf-ac83-6d07e1793ddd/index.html</t>
  </si>
  <si>
    <t>Leptolyngbya sp. PCC 7376</t>
  </si>
  <si>
    <t>https://antismash.secondarymetabolites.org/upload/bacteria-ec301d25-f9e7-4805-9661-21d0ea2c8749/index.html</t>
  </si>
  <si>
    <t>Luteimonas sp. FCS-9</t>
  </si>
  <si>
    <t>https://antismash.secondarymetabolites.org/upload/bacteria-e3284098-4d77-4349-bf16-6557270706cd/index.html</t>
  </si>
  <si>
    <t xml:space="preserve">II,V </t>
  </si>
  <si>
    <t>Lysobacter antibioticus HS124</t>
  </si>
  <si>
    <t>https://antismash.secondarymetabolites.org/upload/bacteria-5c33b46d-6814-49ca-a9f9-16270cc68113/index.html</t>
  </si>
  <si>
    <t>C.44</t>
  </si>
  <si>
    <t>MSNENIIRAWKDREFRNSLSKQESELLPTHPAGLVELIDEDLGAAAGGIRAEDTHYMSKCIVCC</t>
  </si>
  <si>
    <t>MSNENIIRAWKDREFRNSLSKQESELLPTHPAGLVELIDEDLG</t>
  </si>
  <si>
    <t>AAAGGIRAEDTHYMSKCIVCC</t>
  </si>
  <si>
    <t>ctg117_9</t>
  </si>
  <si>
    <t>Lysobacter capsici strain 55</t>
  </si>
  <si>
    <t>https://antismash.secondarymetabolites.org/upload/bacteria-d89ff194-bcb7-4f1f-a653-6c6bf90ee7d7/index.html</t>
  </si>
  <si>
    <t>II(3),III-III</t>
  </si>
  <si>
    <t>Lysobacter enzymogenes strain C3</t>
  </si>
  <si>
    <t>https://antismash.secondarymetabolites.org/upload/bacteria-2a1916af-dcfe-4e04-8c37-d73150a4cc26/index.html</t>
  </si>
  <si>
    <t>II(4)</t>
  </si>
  <si>
    <t>C.45</t>
  </si>
  <si>
    <t>Tolypothrix bouteillei VB521301</t>
  </si>
  <si>
    <t>https://antismash.secondarymetabolites.org/upload/bacteria-ebe5b55f-95a5-41a6-9f5a-f7c56927a632/index.html</t>
  </si>
  <si>
    <t>accnJHEG02000048 - Region 5 </t>
  </si>
  <si>
    <t>MQDELNQAISQALDTNTEFNTESTAPKTEGELSDEALEEVAGG</t>
  </si>
  <si>
    <t>MQDELNQAISQALDTNTEFNTESTAPKTEGELSDEALEEVAGGVCLGWSFVKACVAWSFARNANKSV</t>
  </si>
  <si>
    <r>
      <rPr>
        <rFont val="Courier New"/>
        <color rgb="FF555555"/>
        <sz val="14.0"/>
      </rPr>
      <t>GV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LGW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FVKA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VAW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FARNANK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V</t>
    </r>
  </si>
  <si>
    <t>ctg48_382</t>
  </si>
  <si>
    <t>C.46</t>
  </si>
  <si>
    <t>Tolypothrix campylonemoides VB511288</t>
  </si>
  <si>
    <t>https://antismash.secondarymetabolites.org/upload/bacteria-9c39244f-0f48-4a2c-bd4e-77801f96880c/index.html</t>
  </si>
  <si>
    <t>accnJXCB01000004 - Region 5</t>
  </si>
  <si>
    <t>PeptidasaS8</t>
  </si>
  <si>
    <t>MQDELKNVISQAMNTSSNSEQELVEQIAEGELSDEVLEAVAGGKGCRQNSHVYDYVECTWASFSWKKDGLGVARGK</t>
  </si>
  <si>
    <t>MQDELKNVISQAMNTSSNSEQELVEQIAEGELSDEVLEAVAG</t>
  </si>
  <si>
    <r>
      <rPr>
        <rFont val="Courier New"/>
        <color rgb="FF555555"/>
        <sz val="14.0"/>
      </rPr>
      <t>GKG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RQN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HVYDYVE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WA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F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WKKDGLGVARGK</t>
    </r>
  </si>
  <si>
    <t>ctg4_529</t>
  </si>
  <si>
    <t>C.5</t>
  </si>
  <si>
    <t>MAFIAVKELQATGAELFQDSESFLNELNNLDNSVHGGGDYSNTTNGVLDLAVKGFEFGVITYGIDAIGHLAKSFSSAA</t>
  </si>
  <si>
    <t>MAFIAVKELQATGAELFQDSESFLNELNNLDNSVHGG</t>
  </si>
  <si>
    <t>GDYSNTTNGVLDLAVKGFEFGVITYGIDAIGHLAKSFSSAA</t>
  </si>
  <si>
    <t>ctg4_4502</t>
  </si>
  <si>
    <t>C.6</t>
  </si>
  <si>
    <t>ctg4_4503</t>
  </si>
  <si>
    <t>Nitrolancetus hollandicus Lb</t>
  </si>
  <si>
    <t>https://antismash.secondarymetabolites.org/upload/bacteria-811e3e01-0953-4901-9536-55022baaabd3/index.html</t>
  </si>
  <si>
    <t>C.7</t>
  </si>
  <si>
    <t>MARITVSELHLYGSENFLTELNHEESRLIHGGNKYSYDQISVLAEKIFQFITISFAIAAILKIVDSYIGNRYK</t>
  </si>
  <si>
    <t>MARITVSELHLYGSENFLTELNHEESRLIHGG</t>
  </si>
  <si>
    <t>NKYSYDQISVLAEKIFQFITISFAIAAILKIVDSYIGNRYK</t>
  </si>
  <si>
    <t>ctg4_4504</t>
  </si>
  <si>
    <t>C.8</t>
  </si>
  <si>
    <t>MLKLYDLLVPGFDLLQDSETFLTDLTDNELNSIQAGFLETLFFDCGQLVILGDENLINANINGQTVNALTQNNVNTSI</t>
  </si>
  <si>
    <t>ctg1_19558</t>
  </si>
  <si>
    <t>C.9</t>
  </si>
  <si>
    <t>MSNIKIAELVPVGSDLFTDSESFLNELTSDQIMDTNGGGYLASLVNSFISINSQINSLFSANSNSINANTVGNVNTRVR</t>
  </si>
  <si>
    <t>MSNIKIAELVPVGSDLFTDSESFLNELTSDQIMDTNGG</t>
  </si>
  <si>
    <t>GYLASLVNSFISINSQINSLFSANSNSINANTVGNVNTRVR</t>
  </si>
  <si>
    <t>ctg1_1959</t>
  </si>
  <si>
    <t>Nostoc sp. PCC 7120</t>
  </si>
  <si>
    <t>https://antismash.secondarymetabolites.org/upload/bacteria-a526dbdb-cfcd-4b24-8589-df38ba2a3115/index.html</t>
  </si>
  <si>
    <t>V(2)</t>
  </si>
  <si>
    <t>P.1</t>
  </si>
  <si>
    <t>Chondromyces apiculatus DSM 436</t>
  </si>
  <si>
    <t>https://antismash.secondarymetabolites.org/upload/bacteria-ba621a34-b90e-4fa1-ae0d-16973c667fc3/index.html</t>
  </si>
  <si>
    <t>II (5)</t>
  </si>
  <si>
    <t>accnAKXT01000010 - Region 2</t>
  </si>
  <si>
    <t>Amidasa (Hidrolisis amida), PeptidasaC39</t>
  </si>
  <si>
    <t>MSQNEHILRAWRDPEYFNSLSAEERASLPANPAAALELSDDVLESISGADSCEQFGSYYCTPCPPFVCM</t>
  </si>
  <si>
    <t>MSQNEHILRAWRDPEYFNSLSAEERASLPANPAAALELSDDVLESISG</t>
  </si>
  <si>
    <r>
      <rPr>
        <rFont val="Courier New"/>
        <color rgb="FF555555"/>
        <sz val="14.0"/>
      </rPr>
      <t>AD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EQFG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YY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P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PPFV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M</t>
    </r>
  </si>
  <si>
    <t>ctg10_189</t>
  </si>
  <si>
    <t>P.2</t>
  </si>
  <si>
    <t>SI</t>
  </si>
  <si>
    <t>MSQNEHILRAWRDPQYFNNLTAEERAALPANPAAELELSDDLLESVSGADSCETIGSPYCTPCPPIECY</t>
  </si>
  <si>
    <t>MSQNEHILRAWRDPQYFNNLTAEERAALPANPAAELELSDDLLESVSG</t>
  </si>
  <si>
    <r>
      <rPr>
        <rFont val="Courier New"/>
        <color rgb="FF555555"/>
        <sz val="14.0"/>
      </rPr>
      <t>AD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E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IG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PY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P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PPIE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Y</t>
    </r>
  </si>
  <si>
    <t>ctg10_190</t>
  </si>
  <si>
    <t>Oscillatoria sp. PCC 10802</t>
  </si>
  <si>
    <t>https://antismash.secondarymetabolites.org/upload/bacteria-85ea2c8c-729b-4a5d-9c07-c3d09a716021/index.html</t>
  </si>
  <si>
    <t>Oscillatoria sp. PCC 6506</t>
  </si>
  <si>
    <t>https://antismash.secondarymetabolites.org/upload/bacteria-fbc9f5c2-6dc2-4056-9749-ad1791076490/index.html</t>
  </si>
  <si>
    <t>Oxalobacter formigenes OXCC13</t>
  </si>
  <si>
    <t>https://antismash.secondarymetabolites.org/upload/bacteria-958f3963-70bd-4fa5-b655-95aac3900d16/index.html</t>
  </si>
  <si>
    <t>Peptoniphilus lacrimalis DSM 7455</t>
  </si>
  <si>
    <t>https://antismash.secondarymetabolites.org/upload/bacteria-75effcdf-cddf-4372-8f26-fa76e9880e3c/index.html</t>
  </si>
  <si>
    <t>II,III</t>
  </si>
  <si>
    <t>Planctomyces brasiliensis DSM 5305</t>
  </si>
  <si>
    <t>https://antismash.secondarymetabolites.org/upload/bacteria-b445c437-f0be-4ec0-a557-b7f63ade257c/index.html</t>
  </si>
  <si>
    <t>https://antismash.secondarymetabolites.org/upload/bacteria-9496388a-1e3b-4f42-8948-c720f013b768/index.html</t>
  </si>
  <si>
    <t>P.3</t>
  </si>
  <si>
    <t>MSQKEHILRAWRDPEYFNSLTAEERAALPANPAAELELGDDLLESISGGRSAPEQCSALCTPCPPYHCV</t>
  </si>
  <si>
    <t>MSQKEHILRAWRDPEYFNSLTAEERAALPANPAAELELGDDLLESISG</t>
  </si>
  <si>
    <r>
      <rPr>
        <rFont val="Courier New"/>
        <color rgb="FF555555"/>
        <sz val="14.0"/>
      </rPr>
      <t>GR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APEQ</t>
    </r>
    <r>
      <rPr>
        <rFont val="Courier New"/>
        <color rgb="FF4169E1"/>
        <sz val="14.0"/>
      </rPr>
      <t>C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AL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P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PPYH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V</t>
    </r>
  </si>
  <si>
    <t>ctg10_191</t>
  </si>
  <si>
    <t>Prevotella sp. CAG:924</t>
  </si>
  <si>
    <t>https://antismash.secondarymetabolites.org/upload/bacteria-8f894864-37ad-465c-b8aa-9cca4b93c8e1/index.html</t>
  </si>
  <si>
    <t>P.4</t>
  </si>
  <si>
    <t>accnAKXT01000018 - Region 2</t>
  </si>
  <si>
    <t>MSTKFDLTSLVGSSVLADEELETVTGGLEGGSTMLATTTSTQTSCLCPATSDTAHNGCACSC</t>
  </si>
  <si>
    <t>GLEGGSTMLATTTSTQTSCLCPATSDTAHNGCACSC</t>
  </si>
  <si>
    <r>
      <rPr>
        <rFont val="Courier New"/>
        <color rgb="FF555555"/>
        <sz val="14.0"/>
      </rPr>
      <t>GLEGG</t>
    </r>
    <r>
      <rPr>
        <rFont val="Courier New"/>
        <color rgb="FF3CB371"/>
        <sz val="14.0"/>
      </rPr>
      <t>S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MLA</t>
    </r>
    <r>
      <rPr>
        <rFont val="Courier New"/>
        <color rgb="FFBA55D3"/>
        <sz val="14.0"/>
      </rPr>
      <t>TTT</t>
    </r>
    <r>
      <rPr>
        <rFont val="Courier New"/>
        <color rgb="FF3CB371"/>
        <sz val="14.0"/>
      </rPr>
      <t>S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Q</t>
    </r>
    <r>
      <rPr>
        <rFont val="Courier New"/>
        <color rgb="FFBA55D3"/>
        <sz val="14.0"/>
      </rPr>
      <t>T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L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PA</t>
    </r>
    <r>
      <rPr>
        <rFont val="Courier New"/>
        <color rgb="FFBA55D3"/>
        <sz val="14.0"/>
      </rPr>
      <t>T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D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AHNG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A</t>
    </r>
    <r>
      <rPr>
        <rFont val="Courier New"/>
        <color rgb="FF4169E1"/>
        <sz val="14.0"/>
      </rPr>
      <t>C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</si>
  <si>
    <t>ctg18_64</t>
  </si>
  <si>
    <t>P.5</t>
  </si>
  <si>
    <t>Corallococcus coralloides DSM 2259</t>
  </si>
  <si>
    <t>https://antismash.secondarymetabolites.org/upload/bacteria-ae76ef45-a916-4bfe-9203-ed52332a2889/index.html</t>
  </si>
  <si>
    <t>I(3),II(2)-II</t>
  </si>
  <si>
    <t>accnNC_017030 - Region 14</t>
  </si>
  <si>
    <t xml:space="preserve">PeptidasaC39, </t>
  </si>
  <si>
    <t>MKKPTKKLTLSKDTLRSLNETELKQVAGGAPTSVVACTGTDPTEATVCYTNALCSTGEAFGCCF</t>
  </si>
  <si>
    <t>MKKPTKKLTLSKDTLRSLNETELKQVAGG</t>
  </si>
  <si>
    <t>APTSVVACTGTDPTEATVCYTNALCSTGEAFGCCF</t>
  </si>
  <si>
    <t>ctg1_3675</t>
  </si>
  <si>
    <t>P.6</t>
  </si>
  <si>
    <t>Lysobacter capsici AZ78</t>
  </si>
  <si>
    <t>https://antismash.secondarymetabolites.org/upload/bacteria-f726ba82-2337-47ef-b42b-96c77f7139d4/index.html</t>
  </si>
  <si>
    <t>accnJAJA01000003 - Region 1 </t>
  </si>
  <si>
    <t>Peptidasa c39, zona de BGCS</t>
  </si>
  <si>
    <t>MNRILNLQKLAVSADPSDGAAADSTSSFAGCNCSTSSNGGCLCSGEVTIAV</t>
  </si>
  <si>
    <t>MNRILNLQKLAVSADPSDGAAAD</t>
  </si>
  <si>
    <t>STSSFAGCNCSTSSNGGCLCSGEVTIAV</t>
  </si>
  <si>
    <t>ctg3_254</t>
  </si>
  <si>
    <t>P.7</t>
  </si>
  <si>
    <t>Myxococcus fulvus HW-1</t>
  </si>
  <si>
    <t>https://antismash.secondarymetabolites.org/upload/bacteria-bd6409ec-5ce3-4f3f-9285-d925cb8f23ad/index.html</t>
  </si>
  <si>
    <t>accnNC_015711 - Region 11</t>
  </si>
  <si>
    <t>MSQKKDHILRAWRDPEYFNSLSAEARASLPANPAAELELSDEVLESISGADSCERFGSYHCTPCPPYVCL</t>
  </si>
  <si>
    <t>MSQKKDHILRAWRDPEYFNSLSAEARASLPANPAAELELSDEVLESISG</t>
  </si>
  <si>
    <t>ADSCERFGSYHCTPCPPYVCL</t>
  </si>
  <si>
    <t>ctg1_4376</t>
  </si>
  <si>
    <t>Pseudomonas fluorescens F113</t>
  </si>
  <si>
    <t>https://antismash.secondarymetabolites.org/upload/bacteria-59f67a03-51c6-4668-a570-786180bba5c9/index.html</t>
  </si>
  <si>
    <t>Rivularia sp. PCC 7116</t>
  </si>
  <si>
    <t>https://antismash.secondarymetabolites.org/upload/bacteria-a32a31db-1291-4ab6-bc60-f9b5f826d3da/index.html</t>
  </si>
  <si>
    <t>II,V(2)</t>
  </si>
  <si>
    <t>P.8</t>
  </si>
  <si>
    <t>Myxococcus xanthus DK 1622</t>
  </si>
  <si>
    <t>https://antismash.secondarymetabolites.org/upload/bacteria-ca0fb93a-2934-4184-bab5-4f28ad451692/index.html</t>
  </si>
  <si>
    <t>accnNC_008095 - Region 7</t>
  </si>
  <si>
    <t>MSKKEHILRAWRDPEYFNSLSSEERAALPANPAAELELSDEVLESISGADSCEQFGSYYCTPCPPYVCM</t>
  </si>
  <si>
    <t>MSKKEHILRAWRDPEYFNSLSSEERAALPANPAAELELSDEVLESISG</t>
  </si>
  <si>
    <t>ADSCEQFGSYYCTPCPPYVCM</t>
  </si>
  <si>
    <t>ctg1_27800</t>
  </si>
  <si>
    <t>P.9</t>
  </si>
  <si>
    <t>MSQKKDHILRAWRDPEYFNSLSSEERAALPANPAAELELGDDLLEVITGGDFCLPGQSSAQCTPCPPRHCL</t>
  </si>
  <si>
    <t>MSQKKDHILRAWRDPEYFNSLSSEERAALPANPAAELELGDDLLEVITG</t>
  </si>
  <si>
    <t>GDFCLPGQSSAQCTPCPPRHCL</t>
  </si>
  <si>
    <t>ctg1_27801</t>
  </si>
  <si>
    <t>R.1</t>
  </si>
  <si>
    <t>Anaerococcus sp. 9403502</t>
  </si>
  <si>
    <t>https://antismash.secondarymetabolites.org/upload/bacteria-b5ec22ce-dca4-4644-9068-5650f4bba5ad/index.html</t>
  </si>
  <si>
    <t>accnCAJJ01000031 - Region 1 </t>
  </si>
  <si>
    <t>Sistema ABC</t>
  </si>
  <si>
    <t>MSKKVENWKKAIYSKSENLDNPAGDIFRELSDSELDGIMAG</t>
  </si>
  <si>
    <t>MSKKVENWKKAIYSKSENLDNPAGDIFRELSDSELDGIMAGGTANTYCHCYSGKHSCGRACTITSECPIATIICC</t>
  </si>
  <si>
    <r>
      <rPr>
        <rFont val="Courier New"/>
        <color rgb="FF555555"/>
        <sz val="14.0"/>
      </rPr>
      <t>G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AN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Y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H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Y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GKH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GRA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I</t>
    </r>
    <r>
      <rPr>
        <rFont val="Courier New"/>
        <color rgb="FFBA55D3"/>
        <sz val="14.0"/>
      </rPr>
      <t>T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E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PIA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II</t>
    </r>
    <r>
      <rPr>
        <rFont val="Courier New"/>
        <color rgb="FF4169E1"/>
        <sz val="14.0"/>
      </rPr>
      <t>CC</t>
    </r>
  </si>
  <si>
    <t>ctg31_10</t>
  </si>
  <si>
    <t>R.10</t>
  </si>
  <si>
    <t>Herpetosiphon aurantiacus DSM 785</t>
  </si>
  <si>
    <t>https://antismash.secondarymetabolites.org/upload/bacteria-ea393f12-7eff-432d-aaaf-171333982918/index.html</t>
  </si>
  <si>
    <t>accnNC_009972 - Region 7</t>
  </si>
  <si>
    <t>MLNIDLNTVVGSLELSDEELEVVSAGKEKKSYSCTVSRGDGA</t>
  </si>
  <si>
    <t>MLNIDLNTVVGSLELSDEELEVVSAGKEKKSYS</t>
  </si>
  <si>
    <t>CTCTCSASAAPSQNA</t>
  </si>
  <si>
    <t>ctg1_1974</t>
  </si>
  <si>
    <t>R.11</t>
  </si>
  <si>
    <t>MIEQNTIIGSLELSDEELEVVSAGKEKKSYSCTVSRGDGGCNCTCSSSATPSQNA</t>
  </si>
  <si>
    <t>MIEQNTIIGSLELSDEELEVVSA</t>
  </si>
  <si>
    <t>GKEKKSYSCTVSRGDGGCNCTCSSSATPSQNA</t>
  </si>
  <si>
    <t>ctg1_1975</t>
  </si>
  <si>
    <t>R.12</t>
  </si>
  <si>
    <t>Prevotella sp. CAG:891</t>
  </si>
  <si>
    <t>https://antismash.secondarymetabolites.org/upload/bacteria-fe040c35-a3df-4624-b632-02e1a113dbcd/index.html</t>
  </si>
  <si>
    <t>accnFR901725 - Region 1 </t>
  </si>
  <si>
    <t>MKKFNQLKSVLTDEFSVLNKESLMLVLGGQAHTVAAQGSCGSSRSSQSCNSTATCNCICPIIKPKPQPSLPTIKK</t>
  </si>
  <si>
    <t>MKKFNQLKSVLTDEFSVLNKESLMLVLGG</t>
  </si>
  <si>
    <r>
      <rPr>
        <rFont val="Courier New"/>
        <color rgb="FF555555"/>
        <sz val="14.0"/>
      </rPr>
      <t>QAH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VAAQG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</t>
    </r>
    <r>
      <rPr>
        <rFont val="Courier New"/>
        <color rgb="FF3CB371"/>
        <sz val="14.0"/>
      </rPr>
      <t>SS</t>
    </r>
    <r>
      <rPr>
        <rFont val="Courier New"/>
        <color rgb="FF555555"/>
        <sz val="14.0"/>
      </rPr>
      <t>R</t>
    </r>
    <r>
      <rPr>
        <rFont val="Courier New"/>
        <color rgb="FF3CB371"/>
        <sz val="14.0"/>
      </rPr>
      <t>SS</t>
    </r>
    <r>
      <rPr>
        <rFont val="Courier New"/>
        <color rgb="FF555555"/>
        <sz val="14.0"/>
      </rPr>
      <t>Q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N</t>
    </r>
    <r>
      <rPr>
        <rFont val="Courier New"/>
        <color rgb="FF3CB371"/>
        <sz val="14.0"/>
      </rPr>
      <t>S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A</t>
    </r>
    <r>
      <rPr>
        <rFont val="Courier New"/>
        <color rgb="FFBA55D3"/>
        <sz val="14.0"/>
      </rPr>
      <t>T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N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I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PIIKPKPQP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LP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IKK</t>
    </r>
  </si>
  <si>
    <t>allorf_2780_3007</t>
  </si>
  <si>
    <t>R.2</t>
  </si>
  <si>
    <t>Anaerococcus tetradius ATCC 35098</t>
  </si>
  <si>
    <t>https://antismash.secondarymetabolites.org/upload/bacteria-a70c678f-3e15-4ba5-b11a-eb128d3fc12d/index.html</t>
  </si>
  <si>
    <t>accnNZ_GG666304 - Region 1</t>
  </si>
  <si>
    <t>MSKKMENWKKAIYFKNEDVDNPAGDIFRELSDSELDGIMAG</t>
  </si>
  <si>
    <t>MSKKMENWKKAIYFKNEDVDNPAGDIFRELSDSELDGIMAGGTANTHCHCYSGKDSCGHGCTITTECPFATLICC</t>
  </si>
  <si>
    <r>
      <rPr>
        <rFont val="Courier New"/>
        <color rgb="FF555555"/>
        <sz val="14.0"/>
      </rPr>
      <t>G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AN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H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H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Y</t>
    </r>
    <r>
      <rPr>
        <rFont val="Courier New"/>
        <color rgb="FF3CB371"/>
        <sz val="14.0"/>
      </rPr>
      <t>S</t>
    </r>
    <r>
      <rPr>
        <rFont val="Courier New"/>
        <color rgb="FF555555"/>
        <sz val="14.0"/>
      </rPr>
      <t>GKD</t>
    </r>
    <r>
      <rPr>
        <rFont val="Courier New"/>
        <color rgb="FF3CB371"/>
        <sz val="14.0"/>
      </rPr>
      <t>S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GHG</t>
    </r>
    <r>
      <rPr>
        <rFont val="Courier New"/>
        <color rgb="FF4169E1"/>
        <sz val="14.0"/>
      </rPr>
      <t>C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I</t>
    </r>
    <r>
      <rPr>
        <rFont val="Courier New"/>
        <color rgb="FFBA55D3"/>
        <sz val="14.0"/>
      </rPr>
      <t>TT</t>
    </r>
    <r>
      <rPr>
        <rFont val="Courier New"/>
        <color rgb="FF555555"/>
        <sz val="14.0"/>
      </rPr>
      <t>E</t>
    </r>
    <r>
      <rPr>
        <rFont val="Courier New"/>
        <color rgb="FF4169E1"/>
        <sz val="14.0"/>
      </rPr>
      <t>C</t>
    </r>
    <r>
      <rPr>
        <rFont val="Courier New"/>
        <color rgb="FF555555"/>
        <sz val="14.0"/>
      </rPr>
      <t>PFA</t>
    </r>
    <r>
      <rPr>
        <rFont val="Courier New"/>
        <color rgb="FFBA55D3"/>
        <sz val="14.0"/>
      </rPr>
      <t>T</t>
    </r>
    <r>
      <rPr>
        <rFont val="Courier New"/>
        <color rgb="FF555555"/>
        <sz val="14.0"/>
      </rPr>
      <t>LI</t>
    </r>
    <r>
      <rPr>
        <rFont val="Courier New"/>
        <color rgb="FF4169E1"/>
        <sz val="14.0"/>
      </rPr>
      <t>CC</t>
    </r>
  </si>
  <si>
    <t>ctg10_22</t>
  </si>
  <si>
    <t>R.3</t>
  </si>
  <si>
    <t>Gemmatimonas aurantiaca T-27</t>
  </si>
  <si>
    <t>https://antismash.secondarymetabolites.org/upload/bacteria-14dd036e-ff8c-42d8-8e9a-ec88bd596d69/index.html</t>
  </si>
  <si>
    <t>accnNC_012489 - Region 4</t>
  </si>
  <si>
    <t>PeptidsaC39</t>
  </si>
  <si>
    <t>MTDTLIRAWKDQHFRDSLPHATRAALPANPAGELANIDPEVGAAVGGESRTEFLLTLGCCQGFTQFCGAFTGGSVCTSDCMTIWLTTDAICAMK</t>
  </si>
  <si>
    <t>MTDTLIRAWKDQHFRDSLPHATRAALPANPAGELANIDPEVG</t>
  </si>
  <si>
    <t>FTGGSVCTSDCMTIWLTTDAICAMK</t>
  </si>
  <si>
    <t>ctg1_3957</t>
  </si>
  <si>
    <t>Stigmatella aurantiaca DW4/3-1 (Prj:54333)</t>
  </si>
  <si>
    <t>https://antismash.secondarymetabolites.org/upload/bacteria-74a0ffc0-89b5-438b-9b33-f94549d08412/index.html</t>
  </si>
  <si>
    <t>II(2),III,IV</t>
  </si>
  <si>
    <t>LCTGGARVLPGAVLSFCIGCGCVEGTQRALRHERLAAQLIA</t>
  </si>
  <si>
    <t>LCTGGARVLPGA</t>
  </si>
  <si>
    <t>VLSFCIGCGCVEGTQRALRHERLAAQLIA</t>
  </si>
  <si>
    <t>allorf_4588962_4589087</t>
  </si>
  <si>
    <t>R.5</t>
  </si>
  <si>
    <t>MQRFGKSLSGSATGMAGAMNSDIHCSNQHLRGLPNPTTLQRLESASHWPDH</t>
  </si>
  <si>
    <t>MQRFGKSLSGSATGMAG</t>
  </si>
  <si>
    <t>AMNSDIHCSNQHLRGLPNPTTLQRLESASHWPDH</t>
  </si>
  <si>
    <t>ctg1_1969</t>
  </si>
  <si>
    <t>R.6</t>
  </si>
  <si>
    <t>MMHTINYELIIGSVELSDEELEVVSAGATAKSYSCTISRSTKECECTCPPREN</t>
  </si>
  <si>
    <t>MMHTINYELIIGSVELSDEELEVVSAG</t>
  </si>
  <si>
    <t>ATAKSYSCTISRSTKECECTCPPREN</t>
  </si>
  <si>
    <t>ctg1_1970</t>
  </si>
  <si>
    <t>R.7</t>
  </si>
  <si>
    <t>MQQFDLNTIIGSVELNDEELEIVSAGSKEKKSYSCTVSRGDGACQCTCQASSAVSA</t>
  </si>
  <si>
    <t>MQQFDLNTIIGSVELNDEELEIVSAGSKEKKSYSCTVSRGDGA</t>
  </si>
  <si>
    <t>CQCTCQASSAVSA</t>
  </si>
  <si>
    <t>ctg1_1971</t>
  </si>
  <si>
    <t>Thermogemmatispora sp. PM5</t>
  </si>
  <si>
    <t>https://antismash.secondarymetabolites.org/upload/bacteria-60a4acc8-864f-49b2-9615-dbedee26486d/index.html</t>
  </si>
  <si>
    <t>R.8</t>
  </si>
  <si>
    <t>MDNLNIDLNAVVGDIELSDEELEIVSAGSKEKKSYSCTVSRGDGACTCSCTSAS</t>
  </si>
  <si>
    <t>ACTCSCTSAS</t>
  </si>
  <si>
    <t>ctg1_1972</t>
  </si>
  <si>
    <t>R.9</t>
  </si>
  <si>
    <t>MLNIDLNTVVGSLELSDEELEIVSAGAEKKSYSCTVSRGDGACTCTCGSSPTPPATPH</t>
  </si>
  <si>
    <t>MLNIDLNTVVGSLELSDEELEIVSAGAEKKSYSCTVSRGDG</t>
  </si>
  <si>
    <t>ACTCTCGSSPTPPATPH</t>
  </si>
  <si>
    <t>ctg1_1973</t>
  </si>
  <si>
    <t>Tolypothrix sp. PCC 7601 strain UTEX B 481</t>
  </si>
  <si>
    <t>https://antismash.secondarymetabolites.org/upload/bacteria-182cafc1-cc05-44fd-99c1-7df39b01a2d8/index.html</t>
  </si>
  <si>
    <t>II,V</t>
  </si>
  <si>
    <t>Xanthomonas vasicola pv. vasculorum NCPPB 1326</t>
  </si>
  <si>
    <t>https://antismash.secondarymetabolites.org/upload/bacteria-67d5b071-799d-4597-96f8-f2e2aaaec480/index.html</t>
  </si>
  <si>
    <t>Actinobateria</t>
  </si>
  <si>
    <t>Actinoalloteichus cyanogriseus DSM 43889</t>
  </si>
  <si>
    <t>Actinoalloteichus cyanogriseus strain NRRL B-2194</t>
  </si>
  <si>
    <t>Actinocatenispora sera strain NRRL B-24477</t>
  </si>
  <si>
    <t>Actinomadura oligospora ATCC 43269</t>
  </si>
  <si>
    <t>Actinomyces gerencseriae DSM 6844</t>
  </si>
  <si>
    <t>Actinomyces israelii DSM 43320</t>
  </si>
  <si>
    <t>Actinomyces sp. oral taxon 448 str. F0400</t>
  </si>
  <si>
    <t>https://antismash.secondarymetabolites.org/upload/bacteria-5cb523be-edf8-45b9-8e5b-75547f1b4924/index.html#r4c1</t>
  </si>
  <si>
    <t>accnNZ_AFQC01000004 - Region 1</t>
  </si>
  <si>
    <t>MTADILVEMTDAELDATLGAGNGVFHTISHECYYNSWAFIFTCC</t>
  </si>
  <si>
    <t>MTADILVEMTDAELDATLGA</t>
  </si>
  <si>
    <t>GNGVFHTISHECYYNSWAFIFTCC</t>
  </si>
  <si>
    <t>ctg4_41</t>
  </si>
  <si>
    <t>Allokutzneria albata strain NRRL B-24461</t>
  </si>
  <si>
    <t>Amycolatopsis azurea DSM 43854</t>
  </si>
  <si>
    <t>Amycolatopsis balhimycina FH 1894 strain DSM 44591</t>
  </si>
  <si>
    <t>Amycolatopsis decaplanina DSM 44594</t>
  </si>
  <si>
    <t>Amycolatopsis japonica strain MG417-CF17</t>
  </si>
  <si>
    <t>Amycolatopsis orientalis DSM 40040 = KCTC 9412</t>
  </si>
  <si>
    <t>Amycolatopsis orientalis HCCB10007</t>
  </si>
  <si>
    <t>Amycolicicoccus subflavus DQS3-9A1 plasmid pAS9A-1</t>
  </si>
  <si>
    <t>Bifidobacterium aesculapii strain DSM 26737T</t>
  </si>
  <si>
    <t>https://antismash.secondarymetabolites.org/upload/bacteria-59828686-8158-4fee-8c1c-ff212dc25e08/index.html#r1c1</t>
  </si>
  <si>
    <t>accnBCFK01000001 - Region 1</t>
  </si>
  <si>
    <t xml:space="preserve">Hace falta peptidasa y sitio de corte </t>
  </si>
  <si>
    <t>Bifidobacterium angulatum DSM 20098 = JCM 7096 strain DSM 20098</t>
  </si>
  <si>
    <t>https://antismash.secondarymetabolites.org/upload/bacteria-fc0a446b-21b8-46d3-b7e4-e261c074f39b/index.html</t>
  </si>
  <si>
    <t>accnABYS02000009 - Region 1</t>
  </si>
  <si>
    <t>Bifidobacterium angulatum DSM 20098</t>
  </si>
  <si>
    <t>Bifidobacterium longum DJO10A plasmid pDOJH10L</t>
  </si>
  <si>
    <t>Codigo</t>
  </si>
  <si>
    <t>Código</t>
  </si>
  <si>
    <t>Especie</t>
  </si>
  <si>
    <t>Antismash link</t>
  </si>
  <si>
    <t>Tamaño [NT]</t>
  </si>
  <si>
    <t>Lider</t>
  </si>
  <si>
    <t>Central</t>
  </si>
  <si>
    <t>Fasta.Precursor</t>
  </si>
  <si>
    <t>Fasta.lider</t>
  </si>
  <si>
    <t>Fasta.central</t>
  </si>
  <si>
    <t>S.V.1</t>
  </si>
  <si>
    <t xml:space="preserve">1.1-647 </t>
  </si>
  <si>
    <t>Streptomyces nigrescens strain HEK616</t>
  </si>
  <si>
    <t>AP026073.1</t>
  </si>
  <si>
    <t>https://antismash.secondarymetabolites.org/upload/bacteria-acb0bbd4-abb3-4407-84c2-928706604e01/index.html#r1c1</t>
  </si>
  <si>
    <t xml:space="preserve"> MKTDAIMELVAGYDAYADSAELQPGASTEAPATTAFCASASASWMASLFSARTIKGGC</t>
  </si>
  <si>
    <t xml:space="preserve"> MKTDAIMELVAGYDAYADSAELQP</t>
  </si>
  <si>
    <t>GASTEAPATTAFCASASASWMASLFSARTIKGGC</t>
  </si>
  <si>
    <t>S.V.2</t>
  </si>
  <si>
    <t>1.1-648</t>
  </si>
  <si>
    <t>MKTDAIMELVAGYDAYADSAELQLGPTAEAPATTTFCASAGVSWLASQFSAKTVKGGC</t>
  </si>
  <si>
    <t>MKTDAIMELVAGYDAYADSAELQL</t>
  </si>
  <si>
    <t>GPTAEAPATTTFCASAGVSWLASQFSAKTVKGGC</t>
  </si>
  <si>
    <t>S.V.3</t>
  </si>
  <si>
    <t>1.1-649</t>
  </si>
  <si>
    <t>MDNKSTVITDLVAGYSAYTEAGELNVSAAAGAPATTWVCVSVAASRVSSAKCVSWAGASVSAASGATYEITC</t>
  </si>
  <si>
    <t>MDNKSTVITDLVAGYSAYTEAGELNVSAAA</t>
  </si>
  <si>
    <t>GAPATTWVCVSVAASRVSSAKCVSWAGASVSAASGATYEITC</t>
  </si>
  <si>
    <t>S.I.4</t>
  </si>
  <si>
    <t>1.2-966</t>
  </si>
  <si>
    <t>https://antismash.secondarymetabolites.org/upload/bacteria-acb0bbd4-abb3-4407-84c2-928706604e01/index.html#r1c2</t>
  </si>
  <si>
    <t>MTPRVTDQHTTASVPAAQDPFDLDISVVESGGTVAASAASDGGCAATCGGNACVSSGS</t>
  </si>
  <si>
    <t>MTPRVTDQHTTASVPAAQDPFDLDISVVES</t>
  </si>
  <si>
    <t>GGTVAASAASDGGCAATCGGNACVSSGS</t>
  </si>
  <si>
    <t>S.I.5</t>
  </si>
  <si>
    <t>1.2-967</t>
  </si>
  <si>
    <t>MEADEFDLDISVLESGDGQATLINLTDDGCGSTCSSPCATNVA</t>
  </si>
  <si>
    <t>MEADEFDLDISVLESGDGQA</t>
  </si>
  <si>
    <t>TLINLTDDGCGSTCSSPCATNVA</t>
  </si>
  <si>
    <t>S.I.6</t>
  </si>
  <si>
    <t>1.2-968</t>
  </si>
  <si>
    <t>MSANTIKDRAQPPSATAGGDAFDLDISVLESGDGSASLINLTDDGCKPSCNGSCATNVA</t>
  </si>
  <si>
    <t>MSANTIKDRAQPPSATAGGDAFDLDISVLESGDGSAS</t>
  </si>
  <si>
    <t>LINLTDDGCKPSCNGSCATNVA</t>
  </si>
  <si>
    <t>S.IV.7</t>
  </si>
  <si>
    <t>1.15-4023</t>
  </si>
  <si>
    <t>Streptomyces sp. R527F</t>
  </si>
  <si>
    <t xml:space="preserve">CP090837.1 </t>
  </si>
  <si>
    <t>https://antismash.secondarymetabolites.org/upload/bacteria-735b7989-6f60-4805-a449-bd6fb3f4bf99/index.html#r1c15</t>
  </si>
  <si>
    <t>IV</t>
  </si>
  <si>
    <t>MIDNTMTVDVDELQTLEGEESVALAGCTRTCTWTCSITSIEQQ</t>
  </si>
  <si>
    <t>MIDNTMTVDVDELQTLEGEESVAL</t>
  </si>
  <si>
    <t>AGCTRTCTWTCSITSIEQQ</t>
  </si>
  <si>
    <t>S.I.8</t>
  </si>
  <si>
    <t xml:space="preserve"> 1.31-5816</t>
  </si>
  <si>
    <t xml:space="preserve">Streptomyces mobaraensis NBRC 13819 = DSM 40847 </t>
  </si>
  <si>
    <t xml:space="preserve">CP072827.1 </t>
  </si>
  <si>
    <t>https://antismash.secondarymetabolites.org/upload/bacteria-d32d6f44-f71a-4f16-9f13-d5b30aa32e60/index.html#r1c31</t>
  </si>
  <si>
    <t>MTTAVLDSVTAPIGLPAGDLTDEEFQLEVRVVVAESPVYNFDCPTSDGCGNTCANGASSCVSTIEDAA</t>
  </si>
  <si>
    <t>MTTAVLDSVTAPIGLPAGDLTDEEFQLEVRVVVAESPV</t>
  </si>
  <si>
    <t>YNFDCPTSDGCGNTCANGASSCVSTIEDAA</t>
  </si>
  <si>
    <t>S.IV.9</t>
  </si>
  <si>
    <t xml:space="preserve">1.38-6328 </t>
  </si>
  <si>
    <t>https://antismash.secondarymetabolites.org/upload/bacteria-d32d6f44-f71a-4f16-9f13-d5b30aa32e60/index.html#r1c38</t>
  </si>
  <si>
    <t>MMEDAVLELQELPETDEQALEPVMCCDTDHTSGQCTDPPRCPP</t>
  </si>
  <si>
    <t>MMEDAVLELQELPETDEQALEPVM</t>
  </si>
  <si>
    <t>CCDTDHTSGQCTDPPRCPP</t>
  </si>
  <si>
    <t>S.III.10</t>
  </si>
  <si>
    <t>1.29-5637</t>
  </si>
  <si>
    <t>https://antismash.secondarymetabolites.org/upload/bacteria-d32d6f44-f71a-4f16-9f13-d5b30aa32e60/index.html#r1c29</t>
  </si>
  <si>
    <t>III</t>
  </si>
  <si>
    <t>MALLDLQNLESDELHGGGGQSTASLLSCVSTASVLLCL</t>
  </si>
  <si>
    <t>MALLDLQNLESDELHGG</t>
  </si>
  <si>
    <t>GGQSTASLLSCVSTASVLLCL</t>
  </si>
  <si>
    <t>S.I.11</t>
  </si>
  <si>
    <t>1.13-1692</t>
  </si>
  <si>
    <t>Streptomyces olivaceus strain SCSIO T05</t>
  </si>
  <si>
    <t>CP043317.1</t>
  </si>
  <si>
    <t>https://antismash.secondarymetabolites.org/upload/bacteria-04f047c2-287d-4e63-9da3-17f69c6d8842/index.html#r1c13</t>
  </si>
  <si>
    <t>VSIPTHQPPRPTAVVAESVPVPVPVPAEEWELDTTVTRAPVPIVEACGTGDGCAKTCASSCASS</t>
  </si>
  <si>
    <t>VSIPTHQPPRPTAVVAESVPVPVPVPAEEW</t>
  </si>
  <si>
    <t>ELDTTVTRAPVPIVEACGTGDGCAKTCASSCASS</t>
  </si>
  <si>
    <t>S.II.12</t>
  </si>
  <si>
    <t>1.23-3564</t>
  </si>
  <si>
    <t>https://antismash.secondarymetabolites.org/upload/bacteria-04f047c2-287d-4e63-9da3-17f69c6d8842/index.html#r1c23</t>
  </si>
  <si>
    <t>MYQGDLSLIEEIEEQDFDGVAYGACTTNTFSLSDSLGNHGGWCTLTKECQPNCS</t>
  </si>
  <si>
    <t>MYQGDLSLIEEIEEQDFDGVAY</t>
  </si>
  <si>
    <t>GACTTNTFSLSDSLGNHGGWCTLTKECQPNCS</t>
  </si>
  <si>
    <t>S.I.13</t>
  </si>
  <si>
    <t>1.16-4102</t>
  </si>
  <si>
    <t>Streptomyces sp. HM190</t>
  </si>
  <si>
    <t>CP047318.1</t>
  </si>
  <si>
    <t>https://antismash.secondarymetabolites.org/upload/bacteria-a30da5ee-f962-4fdc-bffb-ce9d41b7b072/index.html#r1c16</t>
  </si>
  <si>
    <t>MSDAFDLDARISAPSAGPAGEQAPPPSISQIATRTVCTKSVCQVTSTCACTSVCTVFCSPGK</t>
  </si>
  <si>
    <t>MSDAFDLDARISAPSAGPA</t>
  </si>
  <si>
    <t>GEQAPPPSISQIATRTVCTKSVCQVTSTCACTSVCTVFCSPGK</t>
  </si>
  <si>
    <t>S.I.14</t>
  </si>
  <si>
    <t>1.13-1689</t>
  </si>
  <si>
    <t xml:space="preserve">Streptomyces sp. SN-593 </t>
  </si>
  <si>
    <t>AP018365.1</t>
  </si>
  <si>
    <t>https://antismash.secondarymetabolites.org/upload/bacteria-3b7317e1-a9da-4d88-8217-476f5b040ee3/index.html#r1c13</t>
  </si>
  <si>
    <t>MTQKVSTSITRTEEQPPSDGFDLNVSLLEVSDAASLTSLTDDNCGSTCGACTTNVA</t>
  </si>
  <si>
    <t>MTQKVSTSITRTEEQPPSDGFDLNVSLLEVSDAASL</t>
  </si>
  <si>
    <t>TSLTDDNCGSTCGACTTNVA</t>
  </si>
  <si>
    <t>S.I.15</t>
  </si>
  <si>
    <t>1.21-3878</t>
  </si>
  <si>
    <t>https://antismash.secondarymetabolites.org/upload/bacteria-3b7317e1-a9da-4d88-8217-476f5b040ee3/index.html#r1c21</t>
  </si>
  <si>
    <t>MPTATLLPTAPPLLDEDDDFAPLDVTVVVSTKLNGALMCDTGDGCGSTCSNGASACDSAAGDPA</t>
  </si>
  <si>
    <t>MPTATLLPTAPPLLDEDDDFAPLDVTVVVSTKLN</t>
  </si>
  <si>
    <t>GALMCDTGDGCGSTCSNGASACDSAAGDPA</t>
  </si>
  <si>
    <t>S.IV.16</t>
  </si>
  <si>
    <t>1.1-38</t>
  </si>
  <si>
    <t xml:space="preserve">Streptomyces vinaceus strain ATCC 27476 </t>
  </si>
  <si>
    <t xml:space="preserve">CP023692.1 </t>
  </si>
  <si>
    <t>https://antismash.secondarymetabolites.org/upload/bacteria-c576e523-4cd4-4fc6-a9f2-4413d53de158/index.html#r1c1</t>
  </si>
  <si>
    <t xml:space="preserve"> MELDLDALQQLPTEEQQAGICSYTCKVTCPYTQPDGS</t>
  </si>
  <si>
    <t xml:space="preserve"> MELDLDALQQLP</t>
  </si>
  <si>
    <t>TEEQQAGICSYTCKVTCPYTQPDGS</t>
  </si>
  <si>
    <t>S.IV.17</t>
  </si>
  <si>
    <t>1.1-39</t>
  </si>
  <si>
    <t>MELDLDALQQLPAEEEQTTICRLSCKVSCQYTCAATGG</t>
  </si>
  <si>
    <t>MELDLDALQQLPAEEE</t>
  </si>
  <si>
    <t>QTTICRLSCKVSCQYTCAATGG</t>
  </si>
  <si>
    <t>S.IV.18</t>
  </si>
  <si>
    <t>1.1-41</t>
  </si>
  <si>
    <t>MELDLNALQQLPAEEEQAGVCGYSCQVSCPNTCAVTGR</t>
  </si>
  <si>
    <t>MELDLNALQQLPAEEE</t>
  </si>
  <si>
    <t>QAGVCGYSCQVSCPNTCAVTGR</t>
  </si>
  <si>
    <t>S.IV.19</t>
  </si>
  <si>
    <t>1.1-42</t>
  </si>
  <si>
    <t xml:space="preserve"> MEIDPDALQLLPTPETSAHERCAQTCRISCPATADSGA</t>
  </si>
  <si>
    <t xml:space="preserve"> MEIDPDALQLLP</t>
  </si>
  <si>
    <t>TPETSAHERCAQTCRISCPATADSGA</t>
  </si>
  <si>
    <t>CP106650.1</t>
  </si>
  <si>
    <t>https://antismash.secondarymetabolites.org/upload/bacteria-fd17adf1-0a4f-4269-875d-e40b00008d2a/index.html#r1c22</t>
  </si>
  <si>
    <t>MEHDKVFAPIADPGQLAHLSATHSNALVENPFDDADEAGAADDK</t>
  </si>
  <si>
    <t>CP106840.1</t>
  </si>
  <si>
    <t>https://antismash.secondarymetabolites.org/upload/bacteria-ccbdb353-a505-4171-b415-c43b753b91f0/index.html#r1c5</t>
  </si>
  <si>
    <t>MQKDIIHNDPLAGDEENRRPGIGITVTVPFRNAEDTEED</t>
  </si>
  <si>
    <t>https://antismash.secondarymetabolites.org/upload/bacteria-ccbdb353-a505-4171-b415-c43b753b91f0/index.html#r1c14</t>
  </si>
  <si>
    <t>MIKVLEMAGDVEEIELSFHGEESSYFEPTAARCSSSSTCTCCCTG</t>
  </si>
  <si>
    <t>https://antismash.secondarymetabolites.org/upload/bacteria-ccbdb353-a505-4171-b415-c43b753b91f0/index.html#r1c24</t>
  </si>
  <si>
    <t>MNSTPQVQTQEISDSDLDNVSGGLVGGVVGTATSTVDSIAPVSGAVGTATGLVDGVAGTDTAGVVGTASGLVAGL</t>
  </si>
  <si>
    <t>CP106798.1</t>
  </si>
  <si>
    <t>https://antismash.secondarymetabolites.org/upload/bacteria-19d987dc-034c-4ae9-b8f7-9b47dfe88485/index.html#r1c22</t>
  </si>
  <si>
    <t>MNSTPQVETVEISDAELDNVSGGLSVNALNTVTGAVNGIAPVSGLADTAVGTVEGVTGLNTAPVAGLVAGL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</si>
</sst>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b/>
      <sz val="11.0"/>
      <color theme="0"/>
      <name val="Calibri"/>
    </font>
    <font>
      <u/>
      <sz val="11.0"/>
      <color theme="10"/>
      <name val="Calibri"/>
    </font>
    <font>
      <sz val="11.0"/>
      <color theme="1"/>
      <name val="Verdana"/>
    </font>
    <font>
      <sz val="14.0"/>
      <color rgb="FF555555"/>
      <name val="Courier New"/>
    </font>
    <font>
      <sz val="14.0"/>
      <color rgb="FF4169E1"/>
      <name val="Courier New"/>
    </font>
    <font>
      <sz val="11.0"/>
      <color rgb="FFFFFFFF"/>
      <name val="Verdana"/>
    </font>
    <font>
      <u/>
      <sz val="11.0"/>
      <color theme="10"/>
      <name val="Calibri"/>
    </font>
    <font>
      <b/>
      <sz val="10.0"/>
      <color rgb="FF555555"/>
      <name val="Courier New"/>
    </font>
    <font>
      <sz val="11.0"/>
      <color rgb="FF000000"/>
      <name val="Arial"/>
    </font>
    <font>
      <b/>
      <sz val="8.0"/>
      <color rgb="FF555555"/>
      <name val="Courier New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/>
    <border>
      <left/>
      <right/>
      <top/>
      <bottom/>
    </border>
    <border>
      <bottom style="thin">
        <color rgb="FF8EAADB"/>
      </bottom>
    </border>
    <border>
      <left/>
      <right/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3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/>
    </xf>
    <xf borderId="3" fillId="2" fontId="1" numFmtId="0" xfId="0" applyAlignment="1" applyBorder="1" applyFont="1">
      <alignment horizontal="center"/>
    </xf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quotePrefix="1"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0" fillId="0" fontId="4" numFmtId="0" xfId="0" applyFont="1"/>
    <xf borderId="1" fillId="7" fontId="1" numFmtId="0" xfId="0" applyBorder="1" applyFill="1" applyFont="1"/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1" fillId="8" fontId="1" numFmtId="0" xfId="0" applyBorder="1" applyFont="1"/>
    <xf borderId="1" fillId="9" fontId="1" numFmtId="0" xfId="0" applyBorder="1" applyFont="1"/>
    <xf borderId="0" fillId="0" fontId="1" numFmtId="0" xfId="0" applyFont="1"/>
    <xf borderId="1" fillId="10" fontId="1" numFmtId="0" xfId="0" applyBorder="1" applyFont="1"/>
    <xf borderId="0" fillId="0" fontId="1" numFmtId="2" xfId="0" applyAlignment="1" applyFont="1" applyNumberFormat="1">
      <alignment horizontal="center"/>
    </xf>
    <xf borderId="3" fillId="11" fontId="5" numFmtId="0" xfId="0" applyBorder="1" applyFill="1" applyFont="1"/>
    <xf borderId="3" fillId="12" fontId="1" numFmtId="0" xfId="0" applyBorder="1" applyFill="1" applyFont="1"/>
    <xf borderId="4" fillId="12" fontId="1" numFmtId="0" xfId="0" applyBorder="1" applyFont="1"/>
    <xf borderId="4" fillId="12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5" fillId="0" fontId="1" numFmtId="0" xfId="0" applyBorder="1" applyFont="1"/>
    <xf borderId="5" fillId="0" fontId="11" numFmtId="0" xfId="0" applyBorder="1" applyFont="1"/>
    <xf borderId="0" fillId="0" fontId="12" numFmtId="0" xfId="0" applyFont="1"/>
    <xf borderId="5" fillId="0" fontId="13" numFmtId="0" xfId="0" applyBorder="1" applyFont="1"/>
    <xf borderId="1" fillId="12" fontId="1" numFmtId="0" xfId="0" applyBorder="1" applyFont="1"/>
    <xf borderId="5" fillId="0" fontId="8" numFmtId="0" xfId="0" applyBorder="1" applyFont="1"/>
    <xf borderId="0" fillId="0" fontId="13" numFmtId="0" xfId="0" applyAlignment="1" applyFont="1">
      <alignment vertical="center"/>
    </xf>
    <xf borderId="0" fillId="0" fontId="13" numFmtId="0" xfId="0" applyFont="1"/>
    <xf borderId="5" fillId="0" fontId="10" numFmtId="0" xfId="0" applyBorder="1" applyFont="1"/>
    <xf borderId="0" fillId="0" fontId="14" numFmtId="0" xfId="0" applyAlignment="1" applyFont="1">
      <alignment horizontal="left" shrinkToFit="0" vertical="center" wrapText="1"/>
    </xf>
    <xf borderId="6" fillId="12" fontId="1" numFmtId="0" xfId="0" applyBorder="1" applyFont="1"/>
    <xf borderId="6" fillId="12" fontId="15" numFmtId="0" xfId="0" applyBorder="1" applyFont="1"/>
    <xf borderId="3" fillId="11" fontId="5" numFmtId="0" xfId="0" applyAlignment="1" applyBorder="1" applyFont="1">
      <alignment horizontal="center"/>
    </xf>
    <xf borderId="3" fillId="12" fontId="1" numFmtId="0" xfId="0" applyAlignment="1" applyBorder="1" applyFont="1">
      <alignment horizontal="center"/>
    </xf>
    <xf borderId="4" fillId="12" fontId="1" numFmtId="0" xfId="0" applyAlignment="1" applyBorder="1" applyFont="1">
      <alignment horizontal="center"/>
    </xf>
    <xf borderId="4" fillId="12" fontId="16" numFmtId="0" xfId="0" applyAlignment="1" applyBorder="1" applyFont="1">
      <alignment horizontal="center"/>
    </xf>
    <xf borderId="6" fillId="12" fontId="1" numFmtId="0" xfId="0" applyAlignment="1" applyBorder="1" applyFont="1">
      <alignment horizontal="center"/>
    </xf>
    <xf borderId="6" fillId="12" fontId="17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RiPPs-Referencia-style">
      <tableStyleElement dxfId="1" type="headerRow"/>
      <tableStyleElement dxfId="2" type="firstRowStripe"/>
      <tableStyleElement dxfId="2" type="secondRowStripe"/>
    </tableStyle>
    <tableStyle count="3" pivot="0" name="Predicción AMP-style">
      <tableStyleElement dxfId="1" type="headerRow"/>
      <tableStyleElement dxfId="2" type="firstRowStripe"/>
      <tableStyleElement dxfId="2" type="secondRowStripe"/>
    </tableStyle>
    <tableStyle count="3" pivot="0" name="Predicción AMP-style 2">
      <tableStyleElement dxfId="1" type="headerRow"/>
      <tableStyleElement dxfId="2" type="firstRowStripe"/>
      <tableStyleElement dxfId="2" type="secondRowStripe"/>
    </tableStyle>
    <tableStyle count="3" pivot="0" name="Péptidos Alejo-style">
      <tableStyleElement dxfId="1" type="headerRow"/>
      <tableStyleElement dxfId="2" type="firstRowStripe"/>
      <tableStyleElement dxfId="2" type="secondRowStripe"/>
    </tableStyle>
    <tableStyle count="3" pivot="0" name="Peptidos de Sergio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E327" displayName="Table_1" id="1">
  <tableColumns count="31">
    <tableColumn name="Accession" id="1"/>
    <tableColumn name="Organism" id="2"/>
    <tableColumn name="Taxonomia (FILO)" id="3"/>
    <tableColumn name="Main product" id="4"/>
    <tableColumn name="Clase" id="5"/>
    <tableColumn name="¿Completo?" id="6"/>
    <tableColumn name="Actividad antimicrobiana" id="7"/>
    <tableColumn name="Actividad a Gram +/-" id="8"/>
    <tableColumn name="Mecanismo de acción" id="9"/>
    <tableColumn name="PM (g/mol) " id="10"/>
    <tableColumn name="PI" id="11"/>
    <tableColumn name="Carga neta (pH=7)" id="12"/>
    <tableColumn name="Hidrofilicidad media" id="13"/>
    <tableColumn name="Ciclos de RippMiner" id="14"/>
    <tableColumn name="Identificador del peptido precursor" id="15"/>
    <tableColumn name="Secuencia del peptido precursor" id="16"/>
    <tableColumn name="Péptido lider " id="17"/>
    <tableColumn name="Peptido central " id="18"/>
    <tableColumn name="Link" id="19"/>
    <tableColumn name="FASTA del peptido precursor" id="20"/>
    <tableColumn name="Macrel" id="21"/>
    <tableColumn name="Is AMP?" id="22"/>
    <tableColumn name="CAMPR3" id="23"/>
    <tableColumn name="Is AMP?2" id="24"/>
    <tableColumn name="AL4AMP" id="25"/>
    <tableColumn name="Is AMP?3" id="26"/>
    <tableColumn name="Antimicrobial Peptide Scanner vr.2" id="27"/>
    <tableColumn name="Is AMP?4" id="28"/>
    <tableColumn name="AmPEP" id="29"/>
    <tableColumn name="Is AMP?5" id="30"/>
    <tableColumn name="Is AMP?6" id="31"/>
  </tableColumns>
  <tableStyleInfo name="RiPPs-Referencia-style" showColumnStripes="0" showFirstColumn="1" showLastColumn="1" showRowStripes="1"/>
</table>
</file>

<file path=xl/tables/table2.xml><?xml version="1.0" encoding="utf-8"?>
<table xmlns="http://schemas.openxmlformats.org/spreadsheetml/2006/main" ref="B1:M236" displayName="Table_2" id="2">
  <tableColumns count="12">
    <tableColumn name="Main product" id="1"/>
    <tableColumn name="Actividad antimicrobiana" id="2"/>
    <tableColumn name="Macrel" id="3"/>
    <tableColumn name="Coincidencia" id="4"/>
    <tableColumn name="CAMP R3" id="5"/>
    <tableColumn name="Coincidencia2" id="6"/>
    <tableColumn name="AL4AM" id="7"/>
    <tableColumn name="Coincidencia3" id="8"/>
    <tableColumn name="Antimicrobial Peptide Scanner vr.2" id="9"/>
    <tableColumn name="Coincidencia4" id="10"/>
    <tableColumn name="AmPEP" id="11"/>
    <tableColumn name="Coincidencia5" id="12"/>
  </tableColumns>
  <tableStyleInfo name="Predicción AMP-style" showColumnStripes="0" showFirstColumn="1" showLastColumn="1" showRowStripes="1"/>
</table>
</file>

<file path=xl/tables/table3.xml><?xml version="1.0" encoding="utf-8"?>
<table xmlns="http://schemas.openxmlformats.org/spreadsheetml/2006/main" ref="P34:R39" displayName="Table_3" id="3">
  <tableColumns count="3">
    <tableColumn name="Software" id="1"/>
    <tableColumn name="Discrepancias (Total 235)" id="2"/>
    <tableColumn name="% Similitud" id="3"/>
  </tableColumns>
  <tableStyleInfo name="Predicción AMP-style 2" showColumnStripes="0" showFirstColumn="1" showLastColumn="1" showRowStripes="1"/>
</table>
</file>

<file path=xl/tables/table4.xml><?xml version="1.0" encoding="utf-8"?>
<table xmlns="http://schemas.openxmlformats.org/spreadsheetml/2006/main" ref="A1:W129" displayName="Table_4" id="4">
  <tableColumns count="23">
    <tableColumn name="Columna1" id="1"/>
    <tableColumn name="Taxonomía" id="2"/>
    <tableColumn name="Genome" id="3"/>
    <tableColumn name="Genome ID" id="4"/>
    <tableColumn name="Antismash lin " id="5"/>
    <tableColumn name="Clase" id="6"/>
    <tableColumn name="BGC" id="7"/>
    <tableColumn name="Competente" id="8"/>
    <tableColumn name="Genes Accesorios" id="9"/>
    <tableColumn name="Peptido precursor" id="10"/>
    <tableColumn name="Peptido lider" id="11"/>
    <tableColumn name="Peptido central" id="12"/>
    <tableColumn name="Sitio de corte" id="13"/>
    <tableColumn name="PM" id="14"/>
    <tableColumn name="PI" id="15"/>
    <tableColumn name="Gravy" id="16"/>
    <tableColumn name="C" id="17"/>
    <tableColumn name="S+T" id="18"/>
    <tableColumn name="Rippminer ciclos" id="19"/>
    <tableColumn name="Gen peptid" id="20"/>
    <tableColumn name="Fasta precursor" id="21"/>
    <tableColumn name="Fasta lider" id="22"/>
    <tableColumn name="Fasta peptido central" id="23"/>
  </tableColumns>
  <tableStyleInfo name="Péptidos Alejo-style" showColumnStripes="0" showFirstColumn="1" showLastColumn="1" showRowStripes="1"/>
</table>
</file>

<file path=xl/tables/table5.xml><?xml version="1.0" encoding="utf-8"?>
<table xmlns="http://schemas.openxmlformats.org/spreadsheetml/2006/main" ref="A1:M25" displayName="Table_5" id="5">
  <tableColumns count="13">
    <tableColumn name="Codigo" id="1"/>
    <tableColumn name="Código" id="2"/>
    <tableColumn name="Especie" id="3"/>
    <tableColumn name="Genome ID" id="4"/>
    <tableColumn name="Antismash link" id="5"/>
    <tableColumn name="Tamaño [NT]" id="6"/>
    <tableColumn name="Clase" id="7"/>
    <tableColumn name="Fasta precursor" id="8"/>
    <tableColumn name="Lider" id="9"/>
    <tableColumn name="Central" id="10"/>
    <tableColumn name="Fasta.Precursor" id="11"/>
    <tableColumn name="Fasta.lider" id="12"/>
    <tableColumn name="Fasta.central" id="13"/>
  </tableColumns>
  <tableStyleInfo name="Peptidos de Serg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ibig.secondarymetabolites.org/repository/BGC0000505/index.html" TargetMode="External"/><Relationship Id="rId190" Type="http://schemas.openxmlformats.org/officeDocument/2006/relationships/hyperlink" Target="https://mibig.secondarymetabolites.org/repository/BGC0001391/index.html" TargetMode="External"/><Relationship Id="rId42" Type="http://schemas.openxmlformats.org/officeDocument/2006/relationships/hyperlink" Target="https://mibig.secondarymetabolites.org/repository/BGC0000506/index.html" TargetMode="External"/><Relationship Id="rId41" Type="http://schemas.openxmlformats.org/officeDocument/2006/relationships/hyperlink" Target="https://mibig.secondarymetabolites.org/repository/BGC0000505/index.html" TargetMode="External"/><Relationship Id="rId44" Type="http://schemas.openxmlformats.org/officeDocument/2006/relationships/hyperlink" Target="https://mibig.secondarymetabolites.org/repository/BGC0000508/index.html" TargetMode="External"/><Relationship Id="rId194" Type="http://schemas.openxmlformats.org/officeDocument/2006/relationships/hyperlink" Target="https://mibig.secondarymetabolites.org/repository/BGC0001407/index.html" TargetMode="External"/><Relationship Id="rId43" Type="http://schemas.openxmlformats.org/officeDocument/2006/relationships/hyperlink" Target="https://mibig.secondarymetabolites.org/repository/BGC0000507/index.html" TargetMode="External"/><Relationship Id="rId193" Type="http://schemas.openxmlformats.org/officeDocument/2006/relationships/hyperlink" Target="https://mibig.secondarymetabolites.org/repository/BGC0001407/index.html" TargetMode="External"/><Relationship Id="rId46" Type="http://schemas.openxmlformats.org/officeDocument/2006/relationships/hyperlink" Target="https://mibig.secondarymetabolites.org/repository/BGC0000510/index.html" TargetMode="External"/><Relationship Id="rId192" Type="http://schemas.openxmlformats.org/officeDocument/2006/relationships/hyperlink" Target="https://mibig.secondarymetabolites.org/repository/BGC0001398/index.html" TargetMode="External"/><Relationship Id="rId45" Type="http://schemas.openxmlformats.org/officeDocument/2006/relationships/hyperlink" Target="https://mibig.secondarymetabolites.org/repository/BGC0000509/index.html" TargetMode="External"/><Relationship Id="rId191" Type="http://schemas.openxmlformats.org/officeDocument/2006/relationships/hyperlink" Target="https://mibig.secondarymetabolites.org/repository/BGC0001391/index.html" TargetMode="External"/><Relationship Id="rId48" Type="http://schemas.openxmlformats.org/officeDocument/2006/relationships/hyperlink" Target="https://mibig.secondarymetabolites.org/repository/BGC0000513/index.html" TargetMode="External"/><Relationship Id="rId187" Type="http://schemas.openxmlformats.org/officeDocument/2006/relationships/hyperlink" Target="https://mibig.secondarymetabolites.org/repository/BGC0001311/index.html" TargetMode="External"/><Relationship Id="rId47" Type="http://schemas.openxmlformats.org/officeDocument/2006/relationships/hyperlink" Target="https://mibig.secondarymetabolites.org/repository/BGC0000511/index.html" TargetMode="External"/><Relationship Id="rId186" Type="http://schemas.openxmlformats.org/officeDocument/2006/relationships/hyperlink" Target="https://mibig.secondarymetabolites.org/repository/BGC0001311/index.html" TargetMode="External"/><Relationship Id="rId185" Type="http://schemas.openxmlformats.org/officeDocument/2006/relationships/hyperlink" Target="https://mibig.secondarymetabolites.org/repository/BGC0001311/index.html" TargetMode="External"/><Relationship Id="rId49" Type="http://schemas.openxmlformats.org/officeDocument/2006/relationships/hyperlink" Target="https://mibig.secondarymetabolites.org/repository/BGC0000514/index.html" TargetMode="External"/><Relationship Id="rId184" Type="http://schemas.openxmlformats.org/officeDocument/2006/relationships/hyperlink" Target="https://mibig.secondarymetabolites.org/repository/BGC0001311/index.html" TargetMode="External"/><Relationship Id="rId189" Type="http://schemas.openxmlformats.org/officeDocument/2006/relationships/hyperlink" Target="https://mibig.secondarymetabolites.org/repository/BGC0001364/index.html" TargetMode="External"/><Relationship Id="rId188" Type="http://schemas.openxmlformats.org/officeDocument/2006/relationships/hyperlink" Target="https://mibig.secondarymetabolites.org/repository/BGC0001356/index.html" TargetMode="External"/><Relationship Id="rId31" Type="http://schemas.openxmlformats.org/officeDocument/2006/relationships/hyperlink" Target="https://mibig.secondarymetabolites.org/repository/BGC0000497/index.html" TargetMode="External"/><Relationship Id="rId30" Type="http://schemas.openxmlformats.org/officeDocument/2006/relationships/hyperlink" Target="https://mibig.secondarymetabolites.org/repository/BGC0000497/index.html" TargetMode="External"/><Relationship Id="rId33" Type="http://schemas.openxmlformats.org/officeDocument/2006/relationships/hyperlink" Target="https://mibig.secondarymetabolites.org/repository/BGC0000499/index.html" TargetMode="External"/><Relationship Id="rId183" Type="http://schemas.openxmlformats.org/officeDocument/2006/relationships/hyperlink" Target="https://mibig.secondarymetabolites.org/repository/BGC0001311/index.html" TargetMode="External"/><Relationship Id="rId32" Type="http://schemas.openxmlformats.org/officeDocument/2006/relationships/hyperlink" Target="https://mibig.secondarymetabolites.org/repository/BGC0000498/index.html" TargetMode="External"/><Relationship Id="rId182" Type="http://schemas.openxmlformats.org/officeDocument/2006/relationships/hyperlink" Target="https://mibig.secondarymetabolites.org/repository/BGC0001311/index.html" TargetMode="External"/><Relationship Id="rId35" Type="http://schemas.openxmlformats.org/officeDocument/2006/relationships/hyperlink" Target="https://mibig.secondarymetabolites.org/repository/BGC0000501/index.html" TargetMode="External"/><Relationship Id="rId181" Type="http://schemas.openxmlformats.org/officeDocument/2006/relationships/hyperlink" Target="https://mibig.secondarymetabolites.org/repository/BGC0001311/index.html" TargetMode="External"/><Relationship Id="rId34" Type="http://schemas.openxmlformats.org/officeDocument/2006/relationships/hyperlink" Target="https://mibig.secondarymetabolites.org/repository/BGC0000500/index.html" TargetMode="External"/><Relationship Id="rId180" Type="http://schemas.openxmlformats.org/officeDocument/2006/relationships/hyperlink" Target="https://mibig.secondarymetabolites.org/repository/BGC0001311/index.html" TargetMode="External"/><Relationship Id="rId37" Type="http://schemas.openxmlformats.org/officeDocument/2006/relationships/hyperlink" Target="https://mibig.secondarymetabolites.org/repository/BGC0000503/index.html" TargetMode="External"/><Relationship Id="rId176" Type="http://schemas.openxmlformats.org/officeDocument/2006/relationships/hyperlink" Target="https://mibig.secondarymetabolites.org/repository/BGC0001291/index.html" TargetMode="External"/><Relationship Id="rId297" Type="http://schemas.openxmlformats.org/officeDocument/2006/relationships/hyperlink" Target="https://mibig.secondarymetabolites.org/repository/BGC0002698/index.html" TargetMode="External"/><Relationship Id="rId36" Type="http://schemas.openxmlformats.org/officeDocument/2006/relationships/hyperlink" Target="https://mibig.secondarymetabolites.org/repository/BGC0000502/index.html" TargetMode="External"/><Relationship Id="rId175" Type="http://schemas.openxmlformats.org/officeDocument/2006/relationships/hyperlink" Target="https://mibig.secondarymetabolites.org/repository/BGC0001289/index.html" TargetMode="External"/><Relationship Id="rId296" Type="http://schemas.openxmlformats.org/officeDocument/2006/relationships/hyperlink" Target="https://mibig.secondarymetabolites.org/repository/BGC0002674/index.html" TargetMode="External"/><Relationship Id="rId39" Type="http://schemas.openxmlformats.org/officeDocument/2006/relationships/hyperlink" Target="https://mibig.secondarymetabolites.org/repository/BGC0000504/index.html" TargetMode="External"/><Relationship Id="rId174" Type="http://schemas.openxmlformats.org/officeDocument/2006/relationships/hyperlink" Target="https://mibig.secondarymetabolites.org/repository/BGC0001289/index.html" TargetMode="External"/><Relationship Id="rId295" Type="http://schemas.openxmlformats.org/officeDocument/2006/relationships/hyperlink" Target="https://mibig.secondarymetabolites.org/repository/BGC0002668/index.html" TargetMode="External"/><Relationship Id="rId38" Type="http://schemas.openxmlformats.org/officeDocument/2006/relationships/hyperlink" Target="https://mibig.secondarymetabolites.org/repository/BGC0000504/index.html" TargetMode="External"/><Relationship Id="rId173" Type="http://schemas.openxmlformats.org/officeDocument/2006/relationships/hyperlink" Target="https://mibig.secondarymetabolites.org/repository/BGC0001229/index.html" TargetMode="External"/><Relationship Id="rId294" Type="http://schemas.openxmlformats.org/officeDocument/2006/relationships/hyperlink" Target="https://mibig.secondarymetabolites.org/repository/BGC0002659/index.html" TargetMode="External"/><Relationship Id="rId179" Type="http://schemas.openxmlformats.org/officeDocument/2006/relationships/hyperlink" Target="https://mibig.secondarymetabolites.org/repository/BGC0001311/index.html" TargetMode="External"/><Relationship Id="rId178" Type="http://schemas.openxmlformats.org/officeDocument/2006/relationships/hyperlink" Target="https://mibig.secondarymetabolites.org/repository/BGC0001307/index.html" TargetMode="External"/><Relationship Id="rId299" Type="http://schemas.openxmlformats.org/officeDocument/2006/relationships/hyperlink" Target="https://mibig.secondarymetabolites.org/repository/BGC0002704/index.html" TargetMode="External"/><Relationship Id="rId177" Type="http://schemas.openxmlformats.org/officeDocument/2006/relationships/hyperlink" Target="https://mibig.secondarymetabolites.org/repository/BGC0001306/index.html" TargetMode="External"/><Relationship Id="rId298" Type="http://schemas.openxmlformats.org/officeDocument/2006/relationships/hyperlink" Target="https://mibig.secondarymetabolites.org/repository/BGC0002703/index.html" TargetMode="External"/><Relationship Id="rId20" Type="http://schemas.openxmlformats.org/officeDocument/2006/relationships/hyperlink" Target="https://mibig.secondarymetabolites.org/repository/BGC0000485/index.html" TargetMode="External"/><Relationship Id="rId22" Type="http://schemas.openxmlformats.org/officeDocument/2006/relationships/hyperlink" Target="https://mibig.secondarymetabolites.org/repository/BGC0000487/index.html" TargetMode="External"/><Relationship Id="rId21" Type="http://schemas.openxmlformats.org/officeDocument/2006/relationships/hyperlink" Target="https://mibig.secondarymetabolites.org/repository/BGC0000486/index.html" TargetMode="External"/><Relationship Id="rId24" Type="http://schemas.openxmlformats.org/officeDocument/2006/relationships/hyperlink" Target="https://mibig.secondarymetabolites.org/repository/BGC0000489/index.html" TargetMode="External"/><Relationship Id="rId23" Type="http://schemas.openxmlformats.org/officeDocument/2006/relationships/hyperlink" Target="https://mibig.secondarymetabolites.org/repository/BGC0000488/index.html" TargetMode="External"/><Relationship Id="rId26" Type="http://schemas.openxmlformats.org/officeDocument/2006/relationships/hyperlink" Target="https://mibig.secondarymetabolites.org/repository/BGC0000491/index.html" TargetMode="External"/><Relationship Id="rId25" Type="http://schemas.openxmlformats.org/officeDocument/2006/relationships/hyperlink" Target="https://mibig.secondarymetabolites.org/repository/BGC0000490/index.html" TargetMode="External"/><Relationship Id="rId28" Type="http://schemas.openxmlformats.org/officeDocument/2006/relationships/hyperlink" Target="https://mibig.secondarymetabolites.org/repository/BGC0000494/index.html" TargetMode="External"/><Relationship Id="rId27" Type="http://schemas.openxmlformats.org/officeDocument/2006/relationships/hyperlink" Target="https://pubmed.ncbi.nlm.nih.gov/19139222/" TargetMode="External"/><Relationship Id="rId29" Type="http://schemas.openxmlformats.org/officeDocument/2006/relationships/hyperlink" Target="https://mibig.secondarymetabolites.org/repository/BGC0000495/index.html" TargetMode="External"/><Relationship Id="rId11" Type="http://schemas.openxmlformats.org/officeDocument/2006/relationships/hyperlink" Target="https://mibig.secondarymetabolites.org/repository/BGC0000479/index.html" TargetMode="External"/><Relationship Id="rId10" Type="http://schemas.openxmlformats.org/officeDocument/2006/relationships/hyperlink" Target="https://mibig.secondarymetabolites.org/repository/BGC0000477/index.html" TargetMode="External"/><Relationship Id="rId13" Type="http://schemas.openxmlformats.org/officeDocument/2006/relationships/hyperlink" Target="https://mibig.secondarymetabolites.org/repository/BGC0000480/index.html" TargetMode="External"/><Relationship Id="rId12" Type="http://schemas.openxmlformats.org/officeDocument/2006/relationships/hyperlink" Target="https://mibig.secondarymetabolites.org/repository/BGC0000479/index.html" TargetMode="External"/><Relationship Id="rId15" Type="http://schemas.openxmlformats.org/officeDocument/2006/relationships/hyperlink" Target="https://mibig.secondarymetabolites.org/repository/BGC0000481/index.html" TargetMode="External"/><Relationship Id="rId198" Type="http://schemas.openxmlformats.org/officeDocument/2006/relationships/hyperlink" Target="https://mibig.secondarymetabolites.org/repository/BGC0001486/index.html" TargetMode="External"/><Relationship Id="rId14" Type="http://schemas.openxmlformats.org/officeDocument/2006/relationships/hyperlink" Target="https://mibig.secondarymetabolites.org/repository/BGC0000480/index.html" TargetMode="External"/><Relationship Id="rId197" Type="http://schemas.openxmlformats.org/officeDocument/2006/relationships/hyperlink" Target="https://mibig.secondarymetabolites.org/repository/BGC0001474/index.html" TargetMode="External"/><Relationship Id="rId17" Type="http://schemas.openxmlformats.org/officeDocument/2006/relationships/hyperlink" Target="https://mibig.secondarymetabolites.org/repository/BGC0000483/index.html" TargetMode="External"/><Relationship Id="rId196" Type="http://schemas.openxmlformats.org/officeDocument/2006/relationships/hyperlink" Target="https://mibig.secondarymetabolites.org/repository/BGC0001472/index.html" TargetMode="External"/><Relationship Id="rId16" Type="http://schemas.openxmlformats.org/officeDocument/2006/relationships/hyperlink" Target="https://mibig.secondarymetabolites.org/repository/BGC0000482/index.html" TargetMode="External"/><Relationship Id="rId195" Type="http://schemas.openxmlformats.org/officeDocument/2006/relationships/hyperlink" Target="https://mibig.secondarymetabolites.org/repository/BGC0001471/index.html" TargetMode="External"/><Relationship Id="rId19" Type="http://schemas.openxmlformats.org/officeDocument/2006/relationships/hyperlink" Target="https://mibig.secondarymetabolites.org/repository/BGC0000484/index.html" TargetMode="External"/><Relationship Id="rId18" Type="http://schemas.openxmlformats.org/officeDocument/2006/relationships/hyperlink" Target="https://mibig.secondarymetabolites.org/repository/BGC0000483/index.html" TargetMode="External"/><Relationship Id="rId199" Type="http://schemas.openxmlformats.org/officeDocument/2006/relationships/hyperlink" Target="https://mibig.secondarymetabolites.org/repository/BGC0001493/index.html" TargetMode="External"/><Relationship Id="rId84" Type="http://schemas.openxmlformats.org/officeDocument/2006/relationships/hyperlink" Target="https://mibig.secondarymetabolites.org/repository/BGC0000545/index.html" TargetMode="External"/><Relationship Id="rId83" Type="http://schemas.openxmlformats.org/officeDocument/2006/relationships/hyperlink" Target="https://mibig.secondarymetabolites.org/repository/BGC0000544/index.html" TargetMode="External"/><Relationship Id="rId86" Type="http://schemas.openxmlformats.org/officeDocument/2006/relationships/hyperlink" Target="https://mibig.secondarymetabolites.org/repository/BGC0000547/index.html" TargetMode="External"/><Relationship Id="rId85" Type="http://schemas.openxmlformats.org/officeDocument/2006/relationships/hyperlink" Target="https://mibig.secondarymetabolites.org/repository/BGC0000546/index.html" TargetMode="External"/><Relationship Id="rId88" Type="http://schemas.openxmlformats.org/officeDocument/2006/relationships/hyperlink" Target="https://mibig.secondarymetabolites.org/repository/BGC0000549/index.html" TargetMode="External"/><Relationship Id="rId150" Type="http://schemas.openxmlformats.org/officeDocument/2006/relationships/hyperlink" Target="https://mibig.secondarymetabolites.org/repository/BGC0000619/index.html" TargetMode="External"/><Relationship Id="rId271" Type="http://schemas.openxmlformats.org/officeDocument/2006/relationships/hyperlink" Target="https://mibig.secondarymetabolites.org/repository/BGC0002316/index.html" TargetMode="External"/><Relationship Id="rId87" Type="http://schemas.openxmlformats.org/officeDocument/2006/relationships/hyperlink" Target="https://mibig.secondarymetabolites.org/repository/BGC0000548/index.html" TargetMode="External"/><Relationship Id="rId270" Type="http://schemas.openxmlformats.org/officeDocument/2006/relationships/hyperlink" Target="https://mibig.secondarymetabolites.org/repository/BGC0002316/index.html" TargetMode="External"/><Relationship Id="rId89" Type="http://schemas.openxmlformats.org/officeDocument/2006/relationships/hyperlink" Target="https://mibig.secondarymetabolites.org/repository/BGC0000550/index.html" TargetMode="External"/><Relationship Id="rId80" Type="http://schemas.openxmlformats.org/officeDocument/2006/relationships/hyperlink" Target="https://mibig.secondarymetabolites.org/repository/BGC0000541/index.html" TargetMode="External"/><Relationship Id="rId82" Type="http://schemas.openxmlformats.org/officeDocument/2006/relationships/hyperlink" Target="https://mibig.secondarymetabolites.org/repository/BGC0000543/index.html" TargetMode="External"/><Relationship Id="rId81" Type="http://schemas.openxmlformats.org/officeDocument/2006/relationships/hyperlink" Target="https://mibig.secondarymetabolites.org/repository/BGC0000542/index.html" TargetMode="External"/><Relationship Id="rId1" Type="http://schemas.openxmlformats.org/officeDocument/2006/relationships/hyperlink" Target="https://mibig.secondarymetabolites.org/repository/BGC0000468/index.html" TargetMode="External"/><Relationship Id="rId2" Type="http://schemas.openxmlformats.org/officeDocument/2006/relationships/hyperlink" Target="https://mibig.secondarymetabolites.org/repository/BGC0000470/index.html" TargetMode="External"/><Relationship Id="rId3" Type="http://schemas.openxmlformats.org/officeDocument/2006/relationships/hyperlink" Target="https://mibig.secondarymetabolites.org/repository/BGC0000471/index.html" TargetMode="External"/><Relationship Id="rId149" Type="http://schemas.openxmlformats.org/officeDocument/2006/relationships/hyperlink" Target="https://mibig.secondarymetabolites.org/repository/BGC0000618/index.html" TargetMode="External"/><Relationship Id="rId4" Type="http://schemas.openxmlformats.org/officeDocument/2006/relationships/hyperlink" Target="https://mibig.secondarymetabolites.org/repository/BGC0000472/index.html" TargetMode="External"/><Relationship Id="rId148" Type="http://schemas.openxmlformats.org/officeDocument/2006/relationships/hyperlink" Target="https://mibig.secondarymetabolites.org/repository/BGC0000617/index.html" TargetMode="External"/><Relationship Id="rId269" Type="http://schemas.openxmlformats.org/officeDocument/2006/relationships/hyperlink" Target="https://mibig.secondarymetabolites.org/repository/BGC0002312/index.html" TargetMode="External"/><Relationship Id="rId9" Type="http://schemas.openxmlformats.org/officeDocument/2006/relationships/hyperlink" Target="https://mibig.secondarymetabolites.org/repository/BGC0000477/index.html" TargetMode="External"/><Relationship Id="rId143" Type="http://schemas.openxmlformats.org/officeDocument/2006/relationships/hyperlink" Target="https://mibig.secondarymetabolites.org/repository/BGC0000611/index.html" TargetMode="External"/><Relationship Id="rId264" Type="http://schemas.openxmlformats.org/officeDocument/2006/relationships/hyperlink" Target="https://mibig.secondarymetabolites.org/repository/BGC0002289/index.html" TargetMode="External"/><Relationship Id="rId142" Type="http://schemas.openxmlformats.org/officeDocument/2006/relationships/hyperlink" Target="https://mibig.secondarymetabolites.org/repository/BGC0000610/index.html" TargetMode="External"/><Relationship Id="rId263" Type="http://schemas.openxmlformats.org/officeDocument/2006/relationships/hyperlink" Target="https://mibig.secondarymetabolites.org/repository/BGC0002151/index.html" TargetMode="External"/><Relationship Id="rId141" Type="http://schemas.openxmlformats.org/officeDocument/2006/relationships/hyperlink" Target="https://mibig.secondarymetabolites.org/repository/BGC0000608/index.html" TargetMode="External"/><Relationship Id="rId262" Type="http://schemas.openxmlformats.org/officeDocument/2006/relationships/hyperlink" Target="https://mibig.secondarymetabolites.org/repository/BGC0002150/index.html" TargetMode="External"/><Relationship Id="rId140" Type="http://schemas.openxmlformats.org/officeDocument/2006/relationships/hyperlink" Target="https://mibig.secondarymetabolites.org/repository/BGC0000607/index.html" TargetMode="External"/><Relationship Id="rId261" Type="http://schemas.openxmlformats.org/officeDocument/2006/relationships/hyperlink" Target="https://mibig.secondarymetabolites.org/repository/BGC0002144/index.html" TargetMode="External"/><Relationship Id="rId5" Type="http://schemas.openxmlformats.org/officeDocument/2006/relationships/hyperlink" Target="https://mibig.secondarymetabolites.org/repository/BGC0000473/index.html" TargetMode="External"/><Relationship Id="rId147" Type="http://schemas.openxmlformats.org/officeDocument/2006/relationships/hyperlink" Target="https://mibig.secondarymetabolites.org/repository/BGC0000616/index.html" TargetMode="External"/><Relationship Id="rId268" Type="http://schemas.openxmlformats.org/officeDocument/2006/relationships/hyperlink" Target="https://mibig.secondarymetabolites.org/repository/BGC0002307/index.html" TargetMode="External"/><Relationship Id="rId6" Type="http://schemas.openxmlformats.org/officeDocument/2006/relationships/hyperlink" Target="https://mibig.secondarymetabolites.org/repository/BGC0000475/index.html" TargetMode="External"/><Relationship Id="rId146" Type="http://schemas.openxmlformats.org/officeDocument/2006/relationships/hyperlink" Target="https://mibig.secondarymetabolites.org/repository/BGC0000615/index.html" TargetMode="External"/><Relationship Id="rId267" Type="http://schemas.openxmlformats.org/officeDocument/2006/relationships/hyperlink" Target="https://mibig.secondarymetabolites.org/repository/BGC0002303/index.html" TargetMode="External"/><Relationship Id="rId7" Type="http://schemas.openxmlformats.org/officeDocument/2006/relationships/hyperlink" Target="https://mibig.secondarymetabolites.org/repository/BGC0000475/index.html" TargetMode="External"/><Relationship Id="rId145" Type="http://schemas.openxmlformats.org/officeDocument/2006/relationships/hyperlink" Target="https://mibig.secondarymetabolites.org/repository/BGC0000614/index.html" TargetMode="External"/><Relationship Id="rId266" Type="http://schemas.openxmlformats.org/officeDocument/2006/relationships/hyperlink" Target="https://mibig.secondarymetabolites.org/repository/BGC0002303/index.html" TargetMode="External"/><Relationship Id="rId8" Type="http://schemas.openxmlformats.org/officeDocument/2006/relationships/hyperlink" Target="https://mibig.secondarymetabolites.org/repository/BGC0000476/index.html" TargetMode="External"/><Relationship Id="rId144" Type="http://schemas.openxmlformats.org/officeDocument/2006/relationships/hyperlink" Target="https://mibig.secondarymetabolites.org/repository/BGC0000613/index.html" TargetMode="External"/><Relationship Id="rId265" Type="http://schemas.openxmlformats.org/officeDocument/2006/relationships/hyperlink" Target="https://mibig.secondarymetabolites.org/repository/BGC0002298/index.html" TargetMode="External"/><Relationship Id="rId73" Type="http://schemas.openxmlformats.org/officeDocument/2006/relationships/hyperlink" Target="https://mibig.secondarymetabolites.org/repository/BGC0000534/index.html" TargetMode="External"/><Relationship Id="rId72" Type="http://schemas.openxmlformats.org/officeDocument/2006/relationships/hyperlink" Target="https://mibig.secondarymetabolites.org/repository/BGC0000534/index.html" TargetMode="External"/><Relationship Id="rId75" Type="http://schemas.openxmlformats.org/officeDocument/2006/relationships/hyperlink" Target="https://mibig.secondarymetabolites.org/repository/BGC0000536/index.html" TargetMode="External"/><Relationship Id="rId74" Type="http://schemas.openxmlformats.org/officeDocument/2006/relationships/hyperlink" Target="https://mibig.secondarymetabolites.org/repository/BGC0000535/index.html" TargetMode="External"/><Relationship Id="rId77" Type="http://schemas.openxmlformats.org/officeDocument/2006/relationships/hyperlink" Target="https://mibig.secondarymetabolites.org/repository/BGC0000538/index.html" TargetMode="External"/><Relationship Id="rId260" Type="http://schemas.openxmlformats.org/officeDocument/2006/relationships/hyperlink" Target="https://mibig.secondarymetabolites.org/repository/BGC0002133/index.html" TargetMode="External"/><Relationship Id="rId76" Type="http://schemas.openxmlformats.org/officeDocument/2006/relationships/hyperlink" Target="https://mibig.secondarymetabolites.org/repository/BGC0000537/index.html" TargetMode="External"/><Relationship Id="rId79" Type="http://schemas.openxmlformats.org/officeDocument/2006/relationships/hyperlink" Target="https://mibig.secondarymetabolites.org/repository/BGC0000540/index.html" TargetMode="External"/><Relationship Id="rId78" Type="http://schemas.openxmlformats.org/officeDocument/2006/relationships/hyperlink" Target="https://mibig.secondarymetabolites.org/repository/BGC0000539/index.html" TargetMode="External"/><Relationship Id="rId71" Type="http://schemas.openxmlformats.org/officeDocument/2006/relationships/hyperlink" Target="https://mibig.secondarymetabolites.org/repository/BGC0000534/index.html" TargetMode="External"/><Relationship Id="rId70" Type="http://schemas.openxmlformats.org/officeDocument/2006/relationships/hyperlink" Target="https://mibig.secondarymetabolites.org/repository/BGC0000533/index.html" TargetMode="External"/><Relationship Id="rId139" Type="http://schemas.openxmlformats.org/officeDocument/2006/relationships/hyperlink" Target="https://mibig.secondarymetabolites.org/repository/BGC0000606/index.html" TargetMode="External"/><Relationship Id="rId138" Type="http://schemas.openxmlformats.org/officeDocument/2006/relationships/hyperlink" Target="https://mibig.secondarymetabolites.org/repository/BGC0000605/index.html" TargetMode="External"/><Relationship Id="rId259" Type="http://schemas.openxmlformats.org/officeDocument/2006/relationships/hyperlink" Target="https://mibig.secondarymetabolites.org/repository/BGC0002130/index.html" TargetMode="External"/><Relationship Id="rId137" Type="http://schemas.openxmlformats.org/officeDocument/2006/relationships/hyperlink" Target="https://mibig.secondarymetabolites.org/repository/BGC0000604/index.html" TargetMode="External"/><Relationship Id="rId258" Type="http://schemas.openxmlformats.org/officeDocument/2006/relationships/hyperlink" Target="https://mibig.secondarymetabolites.org/repository/BGC0002120/index.html" TargetMode="External"/><Relationship Id="rId132" Type="http://schemas.openxmlformats.org/officeDocument/2006/relationships/hyperlink" Target="https://mibig.secondarymetabolites.org/repository/BGC0000599/index.html" TargetMode="External"/><Relationship Id="rId253" Type="http://schemas.openxmlformats.org/officeDocument/2006/relationships/hyperlink" Target="https://mibig.secondarymetabolites.org/repository/BGC0002064/index.html" TargetMode="External"/><Relationship Id="rId131" Type="http://schemas.openxmlformats.org/officeDocument/2006/relationships/hyperlink" Target="https://mibig.secondarymetabolites.org/repository/BGC0000598/index.html" TargetMode="External"/><Relationship Id="rId252" Type="http://schemas.openxmlformats.org/officeDocument/2006/relationships/hyperlink" Target="https://mibig.secondarymetabolites.org/repository/BGC0002064/index.html" TargetMode="External"/><Relationship Id="rId130" Type="http://schemas.openxmlformats.org/officeDocument/2006/relationships/hyperlink" Target="https://mibig.secondarymetabolites.org/repository/BGC0000594/index.html" TargetMode="External"/><Relationship Id="rId251" Type="http://schemas.openxmlformats.org/officeDocument/2006/relationships/hyperlink" Target="https://mibig.secondarymetabolites.org/repository/BGC0002053/index.html" TargetMode="External"/><Relationship Id="rId250" Type="http://schemas.openxmlformats.org/officeDocument/2006/relationships/hyperlink" Target="https://mibig.secondarymetabolites.org/repository/BGC0002043/index.html" TargetMode="External"/><Relationship Id="rId136" Type="http://schemas.openxmlformats.org/officeDocument/2006/relationships/hyperlink" Target="https://mibig.secondarymetabolites.org/repository/BGC0000603/index.html" TargetMode="External"/><Relationship Id="rId257" Type="http://schemas.openxmlformats.org/officeDocument/2006/relationships/hyperlink" Target="https://mibig.secondarymetabolites.org/repository/BGC0002111/index.html" TargetMode="External"/><Relationship Id="rId135" Type="http://schemas.openxmlformats.org/officeDocument/2006/relationships/hyperlink" Target="https://mibig.secondarymetabolites.org/repository/BGC0000602/index.html" TargetMode="External"/><Relationship Id="rId256" Type="http://schemas.openxmlformats.org/officeDocument/2006/relationships/hyperlink" Target="https://mibig.secondarymetabolites.org/repository/BGC0002111/index.html" TargetMode="External"/><Relationship Id="rId134" Type="http://schemas.openxmlformats.org/officeDocument/2006/relationships/hyperlink" Target="https://mibig.secondarymetabolites.org/repository/BGC0000601/index.html" TargetMode="External"/><Relationship Id="rId255" Type="http://schemas.openxmlformats.org/officeDocument/2006/relationships/hyperlink" Target="https://mibig.secondarymetabolites.org/repository/BGC0002110/index.html" TargetMode="External"/><Relationship Id="rId133" Type="http://schemas.openxmlformats.org/officeDocument/2006/relationships/hyperlink" Target="https://mibig.secondarymetabolites.org/repository/BGC0000600/index.html" TargetMode="External"/><Relationship Id="rId254" Type="http://schemas.openxmlformats.org/officeDocument/2006/relationships/hyperlink" Target="https://mibig.secondarymetabolites.org/repository/BGC0002074/index.html" TargetMode="External"/><Relationship Id="rId62" Type="http://schemas.openxmlformats.org/officeDocument/2006/relationships/hyperlink" Target="https://mibig.secondarymetabolites.org/repository/BGC0000525/index.html" TargetMode="External"/><Relationship Id="rId61" Type="http://schemas.openxmlformats.org/officeDocument/2006/relationships/hyperlink" Target="https://mibig.secondarymetabolites.org/repository/BGC0000523/index.html" TargetMode="External"/><Relationship Id="rId64" Type="http://schemas.openxmlformats.org/officeDocument/2006/relationships/hyperlink" Target="https://mibig.secondarymetabolites.org/repository/BGC0000527/index.html" TargetMode="External"/><Relationship Id="rId63" Type="http://schemas.openxmlformats.org/officeDocument/2006/relationships/hyperlink" Target="https://mibig.secondarymetabolites.org/repository/BGC0000526/index.html" TargetMode="External"/><Relationship Id="rId66" Type="http://schemas.openxmlformats.org/officeDocument/2006/relationships/hyperlink" Target="https://mibig.secondarymetabolites.org/repository/BGC0000529/index.html" TargetMode="External"/><Relationship Id="rId172" Type="http://schemas.openxmlformats.org/officeDocument/2006/relationships/hyperlink" Target="https://mibig.secondarymetabolites.org/repository/BGC0001229/index.html" TargetMode="External"/><Relationship Id="rId293" Type="http://schemas.openxmlformats.org/officeDocument/2006/relationships/hyperlink" Target="https://mibig.secondarymetabolites.org/repository/BGC0002635/index.html" TargetMode="External"/><Relationship Id="rId65" Type="http://schemas.openxmlformats.org/officeDocument/2006/relationships/hyperlink" Target="https://mibig.secondarymetabolites.org/repository/BGC0000528/index.html" TargetMode="External"/><Relationship Id="rId171" Type="http://schemas.openxmlformats.org/officeDocument/2006/relationships/hyperlink" Target="https://mibig.secondarymetabolites.org/repository/BGC0001226/index.html" TargetMode="External"/><Relationship Id="rId292" Type="http://schemas.openxmlformats.org/officeDocument/2006/relationships/hyperlink" Target="https://mibig.secondarymetabolites.org/repository/BGC0002627/index.html" TargetMode="External"/><Relationship Id="rId68" Type="http://schemas.openxmlformats.org/officeDocument/2006/relationships/hyperlink" Target="https://mibig.secondarymetabolites.org/repository/BGC0000531/index.html" TargetMode="External"/><Relationship Id="rId170" Type="http://schemas.openxmlformats.org/officeDocument/2006/relationships/hyperlink" Target="https://mibig.secondarymetabolites.org/repository/BGC0001210/index.html" TargetMode="External"/><Relationship Id="rId291" Type="http://schemas.openxmlformats.org/officeDocument/2006/relationships/hyperlink" Target="https://mibig.secondarymetabolites.org/repository/BGC0002626/index.html" TargetMode="External"/><Relationship Id="rId67" Type="http://schemas.openxmlformats.org/officeDocument/2006/relationships/hyperlink" Target="https://mibig.secondarymetabolites.org/repository/BGC0000530/index.html" TargetMode="External"/><Relationship Id="rId290" Type="http://schemas.openxmlformats.org/officeDocument/2006/relationships/hyperlink" Target="https://mibig.secondarymetabolites.org/repository/BGC0002586/index.html" TargetMode="External"/><Relationship Id="rId60" Type="http://schemas.openxmlformats.org/officeDocument/2006/relationships/hyperlink" Target="https://mibig.secondarymetabolites.org/repository/BGC0000522/index.html" TargetMode="External"/><Relationship Id="rId165" Type="http://schemas.openxmlformats.org/officeDocument/2006/relationships/hyperlink" Target="https://mibig.secondarymetabolites.org/repository/BGC0001171/index.html" TargetMode="External"/><Relationship Id="rId286" Type="http://schemas.openxmlformats.org/officeDocument/2006/relationships/hyperlink" Target="https://mibig.secondarymetabolites.org/repository/BGC0002575/index.html" TargetMode="External"/><Relationship Id="rId69" Type="http://schemas.openxmlformats.org/officeDocument/2006/relationships/hyperlink" Target="https://mibig.secondarymetabolites.org/repository/BGC0000532/index.html" TargetMode="External"/><Relationship Id="rId164" Type="http://schemas.openxmlformats.org/officeDocument/2006/relationships/hyperlink" Target="https://mibig.secondarymetabolites.org/repository/BGC0001167/index.html" TargetMode="External"/><Relationship Id="rId285" Type="http://schemas.openxmlformats.org/officeDocument/2006/relationships/hyperlink" Target="https://mibig.secondarymetabolites.org/repository/BGC0002560/index.html" TargetMode="External"/><Relationship Id="rId163" Type="http://schemas.openxmlformats.org/officeDocument/2006/relationships/hyperlink" Target="https://mibig.secondarymetabolites.org/repository/BGC0001167/index.html" TargetMode="External"/><Relationship Id="rId284" Type="http://schemas.openxmlformats.org/officeDocument/2006/relationships/hyperlink" Target="https://mibig.secondarymetabolites.org/repository/BGC0002551/index.html" TargetMode="External"/><Relationship Id="rId162" Type="http://schemas.openxmlformats.org/officeDocument/2006/relationships/hyperlink" Target="https://mibig.secondarymetabolites.org/repository/BGC0001167/index.html" TargetMode="External"/><Relationship Id="rId283" Type="http://schemas.openxmlformats.org/officeDocument/2006/relationships/hyperlink" Target="https://mibig.secondarymetabolites.org/repository/BGC0002485/index.html" TargetMode="External"/><Relationship Id="rId169" Type="http://schemas.openxmlformats.org/officeDocument/2006/relationships/hyperlink" Target="https://mibig.secondarymetabolites.org/repository/BGC0001209/index.html" TargetMode="External"/><Relationship Id="rId168" Type="http://schemas.openxmlformats.org/officeDocument/2006/relationships/hyperlink" Target="https://mibig.secondarymetabolites.org/repository/BGC0001188/index.html" TargetMode="External"/><Relationship Id="rId289" Type="http://schemas.openxmlformats.org/officeDocument/2006/relationships/hyperlink" Target="https://mibig.secondarymetabolites.org/repository/BGC0002577/index.html" TargetMode="External"/><Relationship Id="rId167" Type="http://schemas.openxmlformats.org/officeDocument/2006/relationships/hyperlink" Target="https://mibig.secondarymetabolites.org/repository/BGC0001176/index.html" TargetMode="External"/><Relationship Id="rId288" Type="http://schemas.openxmlformats.org/officeDocument/2006/relationships/hyperlink" Target="https://mibig.secondarymetabolites.org/repository/BGC0002577/index.html" TargetMode="External"/><Relationship Id="rId166" Type="http://schemas.openxmlformats.org/officeDocument/2006/relationships/hyperlink" Target="https://mibig.secondarymetabolites.org/repository/BGC0001174/index.html" TargetMode="External"/><Relationship Id="rId287" Type="http://schemas.openxmlformats.org/officeDocument/2006/relationships/hyperlink" Target="https://mibig.secondarymetabolites.org/repository/BGC0002575/index.html" TargetMode="External"/><Relationship Id="rId51" Type="http://schemas.openxmlformats.org/officeDocument/2006/relationships/hyperlink" Target="https://mibig.secondarymetabolites.org/repository/BGC0000516/index.html" TargetMode="External"/><Relationship Id="rId50" Type="http://schemas.openxmlformats.org/officeDocument/2006/relationships/hyperlink" Target="https://mibig.secondarymetabolites.org/repository/BGC0000515/index.html" TargetMode="External"/><Relationship Id="rId53" Type="http://schemas.openxmlformats.org/officeDocument/2006/relationships/hyperlink" Target="https://mibig.secondarymetabolites.org/repository/BGC0000517/index.html" TargetMode="External"/><Relationship Id="rId52" Type="http://schemas.openxmlformats.org/officeDocument/2006/relationships/hyperlink" Target="https://mibig.secondarymetabolites.org/repository/BGC0000517/index.html" TargetMode="External"/><Relationship Id="rId55" Type="http://schemas.openxmlformats.org/officeDocument/2006/relationships/hyperlink" Target="https://mibig.secondarymetabolites.org/repository/BGC0000519/index.html" TargetMode="External"/><Relationship Id="rId161" Type="http://schemas.openxmlformats.org/officeDocument/2006/relationships/hyperlink" Target="https://mibig.secondarymetabolites.org/repository/BGC0001146/index.html" TargetMode="External"/><Relationship Id="rId282" Type="http://schemas.openxmlformats.org/officeDocument/2006/relationships/hyperlink" Target="https://mibig.secondarymetabolites.org/repository/BGC0002447/index.html" TargetMode="External"/><Relationship Id="rId54" Type="http://schemas.openxmlformats.org/officeDocument/2006/relationships/hyperlink" Target="https://mibig.secondarymetabolites.org/repository/BGC0000518/index.html" TargetMode="External"/><Relationship Id="rId160" Type="http://schemas.openxmlformats.org/officeDocument/2006/relationships/hyperlink" Target="https://mibig.secondarymetabolites.org/repository/BGC0001145/index.html" TargetMode="External"/><Relationship Id="rId281" Type="http://schemas.openxmlformats.org/officeDocument/2006/relationships/hyperlink" Target="https://mibig.secondarymetabolites.org/repository/BGC0002442/index.html" TargetMode="External"/><Relationship Id="rId57" Type="http://schemas.openxmlformats.org/officeDocument/2006/relationships/hyperlink" Target="https://mibig.secondarymetabolites.org/repository/BGC0000520/index.html" TargetMode="External"/><Relationship Id="rId280" Type="http://schemas.openxmlformats.org/officeDocument/2006/relationships/hyperlink" Target="https://mibig.secondarymetabolites.org/repository/BGC0002425/index.html" TargetMode="External"/><Relationship Id="rId56" Type="http://schemas.openxmlformats.org/officeDocument/2006/relationships/hyperlink" Target="https://mibig.secondarymetabolites.org/repository/BGC0000519/index.html" TargetMode="External"/><Relationship Id="rId159" Type="http://schemas.openxmlformats.org/officeDocument/2006/relationships/hyperlink" Target="https://mibig.secondarymetabolites.org/repository/BGC0000628/index.html" TargetMode="External"/><Relationship Id="rId59" Type="http://schemas.openxmlformats.org/officeDocument/2006/relationships/hyperlink" Target="https://mibig.secondarymetabolites.org/repository/BGC0000521/index.html" TargetMode="External"/><Relationship Id="rId154" Type="http://schemas.openxmlformats.org/officeDocument/2006/relationships/hyperlink" Target="https://mibig.secondarymetabolites.org/repository/BGC0000623/index.html" TargetMode="External"/><Relationship Id="rId275" Type="http://schemas.openxmlformats.org/officeDocument/2006/relationships/hyperlink" Target="https://mibig.secondarymetabolites.org/repository/BGC0002330/index.html" TargetMode="External"/><Relationship Id="rId58" Type="http://schemas.openxmlformats.org/officeDocument/2006/relationships/hyperlink" Target="https://mibig.secondarymetabolites.org/repository/BGC0000520/index.html" TargetMode="External"/><Relationship Id="rId153" Type="http://schemas.openxmlformats.org/officeDocument/2006/relationships/hyperlink" Target="https://mibig.secondarymetabolites.org/repository/BGC0000623/index.html" TargetMode="External"/><Relationship Id="rId274" Type="http://schemas.openxmlformats.org/officeDocument/2006/relationships/hyperlink" Target="https://mibig.secondarymetabolites.org/repository/BGC0002319/index.html" TargetMode="External"/><Relationship Id="rId152" Type="http://schemas.openxmlformats.org/officeDocument/2006/relationships/hyperlink" Target="https://mibig.secondarymetabolites.org/repository/BGC0000622/index.html" TargetMode="External"/><Relationship Id="rId273" Type="http://schemas.openxmlformats.org/officeDocument/2006/relationships/hyperlink" Target="https://mibig.secondarymetabolites.org/repository/BGC0002323/index.html" TargetMode="External"/><Relationship Id="rId151" Type="http://schemas.openxmlformats.org/officeDocument/2006/relationships/hyperlink" Target="https://mibig.secondarymetabolites.org/repository/BGC0000620/index.html" TargetMode="External"/><Relationship Id="rId272" Type="http://schemas.openxmlformats.org/officeDocument/2006/relationships/hyperlink" Target="https://mibig.secondarymetabolites.org/repository/BGC0002325/index.html" TargetMode="External"/><Relationship Id="rId158" Type="http://schemas.openxmlformats.org/officeDocument/2006/relationships/hyperlink" Target="https://mibig.secondarymetabolites.org/repository/BGC0000626/index.html" TargetMode="External"/><Relationship Id="rId279" Type="http://schemas.openxmlformats.org/officeDocument/2006/relationships/hyperlink" Target="https://mibig.secondarymetabolites.org/repository/BGC0002382/index.html" TargetMode="External"/><Relationship Id="rId157" Type="http://schemas.openxmlformats.org/officeDocument/2006/relationships/hyperlink" Target="https://mibig.secondarymetabolites.org/repository/BGC0000625/index.html" TargetMode="External"/><Relationship Id="rId278" Type="http://schemas.openxmlformats.org/officeDocument/2006/relationships/hyperlink" Target="https://mibig.secondarymetabolites.org/repository/BGC0002353/index.html" TargetMode="External"/><Relationship Id="rId156" Type="http://schemas.openxmlformats.org/officeDocument/2006/relationships/hyperlink" Target="https://mibig.secondarymetabolites.org/repository/BGC0000624/index.html" TargetMode="External"/><Relationship Id="rId277" Type="http://schemas.openxmlformats.org/officeDocument/2006/relationships/hyperlink" Target="https://mibig.secondarymetabolites.org/repository/BGC0002346/index.html" TargetMode="External"/><Relationship Id="rId155" Type="http://schemas.openxmlformats.org/officeDocument/2006/relationships/hyperlink" Target="https://mibig.secondarymetabolites.org/repository/BGC0000624/index.html" TargetMode="External"/><Relationship Id="rId276" Type="http://schemas.openxmlformats.org/officeDocument/2006/relationships/hyperlink" Target="https://mibig.secondarymetabolites.org/repository/BGC0002337/index.html" TargetMode="External"/><Relationship Id="rId107" Type="http://schemas.openxmlformats.org/officeDocument/2006/relationships/hyperlink" Target="https://mibig.secondarymetabolites.org/repository/BGC0000570/index.html" TargetMode="External"/><Relationship Id="rId228" Type="http://schemas.openxmlformats.org/officeDocument/2006/relationships/hyperlink" Target="https://mibig.secondarymetabolites.org/repository/BGC0001733/index.html" TargetMode="External"/><Relationship Id="rId106" Type="http://schemas.openxmlformats.org/officeDocument/2006/relationships/hyperlink" Target="https://mibig.secondarymetabolites.org/repository/BGC0000569/index.html" TargetMode="External"/><Relationship Id="rId227" Type="http://schemas.openxmlformats.org/officeDocument/2006/relationships/hyperlink" Target="https://mibig.secondarymetabolites.org/repository/BGC0001727/index.html" TargetMode="External"/><Relationship Id="rId105" Type="http://schemas.openxmlformats.org/officeDocument/2006/relationships/hyperlink" Target="https://mibig.secondarymetabolites.org/repository/BGC0000567/index.html" TargetMode="External"/><Relationship Id="rId226" Type="http://schemas.openxmlformats.org/officeDocument/2006/relationships/hyperlink" Target="https://mibig.secondarymetabolites.org/repository/BGC0001701/index.html" TargetMode="External"/><Relationship Id="rId104" Type="http://schemas.openxmlformats.org/officeDocument/2006/relationships/hyperlink" Target="https://mibig.secondarymetabolites.org/repository/BGC0000566/index.html" TargetMode="External"/><Relationship Id="rId225" Type="http://schemas.openxmlformats.org/officeDocument/2006/relationships/hyperlink" Target="https://mibig.secondarymetabolites.org/repository/BGC0001696/index.html" TargetMode="External"/><Relationship Id="rId109" Type="http://schemas.openxmlformats.org/officeDocument/2006/relationships/hyperlink" Target="https://mibig.secondarymetabolites.org/repository/BGC0000572/index.html" TargetMode="External"/><Relationship Id="rId108" Type="http://schemas.openxmlformats.org/officeDocument/2006/relationships/hyperlink" Target="https://mibig.secondarymetabolites.org/repository/BGC0000571/index.html" TargetMode="External"/><Relationship Id="rId229" Type="http://schemas.openxmlformats.org/officeDocument/2006/relationships/hyperlink" Target="https://mibig.secondarymetabolites.org/repository/BGC0001743/index.html" TargetMode="External"/><Relationship Id="rId220" Type="http://schemas.openxmlformats.org/officeDocument/2006/relationships/hyperlink" Target="https://mibig.secondarymetabolites.org/repository/BGC0001645/index.html" TargetMode="External"/><Relationship Id="rId103" Type="http://schemas.openxmlformats.org/officeDocument/2006/relationships/hyperlink" Target="https://mibig.secondarymetabolites.org/repository/BGC0000565/index.html" TargetMode="External"/><Relationship Id="rId224" Type="http://schemas.openxmlformats.org/officeDocument/2006/relationships/hyperlink" Target="https://mibig.secondarymetabolites.org/repository/BGC0001674/index.html" TargetMode="External"/><Relationship Id="rId102" Type="http://schemas.openxmlformats.org/officeDocument/2006/relationships/hyperlink" Target="https://mibig.secondarymetabolites.org/repository/BGC0000564/index.html" TargetMode="External"/><Relationship Id="rId223" Type="http://schemas.openxmlformats.org/officeDocument/2006/relationships/hyperlink" Target="https://mibig.secondarymetabolites.org/repository/BGC0001669/index.html" TargetMode="External"/><Relationship Id="rId101" Type="http://schemas.openxmlformats.org/officeDocument/2006/relationships/hyperlink" Target="https://mibig.secondarymetabolites.org/repository/BGC0000563/index.html" TargetMode="External"/><Relationship Id="rId222" Type="http://schemas.openxmlformats.org/officeDocument/2006/relationships/hyperlink" Target="https://mibig.secondarymetabolites.org/repository/BGC0001660/index.html" TargetMode="External"/><Relationship Id="rId100" Type="http://schemas.openxmlformats.org/officeDocument/2006/relationships/hyperlink" Target="https://mibig.secondarymetabolites.org/repository/BGC0000562/index.html" TargetMode="External"/><Relationship Id="rId221" Type="http://schemas.openxmlformats.org/officeDocument/2006/relationships/hyperlink" Target="https://mibig.secondarymetabolites.org/repository/BGC0001655/index.html" TargetMode="External"/><Relationship Id="rId217" Type="http://schemas.openxmlformats.org/officeDocument/2006/relationships/hyperlink" Target="https://mibig.secondarymetabolites.org/repository/BGC0001638/index.html" TargetMode="External"/><Relationship Id="rId216" Type="http://schemas.openxmlformats.org/officeDocument/2006/relationships/hyperlink" Target="https://mibig.secondarymetabolites.org/repository/BGC0001634/index.html" TargetMode="External"/><Relationship Id="rId215" Type="http://schemas.openxmlformats.org/officeDocument/2006/relationships/hyperlink" Target="https://mibig.secondarymetabolites.org/repository/BGC0001632/index.html" TargetMode="External"/><Relationship Id="rId214" Type="http://schemas.openxmlformats.org/officeDocument/2006/relationships/hyperlink" Target="https://mibig.secondarymetabolites.org/repository/BGC0001602/index.html" TargetMode="External"/><Relationship Id="rId219" Type="http://schemas.openxmlformats.org/officeDocument/2006/relationships/hyperlink" Target="https://mibig.secondarymetabolites.org/repository/BGC0001640/index.html" TargetMode="External"/><Relationship Id="rId218" Type="http://schemas.openxmlformats.org/officeDocument/2006/relationships/hyperlink" Target="https://mibig.secondarymetabolites.org/repository/BGC0001639/index.html" TargetMode="External"/><Relationship Id="rId213" Type="http://schemas.openxmlformats.org/officeDocument/2006/relationships/hyperlink" Target="https://mibig.secondarymetabolites.org/repository/BGC0001601/index.html" TargetMode="External"/><Relationship Id="rId212" Type="http://schemas.openxmlformats.org/officeDocument/2006/relationships/hyperlink" Target="https://mibig.secondarymetabolites.org/repository/BGC0001579/index.html" TargetMode="External"/><Relationship Id="rId211" Type="http://schemas.openxmlformats.org/officeDocument/2006/relationships/hyperlink" Target="https://mibig.secondarymetabolites.org/repository/BGC0001576/index.html" TargetMode="External"/><Relationship Id="rId210" Type="http://schemas.openxmlformats.org/officeDocument/2006/relationships/hyperlink" Target="https://mibig.secondarymetabolites.org/repository/BGC0001552/index.html" TargetMode="External"/><Relationship Id="rId129" Type="http://schemas.openxmlformats.org/officeDocument/2006/relationships/hyperlink" Target="https://mibig.secondarymetabolites.org/repository/BGC0000593/index.html" TargetMode="External"/><Relationship Id="rId128" Type="http://schemas.openxmlformats.org/officeDocument/2006/relationships/hyperlink" Target="https://mibig.secondarymetabolites.org/repository/BGC0000592/index.html" TargetMode="External"/><Relationship Id="rId249" Type="http://schemas.openxmlformats.org/officeDocument/2006/relationships/hyperlink" Target="https://mibig.secondarymetabolites.org/repository/BGC0002015/index.html" TargetMode="External"/><Relationship Id="rId127" Type="http://schemas.openxmlformats.org/officeDocument/2006/relationships/hyperlink" Target="https://mibig.secondarymetabolites.org/repository/BGC0000591/index.html" TargetMode="External"/><Relationship Id="rId248" Type="http://schemas.openxmlformats.org/officeDocument/2006/relationships/hyperlink" Target="https://mibig.secondarymetabolites.org/repository/BGC0002013/index.html" TargetMode="External"/><Relationship Id="rId126" Type="http://schemas.openxmlformats.org/officeDocument/2006/relationships/hyperlink" Target="https://mibig.secondarymetabolites.org/repository/BGC0000590/index.html" TargetMode="External"/><Relationship Id="rId247" Type="http://schemas.openxmlformats.org/officeDocument/2006/relationships/hyperlink" Target="https://mibig.secondarymetabolites.org/repository/BGC0002006/index.html" TargetMode="External"/><Relationship Id="rId121" Type="http://schemas.openxmlformats.org/officeDocument/2006/relationships/hyperlink" Target="https://mibig.secondarymetabolites.org/repository/BGC0000584/index.html" TargetMode="External"/><Relationship Id="rId242" Type="http://schemas.openxmlformats.org/officeDocument/2006/relationships/hyperlink" Target="https://mibig.secondarymetabolites.org/repository/BGC0001862/index.html" TargetMode="External"/><Relationship Id="rId120" Type="http://schemas.openxmlformats.org/officeDocument/2006/relationships/hyperlink" Target="https://mibig.secondarymetabolites.org/repository/BGC0000582/index.html" TargetMode="External"/><Relationship Id="rId241" Type="http://schemas.openxmlformats.org/officeDocument/2006/relationships/hyperlink" Target="https://mibig.secondarymetabolites.org/repository/BGC0001861/index.html" TargetMode="External"/><Relationship Id="rId240" Type="http://schemas.openxmlformats.org/officeDocument/2006/relationships/hyperlink" Target="https://mibig.secondarymetabolites.org/repository/BGC0001849/index.html" TargetMode="External"/><Relationship Id="rId125" Type="http://schemas.openxmlformats.org/officeDocument/2006/relationships/hyperlink" Target="https://mibig.secondarymetabolites.org/repository/BGC0000589/index.html" TargetMode="External"/><Relationship Id="rId246" Type="http://schemas.openxmlformats.org/officeDocument/2006/relationships/hyperlink" Target="https://mibig.secondarymetabolites.org/repository/BGC0002005/index.html" TargetMode="External"/><Relationship Id="rId124" Type="http://schemas.openxmlformats.org/officeDocument/2006/relationships/hyperlink" Target="https://mibig.secondarymetabolites.org/repository/BGC0000588/index.html" TargetMode="External"/><Relationship Id="rId245" Type="http://schemas.openxmlformats.org/officeDocument/2006/relationships/hyperlink" Target="https://mibig.secondarymetabolites.org/repository/BGC0001867/index.html" TargetMode="External"/><Relationship Id="rId123" Type="http://schemas.openxmlformats.org/officeDocument/2006/relationships/hyperlink" Target="https://mibig.secondarymetabolites.org/repository/BGC0000587/index.html" TargetMode="External"/><Relationship Id="rId244" Type="http://schemas.openxmlformats.org/officeDocument/2006/relationships/hyperlink" Target="https://mibig.secondarymetabolites.org/repository/BGC0001864/index.html" TargetMode="External"/><Relationship Id="rId122" Type="http://schemas.openxmlformats.org/officeDocument/2006/relationships/hyperlink" Target="https://mibig.secondarymetabolites.org/repository/BGC0000586/index.html" TargetMode="External"/><Relationship Id="rId243" Type="http://schemas.openxmlformats.org/officeDocument/2006/relationships/hyperlink" Target="https://mibig.secondarymetabolites.org/repository/BGC0001863/index.html" TargetMode="External"/><Relationship Id="rId95" Type="http://schemas.openxmlformats.org/officeDocument/2006/relationships/hyperlink" Target="https://mibig.secondarymetabolites.org/repository/BGC0000555/index.html" TargetMode="External"/><Relationship Id="rId94" Type="http://schemas.openxmlformats.org/officeDocument/2006/relationships/hyperlink" Target="https://mibig.secondarymetabolites.org/repository/BGC0000555/index.html" TargetMode="External"/><Relationship Id="rId97" Type="http://schemas.openxmlformats.org/officeDocument/2006/relationships/hyperlink" Target="https://mibig.secondarymetabolites.org/repository/BGC0000558/index.html" TargetMode="External"/><Relationship Id="rId96" Type="http://schemas.openxmlformats.org/officeDocument/2006/relationships/hyperlink" Target="https://mibig.secondarymetabolites.org/repository/BGC0000556/index.html" TargetMode="External"/><Relationship Id="rId99" Type="http://schemas.openxmlformats.org/officeDocument/2006/relationships/hyperlink" Target="https://mibig.secondarymetabolites.org/repository/BGC0000560/index.html" TargetMode="External"/><Relationship Id="rId98" Type="http://schemas.openxmlformats.org/officeDocument/2006/relationships/hyperlink" Target="https://mibig.secondarymetabolites.org/repository/BGC0000559/index.html" TargetMode="External"/><Relationship Id="rId91" Type="http://schemas.openxmlformats.org/officeDocument/2006/relationships/hyperlink" Target="https://mibig.secondarymetabolites.org/repository/BGC0000552/index.html" TargetMode="External"/><Relationship Id="rId90" Type="http://schemas.openxmlformats.org/officeDocument/2006/relationships/hyperlink" Target="https://mibig.secondarymetabolites.org/repository/BGC0000551/index.html" TargetMode="External"/><Relationship Id="rId93" Type="http://schemas.openxmlformats.org/officeDocument/2006/relationships/hyperlink" Target="https://mibig.secondarymetabolites.org/repository/BGC0000554/index.html" TargetMode="External"/><Relationship Id="rId92" Type="http://schemas.openxmlformats.org/officeDocument/2006/relationships/hyperlink" Target="https://mibig.secondarymetabolites.org/repository/BGC0000552/index.html" TargetMode="External"/><Relationship Id="rId118" Type="http://schemas.openxmlformats.org/officeDocument/2006/relationships/hyperlink" Target="https://mibig.secondarymetabolites.org/repository/BGC0000580/index.html" TargetMode="External"/><Relationship Id="rId239" Type="http://schemas.openxmlformats.org/officeDocument/2006/relationships/hyperlink" Target="https://mibig.secondarymetabolites.org/repository/BGC0001797/index.html" TargetMode="External"/><Relationship Id="rId117" Type="http://schemas.openxmlformats.org/officeDocument/2006/relationships/hyperlink" Target="https://mibig.secondarymetabolites.org/repository/BGC0000580/index.html" TargetMode="External"/><Relationship Id="rId238" Type="http://schemas.openxmlformats.org/officeDocument/2006/relationships/hyperlink" Target="https://mibig.secondarymetabolites.org/repository/BGC0001789/index.html" TargetMode="External"/><Relationship Id="rId116" Type="http://schemas.openxmlformats.org/officeDocument/2006/relationships/hyperlink" Target="https://mibig.secondarymetabolites.org/repository/BGC0000579/index.html" TargetMode="External"/><Relationship Id="rId237" Type="http://schemas.openxmlformats.org/officeDocument/2006/relationships/hyperlink" Target="https://mibig.secondarymetabolites.org/repository/BGC0001788/index.html" TargetMode="External"/><Relationship Id="rId115" Type="http://schemas.openxmlformats.org/officeDocument/2006/relationships/hyperlink" Target="https://mibig.secondarymetabolites.org/repository/BGC0000578/index.html" TargetMode="External"/><Relationship Id="rId236" Type="http://schemas.openxmlformats.org/officeDocument/2006/relationships/hyperlink" Target="https://mibig.secondarymetabolites.org/repository/BGC0001787/index.html" TargetMode="External"/><Relationship Id="rId119" Type="http://schemas.openxmlformats.org/officeDocument/2006/relationships/hyperlink" Target="https://mibig.secondarymetabolites.org/repository/BGC0000581/index.html" TargetMode="External"/><Relationship Id="rId110" Type="http://schemas.openxmlformats.org/officeDocument/2006/relationships/hyperlink" Target="https://mibig.secondarymetabolites.org/repository/BGC0000573/index.html" TargetMode="External"/><Relationship Id="rId231" Type="http://schemas.openxmlformats.org/officeDocument/2006/relationships/hyperlink" Target="https://mibig.secondarymetabolites.org/repository/BGC0001745/index.html" TargetMode="External"/><Relationship Id="rId230" Type="http://schemas.openxmlformats.org/officeDocument/2006/relationships/hyperlink" Target="https://mibig.secondarymetabolites.org/repository/BGC0001745/index.html" TargetMode="External"/><Relationship Id="rId114" Type="http://schemas.openxmlformats.org/officeDocument/2006/relationships/hyperlink" Target="https://mibig.secondarymetabolites.org/repository/BGC0000577/index.html" TargetMode="External"/><Relationship Id="rId235" Type="http://schemas.openxmlformats.org/officeDocument/2006/relationships/hyperlink" Target="https://mibig.secondarymetabolites.org/repository/BGC0001786/index.html" TargetMode="External"/><Relationship Id="rId113" Type="http://schemas.openxmlformats.org/officeDocument/2006/relationships/hyperlink" Target="https://mibig.secondarymetabolites.org/repository/BGC0000576/index.html" TargetMode="External"/><Relationship Id="rId234" Type="http://schemas.openxmlformats.org/officeDocument/2006/relationships/hyperlink" Target="https://mibig.secondarymetabolites.org/repository/BGC0001781/index.html" TargetMode="External"/><Relationship Id="rId112" Type="http://schemas.openxmlformats.org/officeDocument/2006/relationships/hyperlink" Target="https://mibig.secondarymetabolites.org/repository/BGC0000575/index.html" TargetMode="External"/><Relationship Id="rId233" Type="http://schemas.openxmlformats.org/officeDocument/2006/relationships/hyperlink" Target="https://mibig.secondarymetabolites.org/repository/BGC0001753/index.html" TargetMode="External"/><Relationship Id="rId111" Type="http://schemas.openxmlformats.org/officeDocument/2006/relationships/hyperlink" Target="https://mibig.secondarymetabolites.org/repository/BGC0000573/index.html" TargetMode="External"/><Relationship Id="rId232" Type="http://schemas.openxmlformats.org/officeDocument/2006/relationships/hyperlink" Target="https://mibig.secondarymetabolites.org/repository/BGC0001753/index.html" TargetMode="External"/><Relationship Id="rId305" Type="http://schemas.openxmlformats.org/officeDocument/2006/relationships/hyperlink" Target="https://pubs-acs-org.pbidi.unam.mx:2443/doi/10.1021/cb400692w" TargetMode="External"/><Relationship Id="rId304" Type="http://schemas.openxmlformats.org/officeDocument/2006/relationships/hyperlink" Target="https://febs.onlinelibrary.wiley.com/doi/full/10.1111/j.1432-1033.1997.00809.x?sid=nlm%3Apubmed" TargetMode="External"/><Relationship Id="rId303" Type="http://schemas.openxmlformats.org/officeDocument/2006/relationships/hyperlink" Target="https://chemistry-europe.onlinelibrary.wiley.com/doi/10.1002/cbic.201200118" TargetMode="External"/><Relationship Id="rId302" Type="http://schemas.openxmlformats.org/officeDocument/2006/relationships/hyperlink" Target="https://pubs-acs-org.pbidi.unam.mx:2443/doi/10.1021/ja5062054" TargetMode="External"/><Relationship Id="rId309" Type="http://schemas.openxmlformats.org/officeDocument/2006/relationships/hyperlink" Target="https://pubs-acs-org.pbidi.unam.mx:2443/doi/10.1021/bi300255s" TargetMode="External"/><Relationship Id="rId308" Type="http://schemas.openxmlformats.org/officeDocument/2006/relationships/hyperlink" Target="https://pubs-acs-org.pbidi.unam.mx:2443/doi/10.1021/bi300255s" TargetMode="External"/><Relationship Id="rId307" Type="http://schemas.openxmlformats.org/officeDocument/2006/relationships/hyperlink" Target="https://pubs-acs-org.pbidi.unam.mx:2443/doi/10.1021/bi300255s" TargetMode="External"/><Relationship Id="rId306" Type="http://schemas.openxmlformats.org/officeDocument/2006/relationships/hyperlink" Target="https://onlinelibrary-wiley-com.pbidi.unam.mx:2443/doi/full/10.1002/anie.201500927" TargetMode="External"/><Relationship Id="rId301" Type="http://schemas.openxmlformats.org/officeDocument/2006/relationships/hyperlink" Target="https://www.ncbi.nlm.nih.gov/pmc/articles/PMC3494888/" TargetMode="External"/><Relationship Id="rId300" Type="http://schemas.openxmlformats.org/officeDocument/2006/relationships/hyperlink" Target="https://journals.asm.org/doi/10.1128/AEM.00571-11?url_ver=Z39.88-2003&amp;rfr_id=ori:rid:crossref.org&amp;rfr_dat=cr_pub%20%200pubmed" TargetMode="External"/><Relationship Id="rId206" Type="http://schemas.openxmlformats.org/officeDocument/2006/relationships/hyperlink" Target="https://mibig.secondarymetabolites.org/repository/BGC0001548/index.html" TargetMode="External"/><Relationship Id="rId205" Type="http://schemas.openxmlformats.org/officeDocument/2006/relationships/hyperlink" Target="https://mibig.secondarymetabolites.org/repository/BGC0001539/index.html" TargetMode="External"/><Relationship Id="rId204" Type="http://schemas.openxmlformats.org/officeDocument/2006/relationships/hyperlink" Target="https://mibig.secondarymetabolites.org/repository/BGC0001507/index.html" TargetMode="External"/><Relationship Id="rId203" Type="http://schemas.openxmlformats.org/officeDocument/2006/relationships/hyperlink" Target="https://mibig.secondarymetabolites.org/repository/BGC0001506/index.html" TargetMode="External"/><Relationship Id="rId209" Type="http://schemas.openxmlformats.org/officeDocument/2006/relationships/hyperlink" Target="https://mibig.secondarymetabolites.org/repository/BGC0001551/index.html" TargetMode="External"/><Relationship Id="rId208" Type="http://schemas.openxmlformats.org/officeDocument/2006/relationships/hyperlink" Target="https://mibig.secondarymetabolites.org/repository/BGC0001550/index.html" TargetMode="External"/><Relationship Id="rId207" Type="http://schemas.openxmlformats.org/officeDocument/2006/relationships/hyperlink" Target="https://mibig.secondarymetabolites.org/repository/BGC0001549/index.html" TargetMode="External"/><Relationship Id="rId202" Type="http://schemas.openxmlformats.org/officeDocument/2006/relationships/hyperlink" Target="https://mibig.secondarymetabolites.org/repository/BGC0001496/index.html" TargetMode="External"/><Relationship Id="rId201" Type="http://schemas.openxmlformats.org/officeDocument/2006/relationships/hyperlink" Target="https://mibig.secondarymetabolites.org/repository/BGC0001505/index.html" TargetMode="External"/><Relationship Id="rId322" Type="http://schemas.openxmlformats.org/officeDocument/2006/relationships/table" Target="../tables/table1.xml"/><Relationship Id="rId200" Type="http://schemas.openxmlformats.org/officeDocument/2006/relationships/hyperlink" Target="https://mibig.secondarymetabolites.org/repository/BGC0001494/index.html" TargetMode="External"/><Relationship Id="rId320" Type="http://schemas.openxmlformats.org/officeDocument/2006/relationships/drawing" Target="../drawings/drawing1.xml"/><Relationship Id="rId316" Type="http://schemas.openxmlformats.org/officeDocument/2006/relationships/hyperlink" Target="https://pubmed.ncbi.nlm.nih.gov/23021914/" TargetMode="External"/><Relationship Id="rId315" Type="http://schemas.openxmlformats.org/officeDocument/2006/relationships/hyperlink" Target="https://journals.asm.org/doi/10.1128/AEM.72.2.1459-1466.2006?url_ver=Z39.88-2003&amp;rfr_id=ori:rid:crossref.org&amp;rfr_dat=cr_pub%20%200pubmed" TargetMode="External"/><Relationship Id="rId314" Type="http://schemas.openxmlformats.org/officeDocument/2006/relationships/hyperlink" Target="https://journals.asm.org/doi/10.1128/AEM.72.2.1459-1466.2006?url_ver=Z39.88-2003&amp;rfr_id=ori:rid:crossref.org&amp;rfr_dat=cr_pub%20%200pubmed" TargetMode="External"/><Relationship Id="rId313" Type="http://schemas.openxmlformats.org/officeDocument/2006/relationships/hyperlink" Target="https://journals.asm.org/doi/10.1128/AEM.72.2.1459-1466.2006?url_ver=Z39.88-2003&amp;rfr_id=ori:rid:crossref.org&amp;rfr_dat=cr_pub%20%200pubmed" TargetMode="External"/><Relationship Id="rId319" Type="http://schemas.openxmlformats.org/officeDocument/2006/relationships/hyperlink" Target="https://pubs-acs-org.pbidi.unam.mx:2443/doi/10.1021/acssynbio.6b00033" TargetMode="External"/><Relationship Id="rId318" Type="http://schemas.openxmlformats.org/officeDocument/2006/relationships/hyperlink" Target="https://pubmed.ncbi.nlm.nih.gov/26488920/" TargetMode="External"/><Relationship Id="rId317" Type="http://schemas.openxmlformats.org/officeDocument/2006/relationships/hyperlink" Target="https://pubmed.ncbi.nlm.nih.gov/1846808/" TargetMode="External"/><Relationship Id="rId312" Type="http://schemas.openxmlformats.org/officeDocument/2006/relationships/hyperlink" Target="https://pubs-acs-org.pbidi.unam.mx:2443/doi/10.1021/bi300255s" TargetMode="External"/><Relationship Id="rId311" Type="http://schemas.openxmlformats.org/officeDocument/2006/relationships/hyperlink" Target="https://pubs-acs-org.pbidi.unam.mx:2443/doi/10.1021/bi300255s" TargetMode="External"/><Relationship Id="rId310" Type="http://schemas.openxmlformats.org/officeDocument/2006/relationships/hyperlink" Target="https://pubs-acs-org.pbidi.unam.mx:2443/doi/10.1021/bi300255s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ntismash.secondarymetabolites.org/upload/bacteria-fd17adf1-0a4f-4269-875d-e40b00008d2a/index.html" TargetMode="External"/><Relationship Id="rId22" Type="http://schemas.openxmlformats.org/officeDocument/2006/relationships/hyperlink" Target="https://antismash.secondarymetabolites.org/upload/bacteria-ccbdb353-a505-4171-b415-c43b753b91f0/index.html" TargetMode="External"/><Relationship Id="rId21" Type="http://schemas.openxmlformats.org/officeDocument/2006/relationships/hyperlink" Target="https://antismash.secondarymetabolites.org/upload/bacteria-ccbdb353-a505-4171-b415-c43b753b91f0/index.html" TargetMode="External"/><Relationship Id="rId24" Type="http://schemas.openxmlformats.org/officeDocument/2006/relationships/hyperlink" Target="https://antismash.secondarymetabolites.org/upload/bacteria-19d987dc-034c-4ae9-b8f7-9b47dfe88485/index.html" TargetMode="External"/><Relationship Id="rId23" Type="http://schemas.openxmlformats.org/officeDocument/2006/relationships/hyperlink" Target="https://antismash.secondarymetabolites.org/upload/bacteria-ccbdb353-a505-4171-b415-c43b753b91f0/index.html" TargetMode="External"/><Relationship Id="rId25" Type="http://schemas.openxmlformats.org/officeDocument/2006/relationships/drawing" Target="../drawings/drawing10.xml"/><Relationship Id="rId27" Type="http://schemas.openxmlformats.org/officeDocument/2006/relationships/table" Target="../tables/table5.xml"/><Relationship Id="rId11" Type="http://schemas.openxmlformats.org/officeDocument/2006/relationships/hyperlink" Target="https://antismash.secondarymetabolites.org/upload/bacteria-04f047c2-287d-4e63-9da3-17f69c6d8842/index.html" TargetMode="External"/><Relationship Id="rId10" Type="http://schemas.openxmlformats.org/officeDocument/2006/relationships/hyperlink" Target="https://antismash.secondarymetabolites.org/upload/bacteria-d32d6f44-f71a-4f16-9f13-d5b30aa32e60/index.html" TargetMode="External"/><Relationship Id="rId13" Type="http://schemas.openxmlformats.org/officeDocument/2006/relationships/hyperlink" Target="https://antismash.secondarymetabolites.org/upload/bacteria-a30da5ee-f962-4fdc-bffb-ce9d41b7b072/index.html" TargetMode="External"/><Relationship Id="rId12" Type="http://schemas.openxmlformats.org/officeDocument/2006/relationships/hyperlink" Target="https://antismash.secondarymetabolites.org/upload/bacteria-04f047c2-287d-4e63-9da3-17f69c6d8842/index.html" TargetMode="External"/><Relationship Id="rId15" Type="http://schemas.openxmlformats.org/officeDocument/2006/relationships/hyperlink" Target="https://antismash.secondarymetabolites.org/upload/bacteria-3b7317e1-a9da-4d88-8217-476f5b040ee3/index.html" TargetMode="External"/><Relationship Id="rId14" Type="http://schemas.openxmlformats.org/officeDocument/2006/relationships/hyperlink" Target="https://antismash.secondarymetabolites.org/upload/bacteria-3b7317e1-a9da-4d88-8217-476f5b040ee3/index.html" TargetMode="External"/><Relationship Id="rId17" Type="http://schemas.openxmlformats.org/officeDocument/2006/relationships/hyperlink" Target="https://antismash.secondarymetabolites.org/upload/bacteria-c576e523-4cd4-4fc6-a9f2-4413d53de158/index.html" TargetMode="External"/><Relationship Id="rId16" Type="http://schemas.openxmlformats.org/officeDocument/2006/relationships/hyperlink" Target="https://antismash.secondarymetabolites.org/upload/bacteria-c576e523-4cd4-4fc6-a9f2-4413d53de158/index.html" TargetMode="External"/><Relationship Id="rId19" Type="http://schemas.openxmlformats.org/officeDocument/2006/relationships/hyperlink" Target="https://antismash.secondarymetabolites.org/upload/bacteria-c576e523-4cd4-4fc6-a9f2-4413d53de158/index.html" TargetMode="External"/><Relationship Id="rId18" Type="http://schemas.openxmlformats.org/officeDocument/2006/relationships/hyperlink" Target="https://antismash.secondarymetabolites.org/upload/bacteria-c576e523-4cd4-4fc6-a9f2-4413d53de158/index.html" TargetMode="External"/><Relationship Id="rId1" Type="http://schemas.openxmlformats.org/officeDocument/2006/relationships/hyperlink" Target="https://antismash.secondarymetabolites.org/upload/bacteria-acb0bbd4-abb3-4407-84c2-928706604e01/index.html" TargetMode="External"/><Relationship Id="rId2" Type="http://schemas.openxmlformats.org/officeDocument/2006/relationships/hyperlink" Target="https://antismash.secondarymetabolites.org/upload/bacteria-acb0bbd4-abb3-4407-84c2-928706604e01/index.html" TargetMode="External"/><Relationship Id="rId3" Type="http://schemas.openxmlformats.org/officeDocument/2006/relationships/hyperlink" Target="https://antismash.secondarymetabolites.org/upload/bacteria-acb0bbd4-abb3-4407-84c2-928706604e01/index.html" TargetMode="External"/><Relationship Id="rId4" Type="http://schemas.openxmlformats.org/officeDocument/2006/relationships/hyperlink" Target="https://antismash.secondarymetabolites.org/upload/bacteria-acb0bbd4-abb3-4407-84c2-928706604e01/index.html" TargetMode="External"/><Relationship Id="rId9" Type="http://schemas.openxmlformats.org/officeDocument/2006/relationships/hyperlink" Target="https://antismash.secondarymetabolites.org/upload/bacteria-d32d6f44-f71a-4f16-9f13-d5b30aa32e60/index.html" TargetMode="External"/><Relationship Id="rId5" Type="http://schemas.openxmlformats.org/officeDocument/2006/relationships/hyperlink" Target="https://antismash.secondarymetabolites.org/upload/bacteria-acb0bbd4-abb3-4407-84c2-928706604e01/index.html" TargetMode="External"/><Relationship Id="rId6" Type="http://schemas.openxmlformats.org/officeDocument/2006/relationships/hyperlink" Target="https://antismash.secondarymetabolites.org/upload/bacteria-acb0bbd4-abb3-4407-84c2-928706604e01/index.html" TargetMode="External"/><Relationship Id="rId7" Type="http://schemas.openxmlformats.org/officeDocument/2006/relationships/hyperlink" Target="https://antismash.secondarymetabolites.org/upload/bacteria-735b7989-6f60-4805-a449-bd6fb3f4bf99/index.html" TargetMode="External"/><Relationship Id="rId8" Type="http://schemas.openxmlformats.org/officeDocument/2006/relationships/hyperlink" Target="https://antismash.secondarymetabolites.org/upload/bacteria-d32d6f44-f71a-4f16-9f13-d5b30aa32e60/index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antismash.secondarymetabolites.org/upload/bacteria-bb0c7e7a-66da-4699-9a84-56a8bb571035/index.html" TargetMode="External"/><Relationship Id="rId42" Type="http://schemas.openxmlformats.org/officeDocument/2006/relationships/hyperlink" Target="https://antismash.secondarymetabolites.org/upload/bacteria-65f12bf9-4801-4900-9894-51ee53af7d1c/index.html" TargetMode="External"/><Relationship Id="rId41" Type="http://schemas.openxmlformats.org/officeDocument/2006/relationships/hyperlink" Target="https://antismash.secondarymetabolites.org/upload/bacteria-b7e7fd82-8e20-41ad-8ab7-6817c2bc23e3/index.html" TargetMode="External"/><Relationship Id="rId44" Type="http://schemas.openxmlformats.org/officeDocument/2006/relationships/hyperlink" Target="https://antismash.secondarymetabolites.org/upload/bacteria-e424f83a-e0e9-408b-9c53-d593773f1c2c/index.html" TargetMode="External"/><Relationship Id="rId43" Type="http://schemas.openxmlformats.org/officeDocument/2006/relationships/hyperlink" Target="https://antismash.secondarymetabolites.org/upload/bacteria-d75c9b85-8e42-4a98-a755-3df19027159e/index.html" TargetMode="External"/><Relationship Id="rId46" Type="http://schemas.openxmlformats.org/officeDocument/2006/relationships/hyperlink" Target="https://antismash.secondarymetabolites.org/upload/bacteria-a60c2e87-3f6b-4be4-b55d-5567592361e5/index.html" TargetMode="External"/><Relationship Id="rId45" Type="http://schemas.openxmlformats.org/officeDocument/2006/relationships/hyperlink" Target="https://antismash.secondarymetabolites.org/upload/bacteria-e424f83a-e0e9-408b-9c53-d593773f1c2c/index.html" TargetMode="External"/><Relationship Id="rId48" Type="http://schemas.openxmlformats.org/officeDocument/2006/relationships/hyperlink" Target="https://antismash.secondarymetabolites.org/upload/bacteria-6b7046a9-83a2-45e6-b0b2-ea81eb03e373/index.html" TargetMode="External"/><Relationship Id="rId47" Type="http://schemas.openxmlformats.org/officeDocument/2006/relationships/hyperlink" Target="https://antismash.secondarymetabolites.org/upload/bacteria-a48d464e-34ba-4bd6-b3fd-6c9b8bb8315b/index.html" TargetMode="External"/><Relationship Id="rId49" Type="http://schemas.openxmlformats.org/officeDocument/2006/relationships/hyperlink" Target="https://antismash.secondarymetabolites.org/upload/bacteria-0f94f752-43f0-4dbd-a7da-e5bee9bc8dba/index.html" TargetMode="External"/><Relationship Id="rId31" Type="http://schemas.openxmlformats.org/officeDocument/2006/relationships/hyperlink" Target="https://antismash.secondarymetabolites.org/upload/bacteria-28a18c0d-655f-4769-af7d-48f23dce0ad3/index.html" TargetMode="External"/><Relationship Id="rId30" Type="http://schemas.openxmlformats.org/officeDocument/2006/relationships/hyperlink" Target="https://antismash.secondarymetabolites.org/upload/bacteria-18a6c147-566d-4a18-adbb-79874f698aa7/index.html" TargetMode="External"/><Relationship Id="rId33" Type="http://schemas.openxmlformats.org/officeDocument/2006/relationships/hyperlink" Target="https://antismash.secondarymetabolites.org/upload/bacteria-28a18c0d-655f-4769-af7d-48f23dce0ad3/index.html" TargetMode="External"/><Relationship Id="rId32" Type="http://schemas.openxmlformats.org/officeDocument/2006/relationships/hyperlink" Target="https://antismash.secondarymetabolites.org/upload/bacteria-00c55bc3-c71a-4b6f-a7f4-e2d1a84f15b2/index.html" TargetMode="External"/><Relationship Id="rId35" Type="http://schemas.openxmlformats.org/officeDocument/2006/relationships/hyperlink" Target="https://antismash.secondarymetabolites.org/upload/bacteria-4d51298d-205c-4542-bbb6-9ea423f155e4/index.html" TargetMode="External"/><Relationship Id="rId34" Type="http://schemas.openxmlformats.org/officeDocument/2006/relationships/hyperlink" Target="https://antismash.secondarymetabolites.org/upload/bacteria-9ad36f5c-8ffd-401c-a393-9953f8b9a870/index.html" TargetMode="External"/><Relationship Id="rId37" Type="http://schemas.openxmlformats.org/officeDocument/2006/relationships/hyperlink" Target="https://antismash.secondarymetabolites.org/upload/bacteria-a297e27a-3c8b-421c-8e25-a6d31c14c173/index.html" TargetMode="External"/><Relationship Id="rId36" Type="http://schemas.openxmlformats.org/officeDocument/2006/relationships/hyperlink" Target="https://antismash.secondarymetabolites.org/upload/bacteria-51538254-15dd-40a8-b5d0-c028c79a707e/index.html" TargetMode="External"/><Relationship Id="rId39" Type="http://schemas.openxmlformats.org/officeDocument/2006/relationships/hyperlink" Target="https://antismash.secondarymetabolites.org/upload/bacteria-bbd05fb7-0162-4c3d-905a-6e7e69258eaf/index.html" TargetMode="External"/><Relationship Id="rId38" Type="http://schemas.openxmlformats.org/officeDocument/2006/relationships/hyperlink" Target="https://antismash.secondarymetabolites.org/upload/bacteria-8b34f44c-9f04-400b-82fb-4c9d1fba5e5d/index.html" TargetMode="External"/><Relationship Id="rId20" Type="http://schemas.openxmlformats.org/officeDocument/2006/relationships/hyperlink" Target="https://antismash.secondarymetabolites.org/upload/bacteria-a5454d7a-14a9-4f76-8c5a-e6a5d8890e70/index.html" TargetMode="External"/><Relationship Id="rId22" Type="http://schemas.openxmlformats.org/officeDocument/2006/relationships/hyperlink" Target="https://antismash.secondarymetabolites.org/upload/bacteria-398a5aa6-94a8-4cf3-9d74-014f3fde2cb4/index.html" TargetMode="External"/><Relationship Id="rId21" Type="http://schemas.openxmlformats.org/officeDocument/2006/relationships/hyperlink" Target="https://antismash.secondarymetabolites.org/upload/bacteria-6c41eb60-ce8e-4135-9eb1-4127cc65aec0/index.html" TargetMode="External"/><Relationship Id="rId24" Type="http://schemas.openxmlformats.org/officeDocument/2006/relationships/hyperlink" Target="https://antismash.secondarymetabolites.org/upload/bacteria-d148fcf9-5ee1-4347-bf3b-497da05a0963/index.html" TargetMode="External"/><Relationship Id="rId23" Type="http://schemas.openxmlformats.org/officeDocument/2006/relationships/hyperlink" Target="https://antismash.secondarymetabolites.org/upload/bacteria-e02ddf79-75cb-47a7-ae0f-3f00bc651649/index.html" TargetMode="External"/><Relationship Id="rId26" Type="http://schemas.openxmlformats.org/officeDocument/2006/relationships/hyperlink" Target="https://antismash.secondarymetabolites.org/upload/bacteria-3befbda0-27dc-432e-aa73-1c542e4bb172/index.html" TargetMode="External"/><Relationship Id="rId25" Type="http://schemas.openxmlformats.org/officeDocument/2006/relationships/hyperlink" Target="https://antismash.secondarymetabolites.org/upload/bacteria-28a18c0d-655f-4769-af7d-48f23dce0ad3/index.html" TargetMode="External"/><Relationship Id="rId28" Type="http://schemas.openxmlformats.org/officeDocument/2006/relationships/hyperlink" Target="https://antismash.secondarymetabolites.org/upload/bacteria-75a1968f-6019-4240-81aa-710ff4ce64bb/index.html" TargetMode="External"/><Relationship Id="rId27" Type="http://schemas.openxmlformats.org/officeDocument/2006/relationships/hyperlink" Target="https://antismash.secondarymetabolites.org/upload/bacteria-28a18c0d-655f-4769-af7d-48f23dce0ad3/index.html" TargetMode="External"/><Relationship Id="rId29" Type="http://schemas.openxmlformats.org/officeDocument/2006/relationships/hyperlink" Target="https://antismash.secondarymetabolites.org/upload/bacteria-266255fc-6af4-48f5-a4e3-07fe3faa7590/index.html" TargetMode="External"/><Relationship Id="rId11" Type="http://schemas.openxmlformats.org/officeDocument/2006/relationships/hyperlink" Target="https://antismash.secondarymetabolites.org/upload/bacteria-c0777956-e1d7-48ee-93e2-70be6230d2da/index.html" TargetMode="External"/><Relationship Id="rId10" Type="http://schemas.openxmlformats.org/officeDocument/2006/relationships/hyperlink" Target="https://antismash.secondarymetabolites.org/upload/bacteria-25faf283-95d8-4eba-81ab-1bebe557cd3b/index.html" TargetMode="External"/><Relationship Id="rId13" Type="http://schemas.openxmlformats.org/officeDocument/2006/relationships/hyperlink" Target="https://antismash.secondarymetabolites.org/upload/bacteria-3befbda0-27dc-432e-aa73-1c542e4bb172/index.html" TargetMode="External"/><Relationship Id="rId12" Type="http://schemas.openxmlformats.org/officeDocument/2006/relationships/hyperlink" Target="https://antismash.secondarymetabolites.org/upload/bacteria-caaae8f6-e62a-428a-a314-41f5a2e98f63/index.html" TargetMode="External"/><Relationship Id="rId15" Type="http://schemas.openxmlformats.org/officeDocument/2006/relationships/hyperlink" Target="https://antismash.secondarymetabolites.org/upload/bacteria-1db2ea6f-9862-4c25-ae57-c11e3ec38b32/index.html" TargetMode="External"/><Relationship Id="rId14" Type="http://schemas.openxmlformats.org/officeDocument/2006/relationships/hyperlink" Target="https://antismash.secondarymetabolites.org/upload/bacteria-caaae8f6-e62a-428a-a314-41f5a2e98f63/index.html" TargetMode="External"/><Relationship Id="rId17" Type="http://schemas.openxmlformats.org/officeDocument/2006/relationships/hyperlink" Target="https://antismash.secondarymetabolites.org/upload/bacteria-34d328bc-8142-4a54-b758-050890721b2f/index.html" TargetMode="External"/><Relationship Id="rId16" Type="http://schemas.openxmlformats.org/officeDocument/2006/relationships/hyperlink" Target="https://antismash.secondarymetabolites.org/upload/bacteria-68908300-99d2-431d-9c60-3a22b38bfaf1/index.html" TargetMode="External"/><Relationship Id="rId19" Type="http://schemas.openxmlformats.org/officeDocument/2006/relationships/hyperlink" Target="https://antismash.secondarymetabolites.org/upload/bacteria-c1ce7187-7129-412c-9431-c7d59c87449a/index.html" TargetMode="External"/><Relationship Id="rId18" Type="http://schemas.openxmlformats.org/officeDocument/2006/relationships/hyperlink" Target="https://antismash.secondarymetabolites.org/upload/bacteria-c1ce7187-7129-412c-9431-c7d59c87449a/index.html" TargetMode="External"/><Relationship Id="rId84" Type="http://schemas.openxmlformats.org/officeDocument/2006/relationships/hyperlink" Target="https://antismash.secondarymetabolites.org/upload/bacteria-ae76ef45-a916-4bfe-9203-ed52332a2889/index.html" TargetMode="External"/><Relationship Id="rId83" Type="http://schemas.openxmlformats.org/officeDocument/2006/relationships/hyperlink" Target="https://antismash.secondarymetabolites.org/upload/bacteria-ba621a34-b90e-4fa1-ae0d-16973c667fc3/index.html" TargetMode="External"/><Relationship Id="rId86" Type="http://schemas.openxmlformats.org/officeDocument/2006/relationships/hyperlink" Target="https://antismash.secondarymetabolites.org/upload/bacteria-bd6409ec-5ce3-4f3f-9285-d925cb8f23ad/index.html" TargetMode="External"/><Relationship Id="rId85" Type="http://schemas.openxmlformats.org/officeDocument/2006/relationships/hyperlink" Target="https://antismash.secondarymetabolites.org/upload/bacteria-f726ba82-2337-47ef-b42b-96c77f7139d4/index.html" TargetMode="External"/><Relationship Id="rId88" Type="http://schemas.openxmlformats.org/officeDocument/2006/relationships/hyperlink" Target="https://antismash.secondarymetabolites.org/upload/bacteria-a32a31db-1291-4ab6-bc60-f9b5f826d3da/index.html" TargetMode="External"/><Relationship Id="rId87" Type="http://schemas.openxmlformats.org/officeDocument/2006/relationships/hyperlink" Target="https://antismash.secondarymetabolites.org/upload/bacteria-59f67a03-51c6-4668-a570-786180bba5c9/index.html" TargetMode="External"/><Relationship Id="rId89" Type="http://schemas.openxmlformats.org/officeDocument/2006/relationships/hyperlink" Target="https://antismash.secondarymetabolites.org/upload/bacteria-ca0fb93a-2934-4184-bab5-4f28ad451692/index.html" TargetMode="External"/><Relationship Id="rId80" Type="http://schemas.openxmlformats.org/officeDocument/2006/relationships/hyperlink" Target="https://antismash.secondarymetabolites.org/upload/bacteria-9496388a-1e3b-4f42-8948-c720f013b768/index.html" TargetMode="External"/><Relationship Id="rId82" Type="http://schemas.openxmlformats.org/officeDocument/2006/relationships/hyperlink" Target="https://antismash.secondarymetabolites.org/upload/bacteria-8f894864-37ad-465c-b8aa-9cca4b93c8e1/index.html" TargetMode="External"/><Relationship Id="rId81" Type="http://schemas.openxmlformats.org/officeDocument/2006/relationships/hyperlink" Target="https://antismash.secondarymetabolites.org/upload/bacteria-ba621a34-b90e-4fa1-ae0d-16973c667fc3/index.html" TargetMode="External"/><Relationship Id="rId1" Type="http://schemas.openxmlformats.org/officeDocument/2006/relationships/hyperlink" Target="https://antismash.secondarymetabolites.org/upload/bacteria-3befbda0-27dc-432e-aa73-1c542e4bb172/index.html" TargetMode="External"/><Relationship Id="rId2" Type="http://schemas.openxmlformats.org/officeDocument/2006/relationships/hyperlink" Target="https://antismash.secondarymetabolites.org/upload/bacteria-3befbda0-27dc-432e-aa73-1c542e4bb172/index.html" TargetMode="External"/><Relationship Id="rId3" Type="http://schemas.openxmlformats.org/officeDocument/2006/relationships/hyperlink" Target="https://antismash.secondarymetabolites.org/upload/bacteria-ca093ee9-8fa2-451f-8bdf-045afcf9238d/index.html" TargetMode="External"/><Relationship Id="rId4" Type="http://schemas.openxmlformats.org/officeDocument/2006/relationships/hyperlink" Target="https://antismash.secondarymetabolites.org/upload/bacteria-ca093ee9-8fa2-451f-8bdf-045afcf9238d/index.html" TargetMode="External"/><Relationship Id="rId9" Type="http://schemas.openxmlformats.org/officeDocument/2006/relationships/hyperlink" Target="https://antismash.secondarymetabolites.org/upload/bacteria-25faf283-95d8-4eba-81ab-1bebe557cd3b/index.html" TargetMode="External"/><Relationship Id="rId5" Type="http://schemas.openxmlformats.org/officeDocument/2006/relationships/hyperlink" Target="https://antismash.secondarymetabolites.org/upload/bacteria-25faf283-95d8-4eba-81ab-1bebe557cd3b/index.html" TargetMode="External"/><Relationship Id="rId6" Type="http://schemas.openxmlformats.org/officeDocument/2006/relationships/hyperlink" Target="https://antismash.secondarymetabolites.org/upload/bacteria-25faf283-95d8-4eba-81ab-1bebe557cd3b/index.html" TargetMode="External"/><Relationship Id="rId7" Type="http://schemas.openxmlformats.org/officeDocument/2006/relationships/hyperlink" Target="https://antismash.secondarymetabolites.org/upload/bacteria-25faf283-95d8-4eba-81ab-1bebe557cd3b/index.html" TargetMode="External"/><Relationship Id="rId8" Type="http://schemas.openxmlformats.org/officeDocument/2006/relationships/hyperlink" Target="https://antismash.secondarymetabolites.org/upload/bacteria-25faf283-95d8-4eba-81ab-1bebe557cd3b/index.html" TargetMode="External"/><Relationship Id="rId73" Type="http://schemas.openxmlformats.org/officeDocument/2006/relationships/hyperlink" Target="https://antismash.secondarymetabolites.org/upload/bacteria-ba621a34-b90e-4fa1-ae0d-16973c667fc3/index.html" TargetMode="External"/><Relationship Id="rId72" Type="http://schemas.openxmlformats.org/officeDocument/2006/relationships/hyperlink" Target="https://antismash.secondarymetabolites.org/upload/bacteria-a526dbdb-cfcd-4b24-8589-df38ba2a3115/index.html" TargetMode="External"/><Relationship Id="rId75" Type="http://schemas.openxmlformats.org/officeDocument/2006/relationships/hyperlink" Target="https://antismash.secondarymetabolites.org/upload/bacteria-85ea2c8c-729b-4a5d-9c07-c3d09a716021/index.html" TargetMode="External"/><Relationship Id="rId74" Type="http://schemas.openxmlformats.org/officeDocument/2006/relationships/hyperlink" Target="https://antismash.secondarymetabolites.org/upload/bacteria-ba621a34-b90e-4fa1-ae0d-16973c667fc3/index.html" TargetMode="External"/><Relationship Id="rId77" Type="http://schemas.openxmlformats.org/officeDocument/2006/relationships/hyperlink" Target="https://antismash.secondarymetabolites.org/upload/bacteria-958f3963-70bd-4fa5-b655-95aac3900d16/index.html" TargetMode="External"/><Relationship Id="rId76" Type="http://schemas.openxmlformats.org/officeDocument/2006/relationships/hyperlink" Target="https://antismash.secondarymetabolites.org/upload/bacteria-fbc9f5c2-6dc2-4056-9749-ad1791076490/index.html" TargetMode="External"/><Relationship Id="rId79" Type="http://schemas.openxmlformats.org/officeDocument/2006/relationships/hyperlink" Target="https://antismash.secondarymetabolites.org/upload/bacteria-b445c437-f0be-4ec0-a557-b7f63ade257c/index.html" TargetMode="External"/><Relationship Id="rId78" Type="http://schemas.openxmlformats.org/officeDocument/2006/relationships/hyperlink" Target="https://antismash.secondarymetabolites.org/upload/bacteria-75effcdf-cddf-4372-8f26-fa76e9880e3c/index.html" TargetMode="External"/><Relationship Id="rId71" Type="http://schemas.openxmlformats.org/officeDocument/2006/relationships/hyperlink" Target="https://antismash.secondarymetabolites.org/upload/bacteria-ca093ee9-8fa2-451f-8bdf-045afcf9238d/index.html" TargetMode="External"/><Relationship Id="rId70" Type="http://schemas.openxmlformats.org/officeDocument/2006/relationships/hyperlink" Target="https://antismash.secondarymetabolites.org/upload/bacteria-ca093ee9-8fa2-451f-8bdf-045afcf9238d/index.html" TargetMode="External"/><Relationship Id="rId62" Type="http://schemas.openxmlformats.org/officeDocument/2006/relationships/hyperlink" Target="https://antismash.secondarymetabolites.org/upload/bacteria-d89ff194-bcb7-4f1f-a653-6c6bf90ee7d7/index.html" TargetMode="External"/><Relationship Id="rId61" Type="http://schemas.openxmlformats.org/officeDocument/2006/relationships/hyperlink" Target="https://antismash.secondarymetabolites.org/upload/bacteria-c089909d-1dbf-4133-864e-c7c78ea5fe97/index.html" TargetMode="External"/><Relationship Id="rId64" Type="http://schemas.openxmlformats.org/officeDocument/2006/relationships/hyperlink" Target="https://antismash.secondarymetabolites.org/upload/bacteria-ebe5b55f-95a5-41a6-9f5a-f7c56927a632/index.html" TargetMode="External"/><Relationship Id="rId63" Type="http://schemas.openxmlformats.org/officeDocument/2006/relationships/hyperlink" Target="https://antismash.secondarymetabolites.org/upload/bacteria-2a1916af-dcfe-4e04-8c37-d73150a4cc26/index.html" TargetMode="External"/><Relationship Id="rId66" Type="http://schemas.openxmlformats.org/officeDocument/2006/relationships/hyperlink" Target="https://antismash.secondarymetabolites.org/upload/bacteria-3befbda0-27dc-432e-aa73-1c542e4bb172/index.html" TargetMode="External"/><Relationship Id="rId65" Type="http://schemas.openxmlformats.org/officeDocument/2006/relationships/hyperlink" Target="https://antismash.secondarymetabolites.org/upload/bacteria-9c39244f-0f48-4a2c-bd4e-77801f96880c/index.html" TargetMode="External"/><Relationship Id="rId68" Type="http://schemas.openxmlformats.org/officeDocument/2006/relationships/hyperlink" Target="https://antismash.secondarymetabolites.org/upload/bacteria-811e3e01-0953-4901-9536-55022baaabd3/index.html" TargetMode="External"/><Relationship Id="rId67" Type="http://schemas.openxmlformats.org/officeDocument/2006/relationships/hyperlink" Target="https://antismash.secondarymetabolites.org/upload/bacteria-3befbda0-27dc-432e-aa73-1c542e4bb172/index.html" TargetMode="External"/><Relationship Id="rId60" Type="http://schemas.openxmlformats.org/officeDocument/2006/relationships/hyperlink" Target="https://antismash.secondarymetabolites.org/upload/bacteria-5c33b46d-6814-49ca-a9f9-16270cc68113/index.html" TargetMode="External"/><Relationship Id="rId69" Type="http://schemas.openxmlformats.org/officeDocument/2006/relationships/hyperlink" Target="https://antismash.secondarymetabolites.org/upload/bacteria-3befbda0-27dc-432e-aa73-1c542e4bb172/index.html" TargetMode="External"/><Relationship Id="rId51" Type="http://schemas.openxmlformats.org/officeDocument/2006/relationships/hyperlink" Target="https://antismash.secondarymetabolites.org/upload/bacteria-e424f83a-e0e9-408b-9c53-d593773f1c2c/index.html" TargetMode="External"/><Relationship Id="rId50" Type="http://schemas.openxmlformats.org/officeDocument/2006/relationships/hyperlink" Target="https://antismash.secondarymetabolites.org/upload/bacteria-e424f83a-e0e9-408b-9c53-d593773f1c2c/index.html" TargetMode="External"/><Relationship Id="rId53" Type="http://schemas.openxmlformats.org/officeDocument/2006/relationships/hyperlink" Target="https://antismash.secondarymetabolites.org/upload/bacteria-e424f83a-e0e9-408b-9c53-d593773f1c2c/index.html" TargetMode="External"/><Relationship Id="rId52" Type="http://schemas.openxmlformats.org/officeDocument/2006/relationships/hyperlink" Target="https://antismash.secondarymetabolites.org/upload/bacteria-3befbda0-27dc-432e-aa73-1c542e4bb172/index.html" TargetMode="External"/><Relationship Id="rId55" Type="http://schemas.openxmlformats.org/officeDocument/2006/relationships/hyperlink" Target="https://antismash.secondarymetabolites.org/upload/bacteria-c089909d-1dbf-4133-864e-c7c78ea5fe97/index.html" TargetMode="External"/><Relationship Id="rId54" Type="http://schemas.openxmlformats.org/officeDocument/2006/relationships/hyperlink" Target="https://antismash.secondarymetabolites.org/upload/bacteria-c089909d-1dbf-4133-864e-c7c78ea5fe97/index.html" TargetMode="External"/><Relationship Id="rId57" Type="http://schemas.openxmlformats.org/officeDocument/2006/relationships/hyperlink" Target="https://antismash.secondarymetabolites.org/upload/bacteria-a38ef489-5905-41cf-ac83-6d07e1793ddd/index.html" TargetMode="External"/><Relationship Id="rId56" Type="http://schemas.openxmlformats.org/officeDocument/2006/relationships/hyperlink" Target="https://antismash.secondarymetabolites.org/upload/bacteria-c089909d-1dbf-4133-864e-c7c78ea5fe97/index.html" TargetMode="External"/><Relationship Id="rId59" Type="http://schemas.openxmlformats.org/officeDocument/2006/relationships/hyperlink" Target="https://antismash.secondarymetabolites.org/upload/bacteria-e3284098-4d77-4349-bf16-6557270706cd/index.html" TargetMode="External"/><Relationship Id="rId58" Type="http://schemas.openxmlformats.org/officeDocument/2006/relationships/hyperlink" Target="https://antismash.secondarymetabolites.org/upload/bacteria-ec301d25-f9e7-4805-9661-21d0ea2c8749/index.html" TargetMode="External"/><Relationship Id="rId107" Type="http://schemas.openxmlformats.org/officeDocument/2006/relationships/drawing" Target="../drawings/drawing9.xml"/><Relationship Id="rId106" Type="http://schemas.openxmlformats.org/officeDocument/2006/relationships/hyperlink" Target="https://antismash.secondarymetabolites.org/upload/bacteria-67d5b071-799d-4597-96f8-f2e2aaaec480/index.html" TargetMode="External"/><Relationship Id="rId105" Type="http://schemas.openxmlformats.org/officeDocument/2006/relationships/hyperlink" Target="https://antismash.secondarymetabolites.org/upload/bacteria-182cafc1-cc05-44fd-99c1-7df39b01a2d8/index.html" TargetMode="External"/><Relationship Id="rId104" Type="http://schemas.openxmlformats.org/officeDocument/2006/relationships/hyperlink" Target="https://antismash.secondarymetabolites.org/upload/bacteria-ea393f12-7eff-432d-aaaf-171333982918/index.html" TargetMode="External"/><Relationship Id="rId109" Type="http://schemas.openxmlformats.org/officeDocument/2006/relationships/table" Target="../tables/table4.xml"/><Relationship Id="rId103" Type="http://schemas.openxmlformats.org/officeDocument/2006/relationships/hyperlink" Target="https://antismash.secondarymetabolites.org/upload/bacteria-ea393f12-7eff-432d-aaaf-171333982918/index.html" TargetMode="External"/><Relationship Id="rId102" Type="http://schemas.openxmlformats.org/officeDocument/2006/relationships/hyperlink" Target="https://antismash.secondarymetabolites.org/upload/bacteria-60a4acc8-864f-49b2-9615-dbedee26486d/index.html" TargetMode="External"/><Relationship Id="rId101" Type="http://schemas.openxmlformats.org/officeDocument/2006/relationships/hyperlink" Target="https://antismash.secondarymetabolites.org/upload/bacteria-ea393f12-7eff-432d-aaaf-171333982918/index.html" TargetMode="External"/><Relationship Id="rId100" Type="http://schemas.openxmlformats.org/officeDocument/2006/relationships/hyperlink" Target="https://antismash.secondarymetabolites.org/upload/bacteria-ea393f12-7eff-432d-aaaf-171333982918/index.html" TargetMode="External"/><Relationship Id="rId95" Type="http://schemas.openxmlformats.org/officeDocument/2006/relationships/hyperlink" Target="https://antismash.secondarymetabolites.org/upload/bacteria-a70c678f-3e15-4ba5-b11a-eb128d3fc12d/index.html" TargetMode="External"/><Relationship Id="rId94" Type="http://schemas.openxmlformats.org/officeDocument/2006/relationships/hyperlink" Target="https://antismash.secondarymetabolites.org/upload/bacteria-fe040c35-a3df-4624-b632-02e1a113dbcd/index.html" TargetMode="External"/><Relationship Id="rId97" Type="http://schemas.openxmlformats.org/officeDocument/2006/relationships/hyperlink" Target="https://antismash.secondarymetabolites.org/upload/bacteria-74a0ffc0-89b5-438b-9b33-f94549d08412/index.html" TargetMode="External"/><Relationship Id="rId96" Type="http://schemas.openxmlformats.org/officeDocument/2006/relationships/hyperlink" Target="https://antismash.secondarymetabolites.org/upload/bacteria-14dd036e-ff8c-42d8-8e9a-ec88bd596d69/index.html" TargetMode="External"/><Relationship Id="rId99" Type="http://schemas.openxmlformats.org/officeDocument/2006/relationships/hyperlink" Target="https://antismash.secondarymetabolites.org/upload/bacteria-ea393f12-7eff-432d-aaaf-171333982918/index.html" TargetMode="External"/><Relationship Id="rId98" Type="http://schemas.openxmlformats.org/officeDocument/2006/relationships/hyperlink" Target="https://antismash.secondarymetabolites.org/upload/bacteria-14dd036e-ff8c-42d8-8e9a-ec88bd596d69/index.html" TargetMode="External"/><Relationship Id="rId91" Type="http://schemas.openxmlformats.org/officeDocument/2006/relationships/hyperlink" Target="https://antismash.secondarymetabolites.org/upload/bacteria-b5ec22ce-dca4-4644-9068-5650f4bba5ad/index.html" TargetMode="External"/><Relationship Id="rId90" Type="http://schemas.openxmlformats.org/officeDocument/2006/relationships/hyperlink" Target="https://antismash.secondarymetabolites.org/upload/bacteria-ca0fb93a-2934-4184-bab5-4f28ad451692/index.html" TargetMode="External"/><Relationship Id="rId93" Type="http://schemas.openxmlformats.org/officeDocument/2006/relationships/hyperlink" Target="https://antismash.secondarymetabolites.org/upload/bacteria-ea393f12-7eff-432d-aaaf-171333982918/index.html" TargetMode="External"/><Relationship Id="rId92" Type="http://schemas.openxmlformats.org/officeDocument/2006/relationships/hyperlink" Target="https://antismash.secondarymetabolites.org/upload/bacteria-ea393f12-7eff-432d-aaaf-17133398291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59.14"/>
    <col customWidth="1" min="3" max="4" width="25.14"/>
    <col customWidth="1" min="5" max="5" width="27.14"/>
    <col customWidth="1" min="6" max="6" width="21.57"/>
    <col customWidth="1" min="7" max="10" width="32.57"/>
    <col customWidth="1" min="11" max="11" width="34.86"/>
    <col customWidth="1" min="12" max="12" width="36.14"/>
    <col customWidth="1" min="13" max="13" width="33.86"/>
    <col customWidth="1" min="14" max="14" width="23.29"/>
    <col customWidth="1" min="15" max="15" width="38.86"/>
    <col customWidth="1" min="16" max="16" width="194.0"/>
    <col customWidth="1" min="17" max="17" width="104.43"/>
    <col customWidth="1" min="18" max="18" width="114.14"/>
    <col customWidth="1" min="19" max="19" width="84.71"/>
    <col customWidth="1" min="20" max="20" width="122.14"/>
    <col customWidth="1" min="21" max="21" width="19.14"/>
    <col customWidth="1" min="22" max="22" width="11.43"/>
    <col customWidth="1" min="23" max="23" width="16.0"/>
    <col customWidth="1" min="24" max="26" width="11.43"/>
    <col customWidth="1" min="27" max="27" width="35.29"/>
    <col customWidth="1" min="28" max="29" width="11.43"/>
    <col customWidth="1" min="30" max="30" width="11.86"/>
    <col customWidth="1" min="31" max="31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8" t="s">
        <v>28</v>
      </c>
      <c r="AD1" s="8" t="s">
        <v>29</v>
      </c>
      <c r="AE1" s="3" t="s">
        <v>30</v>
      </c>
    </row>
    <row r="2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2" t="s">
        <v>36</v>
      </c>
      <c r="H2" s="1" t="s">
        <v>37</v>
      </c>
      <c r="I2" s="1" t="s">
        <v>38</v>
      </c>
      <c r="J2" s="1">
        <v>966.19</v>
      </c>
      <c r="K2" s="1">
        <v>3.09</v>
      </c>
      <c r="L2" s="1">
        <v>-1.05</v>
      </c>
      <c r="M2" s="1">
        <v>-0.7</v>
      </c>
      <c r="N2" s="1">
        <v>1.0</v>
      </c>
      <c r="O2" s="1" t="s">
        <v>39</v>
      </c>
      <c r="P2" s="1" t="s">
        <v>40</v>
      </c>
      <c r="Q2" s="1" t="s">
        <v>41</v>
      </c>
      <c r="R2" s="1" t="s">
        <v>42</v>
      </c>
      <c r="S2" s="9" t="s">
        <v>43</v>
      </c>
      <c r="T2" s="1" t="str">
        <f>"&gt;"&amp;'RiPPs-Referencia'!$D2&amp;" "&amp;'RiPPs-Referencia'!$R2</f>
        <v>&gt;bottromycin A2 MGPVVVFDC</v>
      </c>
      <c r="U2" s="10">
        <v>0.218</v>
      </c>
      <c r="V2" s="10" t="s">
        <v>44</v>
      </c>
      <c r="W2" s="11">
        <v>0.001</v>
      </c>
      <c r="X2" s="11" t="s">
        <v>44</v>
      </c>
      <c r="Y2" s="12">
        <v>0.043474138</v>
      </c>
      <c r="Z2" s="2" t="s">
        <v>44</v>
      </c>
      <c r="AA2" s="13">
        <v>0.373</v>
      </c>
      <c r="AB2" s="13" t="s">
        <v>44</v>
      </c>
      <c r="AC2" s="14">
        <v>0.63</v>
      </c>
      <c r="AD2" s="14" t="s">
        <v>36</v>
      </c>
      <c r="AE2" s="1">
        <v>99.79</v>
      </c>
    </row>
    <row r="3">
      <c r="A3" s="1" t="s">
        <v>45</v>
      </c>
      <c r="B3" s="1" t="s">
        <v>46</v>
      </c>
      <c r="C3" s="1" t="s">
        <v>33</v>
      </c>
      <c r="D3" s="1" t="s">
        <v>47</v>
      </c>
      <c r="E3" s="1" t="s">
        <v>35</v>
      </c>
      <c r="F3" s="1" t="s">
        <v>48</v>
      </c>
      <c r="G3" s="2" t="s">
        <v>36</v>
      </c>
      <c r="H3" s="1" t="s">
        <v>37</v>
      </c>
      <c r="I3" s="1" t="s">
        <v>38</v>
      </c>
      <c r="J3" s="1">
        <v>938.14</v>
      </c>
      <c r="K3" s="1">
        <v>3.09</v>
      </c>
      <c r="L3" s="1">
        <v>-1.05</v>
      </c>
      <c r="M3" s="1">
        <v>-0.59</v>
      </c>
      <c r="N3" s="1">
        <v>0.0</v>
      </c>
      <c r="O3" s="1" t="s">
        <v>49</v>
      </c>
      <c r="P3" s="1" t="s">
        <v>50</v>
      </c>
      <c r="Q3" s="1" t="s">
        <v>51</v>
      </c>
      <c r="R3" s="1" t="s">
        <v>52</v>
      </c>
      <c r="S3" s="9" t="s">
        <v>53</v>
      </c>
      <c r="T3" s="1" t="str">
        <f>"&gt;"&amp;'RiPPs-Referencia'!$D3&amp;" "&amp;'RiPPs-Referencia'!$R3</f>
        <v>&gt;bottromycin D1 MGPAVVFDC</v>
      </c>
      <c r="U3" s="10">
        <v>0.257</v>
      </c>
      <c r="V3" s="10" t="s">
        <v>44</v>
      </c>
      <c r="W3" s="11">
        <v>0.001</v>
      </c>
      <c r="X3" s="11" t="s">
        <v>44</v>
      </c>
      <c r="Y3" s="12">
        <v>0.06678358</v>
      </c>
      <c r="Z3" s="2" t="s">
        <v>44</v>
      </c>
      <c r="AA3" s="13">
        <v>0.1937</v>
      </c>
      <c r="AB3" s="13" t="s">
        <v>44</v>
      </c>
      <c r="AC3" s="14">
        <v>0.63</v>
      </c>
      <c r="AD3" s="14" t="s">
        <v>36</v>
      </c>
      <c r="AE3" s="1">
        <v>99.87</v>
      </c>
    </row>
    <row r="4">
      <c r="A4" s="1" t="s">
        <v>54</v>
      </c>
      <c r="B4" s="1" t="s">
        <v>55</v>
      </c>
      <c r="C4" s="1" t="s">
        <v>56</v>
      </c>
      <c r="D4" s="1" t="s">
        <v>57</v>
      </c>
      <c r="E4" s="1" t="s">
        <v>58</v>
      </c>
      <c r="F4" s="1" t="s">
        <v>36</v>
      </c>
      <c r="G4" s="2" t="s">
        <v>48</v>
      </c>
      <c r="H4" s="1" t="s">
        <v>59</v>
      </c>
      <c r="I4" s="1" t="s">
        <v>59</v>
      </c>
      <c r="J4" s="1">
        <v>381.5</v>
      </c>
      <c r="K4" s="1">
        <v>5.27</v>
      </c>
      <c r="L4" s="1">
        <v>-0.05</v>
      </c>
      <c r="M4" s="1">
        <v>-1.77</v>
      </c>
      <c r="N4" s="1">
        <v>0.0</v>
      </c>
      <c r="O4" s="1" t="s">
        <v>60</v>
      </c>
      <c r="P4" s="1" t="s">
        <v>61</v>
      </c>
      <c r="Q4" s="1" t="s">
        <v>62</v>
      </c>
      <c r="R4" s="1" t="s">
        <v>63</v>
      </c>
      <c r="S4" s="9" t="s">
        <v>64</v>
      </c>
      <c r="T4" s="1" t="str">
        <f>"&gt;"&amp;'RiPPs-Referencia'!$D4&amp;" "&amp;'RiPPs-Referencia'!$R4</f>
        <v>&gt;viridisamide A FIC</v>
      </c>
      <c r="U4" s="10">
        <v>0.426</v>
      </c>
      <c r="V4" s="10" t="s">
        <v>44</v>
      </c>
      <c r="W4" s="11">
        <v>0.0</v>
      </c>
      <c r="X4" s="11" t="s">
        <v>44</v>
      </c>
      <c r="Y4" s="12">
        <v>0.30175835</v>
      </c>
      <c r="Z4" s="2" t="s">
        <v>44</v>
      </c>
      <c r="AA4" s="13">
        <v>0.8186</v>
      </c>
      <c r="AB4" s="13" t="s">
        <v>36</v>
      </c>
      <c r="AC4" s="14">
        <v>0.56</v>
      </c>
      <c r="AD4" s="14" t="s">
        <v>36</v>
      </c>
      <c r="AE4" s="1"/>
    </row>
    <row r="5">
      <c r="A5" s="1" t="s">
        <v>65</v>
      </c>
      <c r="B5" s="1" t="s">
        <v>66</v>
      </c>
      <c r="C5" s="1" t="s">
        <v>56</v>
      </c>
      <c r="D5" s="1" t="s">
        <v>67</v>
      </c>
      <c r="E5" s="1" t="s">
        <v>58</v>
      </c>
      <c r="F5" s="1" t="s">
        <v>36</v>
      </c>
      <c r="G5" s="2" t="s">
        <v>44</v>
      </c>
      <c r="H5" s="1" t="s">
        <v>59</v>
      </c>
      <c r="I5" s="1" t="s">
        <v>59</v>
      </c>
      <c r="J5" s="1">
        <v>1071.2</v>
      </c>
      <c r="K5" s="1">
        <v>6.01</v>
      </c>
      <c r="L5" s="1">
        <v>0.0</v>
      </c>
      <c r="M5" s="1">
        <v>-0.63</v>
      </c>
      <c r="N5" s="1">
        <v>1.0</v>
      </c>
      <c r="O5" s="1" t="s">
        <v>68</v>
      </c>
      <c r="P5" s="1" t="s">
        <v>69</v>
      </c>
      <c r="Q5" s="1" t="s">
        <v>70</v>
      </c>
      <c r="R5" s="1" t="s">
        <v>71</v>
      </c>
      <c r="S5" s="9" t="s">
        <v>72</v>
      </c>
      <c r="T5" s="1" t="str">
        <f>"&gt;"&amp;'RiPPs-Referencia'!$D5&amp;" "&amp;'RiPPs-Referencia'!$R5</f>
        <v>&gt;anacyclamide A10 TSQIWGSPVP</v>
      </c>
      <c r="U5" s="10">
        <v>0.228</v>
      </c>
      <c r="V5" s="10" t="s">
        <v>44</v>
      </c>
      <c r="W5" s="11">
        <v>0.007</v>
      </c>
      <c r="X5" s="11" t="s">
        <v>44</v>
      </c>
      <c r="Y5" s="12">
        <v>0.15623376</v>
      </c>
      <c r="Z5" s="2" t="s">
        <v>44</v>
      </c>
      <c r="AA5" s="13">
        <v>0.1468</v>
      </c>
      <c r="AB5" s="13" t="s">
        <v>44</v>
      </c>
      <c r="AC5" s="14">
        <v>0.4</v>
      </c>
      <c r="AD5" s="14" t="s">
        <v>44</v>
      </c>
      <c r="AE5" s="1"/>
    </row>
    <row r="6">
      <c r="A6" s="1" t="s">
        <v>73</v>
      </c>
      <c r="B6" s="1" t="s">
        <v>74</v>
      </c>
      <c r="C6" s="1" t="s">
        <v>56</v>
      </c>
      <c r="D6" s="1" t="s">
        <v>75</v>
      </c>
      <c r="E6" s="1" t="s">
        <v>58</v>
      </c>
      <c r="F6" s="1" t="s">
        <v>36</v>
      </c>
      <c r="G6" s="2" t="s">
        <v>44</v>
      </c>
      <c r="H6" s="1" t="s">
        <v>59</v>
      </c>
      <c r="I6" s="1" t="s">
        <v>59</v>
      </c>
      <c r="J6" s="1">
        <v>646.79</v>
      </c>
      <c r="K6" s="1">
        <v>7.0</v>
      </c>
      <c r="L6" s="1">
        <v>0.0</v>
      </c>
      <c r="M6" s="1">
        <v>-0.87</v>
      </c>
      <c r="N6" s="1">
        <v>0.0</v>
      </c>
      <c r="O6" s="1" t="s">
        <v>76</v>
      </c>
      <c r="P6" s="1" t="s">
        <v>77</v>
      </c>
      <c r="Q6" s="1" t="s">
        <v>78</v>
      </c>
      <c r="R6" s="1" t="s">
        <v>79</v>
      </c>
      <c r="S6" s="9" t="s">
        <v>80</v>
      </c>
      <c r="T6" s="1" t="str">
        <f>"&gt;"&amp;'RiPPs-Referencia'!$D6&amp;" "&amp;'RiPPs-Referencia'!$R6</f>
        <v>&gt;microcyclamide HCATIC</v>
      </c>
      <c r="U6" s="10">
        <v>0.158</v>
      </c>
      <c r="V6" s="10" t="s">
        <v>44</v>
      </c>
      <c r="W6" s="11">
        <v>0.076</v>
      </c>
      <c r="X6" s="11" t="s">
        <v>44</v>
      </c>
      <c r="Y6" s="12">
        <v>0.78767407</v>
      </c>
      <c r="Z6" s="2" t="s">
        <v>36</v>
      </c>
      <c r="AA6" s="13">
        <v>0.4335</v>
      </c>
      <c r="AB6" s="13" t="s">
        <v>44</v>
      </c>
      <c r="AC6" s="14">
        <v>0.4</v>
      </c>
      <c r="AD6" s="14" t="s">
        <v>44</v>
      </c>
      <c r="AE6" s="1"/>
    </row>
    <row r="7">
      <c r="A7" s="1" t="s">
        <v>81</v>
      </c>
      <c r="B7" s="1" t="s">
        <v>82</v>
      </c>
      <c r="C7" s="1" t="s">
        <v>56</v>
      </c>
      <c r="D7" s="1" t="s">
        <v>83</v>
      </c>
      <c r="E7" s="1" t="s">
        <v>58</v>
      </c>
      <c r="F7" s="1" t="s">
        <v>48</v>
      </c>
      <c r="G7" s="2" t="s">
        <v>44</v>
      </c>
      <c r="H7" s="1" t="s">
        <v>59</v>
      </c>
      <c r="I7" s="1" t="s">
        <v>59</v>
      </c>
      <c r="J7" s="1">
        <v>837.07</v>
      </c>
      <c r="K7" s="1">
        <v>5.12</v>
      </c>
      <c r="L7" s="1">
        <v>-0.09</v>
      </c>
      <c r="M7" s="1">
        <v>-1.09</v>
      </c>
      <c r="N7" s="1">
        <v>1.0</v>
      </c>
      <c r="O7" s="1" t="s">
        <v>84</v>
      </c>
      <c r="P7" s="1" t="s">
        <v>85</v>
      </c>
      <c r="Q7" s="1" t="s">
        <v>86</v>
      </c>
      <c r="R7" s="1" t="s">
        <v>87</v>
      </c>
      <c r="S7" s="9" t="s">
        <v>88</v>
      </c>
      <c r="T7" s="1" t="str">
        <f>"&gt;"&amp;'RiPPs-Referencia'!$D7&amp;" "&amp;'RiPPs-Referencia'!$R7</f>
        <v>&gt;patellamide A ITVCISVC</v>
      </c>
      <c r="U7" s="10">
        <v>0.188</v>
      </c>
      <c r="V7" s="10" t="s">
        <v>44</v>
      </c>
      <c r="W7" s="11">
        <v>0.0</v>
      </c>
      <c r="X7" s="11" t="s">
        <v>44</v>
      </c>
      <c r="Y7" s="12">
        <v>0.76656663</v>
      </c>
      <c r="Z7" s="2" t="s">
        <v>36</v>
      </c>
      <c r="AA7" s="13">
        <v>0.8897</v>
      </c>
      <c r="AB7" s="13" t="s">
        <v>36</v>
      </c>
      <c r="AC7" s="14">
        <v>0.28</v>
      </c>
      <c r="AD7" s="14" t="s">
        <v>44</v>
      </c>
      <c r="AE7" s="1"/>
    </row>
    <row r="8">
      <c r="A8" s="1" t="s">
        <v>81</v>
      </c>
      <c r="B8" s="1" t="s">
        <v>82</v>
      </c>
      <c r="C8" s="1" t="s">
        <v>56</v>
      </c>
      <c r="D8" s="1" t="s">
        <v>89</v>
      </c>
      <c r="E8" s="1" t="s">
        <v>58</v>
      </c>
      <c r="F8" s="1" t="s">
        <v>48</v>
      </c>
      <c r="G8" s="2" t="s">
        <v>44</v>
      </c>
      <c r="H8" s="1" t="s">
        <v>59</v>
      </c>
      <c r="I8" s="1" t="s">
        <v>59</v>
      </c>
      <c r="J8" s="1">
        <v>857.06</v>
      </c>
      <c r="K8" s="1">
        <v>5.12</v>
      </c>
      <c r="L8" s="1">
        <v>-0.09</v>
      </c>
      <c r="M8" s="1">
        <v>-1.14</v>
      </c>
      <c r="N8" s="1">
        <v>1.0</v>
      </c>
      <c r="O8" s="1" t="s">
        <v>90</v>
      </c>
      <c r="P8" s="1" t="s">
        <v>91</v>
      </c>
      <c r="Q8" s="1" t="s">
        <v>86</v>
      </c>
      <c r="R8" s="1" t="s">
        <v>92</v>
      </c>
      <c r="S8" s="9" t="s">
        <v>88</v>
      </c>
      <c r="T8" s="1" t="str">
        <f>"&gt;"&amp;'RiPPs-Referencia'!$D8&amp;" "&amp;'RiPPs-Referencia'!$R8</f>
        <v>&gt;patellamide C VTACITFC</v>
      </c>
      <c r="U8" s="10">
        <v>0.208</v>
      </c>
      <c r="V8" s="10" t="s">
        <v>44</v>
      </c>
      <c r="W8" s="11">
        <v>0.157</v>
      </c>
      <c r="X8" s="11" t="s">
        <v>44</v>
      </c>
      <c r="Y8" s="12">
        <v>0.69690156</v>
      </c>
      <c r="Z8" s="2" t="s">
        <v>36</v>
      </c>
      <c r="AA8" s="13">
        <v>0.9303</v>
      </c>
      <c r="AB8" s="13" t="s">
        <v>36</v>
      </c>
      <c r="AC8" s="14">
        <v>0.28</v>
      </c>
      <c r="AD8" s="14" t="s">
        <v>44</v>
      </c>
      <c r="AE8" s="1"/>
    </row>
    <row r="9">
      <c r="A9" s="1" t="s">
        <v>93</v>
      </c>
      <c r="B9" s="1" t="s">
        <v>94</v>
      </c>
      <c r="C9" s="1" t="s">
        <v>56</v>
      </c>
      <c r="D9" s="1" t="s">
        <v>95</v>
      </c>
      <c r="E9" s="1" t="s">
        <v>58</v>
      </c>
      <c r="F9" s="1" t="s">
        <v>96</v>
      </c>
      <c r="G9" s="2" t="s">
        <v>44</v>
      </c>
      <c r="H9" s="1" t="s">
        <v>59</v>
      </c>
      <c r="I9" s="1" t="s">
        <v>59</v>
      </c>
      <c r="J9" s="1">
        <v>871.09</v>
      </c>
      <c r="K9" s="1">
        <v>5.12</v>
      </c>
      <c r="L9" s="1">
        <v>-0.09</v>
      </c>
      <c r="M9" s="1">
        <v>-1.18</v>
      </c>
      <c r="N9" s="1">
        <v>0.0</v>
      </c>
      <c r="O9" s="1" t="s">
        <v>97</v>
      </c>
      <c r="P9" s="1" t="s">
        <v>98</v>
      </c>
      <c r="Q9" s="1" t="s">
        <v>99</v>
      </c>
      <c r="R9" s="1" t="s">
        <v>100</v>
      </c>
      <c r="S9" s="15" t="s">
        <v>101</v>
      </c>
      <c r="T9" s="1" t="str">
        <f>"&gt;"&amp;'RiPPs-Referencia'!$D9&amp;" "&amp;'RiPPs-Referencia'!$R9</f>
        <v>&gt;patellamide B  LTACITFC</v>
      </c>
      <c r="U9" s="10">
        <v>0.198</v>
      </c>
      <c r="V9" s="10" t="s">
        <v>44</v>
      </c>
      <c r="W9" s="11">
        <v>0.507</v>
      </c>
      <c r="X9" s="11" t="s">
        <v>36</v>
      </c>
      <c r="Y9" s="12">
        <v>0.6575655</v>
      </c>
      <c r="Z9" s="2" t="s">
        <v>36</v>
      </c>
      <c r="AA9" s="13">
        <v>0.8994</v>
      </c>
      <c r="AB9" s="13" t="s">
        <v>36</v>
      </c>
      <c r="AC9" s="14">
        <v>0.28</v>
      </c>
      <c r="AD9" s="14" t="s">
        <v>44</v>
      </c>
      <c r="AE9" s="1"/>
    </row>
    <row r="10">
      <c r="A10" s="1" t="s">
        <v>102</v>
      </c>
      <c r="B10" s="1" t="s">
        <v>103</v>
      </c>
      <c r="C10" s="1" t="s">
        <v>56</v>
      </c>
      <c r="D10" s="1" t="s">
        <v>104</v>
      </c>
      <c r="E10" s="1" t="s">
        <v>58</v>
      </c>
      <c r="F10" s="1" t="s">
        <v>36</v>
      </c>
      <c r="G10" s="2" t="s">
        <v>44</v>
      </c>
      <c r="H10" s="1" t="s">
        <v>59</v>
      </c>
      <c r="I10" s="1" t="s">
        <v>59</v>
      </c>
      <c r="J10" s="1">
        <v>843.05</v>
      </c>
      <c r="K10" s="1">
        <v>5.27</v>
      </c>
      <c r="L10" s="1">
        <v>-0.05</v>
      </c>
      <c r="M10" s="1">
        <v>-0.86</v>
      </c>
      <c r="N10" s="1">
        <v>1.0</v>
      </c>
      <c r="O10" s="1" t="s">
        <v>105</v>
      </c>
      <c r="P10" s="1" t="s">
        <v>106</v>
      </c>
      <c r="Q10" s="1" t="s">
        <v>107</v>
      </c>
      <c r="R10" s="1" t="s">
        <v>108</v>
      </c>
      <c r="S10" s="9" t="s">
        <v>109</v>
      </c>
      <c r="T10" s="1" t="str">
        <f>"&gt;"&amp;'RiPPs-Referencia'!$D10&amp;" "&amp;'RiPPs-Referencia'!$R10</f>
        <v>&gt;patellin 2 TLPVPTLC</v>
      </c>
      <c r="U10" s="10">
        <v>0.287</v>
      </c>
      <c r="V10" s="10" t="s">
        <v>44</v>
      </c>
      <c r="W10" s="11">
        <v>0.013</v>
      </c>
      <c r="X10" s="11" t="s">
        <v>44</v>
      </c>
      <c r="Y10" s="12">
        <v>0.24152052</v>
      </c>
      <c r="Z10" s="2" t="s">
        <v>44</v>
      </c>
      <c r="AA10" s="13">
        <v>0.8779</v>
      </c>
      <c r="AB10" s="13" t="s">
        <v>36</v>
      </c>
      <c r="AC10" s="14">
        <v>0.73</v>
      </c>
      <c r="AD10" s="14" t="s">
        <v>36</v>
      </c>
      <c r="AE10" s="1"/>
    </row>
    <row r="11">
      <c r="A11" s="1" t="s">
        <v>102</v>
      </c>
      <c r="B11" s="1" t="s">
        <v>103</v>
      </c>
      <c r="C11" s="1" t="s">
        <v>56</v>
      </c>
      <c r="D11" s="1" t="s">
        <v>110</v>
      </c>
      <c r="E11" s="1" t="s">
        <v>58</v>
      </c>
      <c r="F11" s="1" t="s">
        <v>36</v>
      </c>
      <c r="G11" s="2" t="s">
        <v>44</v>
      </c>
      <c r="H11" s="1" t="s">
        <v>59</v>
      </c>
      <c r="I11" s="1" t="s">
        <v>59</v>
      </c>
      <c r="J11" s="1">
        <v>632.78</v>
      </c>
      <c r="K11" s="1">
        <v>5.27</v>
      </c>
      <c r="L11" s="1">
        <v>-0.05</v>
      </c>
      <c r="M11" s="1">
        <v>-0.85</v>
      </c>
      <c r="N11" s="1">
        <v>0.0</v>
      </c>
      <c r="O11" s="1" t="s">
        <v>111</v>
      </c>
      <c r="P11" s="1" t="s">
        <v>112</v>
      </c>
      <c r="Q11" s="1" t="s">
        <v>113</v>
      </c>
      <c r="R11" s="1" t="s">
        <v>114</v>
      </c>
      <c r="S11" s="9" t="s">
        <v>109</v>
      </c>
      <c r="T11" s="1" t="str">
        <f>"&gt;"&amp;'RiPPs-Referencia'!$D11&amp;" "&amp;'RiPPs-Referencia'!$R11</f>
        <v>&gt;trunkamideE13 TVPTLC</v>
      </c>
      <c r="U11" s="10">
        <v>0.327</v>
      </c>
      <c r="V11" s="10" t="s">
        <v>44</v>
      </c>
      <c r="W11" s="11">
        <v>0.004</v>
      </c>
      <c r="X11" s="11" t="s">
        <v>44</v>
      </c>
      <c r="Y11" s="12">
        <v>0.23613238</v>
      </c>
      <c r="Z11" s="2" t="s">
        <v>44</v>
      </c>
      <c r="AA11" s="13">
        <v>0.7085</v>
      </c>
      <c r="AB11" s="13" t="s">
        <v>36</v>
      </c>
      <c r="AC11" s="14">
        <v>0.57</v>
      </c>
      <c r="AD11" s="14" t="s">
        <v>36</v>
      </c>
      <c r="AE11" s="1"/>
    </row>
    <row r="12">
      <c r="A12" s="1" t="s">
        <v>115</v>
      </c>
      <c r="B12" s="1" t="s">
        <v>116</v>
      </c>
      <c r="C12" s="1" t="s">
        <v>56</v>
      </c>
      <c r="D12" s="1" t="s">
        <v>117</v>
      </c>
      <c r="E12" s="1" t="s">
        <v>58</v>
      </c>
      <c r="F12" s="1" t="s">
        <v>36</v>
      </c>
      <c r="G12" s="2" t="s">
        <v>48</v>
      </c>
      <c r="H12" s="1" t="s">
        <v>59</v>
      </c>
      <c r="I12" s="1" t="s">
        <v>59</v>
      </c>
      <c r="J12" s="1">
        <v>879.02</v>
      </c>
      <c r="K12" s="1">
        <v>5.93</v>
      </c>
      <c r="L12" s="1">
        <v>0.0</v>
      </c>
      <c r="M12" s="1">
        <v>-1.14</v>
      </c>
      <c r="N12" s="1">
        <v>0.0</v>
      </c>
      <c r="O12" s="1" t="s">
        <v>118</v>
      </c>
      <c r="P12" s="1" t="s">
        <v>119</v>
      </c>
      <c r="Q12" s="1" t="s">
        <v>120</v>
      </c>
      <c r="R12" s="1" t="s">
        <v>121</v>
      </c>
      <c r="S12" s="9" t="s">
        <v>122</v>
      </c>
      <c r="T12" s="1" t="str">
        <f>"&gt;"&amp;'RiPPs-Referencia'!$D12&amp;" "&amp;'RiPPs-Referencia'!$R12</f>
        <v>&gt;prenylagaramide B INPYLYP</v>
      </c>
      <c r="U12" s="10">
        <v>0.099</v>
      </c>
      <c r="V12" s="10" t="s">
        <v>44</v>
      </c>
      <c r="W12" s="11">
        <v>0.088</v>
      </c>
      <c r="X12" s="11" t="s">
        <v>44</v>
      </c>
      <c r="Y12" s="12">
        <v>0.028490067</v>
      </c>
      <c r="Z12" s="2" t="s">
        <v>44</v>
      </c>
      <c r="AA12" s="13">
        <v>0.5657</v>
      </c>
      <c r="AB12" s="13" t="s">
        <v>36</v>
      </c>
      <c r="AC12" s="14">
        <v>0.34</v>
      </c>
      <c r="AD12" s="14" t="s">
        <v>44</v>
      </c>
      <c r="AE12" s="1"/>
    </row>
    <row r="13">
      <c r="A13" s="1" t="s">
        <v>115</v>
      </c>
      <c r="B13" s="1" t="s">
        <v>116</v>
      </c>
      <c r="C13" s="1" t="s">
        <v>56</v>
      </c>
      <c r="D13" s="1" t="s">
        <v>123</v>
      </c>
      <c r="E13" s="1" t="s">
        <v>58</v>
      </c>
      <c r="F13" s="1" t="s">
        <v>36</v>
      </c>
      <c r="G13" s="2" t="s">
        <v>48</v>
      </c>
      <c r="H13" s="1" t="s">
        <v>59</v>
      </c>
      <c r="I13" s="1" t="s">
        <v>59</v>
      </c>
      <c r="J13" s="1">
        <v>971.16</v>
      </c>
      <c r="K13" s="1">
        <v>5.97</v>
      </c>
      <c r="L13" s="1">
        <v>0.0</v>
      </c>
      <c r="M13" s="1">
        <v>-0.89</v>
      </c>
      <c r="N13" s="1">
        <v>0.0</v>
      </c>
      <c r="O13" s="1" t="s">
        <v>124</v>
      </c>
      <c r="P13" s="1" t="s">
        <v>125</v>
      </c>
      <c r="Q13" s="1" t="s">
        <v>120</v>
      </c>
      <c r="R13" s="1" t="s">
        <v>126</v>
      </c>
      <c r="S13" s="9" t="s">
        <v>122</v>
      </c>
      <c r="T13" s="1" t="str">
        <f>"&gt;"&amp;'RiPPs-Referencia'!$D13&amp;" "&amp;'RiPPs-Referencia'!$R13</f>
        <v>&gt;prenylagaramide C QAYLGIPLP</v>
      </c>
      <c r="U13" s="10">
        <v>0.149</v>
      </c>
      <c r="V13" s="10" t="s">
        <v>44</v>
      </c>
      <c r="W13" s="11">
        <v>0.32</v>
      </c>
      <c r="X13" s="11" t="s">
        <v>44</v>
      </c>
      <c r="Y13" s="12">
        <v>0.14792982</v>
      </c>
      <c r="Z13" s="2" t="s">
        <v>44</v>
      </c>
      <c r="AA13" s="13">
        <v>0.296</v>
      </c>
      <c r="AB13" s="13" t="s">
        <v>44</v>
      </c>
      <c r="AC13" s="14">
        <v>0.34</v>
      </c>
      <c r="AD13" s="14" t="s">
        <v>44</v>
      </c>
      <c r="AE13" s="1"/>
    </row>
    <row r="14">
      <c r="A14" s="1" t="s">
        <v>127</v>
      </c>
      <c r="B14" s="1" t="s">
        <v>128</v>
      </c>
      <c r="C14" s="1" t="s">
        <v>56</v>
      </c>
      <c r="D14" s="1" t="s">
        <v>129</v>
      </c>
      <c r="E14" s="1" t="s">
        <v>58</v>
      </c>
      <c r="F14" s="1" t="s">
        <v>36</v>
      </c>
      <c r="G14" s="2" t="s">
        <v>44</v>
      </c>
      <c r="H14" s="1" t="s">
        <v>59</v>
      </c>
      <c r="I14" s="1" t="s">
        <v>59</v>
      </c>
      <c r="J14" s="1">
        <v>538.65</v>
      </c>
      <c r="K14" s="1">
        <v>5.12</v>
      </c>
      <c r="L14" s="1">
        <v>-0.09</v>
      </c>
      <c r="M14" s="1">
        <v>-0.65</v>
      </c>
      <c r="N14" s="1">
        <v>1.0</v>
      </c>
      <c r="O14" s="1" t="s">
        <v>130</v>
      </c>
      <c r="P14" s="1" t="s">
        <v>131</v>
      </c>
      <c r="Q14" s="1" t="s">
        <v>132</v>
      </c>
      <c r="R14" s="1" t="s">
        <v>133</v>
      </c>
      <c r="S14" s="9" t="s">
        <v>134</v>
      </c>
      <c r="T14" s="1" t="str">
        <f>"&gt;"&amp;'RiPPs-Referencia'!$D14&amp;" "&amp;'RiPPs-Referencia'!$R14</f>
        <v>&gt;tenuecyclamide A  ATACAC</v>
      </c>
      <c r="U14" s="10">
        <v>0.634</v>
      </c>
      <c r="V14" s="10" t="s">
        <v>36</v>
      </c>
      <c r="W14" s="11">
        <v>0.211</v>
      </c>
      <c r="X14" s="11" t="s">
        <v>44</v>
      </c>
      <c r="Y14" s="12">
        <v>0.85803246</v>
      </c>
      <c r="Z14" s="2" t="s">
        <v>36</v>
      </c>
      <c r="AA14" s="13">
        <v>0.7913</v>
      </c>
      <c r="AB14" s="13" t="s">
        <v>36</v>
      </c>
      <c r="AC14" s="14">
        <v>0.14</v>
      </c>
      <c r="AD14" s="14" t="s">
        <v>44</v>
      </c>
      <c r="AE14" s="1"/>
    </row>
    <row r="15">
      <c r="A15" s="1" t="s">
        <v>127</v>
      </c>
      <c r="B15" s="1" t="s">
        <v>128</v>
      </c>
      <c r="C15" s="1" t="s">
        <v>56</v>
      </c>
      <c r="D15" s="1" t="s">
        <v>135</v>
      </c>
      <c r="E15" s="1" t="s">
        <v>58</v>
      </c>
      <c r="F15" s="1" t="s">
        <v>36</v>
      </c>
      <c r="G15" s="2" t="s">
        <v>44</v>
      </c>
      <c r="H15" s="1" t="s">
        <v>59</v>
      </c>
      <c r="I15" s="1" t="s">
        <v>59</v>
      </c>
      <c r="J15" s="1">
        <v>584.74</v>
      </c>
      <c r="K15" s="1">
        <v>5.12</v>
      </c>
      <c r="L15" s="1">
        <v>-0.09</v>
      </c>
      <c r="M15" s="1">
        <v>-0.7</v>
      </c>
      <c r="N15" s="1">
        <v>1.0</v>
      </c>
      <c r="O15" s="1" t="s">
        <v>136</v>
      </c>
      <c r="P15" s="1" t="s">
        <v>137</v>
      </c>
      <c r="Q15" s="1" t="s">
        <v>138</v>
      </c>
      <c r="R15" s="1" t="s">
        <v>139</v>
      </c>
      <c r="S15" s="9" t="s">
        <v>134</v>
      </c>
      <c r="T15" s="1" t="str">
        <f>"&gt;"&amp;'RiPPs-Referencia'!$D15&amp;" "&amp;'RiPPs-Referencia'!$R15</f>
        <v>&gt;tenuecyclamide C ATGCMC </v>
      </c>
      <c r="U15" s="10">
        <v>0.356</v>
      </c>
      <c r="V15" s="10" t="s">
        <v>44</v>
      </c>
      <c r="W15" s="11">
        <v>0.052</v>
      </c>
      <c r="X15" s="11" t="s">
        <v>44</v>
      </c>
      <c r="Y15" s="12">
        <v>0.81998175</v>
      </c>
      <c r="Z15" s="2" t="s">
        <v>36</v>
      </c>
      <c r="AA15" s="13">
        <v>0.7911</v>
      </c>
      <c r="AB15" s="13" t="s">
        <v>36</v>
      </c>
      <c r="AC15" s="14">
        <v>0.14</v>
      </c>
      <c r="AD15" s="14" t="s">
        <v>44</v>
      </c>
      <c r="AE15" s="1"/>
    </row>
    <row r="16">
      <c r="A16" s="1" t="s">
        <v>140</v>
      </c>
      <c r="B16" s="1" t="s">
        <v>141</v>
      </c>
      <c r="C16" s="1" t="s">
        <v>56</v>
      </c>
      <c r="D16" s="1" t="s">
        <v>142</v>
      </c>
      <c r="E16" s="1" t="s">
        <v>58</v>
      </c>
      <c r="F16" s="1" t="s">
        <v>48</v>
      </c>
      <c r="G16" s="2" t="s">
        <v>48</v>
      </c>
      <c r="H16" s="1" t="s">
        <v>59</v>
      </c>
      <c r="I16" s="1" t="s">
        <v>59</v>
      </c>
      <c r="J16" s="1">
        <v>1244.42</v>
      </c>
      <c r="K16" s="1">
        <v>7.0</v>
      </c>
      <c r="L16" s="1">
        <v>0.0</v>
      </c>
      <c r="M16" s="1">
        <v>0.04</v>
      </c>
      <c r="N16" s="1">
        <v>0.0</v>
      </c>
      <c r="O16" s="1" t="s">
        <v>143</v>
      </c>
      <c r="P16" s="1" t="s">
        <v>144</v>
      </c>
      <c r="Q16" s="1" t="s">
        <v>145</v>
      </c>
      <c r="R16" s="1" t="s">
        <v>146</v>
      </c>
      <c r="S16" s="9" t="s">
        <v>147</v>
      </c>
      <c r="T16" s="1" t="str">
        <f>"&gt;"&amp;'RiPPs-Referencia'!$D16&amp;" "&amp;'RiPPs-Referencia'!$R16</f>
        <v>&gt;trichamide GDGLHPRLCSCS</v>
      </c>
      <c r="U16" s="10">
        <v>0.188</v>
      </c>
      <c r="V16" s="10" t="s">
        <v>44</v>
      </c>
      <c r="W16" s="11">
        <v>0.072</v>
      </c>
      <c r="X16" s="11" t="s">
        <v>44</v>
      </c>
      <c r="Y16" s="12">
        <v>0.8391119</v>
      </c>
      <c r="Z16" s="2" t="s">
        <v>36</v>
      </c>
      <c r="AA16" s="13">
        <v>0.9625</v>
      </c>
      <c r="AB16" s="13" t="s">
        <v>36</v>
      </c>
      <c r="AC16" s="14">
        <v>0.18</v>
      </c>
      <c r="AD16" s="14" t="s">
        <v>44</v>
      </c>
      <c r="AE16" s="1"/>
    </row>
    <row r="17">
      <c r="A17" s="1" t="s">
        <v>148</v>
      </c>
      <c r="B17" s="1" t="s">
        <v>94</v>
      </c>
      <c r="C17" s="1" t="s">
        <v>56</v>
      </c>
      <c r="D17" s="1" t="s">
        <v>149</v>
      </c>
      <c r="E17" s="1" t="s">
        <v>58</v>
      </c>
      <c r="F17" s="1" t="s">
        <v>96</v>
      </c>
      <c r="G17" s="2" t="s">
        <v>44</v>
      </c>
      <c r="H17" s="1" t="s">
        <v>59</v>
      </c>
      <c r="I17" s="1" t="s">
        <v>59</v>
      </c>
      <c r="J17" s="1">
        <v>737.88</v>
      </c>
      <c r="K17" s="1">
        <v>5.27</v>
      </c>
      <c r="L17" s="1">
        <v>-0.05</v>
      </c>
      <c r="M17" s="1">
        <v>-0.84</v>
      </c>
      <c r="N17" s="1">
        <v>0.0</v>
      </c>
      <c r="O17" s="1" t="s">
        <v>150</v>
      </c>
      <c r="P17" s="1" t="s">
        <v>151</v>
      </c>
      <c r="Q17" s="1" t="s">
        <v>152</v>
      </c>
      <c r="R17" s="1" t="s">
        <v>153</v>
      </c>
      <c r="S17" s="9" t="s">
        <v>154</v>
      </c>
      <c r="T17" s="1" t="str">
        <f>"&gt;"&amp;'RiPPs-Referencia'!$D17&amp;" "&amp;'RiPPs-Referencia'!$R17</f>
        <v>&gt;trunkamideE3 TSIAPFC</v>
      </c>
      <c r="U17" s="10">
        <v>0.109</v>
      </c>
      <c r="V17" s="10" t="s">
        <v>44</v>
      </c>
      <c r="W17" s="11">
        <v>0.157</v>
      </c>
      <c r="X17" s="11" t="s">
        <v>44</v>
      </c>
      <c r="Y17" s="12">
        <v>0.25063115</v>
      </c>
      <c r="Z17" s="2" t="s">
        <v>44</v>
      </c>
      <c r="AA17" s="13">
        <v>0.8356</v>
      </c>
      <c r="AB17" s="13" t="s">
        <v>36</v>
      </c>
      <c r="AC17" s="14">
        <v>0.3</v>
      </c>
      <c r="AD17" s="14" t="s">
        <v>44</v>
      </c>
      <c r="AE17" s="1"/>
    </row>
    <row r="18">
      <c r="A18" s="1" t="s">
        <v>155</v>
      </c>
      <c r="B18" s="1" t="s">
        <v>156</v>
      </c>
      <c r="C18" s="1" t="s">
        <v>56</v>
      </c>
      <c r="D18" s="1" t="s">
        <v>157</v>
      </c>
      <c r="E18" s="1" t="s">
        <v>58</v>
      </c>
      <c r="F18" s="1" t="s">
        <v>36</v>
      </c>
      <c r="G18" s="2" t="s">
        <v>44</v>
      </c>
      <c r="H18" s="1" t="s">
        <v>59</v>
      </c>
      <c r="I18" s="1" t="s">
        <v>59</v>
      </c>
      <c r="J18" s="1">
        <v>512.63</v>
      </c>
      <c r="K18" s="1">
        <v>5.27</v>
      </c>
      <c r="L18" s="1">
        <v>-0.05</v>
      </c>
      <c r="M18" s="1">
        <v>-1.5</v>
      </c>
      <c r="N18" s="1">
        <v>0.0</v>
      </c>
      <c r="O18" s="1" t="s">
        <v>158</v>
      </c>
      <c r="P18" s="1" t="s">
        <v>159</v>
      </c>
      <c r="Q18" s="1" t="s">
        <v>160</v>
      </c>
      <c r="R18" s="1" t="s">
        <v>161</v>
      </c>
      <c r="S18" s="9" t="s">
        <v>162</v>
      </c>
      <c r="T18" s="1" t="str">
        <f>"&gt;"&amp;'RiPPs-Referencia'!$D18&amp;" "&amp;'RiPPs-Referencia'!$R18</f>
        <v>&gt;aeruginosamide B FFPC</v>
      </c>
      <c r="U18" s="10">
        <v>0.228</v>
      </c>
      <c r="V18" s="10" t="s">
        <v>44</v>
      </c>
      <c r="W18" s="11">
        <v>0.395</v>
      </c>
      <c r="X18" s="11" t="s">
        <v>44</v>
      </c>
      <c r="Y18" s="12">
        <v>0.46220607</v>
      </c>
      <c r="Z18" s="2" t="s">
        <v>44</v>
      </c>
      <c r="AA18" s="13">
        <v>0.9036</v>
      </c>
      <c r="AB18" s="13" t="s">
        <v>36</v>
      </c>
      <c r="AC18" s="14">
        <v>0.49</v>
      </c>
      <c r="AD18" s="14" t="s">
        <v>44</v>
      </c>
      <c r="AE18" s="1"/>
    </row>
    <row r="19">
      <c r="A19" s="1" t="s">
        <v>155</v>
      </c>
      <c r="B19" s="1" t="s">
        <v>156</v>
      </c>
      <c r="C19" s="1" t="s">
        <v>56</v>
      </c>
      <c r="D19" s="1" t="s">
        <v>163</v>
      </c>
      <c r="E19" s="1" t="s">
        <v>58</v>
      </c>
      <c r="F19" s="1" t="s">
        <v>36</v>
      </c>
      <c r="G19" s="2" t="s">
        <v>44</v>
      </c>
      <c r="H19" s="1" t="s">
        <v>59</v>
      </c>
      <c r="I19" s="1" t="s">
        <v>59</v>
      </c>
      <c r="J19" s="1">
        <v>1873.1</v>
      </c>
      <c r="K19" s="1">
        <v>2.91</v>
      </c>
      <c r="L19" s="1">
        <v>-2.09</v>
      </c>
      <c r="M19" s="1">
        <v>-0.6</v>
      </c>
      <c r="N19" s="1">
        <v>0.0</v>
      </c>
      <c r="O19" s="1" t="s">
        <v>164</v>
      </c>
      <c r="P19" s="1" t="s">
        <v>165</v>
      </c>
      <c r="Q19" s="1" t="s">
        <v>160</v>
      </c>
      <c r="R19" s="1" t="s">
        <v>166</v>
      </c>
      <c r="S19" s="9" t="s">
        <v>162</v>
      </c>
      <c r="T19" s="1" t="str">
        <f>"&gt;"&amp;'RiPPs-Referencia'!$D19&amp;" "&amp;'RiPPs-Referencia'!$R19</f>
        <v>&gt;aeruginosamide C FFPCSYDGADASFFPVC</v>
      </c>
      <c r="U19" s="10">
        <v>0.267</v>
      </c>
      <c r="V19" s="10" t="s">
        <v>44</v>
      </c>
      <c r="W19" s="11">
        <v>0.254</v>
      </c>
      <c r="X19" s="11" t="s">
        <v>44</v>
      </c>
      <c r="Y19" s="12">
        <v>0.08099535</v>
      </c>
      <c r="Z19" s="2" t="s">
        <v>44</v>
      </c>
      <c r="AA19" s="13">
        <v>0.0283</v>
      </c>
      <c r="AB19" s="13" t="s">
        <v>44</v>
      </c>
      <c r="AC19" s="14">
        <v>0.49</v>
      </c>
      <c r="AD19" s="14" t="s">
        <v>44</v>
      </c>
      <c r="AE19" s="1"/>
    </row>
    <row r="20">
      <c r="A20" s="1" t="s">
        <v>167</v>
      </c>
      <c r="B20" s="1" t="s">
        <v>168</v>
      </c>
      <c r="C20" s="1" t="s">
        <v>169</v>
      </c>
      <c r="D20" s="1" t="s">
        <v>170</v>
      </c>
      <c r="E20" s="1" t="s">
        <v>171</v>
      </c>
      <c r="F20" s="1" t="s">
        <v>48</v>
      </c>
      <c r="G20" s="2" t="s">
        <v>44</v>
      </c>
      <c r="H20" s="1" t="s">
        <v>59</v>
      </c>
      <c r="I20" s="1" t="s">
        <v>59</v>
      </c>
      <c r="J20" s="1">
        <v>4672.23</v>
      </c>
      <c r="K20" s="1">
        <v>6.53</v>
      </c>
      <c r="L20" s="1">
        <v>-0.86</v>
      </c>
      <c r="M20" s="1">
        <v>-0.6</v>
      </c>
      <c r="N20" s="1">
        <v>2.0</v>
      </c>
      <c r="O20" s="1" t="s">
        <v>172</v>
      </c>
      <c r="P20" s="1" t="s">
        <v>173</v>
      </c>
      <c r="Q20" s="1" t="s">
        <v>174</v>
      </c>
      <c r="R20" s="1" t="s">
        <v>175</v>
      </c>
      <c r="S20" s="9" t="s">
        <v>176</v>
      </c>
      <c r="T20" s="1" t="str">
        <f>"&gt;"&amp;'RiPPs-Referencia'!$D20&amp;" "&amp;'RiPPs-Referencia'!$R20</f>
        <v>&gt;	glycocin F PAWCWYTLAMCGAGYDSGTCDYMYSHCFGIKHHSSGSSSYHC</v>
      </c>
      <c r="U20" s="10">
        <v>0.327</v>
      </c>
      <c r="V20" s="10" t="s">
        <v>44</v>
      </c>
      <c r="W20" s="11">
        <v>0.761</v>
      </c>
      <c r="X20" s="11" t="s">
        <v>36</v>
      </c>
      <c r="Y20" s="12">
        <v>0.05109781</v>
      </c>
      <c r="Z20" s="2" t="s">
        <v>44</v>
      </c>
      <c r="AA20" s="13">
        <v>0.9997</v>
      </c>
      <c r="AB20" s="13" t="s">
        <v>36</v>
      </c>
      <c r="AC20" s="14">
        <v>0.68</v>
      </c>
      <c r="AD20" s="14" t="s">
        <v>36</v>
      </c>
      <c r="AE20" s="1"/>
    </row>
    <row r="21" ht="15.75" customHeight="1">
      <c r="A21" s="1" t="s">
        <v>177</v>
      </c>
      <c r="B21" s="1" t="s">
        <v>178</v>
      </c>
      <c r="C21" s="1" t="s">
        <v>169</v>
      </c>
      <c r="D21" s="1" t="s">
        <v>179</v>
      </c>
      <c r="E21" s="1" t="s">
        <v>171</v>
      </c>
      <c r="F21" s="1" t="s">
        <v>48</v>
      </c>
      <c r="G21" s="2" t="s">
        <v>44</v>
      </c>
      <c r="H21" s="1" t="s">
        <v>59</v>
      </c>
      <c r="I21" s="1" t="s">
        <v>59</v>
      </c>
      <c r="J21" s="1">
        <v>3575.36</v>
      </c>
      <c r="K21" s="1">
        <v>10.23</v>
      </c>
      <c r="L21" s="1">
        <v>2.0</v>
      </c>
      <c r="M21" s="1">
        <v>-0.67</v>
      </c>
      <c r="N21" s="1">
        <v>1.0</v>
      </c>
      <c r="O21" s="1" t="s">
        <v>180</v>
      </c>
      <c r="P21" s="1" t="s">
        <v>181</v>
      </c>
      <c r="Q21" s="1" t="s">
        <v>182</v>
      </c>
      <c r="R21" s="1" t="s">
        <v>183</v>
      </c>
      <c r="S21" s="9" t="s">
        <v>184</v>
      </c>
      <c r="T21" s="1" t="str">
        <f>"&gt;"&amp;'RiPPs-Referencia'!$D21&amp;" "&amp;'RiPPs-Referencia'!$R21</f>
        <v>&gt;acidocin B  MVTKYGRNLGLSKVELFAIWAVLVVALLLATAN</v>
      </c>
      <c r="U21" s="10">
        <v>0.089</v>
      </c>
      <c r="V21" s="10" t="s">
        <v>44</v>
      </c>
      <c r="W21" s="11">
        <v>0.321</v>
      </c>
      <c r="X21" s="11" t="s">
        <v>44</v>
      </c>
      <c r="Y21" s="12">
        <v>1.7258525E-4</v>
      </c>
      <c r="Z21" s="2" t="s">
        <v>44</v>
      </c>
      <c r="AA21" s="13">
        <v>0.4209</v>
      </c>
      <c r="AB21" s="13" t="s">
        <v>44</v>
      </c>
      <c r="AC21" s="14">
        <v>0.01</v>
      </c>
      <c r="AD21" s="14" t="s">
        <v>44</v>
      </c>
      <c r="AE21" s="1"/>
    </row>
    <row r="22" ht="15.75" customHeight="1">
      <c r="A22" s="1" t="s">
        <v>185</v>
      </c>
      <c r="B22" s="1" t="s">
        <v>186</v>
      </c>
      <c r="C22" s="1" t="s">
        <v>187</v>
      </c>
      <c r="D22" s="1" t="s">
        <v>188</v>
      </c>
      <c r="E22" s="1" t="s">
        <v>171</v>
      </c>
      <c r="F22" s="1" t="s">
        <v>48</v>
      </c>
      <c r="G22" s="2" t="s">
        <v>44</v>
      </c>
      <c r="H22" s="1" t="s">
        <v>59</v>
      </c>
      <c r="I22" s="1" t="s">
        <v>59</v>
      </c>
      <c r="J22" s="1">
        <v>2402.03</v>
      </c>
      <c r="K22" s="1">
        <v>9.9</v>
      </c>
      <c r="L22" s="1">
        <v>1.95</v>
      </c>
      <c r="M22" s="1">
        <v>-0.52</v>
      </c>
      <c r="N22" s="1">
        <v>1.0</v>
      </c>
      <c r="O22" s="1" t="s">
        <v>189</v>
      </c>
      <c r="P22" s="1" t="s">
        <v>190</v>
      </c>
      <c r="Q22" s="1" t="s">
        <v>191</v>
      </c>
      <c r="R22" s="1" t="s">
        <v>192</v>
      </c>
      <c r="S22" s="9" t="s">
        <v>193</v>
      </c>
      <c r="T22" s="1" t="str">
        <f>"&gt;"&amp;'RiPPs-Referencia'!$D22&amp;" "&amp;'RiPPs-Referencia'!$R22</f>
        <v>&gt;butyrivibriocin AR10 MSKKQIMSNCISIALLIALIPN</v>
      </c>
      <c r="U22" s="10">
        <v>0.218</v>
      </c>
      <c r="V22" s="10" t="s">
        <v>44</v>
      </c>
      <c r="W22" s="11">
        <v>0.203</v>
      </c>
      <c r="X22" s="11" t="s">
        <v>44</v>
      </c>
      <c r="Y22" s="12">
        <v>0.012757629</v>
      </c>
      <c r="Z22" s="2" t="s">
        <v>44</v>
      </c>
      <c r="AA22" s="13">
        <v>8.0E-4</v>
      </c>
      <c r="AB22" s="13" t="s">
        <v>44</v>
      </c>
      <c r="AC22" s="14">
        <v>0.23</v>
      </c>
      <c r="AD22" s="14" t="s">
        <v>44</v>
      </c>
      <c r="AE22" s="1"/>
    </row>
    <row r="23" ht="15.75" customHeight="1">
      <c r="A23" s="1" t="s">
        <v>194</v>
      </c>
      <c r="B23" s="1" t="s">
        <v>195</v>
      </c>
      <c r="C23" s="1" t="s">
        <v>187</v>
      </c>
      <c r="D23" s="1" t="s">
        <v>196</v>
      </c>
      <c r="E23" s="1" t="s">
        <v>171</v>
      </c>
      <c r="F23" s="1" t="s">
        <v>48</v>
      </c>
      <c r="G23" s="2" t="s">
        <v>36</v>
      </c>
      <c r="H23" s="1" t="s">
        <v>37</v>
      </c>
      <c r="I23" s="1" t="s">
        <v>197</v>
      </c>
      <c r="J23" s="1">
        <v>5888.09</v>
      </c>
      <c r="K23" s="1">
        <v>10.52</v>
      </c>
      <c r="L23" s="1">
        <v>4.0</v>
      </c>
      <c r="M23" s="1">
        <v>-0.47</v>
      </c>
      <c r="N23" s="1">
        <v>1.0</v>
      </c>
      <c r="O23" s="1" t="s">
        <v>198</v>
      </c>
      <c r="P23" s="1" t="s">
        <v>199</v>
      </c>
      <c r="Q23" s="1" t="s">
        <v>200</v>
      </c>
      <c r="R23" s="1" t="s">
        <v>201</v>
      </c>
      <c r="S23" s="9" t="s">
        <v>202</v>
      </c>
      <c r="T23" s="1" t="str">
        <f>"&gt;"&amp;'RiPPs-Referencia'!$D23&amp;" "&amp;'RiPPs-Referencia'!$R23</f>
        <v>&gt;carnocyclin A LVAYGIAQGTAEKVVSLINAGLTVGSIISILGGVTVGLSGVFTAVKAAIAKQGIKKAIQL</v>
      </c>
      <c r="U23" s="10">
        <v>0.762</v>
      </c>
      <c r="V23" s="10" t="s">
        <v>36</v>
      </c>
      <c r="W23" s="11">
        <v>0.948</v>
      </c>
      <c r="X23" s="11" t="s">
        <v>36</v>
      </c>
      <c r="Y23" s="12">
        <v>0.9991168</v>
      </c>
      <c r="Z23" s="2" t="s">
        <v>36</v>
      </c>
      <c r="AA23" s="13">
        <v>0.9999</v>
      </c>
      <c r="AB23" s="13" t="s">
        <v>36</v>
      </c>
      <c r="AC23" s="14">
        <v>0.75</v>
      </c>
      <c r="AD23" s="14" t="s">
        <v>36</v>
      </c>
      <c r="AE23" s="1"/>
    </row>
    <row r="24" ht="15.75" customHeight="1">
      <c r="A24" s="1" t="s">
        <v>203</v>
      </c>
      <c r="B24" s="1" t="s">
        <v>204</v>
      </c>
      <c r="C24" s="1" t="s">
        <v>187</v>
      </c>
      <c r="D24" s="1" t="s">
        <v>205</v>
      </c>
      <c r="E24" s="1" t="s">
        <v>171</v>
      </c>
      <c r="F24" s="1" t="s">
        <v>36</v>
      </c>
      <c r="G24" s="2" t="s">
        <v>36</v>
      </c>
      <c r="H24" s="1" t="s">
        <v>37</v>
      </c>
      <c r="I24" s="1" t="s">
        <v>197</v>
      </c>
      <c r="J24" s="1">
        <v>6789.07</v>
      </c>
      <c r="K24" s="1">
        <v>10.95</v>
      </c>
      <c r="L24" s="1">
        <v>4.0</v>
      </c>
      <c r="M24" s="1">
        <v>-0.61</v>
      </c>
      <c r="N24" s="1">
        <v>1.0</v>
      </c>
      <c r="O24" s="1" t="s">
        <v>206</v>
      </c>
      <c r="P24" s="1" t="s">
        <v>207</v>
      </c>
      <c r="Q24" s="1" t="s">
        <v>208</v>
      </c>
      <c r="R24" s="1" t="s">
        <v>209</v>
      </c>
      <c r="S24" s="9" t="s">
        <v>210</v>
      </c>
      <c r="T24" s="1" t="str">
        <f>"&gt;"&amp;'RiPPs-Referencia'!$D24&amp;" "&amp;'RiPPs-Referencia'!$R24</f>
        <v>&gt;circularin A VAGALGVQTAAATTIVNVILNAGTLVTVLGIIASIASGGAGTLMTIGWATFKATVQKLAKQSMARAIAY</v>
      </c>
      <c r="U24" s="10">
        <v>0.703</v>
      </c>
      <c r="V24" s="10" t="s">
        <v>36</v>
      </c>
      <c r="W24" s="11">
        <v>0.821</v>
      </c>
      <c r="X24" s="11" t="s">
        <v>36</v>
      </c>
      <c r="Y24" s="12">
        <v>0.9934057</v>
      </c>
      <c r="Z24" s="2" t="s">
        <v>36</v>
      </c>
      <c r="AA24" s="13">
        <v>0.9991</v>
      </c>
      <c r="AB24" s="13" t="s">
        <v>36</v>
      </c>
      <c r="AC24" s="14">
        <v>0.79</v>
      </c>
      <c r="AD24" s="14" t="s">
        <v>36</v>
      </c>
      <c r="AE24" s="1"/>
    </row>
    <row r="25" ht="15.75" customHeight="1">
      <c r="A25" s="1" t="s">
        <v>211</v>
      </c>
      <c r="B25" s="1" t="s">
        <v>212</v>
      </c>
      <c r="C25" s="1" t="s">
        <v>187</v>
      </c>
      <c r="D25" s="1" t="s">
        <v>213</v>
      </c>
      <c r="E25" s="1" t="s">
        <v>171</v>
      </c>
      <c r="F25" s="1" t="s">
        <v>48</v>
      </c>
      <c r="G25" s="2" t="s">
        <v>36</v>
      </c>
      <c r="H25" s="1" t="s">
        <v>37</v>
      </c>
      <c r="I25" s="1" t="s">
        <v>197</v>
      </c>
      <c r="J25" s="1">
        <v>7304.71</v>
      </c>
      <c r="K25" s="1">
        <v>10.62</v>
      </c>
      <c r="L25" s="1">
        <v>6.09</v>
      </c>
      <c r="M25" s="1">
        <v>-0.16</v>
      </c>
      <c r="N25" s="1">
        <v>0.0</v>
      </c>
      <c r="O25" s="1" t="s">
        <v>214</v>
      </c>
      <c r="P25" s="1" t="s">
        <v>215</v>
      </c>
      <c r="Q25" s="1" t="s">
        <v>216</v>
      </c>
      <c r="R25" s="1" t="s">
        <v>217</v>
      </c>
      <c r="S25" s="9" t="s">
        <v>218</v>
      </c>
      <c r="T25" s="1" t="str">
        <f>"&gt;"&amp;'RiPPs-Referencia'!$D25&amp;" "&amp;'RiPPs-Referencia'!$R25</f>
        <v>&gt;enterocin AS-48  HMAKEFGIPAAVAGTVLNVVEAGGWVTTIVSILTAVGSGGLSLLAAAGRESIKAYLKKEIKKKGKRAVIAW</v>
      </c>
      <c r="U25" s="10">
        <v>0.04</v>
      </c>
      <c r="V25" s="10" t="s">
        <v>44</v>
      </c>
      <c r="W25" s="11">
        <v>0.925</v>
      </c>
      <c r="X25" s="11" t="s">
        <v>36</v>
      </c>
      <c r="Y25" s="12">
        <v>0.9796175</v>
      </c>
      <c r="Z25" s="2" t="s">
        <v>36</v>
      </c>
      <c r="AA25" s="13">
        <v>0.9983</v>
      </c>
      <c r="AB25" s="13" t="s">
        <v>36</v>
      </c>
      <c r="AC25" s="14">
        <v>0.51</v>
      </c>
      <c r="AD25" s="14" t="s">
        <v>36</v>
      </c>
      <c r="AE25" s="1"/>
    </row>
    <row r="26" ht="15.75" customHeight="1">
      <c r="A26" s="1" t="s">
        <v>219</v>
      </c>
      <c r="B26" s="1" t="s">
        <v>220</v>
      </c>
      <c r="C26" s="1" t="s">
        <v>187</v>
      </c>
      <c r="D26" s="1" t="s">
        <v>221</v>
      </c>
      <c r="E26" s="1" t="s">
        <v>171</v>
      </c>
      <c r="F26" s="1" t="s">
        <v>48</v>
      </c>
      <c r="G26" s="2" t="s">
        <v>36</v>
      </c>
      <c r="H26" s="1" t="s">
        <v>37</v>
      </c>
      <c r="I26" s="1" t="s">
        <v>197</v>
      </c>
      <c r="J26" s="1">
        <v>6418.75</v>
      </c>
      <c r="K26" s="1">
        <v>10.39</v>
      </c>
      <c r="L26" s="1">
        <v>4.0</v>
      </c>
      <c r="M26" s="1">
        <v>-0.44</v>
      </c>
      <c r="N26" s="1">
        <v>1.0</v>
      </c>
      <c r="O26" s="1" t="s">
        <v>222</v>
      </c>
      <c r="P26" s="1" t="s">
        <v>223</v>
      </c>
      <c r="Q26" s="1" t="s">
        <v>224</v>
      </c>
      <c r="R26" s="1" t="s">
        <v>225</v>
      </c>
      <c r="S26" s="9" t="s">
        <v>226</v>
      </c>
      <c r="T26" s="1" t="str">
        <f>"&gt;"&amp;'RiPPs-Referencia'!$D26&amp;" "&amp;'RiPPs-Referencia'!$R26</f>
        <v>&gt;garvicin ML MFDLVATGMAAGVAKTIVNAVSAGMDIATALSLFSGAFTAAGGIMALIKKYAQKKLWKQLIAA</v>
      </c>
      <c r="U26" s="10">
        <v>0.01</v>
      </c>
      <c r="V26" s="10" t="s">
        <v>44</v>
      </c>
      <c r="W26" s="11">
        <v>0.414</v>
      </c>
      <c r="X26" s="11" t="s">
        <v>44</v>
      </c>
      <c r="Y26" s="12">
        <v>0.9994723</v>
      </c>
      <c r="Z26" s="2" t="s">
        <v>36</v>
      </c>
      <c r="AA26" s="13">
        <v>1.0</v>
      </c>
      <c r="AB26" s="13" t="s">
        <v>36</v>
      </c>
      <c r="AC26" s="14">
        <v>0.02</v>
      </c>
      <c r="AD26" s="14" t="s">
        <v>44</v>
      </c>
      <c r="AE26" s="1"/>
    </row>
    <row r="27" ht="15.75" customHeight="1">
      <c r="A27" s="1" t="s">
        <v>227</v>
      </c>
      <c r="B27" s="1" t="s">
        <v>228</v>
      </c>
      <c r="C27" s="1" t="s">
        <v>187</v>
      </c>
      <c r="D27" s="1" t="s">
        <v>229</v>
      </c>
      <c r="E27" s="1" t="s">
        <v>171</v>
      </c>
      <c r="F27" s="1" t="s">
        <v>48</v>
      </c>
      <c r="G27" s="2" t="s">
        <v>36</v>
      </c>
      <c r="H27" s="1" t="s">
        <v>37</v>
      </c>
      <c r="I27" s="1" t="s">
        <v>197</v>
      </c>
      <c r="J27" s="1">
        <v>5671.61</v>
      </c>
      <c r="K27" s="1">
        <v>7.81</v>
      </c>
      <c r="L27" s="1">
        <v>0.09</v>
      </c>
      <c r="M27" s="1">
        <v>-0.64</v>
      </c>
      <c r="N27" s="1">
        <v>1.0</v>
      </c>
      <c r="O27" s="1" t="s">
        <v>230</v>
      </c>
      <c r="P27" s="1" t="s">
        <v>231</v>
      </c>
      <c r="Q27" s="1" t="s">
        <v>232</v>
      </c>
      <c r="R27" s="1" t="s">
        <v>233</v>
      </c>
      <c r="S27" s="9" t="s">
        <v>234</v>
      </c>
      <c r="T27" s="1" t="str">
        <f>"&gt;"&amp;'RiPPs-Referencia'!$D27&amp;" "&amp;'RiPPs-Referencia'!$R27</f>
        <v>&gt;gassericin A  IYWIADQFGIHLATGTARKLLDAMASGASLGTAFAAILGVTLPAWALAAAGALGATAA</v>
      </c>
      <c r="U27" s="10">
        <v>0.891</v>
      </c>
      <c r="V27" s="10" t="s">
        <v>36</v>
      </c>
      <c r="W27" s="11">
        <v>0.357</v>
      </c>
      <c r="X27" s="11" t="s">
        <v>44</v>
      </c>
      <c r="Y27" s="12">
        <v>0.94848615</v>
      </c>
      <c r="Z27" s="2" t="s">
        <v>36</v>
      </c>
      <c r="AA27" s="13">
        <v>0.9987</v>
      </c>
      <c r="AB27" s="13" t="s">
        <v>36</v>
      </c>
      <c r="AC27" s="14">
        <v>0.97</v>
      </c>
      <c r="AD27" s="14" t="s">
        <v>36</v>
      </c>
      <c r="AE27" s="1"/>
    </row>
    <row r="28" ht="15.75" customHeight="1">
      <c r="A28" s="1" t="s">
        <v>235</v>
      </c>
      <c r="B28" s="1" t="s">
        <v>236</v>
      </c>
      <c r="C28" s="1" t="s">
        <v>187</v>
      </c>
      <c r="D28" s="1" t="s">
        <v>237</v>
      </c>
      <c r="E28" s="1" t="s">
        <v>171</v>
      </c>
      <c r="F28" s="1" t="s">
        <v>48</v>
      </c>
      <c r="G28" s="2" t="s">
        <v>36</v>
      </c>
      <c r="H28" s="1" t="s">
        <v>37</v>
      </c>
      <c r="I28" s="1" t="s">
        <v>197</v>
      </c>
      <c r="J28" s="1">
        <v>6078.16</v>
      </c>
      <c r="K28" s="1">
        <v>10.34</v>
      </c>
      <c r="L28" s="1">
        <v>2.18</v>
      </c>
      <c r="M28" s="1">
        <v>-0.56</v>
      </c>
      <c r="N28" s="1">
        <v>1.0</v>
      </c>
      <c r="O28" s="1" t="s">
        <v>238</v>
      </c>
      <c r="P28" s="1" t="s">
        <v>239</v>
      </c>
      <c r="Q28" s="1" t="s">
        <v>240</v>
      </c>
      <c r="R28" s="1" t="s">
        <v>241</v>
      </c>
      <c r="S28" s="9" t="s">
        <v>242</v>
      </c>
      <c r="T28" s="1" t="str">
        <f>"&gt;"&amp;'RiPPs-Referencia'!$D28&amp;" "&amp;'RiPPs-Referencia'!$R28</f>
        <v>&gt;lactocyclicin Q  LIDHLGAPRWAVDTILGAIAVGNLASWVLALVPGPGWAVKAGLATAAAIVKHQGKAAAAAW</v>
      </c>
      <c r="U28" s="10">
        <v>0.693</v>
      </c>
      <c r="V28" s="10" t="s">
        <v>36</v>
      </c>
      <c r="W28" s="11">
        <v>0.958</v>
      </c>
      <c r="X28" s="11" t="s">
        <v>36</v>
      </c>
      <c r="Y28" s="12">
        <v>0.9155129</v>
      </c>
      <c r="Z28" s="2" t="s">
        <v>36</v>
      </c>
      <c r="AA28" s="13">
        <v>0.9999</v>
      </c>
      <c r="AB28" s="13" t="s">
        <v>36</v>
      </c>
      <c r="AC28" s="14">
        <v>0.94</v>
      </c>
      <c r="AD28" s="14" t="s">
        <v>36</v>
      </c>
      <c r="AE28" s="1"/>
    </row>
    <row r="29" ht="15.75" customHeight="1">
      <c r="A29" s="1" t="s">
        <v>243</v>
      </c>
      <c r="B29" s="1" t="s">
        <v>244</v>
      </c>
      <c r="C29" s="1" t="s">
        <v>187</v>
      </c>
      <c r="D29" s="1" t="s">
        <v>245</v>
      </c>
      <c r="E29" s="1" t="s">
        <v>246</v>
      </c>
      <c r="F29" s="1" t="s">
        <v>48</v>
      </c>
      <c r="G29" s="2" t="s">
        <v>36</v>
      </c>
      <c r="H29" s="1" t="s">
        <v>37</v>
      </c>
      <c r="I29" s="1" t="s">
        <v>197</v>
      </c>
      <c r="J29" s="1">
        <v>7066.3</v>
      </c>
      <c r="K29" s="1">
        <v>10.07</v>
      </c>
      <c r="L29" s="1">
        <v>3.0</v>
      </c>
      <c r="M29" s="1">
        <v>-0.42</v>
      </c>
      <c r="N29" s="1">
        <v>1.0</v>
      </c>
      <c r="O29" s="1" t="s">
        <v>247</v>
      </c>
      <c r="P29" s="1" t="s">
        <v>248</v>
      </c>
      <c r="Q29" s="1" t="s">
        <v>249</v>
      </c>
      <c r="R29" s="1" t="s">
        <v>250</v>
      </c>
      <c r="S29" s="9" t="s">
        <v>251</v>
      </c>
      <c r="T29" s="1" t="str">
        <f>"&gt;"&amp;'RiPPs-Referencia'!$D29&amp;" "&amp;'RiPPs-Referencia'!$R29</f>
        <v>&gt;uberolysin LAGYTGIASGTAKKVVDAIDKGAAAFVIISIISTVISAGALGAVSASADFIILTVKNYISRNLKAQAVIW</v>
      </c>
      <c r="U29" s="10">
        <v>0.802</v>
      </c>
      <c r="V29" s="10" t="s">
        <v>36</v>
      </c>
      <c r="W29" s="11">
        <v>0.971</v>
      </c>
      <c r="X29" s="11" t="s">
        <v>36</v>
      </c>
      <c r="Y29" s="12">
        <v>0.9976205</v>
      </c>
      <c r="Z29" s="2" t="s">
        <v>36</v>
      </c>
      <c r="AA29" s="13">
        <v>0.983</v>
      </c>
      <c r="AB29" s="13" t="s">
        <v>36</v>
      </c>
      <c r="AC29" s="14">
        <v>0.81</v>
      </c>
      <c r="AD29" s="14" t="s">
        <v>36</v>
      </c>
      <c r="AE29" s="1"/>
    </row>
    <row r="30" ht="15.75" customHeight="1">
      <c r="A30" s="1" t="s">
        <v>252</v>
      </c>
      <c r="B30" s="1" t="s">
        <v>253</v>
      </c>
      <c r="C30" s="1" t="s">
        <v>33</v>
      </c>
      <c r="D30" s="1" t="s">
        <v>254</v>
      </c>
      <c r="E30" s="1" t="s">
        <v>255</v>
      </c>
      <c r="F30" s="1" t="s">
        <v>48</v>
      </c>
      <c r="G30" s="2" t="s">
        <v>36</v>
      </c>
      <c r="H30" s="1" t="s">
        <v>37</v>
      </c>
      <c r="I30" s="1" t="s">
        <v>256</v>
      </c>
      <c r="J30" s="1">
        <v>2017.4</v>
      </c>
      <c r="K30" s="1">
        <v>3.27</v>
      </c>
      <c r="L30" s="1">
        <v>-1.18</v>
      </c>
      <c r="M30" s="1">
        <v>-0.72</v>
      </c>
      <c r="N30" s="1">
        <v>4.0</v>
      </c>
      <c r="O30" s="1" t="s">
        <v>222</v>
      </c>
      <c r="P30" s="1" t="s">
        <v>257</v>
      </c>
      <c r="Q30" s="1" t="s">
        <v>258</v>
      </c>
      <c r="R30" s="1" t="s">
        <v>259</v>
      </c>
      <c r="S30" s="9" t="s">
        <v>260</v>
      </c>
      <c r="T30" s="1" t="str">
        <f>"&gt;"&amp;'RiPPs-Referencia'!$D30&amp;" "&amp;'RiPPs-Referencia'!$R30</f>
        <v>&gt;actagardine ASSGWVCTLTIECGTVICAC</v>
      </c>
      <c r="U30" s="10">
        <v>0.554</v>
      </c>
      <c r="V30" s="10" t="s">
        <v>36</v>
      </c>
      <c r="W30" s="11">
        <v>0.765</v>
      </c>
      <c r="X30" s="11" t="s">
        <v>36</v>
      </c>
      <c r="Y30" s="12">
        <v>0.92516255</v>
      </c>
      <c r="Z30" s="2" t="s">
        <v>36</v>
      </c>
      <c r="AA30" s="13">
        <v>0.9985</v>
      </c>
      <c r="AB30" s="13" t="s">
        <v>36</v>
      </c>
      <c r="AC30" s="14">
        <v>0.74</v>
      </c>
      <c r="AD30" s="14" t="s">
        <v>36</v>
      </c>
      <c r="AE30" s="1"/>
    </row>
    <row r="31" ht="15.75" customHeight="1">
      <c r="A31" s="1" t="s">
        <v>261</v>
      </c>
      <c r="B31" s="1" t="s">
        <v>262</v>
      </c>
      <c r="C31" s="1" t="s">
        <v>187</v>
      </c>
      <c r="D31" s="1" t="s">
        <v>263</v>
      </c>
      <c r="E31" s="1" t="s">
        <v>255</v>
      </c>
      <c r="F31" s="1" t="s">
        <v>48</v>
      </c>
      <c r="G31" s="2" t="s">
        <v>44</v>
      </c>
      <c r="H31" s="1" t="s">
        <v>59</v>
      </c>
      <c r="I31" s="1" t="s">
        <v>59</v>
      </c>
      <c r="J31" s="1">
        <v>3452.06</v>
      </c>
      <c r="K31" s="1">
        <v>8.01</v>
      </c>
      <c r="L31" s="1">
        <v>0.86</v>
      </c>
      <c r="M31" s="1">
        <v>-0.48</v>
      </c>
      <c r="N31" s="1">
        <v>3.0</v>
      </c>
      <c r="O31" s="1" t="s">
        <v>264</v>
      </c>
      <c r="P31" s="1" t="s">
        <v>265</v>
      </c>
      <c r="Q31" s="1" t="s">
        <v>266</v>
      </c>
      <c r="R31" s="1" t="s">
        <v>267</v>
      </c>
      <c r="S31" s="9" t="s">
        <v>268</v>
      </c>
      <c r="T31" s="1" t="str">
        <f>"&gt;"&amp;'RiPPs-Referencia'!$D31&amp;" "&amp;'RiPPs-Referencia'!$R31</f>
        <v>&gt;BHT-Aα IGTTVVNSTFSIVLGNKGYICTVTVECMRNCQ</v>
      </c>
      <c r="U31" s="10">
        <v>0.634</v>
      </c>
      <c r="V31" s="10" t="s">
        <v>36</v>
      </c>
      <c r="W31" s="11">
        <v>0.383</v>
      </c>
      <c r="X31" s="11" t="s">
        <v>44</v>
      </c>
      <c r="Y31" s="12">
        <v>0.94630396</v>
      </c>
      <c r="Z31" s="2" t="s">
        <v>36</v>
      </c>
      <c r="AA31" s="13">
        <v>0.9302</v>
      </c>
      <c r="AB31" s="13" t="s">
        <v>36</v>
      </c>
      <c r="AC31" s="14">
        <v>0.6</v>
      </c>
      <c r="AD31" s="14" t="s">
        <v>36</v>
      </c>
      <c r="AE31" s="1"/>
    </row>
    <row r="32" ht="15.75" customHeight="1">
      <c r="A32" s="1" t="s">
        <v>261</v>
      </c>
      <c r="B32" s="1" t="s">
        <v>262</v>
      </c>
      <c r="C32" s="1" t="s">
        <v>187</v>
      </c>
      <c r="D32" s="1" t="s">
        <v>269</v>
      </c>
      <c r="E32" s="1" t="s">
        <v>255</v>
      </c>
      <c r="F32" s="1" t="s">
        <v>48</v>
      </c>
      <c r="G32" s="2" t="s">
        <v>44</v>
      </c>
      <c r="H32" s="1" t="s">
        <v>59</v>
      </c>
      <c r="I32" s="1" t="s">
        <v>59</v>
      </c>
      <c r="J32" s="1">
        <v>2894.43</v>
      </c>
      <c r="K32" s="1">
        <v>8.6</v>
      </c>
      <c r="L32" s="1">
        <v>1.86</v>
      </c>
      <c r="M32" s="1">
        <v>-0.44</v>
      </c>
      <c r="N32" s="1">
        <v>3.0</v>
      </c>
      <c r="O32" s="1" t="s">
        <v>270</v>
      </c>
      <c r="P32" s="1" t="s">
        <v>271</v>
      </c>
      <c r="Q32" s="1" t="s">
        <v>272</v>
      </c>
      <c r="R32" s="1" t="s">
        <v>273</v>
      </c>
      <c r="S32" s="9" t="s">
        <v>268</v>
      </c>
      <c r="T32" s="1" t="str">
        <f>"&gt;"&amp;'RiPPs-Referencia'!$D32&amp;" "&amp;'RiPPs-Referencia'!$R32</f>
        <v>&gt;BHT-Aβ STPACAIGVVGITVAVTGISTACTSRCINK</v>
      </c>
      <c r="U32" s="10">
        <v>0.366</v>
      </c>
      <c r="V32" s="10" t="s">
        <v>44</v>
      </c>
      <c r="W32" s="11">
        <v>0.979</v>
      </c>
      <c r="X32" s="11" t="s">
        <v>36</v>
      </c>
      <c r="Y32" s="12">
        <v>0.9860449</v>
      </c>
      <c r="Z32" s="2" t="s">
        <v>36</v>
      </c>
      <c r="AA32" s="13">
        <v>0.9994</v>
      </c>
      <c r="AB32" s="13" t="s">
        <v>36</v>
      </c>
      <c r="AC32" s="14">
        <v>0.97</v>
      </c>
      <c r="AD32" s="14" t="s">
        <v>36</v>
      </c>
      <c r="AE32" s="1"/>
    </row>
    <row r="33" ht="15.75" customHeight="1">
      <c r="A33" s="1" t="s">
        <v>274</v>
      </c>
      <c r="B33" s="1" t="s">
        <v>275</v>
      </c>
      <c r="C33" s="1" t="s">
        <v>187</v>
      </c>
      <c r="D33" s="1" t="s">
        <v>276</v>
      </c>
      <c r="E33" s="1" t="s">
        <v>255</v>
      </c>
      <c r="F33" s="1" t="s">
        <v>48</v>
      </c>
      <c r="G33" s="2" t="s">
        <v>36</v>
      </c>
      <c r="H33" s="1" t="s">
        <v>37</v>
      </c>
      <c r="I33" s="1" t="s">
        <v>277</v>
      </c>
      <c r="J33" s="1">
        <v>3468.11</v>
      </c>
      <c r="K33" s="1">
        <v>8.31</v>
      </c>
      <c r="L33" s="1">
        <v>1.82</v>
      </c>
      <c r="M33" s="1">
        <v>-0.13</v>
      </c>
      <c r="N33" s="1">
        <v>3.0</v>
      </c>
      <c r="O33" s="1" t="s">
        <v>278</v>
      </c>
      <c r="P33" s="1" t="s">
        <v>279</v>
      </c>
      <c r="Q33" s="1" t="s">
        <v>280</v>
      </c>
      <c r="R33" s="1" t="s">
        <v>281</v>
      </c>
      <c r="S33" s="9" t="s">
        <v>282</v>
      </c>
      <c r="T33" s="1" t="str">
        <f>"&gt;"&amp;'RiPPs-Referencia'!$D33&amp;" "&amp;'RiPPs-Referencia'!$R33</f>
        <v>&gt;bovicin HJ50 ADRGWIKTLTKDCPNVISSICAGTIITACKNCA</v>
      </c>
      <c r="U33" s="10">
        <v>0.693</v>
      </c>
      <c r="V33" s="10" t="s">
        <v>36</v>
      </c>
      <c r="W33" s="11">
        <v>0.998</v>
      </c>
      <c r="X33" s="11" t="s">
        <v>36</v>
      </c>
      <c r="Y33" s="12">
        <v>0.9955361</v>
      </c>
      <c r="Z33" s="2" t="s">
        <v>36</v>
      </c>
      <c r="AA33" s="13">
        <v>1.0</v>
      </c>
      <c r="AB33" s="13" t="s">
        <v>36</v>
      </c>
      <c r="AC33" s="14">
        <v>0.92</v>
      </c>
      <c r="AD33" s="14" t="s">
        <v>36</v>
      </c>
      <c r="AE33" s="1"/>
    </row>
    <row r="34" ht="15.75" customHeight="1">
      <c r="A34" s="1" t="s">
        <v>283</v>
      </c>
      <c r="B34" s="1" t="s">
        <v>186</v>
      </c>
      <c r="C34" s="1" t="s">
        <v>187</v>
      </c>
      <c r="D34" s="1" t="s">
        <v>284</v>
      </c>
      <c r="E34" s="1" t="s">
        <v>255</v>
      </c>
      <c r="F34" s="1" t="s">
        <v>48</v>
      </c>
      <c r="G34" s="2" t="s">
        <v>48</v>
      </c>
      <c r="H34" s="1" t="s">
        <v>59</v>
      </c>
      <c r="I34" s="1" t="s">
        <v>59</v>
      </c>
      <c r="J34" s="1">
        <v>2857.31</v>
      </c>
      <c r="K34" s="1">
        <v>7.05</v>
      </c>
      <c r="L34" s="1">
        <v>0.05</v>
      </c>
      <c r="M34" s="1">
        <v>-0.58</v>
      </c>
      <c r="N34" s="1">
        <v>0.0</v>
      </c>
      <c r="O34" s="1" t="s">
        <v>285</v>
      </c>
      <c r="P34" s="1" t="s">
        <v>286</v>
      </c>
      <c r="Q34" s="1" t="s">
        <v>287</v>
      </c>
      <c r="R34" s="1" t="s">
        <v>288</v>
      </c>
      <c r="S34" s="9" t="s">
        <v>289</v>
      </c>
      <c r="T34" s="1" t="str">
        <f>"&gt;"&amp;'RiPPs-Referencia'!$D34&amp;" "&amp;'RiPPs-Referencia'!$R34</f>
        <v>&gt;butyrivibriocin OR79 GNGVIKTISHECHMNTWQFIFTCCS</v>
      </c>
      <c r="U34" s="10">
        <v>0.574</v>
      </c>
      <c r="V34" s="10" t="s">
        <v>36</v>
      </c>
      <c r="W34" s="11">
        <v>0.779</v>
      </c>
      <c r="X34" s="11" t="s">
        <v>36</v>
      </c>
      <c r="Y34" s="12">
        <v>0.9640941</v>
      </c>
      <c r="Z34" s="2" t="s">
        <v>36</v>
      </c>
      <c r="AA34" s="13">
        <v>0.9999</v>
      </c>
      <c r="AB34" s="13" t="s">
        <v>36</v>
      </c>
      <c r="AC34" s="14">
        <v>0.87</v>
      </c>
      <c r="AD34" s="14" t="s">
        <v>36</v>
      </c>
      <c r="AE34" s="1"/>
    </row>
    <row r="35" ht="15.75" customHeight="1">
      <c r="A35" s="1" t="s">
        <v>290</v>
      </c>
      <c r="B35" s="1" t="s">
        <v>195</v>
      </c>
      <c r="C35" s="1" t="s">
        <v>187</v>
      </c>
      <c r="D35" s="1" t="s">
        <v>291</v>
      </c>
      <c r="E35" s="1" t="s">
        <v>255</v>
      </c>
      <c r="F35" s="1" t="s">
        <v>48</v>
      </c>
      <c r="G35" s="2" t="s">
        <v>36</v>
      </c>
      <c r="H35" s="16" t="s">
        <v>292</v>
      </c>
      <c r="I35" s="1" t="s">
        <v>48</v>
      </c>
      <c r="J35" s="1">
        <v>4352.02</v>
      </c>
      <c r="K35" s="1">
        <v>8.01</v>
      </c>
      <c r="L35" s="1">
        <v>0.86</v>
      </c>
      <c r="M35" s="1">
        <v>-0.26</v>
      </c>
      <c r="N35" s="1">
        <v>3.0</v>
      </c>
      <c r="O35" s="1" t="s">
        <v>293</v>
      </c>
      <c r="P35" s="1" t="s">
        <v>294</v>
      </c>
      <c r="Q35" s="1" t="s">
        <v>295</v>
      </c>
      <c r="R35" s="1" t="s">
        <v>296</v>
      </c>
      <c r="S35" s="9" t="s">
        <v>297</v>
      </c>
      <c r="T35" s="1" t="str">
        <f>"&gt;"&amp;'RiPPs-Referencia'!$D35&amp;" "&amp;'RiPPs-Referencia'!$R35</f>
        <v>&gt;carnolysin A1 GDINGEFTTSPACVYSVMVVSKASSAKCAAGASAVSGAILSAIRC</v>
      </c>
      <c r="U35" s="10">
        <v>0.04</v>
      </c>
      <c r="V35" s="10" t="s">
        <v>44</v>
      </c>
      <c r="W35" s="11">
        <v>0.983</v>
      </c>
      <c r="X35" s="11" t="s">
        <v>36</v>
      </c>
      <c r="Y35" s="12">
        <v>0.9646588</v>
      </c>
      <c r="Z35" s="2" t="s">
        <v>36</v>
      </c>
      <c r="AA35" s="13">
        <v>0.9999</v>
      </c>
      <c r="AB35" s="13" t="s">
        <v>36</v>
      </c>
      <c r="AC35" s="14">
        <v>0.55</v>
      </c>
      <c r="AD35" s="14" t="s">
        <v>36</v>
      </c>
      <c r="AE35" s="1"/>
    </row>
    <row r="36" ht="15.75" customHeight="1">
      <c r="A36" s="1" t="s">
        <v>298</v>
      </c>
      <c r="B36" s="1" t="s">
        <v>299</v>
      </c>
      <c r="C36" s="1" t="s">
        <v>300</v>
      </c>
      <c r="D36" s="1" t="s">
        <v>301</v>
      </c>
      <c r="E36" s="1" t="s">
        <v>302</v>
      </c>
      <c r="F36" s="1" t="s">
        <v>36</v>
      </c>
      <c r="G36" s="2" t="s">
        <v>48</v>
      </c>
      <c r="H36" s="1" t="s">
        <v>59</v>
      </c>
      <c r="I36" s="1" t="s">
        <v>59</v>
      </c>
      <c r="J36" s="1">
        <v>2614.81</v>
      </c>
      <c r="K36" s="1">
        <v>4.95</v>
      </c>
      <c r="L36" s="1">
        <v>-1.91</v>
      </c>
      <c r="M36" s="1">
        <v>-0.21</v>
      </c>
      <c r="N36" s="1">
        <v>2.0</v>
      </c>
      <c r="O36" s="1" t="s">
        <v>303</v>
      </c>
      <c r="P36" s="1" t="s">
        <v>304</v>
      </c>
      <c r="Q36" s="1" t="s">
        <v>305</v>
      </c>
      <c r="R36" s="1" t="s">
        <v>305</v>
      </c>
      <c r="S36" s="9" t="s">
        <v>306</v>
      </c>
      <c r="T36" s="1" t="str">
        <f>"&gt;"&amp;'RiPPs-Referencia'!$D36&amp;" "&amp;'RiPPs-Referencia'!$R36</f>
        <v>&gt;catenulipeptin GSGHGGGGDSGLSVTGCNGHSGISLLCDL</v>
      </c>
      <c r="U36" s="10">
        <v>0.119</v>
      </c>
      <c r="V36" s="10" t="s">
        <v>44</v>
      </c>
      <c r="W36" s="11">
        <v>0.66</v>
      </c>
      <c r="X36" s="11" t="s">
        <v>36</v>
      </c>
      <c r="Y36" s="12">
        <v>0.08782762</v>
      </c>
      <c r="Z36" s="2" t="s">
        <v>44</v>
      </c>
      <c r="AA36" s="13">
        <v>0.1063</v>
      </c>
      <c r="AB36" s="13" t="s">
        <v>44</v>
      </c>
      <c r="AC36" s="14">
        <v>0.67</v>
      </c>
      <c r="AD36" s="14" t="s">
        <v>36</v>
      </c>
      <c r="AE36" s="1"/>
    </row>
    <row r="37" ht="15.75" customHeight="1">
      <c r="A37" s="1" t="s">
        <v>307</v>
      </c>
      <c r="B37" s="1" t="s">
        <v>308</v>
      </c>
      <c r="C37" s="1" t="s">
        <v>187</v>
      </c>
      <c r="D37" s="1" t="s">
        <v>309</v>
      </c>
      <c r="E37" s="1" t="s">
        <v>255</v>
      </c>
      <c r="F37" s="1" t="s">
        <v>48</v>
      </c>
      <c r="G37" s="2" t="s">
        <v>36</v>
      </c>
      <c r="H37" s="1" t="s">
        <v>37</v>
      </c>
      <c r="I37" s="1" t="s">
        <v>48</v>
      </c>
      <c r="J37" s="1">
        <v>2716.26</v>
      </c>
      <c r="K37" s="1">
        <v>6.15</v>
      </c>
      <c r="L37" s="1">
        <v>-0.09</v>
      </c>
      <c r="M37" s="1">
        <v>-0.23</v>
      </c>
      <c r="N37" s="1">
        <v>2.0</v>
      </c>
      <c r="O37" s="1" t="s">
        <v>310</v>
      </c>
      <c r="P37" s="1" t="s">
        <v>311</v>
      </c>
      <c r="Q37" s="1" t="s">
        <v>312</v>
      </c>
      <c r="R37" s="1" t="s">
        <v>313</v>
      </c>
      <c r="S37" s="9" t="s">
        <v>314</v>
      </c>
      <c r="T37" s="1" t="str">
        <f>"&gt;"&amp;'RiPPs-Referencia'!$D37&amp;" "&amp;'RiPPs-Referencia'!$R37</f>
        <v>&gt;cerecidin A1 SDVQPETTPLCVGVIIGLTTSIKICK</v>
      </c>
      <c r="U37" s="10">
        <v>0.059</v>
      </c>
      <c r="V37" s="10" t="s">
        <v>44</v>
      </c>
      <c r="W37" s="11">
        <v>0.547</v>
      </c>
      <c r="X37" s="11" t="s">
        <v>36</v>
      </c>
      <c r="Y37" s="12">
        <v>0.29808643</v>
      </c>
      <c r="Z37" s="2" t="s">
        <v>44</v>
      </c>
      <c r="AA37" s="13">
        <v>0.4647</v>
      </c>
      <c r="AB37" s="13" t="s">
        <v>44</v>
      </c>
      <c r="AC37" s="14">
        <v>0.41</v>
      </c>
      <c r="AD37" s="14" t="s">
        <v>44</v>
      </c>
      <c r="AE37" s="1"/>
    </row>
    <row r="38" ht="15.75" customHeight="1">
      <c r="A38" s="1" t="s">
        <v>315</v>
      </c>
      <c r="B38" s="1" t="s">
        <v>316</v>
      </c>
      <c r="C38" s="1" t="s">
        <v>317</v>
      </c>
      <c r="D38" s="1" t="s">
        <v>318</v>
      </c>
      <c r="E38" s="1" t="s">
        <v>255</v>
      </c>
      <c r="F38" s="1" t="s">
        <v>36</v>
      </c>
      <c r="G38" s="2" t="s">
        <v>36</v>
      </c>
      <c r="H38" s="1" t="s">
        <v>37</v>
      </c>
      <c r="I38" s="1" t="s">
        <v>197</v>
      </c>
      <c r="J38" s="1">
        <v>2097.38</v>
      </c>
      <c r="K38" s="1">
        <v>8.01</v>
      </c>
      <c r="L38" s="1">
        <v>0.86</v>
      </c>
      <c r="M38" s="1">
        <v>-0.15</v>
      </c>
      <c r="N38" s="1">
        <v>4.0</v>
      </c>
      <c r="O38" s="1" t="s">
        <v>319</v>
      </c>
      <c r="P38" s="1" t="s">
        <v>320</v>
      </c>
      <c r="Q38" s="1" t="s">
        <v>321</v>
      </c>
      <c r="R38" s="1" t="s">
        <v>322</v>
      </c>
      <c r="S38" s="9" t="s">
        <v>323</v>
      </c>
      <c r="T38" s="1" t="str">
        <f>"&gt;"&amp;'RiPPs-Referencia'!$D38&amp;" "&amp;'RiPPs-Referencia'!$R38</f>
        <v>&gt;cinnamycin CRQSCSFGPFTFVCDGNTK</v>
      </c>
      <c r="U38" s="10">
        <v>0.98</v>
      </c>
      <c r="V38" s="10" t="s">
        <v>36</v>
      </c>
      <c r="W38" s="11">
        <v>0.422</v>
      </c>
      <c r="X38" s="11" t="s">
        <v>44</v>
      </c>
      <c r="Y38" s="12">
        <v>0.90269387</v>
      </c>
      <c r="Z38" s="2" t="s">
        <v>36</v>
      </c>
      <c r="AA38" s="13">
        <v>0.9999</v>
      </c>
      <c r="AB38" s="13" t="s">
        <v>36</v>
      </c>
      <c r="AC38" s="14">
        <v>1.0</v>
      </c>
      <c r="AD38" s="14" t="s">
        <v>36</v>
      </c>
      <c r="AE38" s="1"/>
    </row>
    <row r="39" ht="15.75" customHeight="1">
      <c r="A39" s="1" t="s">
        <v>324</v>
      </c>
      <c r="B39" s="1" t="s">
        <v>325</v>
      </c>
      <c r="C39" s="1"/>
      <c r="D39" s="1" t="s">
        <v>326</v>
      </c>
      <c r="E39" s="1" t="s">
        <v>255</v>
      </c>
      <c r="F39" s="1" t="s">
        <v>48</v>
      </c>
      <c r="G39" s="2" t="s">
        <v>36</v>
      </c>
      <c r="H39" s="1" t="s">
        <v>37</v>
      </c>
      <c r="I39" s="1" t="s">
        <v>197</v>
      </c>
      <c r="J39" s="1">
        <v>4163.77</v>
      </c>
      <c r="K39" s="1">
        <v>5.21</v>
      </c>
      <c r="L39" s="1">
        <v>-1.04</v>
      </c>
      <c r="M39" s="1">
        <v>-0.49</v>
      </c>
      <c r="N39" s="1">
        <v>3.0</v>
      </c>
      <c r="O39" s="1" t="s">
        <v>327</v>
      </c>
      <c r="P39" s="1" t="s">
        <v>328</v>
      </c>
      <c r="Q39" s="1" t="s">
        <v>329</v>
      </c>
      <c r="R39" s="1" t="s">
        <v>330</v>
      </c>
      <c r="S39" s="9" t="s">
        <v>331</v>
      </c>
      <c r="T39" s="1" t="str">
        <f>"&gt;"&amp;'RiPPs-Referencia'!$D39&amp;" "&amp;'RiPPs-Referencia'!$R39</f>
        <v>&gt;cytolysin ClyLl GDVQAETTPVCAVAATAAASSAACGWVGGGIFTGVTVVVSLKHC</v>
      </c>
      <c r="U39" s="10">
        <v>0.158</v>
      </c>
      <c r="V39" s="10" t="s">
        <v>44</v>
      </c>
      <c r="W39" s="11">
        <v>0.993</v>
      </c>
      <c r="X39" s="11" t="s">
        <v>36</v>
      </c>
      <c r="Y39" s="12">
        <v>0.5185019</v>
      </c>
      <c r="Z39" s="2" t="s">
        <v>36</v>
      </c>
      <c r="AA39" s="13">
        <v>0.9997</v>
      </c>
      <c r="AB39" s="13" t="s">
        <v>36</v>
      </c>
      <c r="AC39" s="14">
        <v>0.86</v>
      </c>
      <c r="AD39" s="14" t="s">
        <v>36</v>
      </c>
      <c r="AE39" s="1"/>
    </row>
    <row r="40" ht="15.75" customHeight="1">
      <c r="A40" s="1" t="s">
        <v>324</v>
      </c>
      <c r="B40" s="1" t="s">
        <v>325</v>
      </c>
      <c r="C40" s="1"/>
      <c r="D40" s="1" t="s">
        <v>332</v>
      </c>
      <c r="E40" s="1" t="s">
        <v>255</v>
      </c>
      <c r="F40" s="1" t="s">
        <v>48</v>
      </c>
      <c r="G40" s="2" t="s">
        <v>36</v>
      </c>
      <c r="H40" s="1" t="s">
        <v>37</v>
      </c>
      <c r="I40" s="1" t="s">
        <v>197</v>
      </c>
      <c r="J40" s="1">
        <v>2704.12</v>
      </c>
      <c r="K40" s="1">
        <v>4.09</v>
      </c>
      <c r="L40" s="1">
        <v>-1.09</v>
      </c>
      <c r="M40" s="1">
        <v>-0.43</v>
      </c>
      <c r="N40" s="1">
        <v>2.0</v>
      </c>
      <c r="O40" s="1" t="s">
        <v>333</v>
      </c>
      <c r="P40" s="1" t="s">
        <v>334</v>
      </c>
      <c r="Q40" s="1" t="s">
        <v>335</v>
      </c>
      <c r="R40" s="1" t="s">
        <v>336</v>
      </c>
      <c r="S40" s="9" t="s">
        <v>331</v>
      </c>
      <c r="T40" s="1" t="str">
        <f>"&gt;"&amp;'RiPPs-Referencia'!$D40&amp;" "&amp;'RiPPs-Referencia'!$R40</f>
        <v>&gt;cytolysin ClyLs GDVQAETTPACFTIGLGVGALFSAKFC</v>
      </c>
      <c r="U40" s="10">
        <v>0.267</v>
      </c>
      <c r="V40" s="10" t="s">
        <v>44</v>
      </c>
      <c r="W40" s="11">
        <v>0.938</v>
      </c>
      <c r="X40" s="11" t="s">
        <v>36</v>
      </c>
      <c r="Y40" s="12">
        <v>0.8286124</v>
      </c>
      <c r="Z40" s="2" t="s">
        <v>36</v>
      </c>
      <c r="AA40" s="13">
        <v>0.9815</v>
      </c>
      <c r="AB40" s="13" t="s">
        <v>36</v>
      </c>
      <c r="AC40" s="14">
        <v>0.86</v>
      </c>
      <c r="AD40" s="14" t="s">
        <v>36</v>
      </c>
      <c r="AE40" s="1"/>
    </row>
    <row r="41" ht="15.75" customHeight="1">
      <c r="A41" s="1" t="s">
        <v>337</v>
      </c>
      <c r="B41" s="1" t="s">
        <v>338</v>
      </c>
      <c r="C41" s="1" t="s">
        <v>187</v>
      </c>
      <c r="D41" s="1" t="s">
        <v>339</v>
      </c>
      <c r="E41" s="1" t="s">
        <v>340</v>
      </c>
      <c r="F41" s="1" t="s">
        <v>48</v>
      </c>
      <c r="G41" s="2" t="s">
        <v>36</v>
      </c>
      <c r="H41" s="1" t="s">
        <v>37</v>
      </c>
      <c r="I41" s="1" t="s">
        <v>197</v>
      </c>
      <c r="J41" s="1">
        <v>3312.76</v>
      </c>
      <c r="K41" s="1">
        <v>6.96</v>
      </c>
      <c r="L41" s="1">
        <v>-0.04</v>
      </c>
      <c r="M41" s="1">
        <v>-0.3</v>
      </c>
      <c r="N41" s="1">
        <v>0.0</v>
      </c>
      <c r="O41" s="1" t="s">
        <v>341</v>
      </c>
      <c r="P41" s="1" t="s">
        <v>342</v>
      </c>
      <c r="Q41" s="1" t="s">
        <v>343</v>
      </c>
      <c r="R41" s="1" t="s">
        <v>344</v>
      </c>
      <c r="S41" s="9" t="s">
        <v>345</v>
      </c>
      <c r="T41" s="1" t="str">
        <f>"&gt;"&amp;'RiPPs-Referencia'!$D41&amp;" "&amp;'RiPPs-Referencia'!$R41</f>
        <v>&gt;enterocin W α KCPWWNLSCHLGNDGKICTYSHECTAGCNA</v>
      </c>
      <c r="U41" s="10">
        <v>0.465</v>
      </c>
      <c r="V41" s="10" t="s">
        <v>44</v>
      </c>
      <c r="W41" s="11">
        <v>0.956</v>
      </c>
      <c r="X41" s="11" t="s">
        <v>36</v>
      </c>
      <c r="Y41" s="12">
        <v>0.7276157</v>
      </c>
      <c r="Z41" s="2" t="s">
        <v>36</v>
      </c>
      <c r="AA41" s="13">
        <v>0.9999</v>
      </c>
      <c r="AB41" s="13" t="s">
        <v>36</v>
      </c>
      <c r="AC41" s="14">
        <v>0.89</v>
      </c>
      <c r="AD41" s="14" t="s">
        <v>36</v>
      </c>
      <c r="AE41" s="1"/>
    </row>
    <row r="42" ht="15.75" customHeight="1">
      <c r="A42" s="1" t="s">
        <v>337</v>
      </c>
      <c r="B42" s="1" t="s">
        <v>338</v>
      </c>
      <c r="C42" s="1" t="s">
        <v>187</v>
      </c>
      <c r="D42" s="1" t="s">
        <v>346</v>
      </c>
      <c r="E42" s="1" t="s">
        <v>340</v>
      </c>
      <c r="F42" s="1" t="s">
        <v>48</v>
      </c>
      <c r="G42" s="2" t="s">
        <v>36</v>
      </c>
      <c r="H42" s="1" t="s">
        <v>37</v>
      </c>
      <c r="I42" s="1" t="s">
        <v>197</v>
      </c>
      <c r="J42" s="1">
        <v>2855.44</v>
      </c>
      <c r="K42" s="1">
        <v>8.32</v>
      </c>
      <c r="L42" s="1">
        <v>1.82</v>
      </c>
      <c r="M42" s="1">
        <v>-0.41</v>
      </c>
      <c r="N42" s="1">
        <v>0.0</v>
      </c>
      <c r="O42" s="1" t="s">
        <v>347</v>
      </c>
      <c r="P42" s="1" t="s">
        <v>348</v>
      </c>
      <c r="Q42" s="1" t="s">
        <v>349</v>
      </c>
      <c r="R42" s="1" t="s">
        <v>350</v>
      </c>
      <c r="S42" s="9" t="s">
        <v>345</v>
      </c>
      <c r="T42" s="1" t="str">
        <f>"&gt;"&amp;'RiPPs-Referencia'!$D42&amp;" "&amp;'RiPPs-Referencia'!$R42</f>
        <v>&gt;enterocin W β VTTSIPCTVMVSAAVCPTLVCSNKCGGRG</v>
      </c>
      <c r="U42" s="10">
        <v>0.416</v>
      </c>
      <c r="V42" s="10" t="s">
        <v>44</v>
      </c>
      <c r="W42" s="11">
        <v>0.942</v>
      </c>
      <c r="X42" s="11" t="s">
        <v>36</v>
      </c>
      <c r="Y42" s="12">
        <v>0.6037032</v>
      </c>
      <c r="Z42" s="2" t="s">
        <v>36</v>
      </c>
      <c r="AA42" s="13">
        <v>0.9988</v>
      </c>
      <c r="AB42" s="13" t="s">
        <v>36</v>
      </c>
      <c r="AC42" s="14">
        <v>0.89</v>
      </c>
      <c r="AD42" s="14" t="s">
        <v>36</v>
      </c>
      <c r="AE42" s="1"/>
    </row>
    <row r="43" ht="15.75" customHeight="1">
      <c r="A43" s="1" t="s">
        <v>351</v>
      </c>
      <c r="B43" s="1" t="s">
        <v>352</v>
      </c>
      <c r="C43" s="1" t="s">
        <v>187</v>
      </c>
      <c r="D43" s="1" t="s">
        <v>353</v>
      </c>
      <c r="E43" s="1" t="s">
        <v>340</v>
      </c>
      <c r="F43" s="1" t="s">
        <v>36</v>
      </c>
      <c r="G43" s="2" t="s">
        <v>36</v>
      </c>
      <c r="H43" s="1" t="s">
        <v>37</v>
      </c>
      <c r="I43" s="1" t="s">
        <v>48</v>
      </c>
      <c r="J43" s="1">
        <v>3493.18</v>
      </c>
      <c r="K43" s="1">
        <v>8.14</v>
      </c>
      <c r="L43" s="1">
        <v>1.78</v>
      </c>
      <c r="M43" s="1">
        <v>-0.36</v>
      </c>
      <c r="N43" s="1">
        <v>5.0</v>
      </c>
      <c r="O43" s="1" t="s">
        <v>354</v>
      </c>
      <c r="P43" s="1" t="s">
        <v>355</v>
      </c>
      <c r="Q43" s="1" t="s">
        <v>356</v>
      </c>
      <c r="R43" s="1" t="s">
        <v>357</v>
      </c>
      <c r="S43" s="9" t="s">
        <v>358</v>
      </c>
      <c r="T43" s="1" t="str">
        <f>"&gt;"&amp;'RiPPs-Referencia'!$D43&amp;" "&amp;'RiPPs-Referencia'!$R43</f>
        <v>&gt;entianin WKSESVCTPGCVTGLLQTCFLQTITCNCKISK</v>
      </c>
      <c r="U43" s="10">
        <v>0.941</v>
      </c>
      <c r="V43" s="10" t="s">
        <v>36</v>
      </c>
      <c r="W43" s="11">
        <v>0.983</v>
      </c>
      <c r="X43" s="11" t="s">
        <v>36</v>
      </c>
      <c r="Y43" s="12">
        <v>0.8479348</v>
      </c>
      <c r="Z43" s="2" t="s">
        <v>36</v>
      </c>
      <c r="AA43" s="13">
        <v>1.0</v>
      </c>
      <c r="AB43" s="13" t="s">
        <v>36</v>
      </c>
      <c r="AC43" s="14">
        <v>0.98</v>
      </c>
      <c r="AD43" s="14" t="s">
        <v>36</v>
      </c>
      <c r="AE43" s="1"/>
    </row>
    <row r="44" ht="15.75" customHeight="1">
      <c r="A44" s="1" t="s">
        <v>359</v>
      </c>
      <c r="B44" s="1" t="s">
        <v>360</v>
      </c>
      <c r="C44" s="1" t="s">
        <v>187</v>
      </c>
      <c r="D44" s="1" t="s">
        <v>361</v>
      </c>
      <c r="E44" s="1" t="s">
        <v>340</v>
      </c>
      <c r="F44" s="1" t="s">
        <v>48</v>
      </c>
      <c r="G44" s="2" t="s">
        <v>36</v>
      </c>
      <c r="H44" s="1" t="s">
        <v>37</v>
      </c>
      <c r="I44" s="1" t="s">
        <v>48</v>
      </c>
      <c r="J44" s="1">
        <v>3223.84</v>
      </c>
      <c r="K44" s="1">
        <v>10.19</v>
      </c>
      <c r="L44" s="1">
        <v>4.86</v>
      </c>
      <c r="M44" s="1">
        <v>0.2</v>
      </c>
      <c r="N44" s="1">
        <v>0.0</v>
      </c>
      <c r="O44" s="1" t="s">
        <v>362</v>
      </c>
      <c r="P44" s="1" t="s">
        <v>363</v>
      </c>
      <c r="Q44" s="1" t="s">
        <v>364</v>
      </c>
      <c r="R44" s="1" t="s">
        <v>365</v>
      </c>
      <c r="S44" s="9" t="s">
        <v>366</v>
      </c>
      <c r="T44" s="1" t="str">
        <f>"&gt;"&amp;'RiPPs-Referencia'!$D44&amp;" "&amp;'RiPPs-Referencia'!$R44</f>
        <v>&gt;epicidin  SLGPAIKATRQVCPKATRFVTVSCKKSDCQ</v>
      </c>
      <c r="U44" s="10">
        <v>0.851</v>
      </c>
      <c r="V44" s="10" t="s">
        <v>36</v>
      </c>
      <c r="W44" s="11">
        <v>0.721</v>
      </c>
      <c r="X44" s="11" t="s">
        <v>36</v>
      </c>
      <c r="Y44" s="12">
        <v>0.9833836</v>
      </c>
      <c r="Z44" s="2" t="s">
        <v>36</v>
      </c>
      <c r="AA44" s="13">
        <v>0.9999</v>
      </c>
      <c r="AB44" s="13" t="s">
        <v>36</v>
      </c>
      <c r="AC44" s="14">
        <v>0.98</v>
      </c>
      <c r="AD44" s="14" t="s">
        <v>36</v>
      </c>
      <c r="AE44" s="1"/>
    </row>
    <row r="45" ht="15.75" customHeight="1">
      <c r="A45" s="1" t="s">
        <v>367</v>
      </c>
      <c r="B45" s="1" t="s">
        <v>368</v>
      </c>
      <c r="C45" s="1" t="s">
        <v>187</v>
      </c>
      <c r="D45" s="1" t="s">
        <v>369</v>
      </c>
      <c r="E45" s="1" t="s">
        <v>340</v>
      </c>
      <c r="F45" s="1" t="s">
        <v>48</v>
      </c>
      <c r="G45" s="2" t="s">
        <v>36</v>
      </c>
      <c r="H45" s="1" t="s">
        <v>37</v>
      </c>
      <c r="I45" s="1" t="s">
        <v>197</v>
      </c>
      <c r="J45" s="1">
        <v>2301.72</v>
      </c>
      <c r="K45" s="1">
        <v>8.3</v>
      </c>
      <c r="L45" s="1">
        <v>1.82</v>
      </c>
      <c r="M45" s="1">
        <v>-0.44</v>
      </c>
      <c r="N45" s="1">
        <v>4.0</v>
      </c>
      <c r="O45" s="1" t="s">
        <v>370</v>
      </c>
      <c r="P45" s="1" t="s">
        <v>371</v>
      </c>
      <c r="Q45" s="1" t="s">
        <v>372</v>
      </c>
      <c r="R45" s="1" t="s">
        <v>373</v>
      </c>
      <c r="S45" s="9" t="s">
        <v>374</v>
      </c>
      <c r="T45" s="1" t="str">
        <f>"&gt;"&amp;'RiPPs-Referencia'!$D45&amp;" "&amp;'RiPPs-Referencia'!$R45</f>
        <v>&gt;epidermin  IASKFICTPGCAKTGSFNSYCC</v>
      </c>
      <c r="U45" s="10">
        <v>0.921</v>
      </c>
      <c r="V45" s="10" t="s">
        <v>36</v>
      </c>
      <c r="W45" s="11">
        <v>0.998</v>
      </c>
      <c r="X45" s="11" t="s">
        <v>36</v>
      </c>
      <c r="Y45" s="12">
        <v>0.973395</v>
      </c>
      <c r="Z45" s="2" t="s">
        <v>36</v>
      </c>
      <c r="AA45" s="13">
        <v>1.0</v>
      </c>
      <c r="AB45" s="13" t="s">
        <v>36</v>
      </c>
      <c r="AC45" s="14">
        <v>0.99</v>
      </c>
      <c r="AD45" s="14" t="s">
        <v>36</v>
      </c>
      <c r="AE45" s="1"/>
    </row>
    <row r="46" ht="15.75" customHeight="1">
      <c r="A46" s="1" t="s">
        <v>375</v>
      </c>
      <c r="B46" s="1" t="s">
        <v>368</v>
      </c>
      <c r="C46" s="1" t="s">
        <v>187</v>
      </c>
      <c r="D46" s="1" t="s">
        <v>376</v>
      </c>
      <c r="E46" s="1" t="s">
        <v>340</v>
      </c>
      <c r="F46" s="1" t="s">
        <v>36</v>
      </c>
      <c r="G46" s="2" t="s">
        <v>36</v>
      </c>
      <c r="H46" s="1" t="s">
        <v>37</v>
      </c>
      <c r="I46" s="1" t="s">
        <v>197</v>
      </c>
      <c r="J46" s="1">
        <v>3070.79</v>
      </c>
      <c r="K46" s="1">
        <v>10.58</v>
      </c>
      <c r="L46" s="1">
        <v>6.95</v>
      </c>
      <c r="M46" s="1">
        <v>0.06</v>
      </c>
      <c r="N46" s="1">
        <v>3.0</v>
      </c>
      <c r="O46" s="1" t="s">
        <v>377</v>
      </c>
      <c r="P46" s="1" t="s">
        <v>378</v>
      </c>
      <c r="Q46" s="1" t="s">
        <v>379</v>
      </c>
      <c r="R46" s="1" t="s">
        <v>380</v>
      </c>
      <c r="S46" s="9" t="s">
        <v>381</v>
      </c>
      <c r="T46" s="1" t="str">
        <f>"&gt;"&amp;'RiPPs-Referencia'!$D46&amp;" "&amp;'RiPPs-Referencia'!$R46</f>
        <v>&gt;epilancin 15x IVKTTIKASKKLCRGFTLTCGCHFTGKK</v>
      </c>
      <c r="U46" s="10">
        <v>0.822</v>
      </c>
      <c r="V46" s="10" t="s">
        <v>36</v>
      </c>
      <c r="W46" s="11">
        <v>1.0</v>
      </c>
      <c r="X46" s="11" t="s">
        <v>36</v>
      </c>
      <c r="Y46" s="12">
        <v>0.9968096</v>
      </c>
      <c r="Z46" s="2" t="s">
        <v>36</v>
      </c>
      <c r="AA46" s="13">
        <v>1.0</v>
      </c>
      <c r="AB46" s="13" t="s">
        <v>36</v>
      </c>
      <c r="AC46" s="14">
        <v>1.0</v>
      </c>
      <c r="AD46" s="14" t="s">
        <v>36</v>
      </c>
      <c r="AE46" s="1"/>
    </row>
    <row r="47" ht="15.75" customHeight="1">
      <c r="A47" s="1" t="s">
        <v>382</v>
      </c>
      <c r="B47" s="1" t="s">
        <v>368</v>
      </c>
      <c r="C47" s="1" t="s">
        <v>187</v>
      </c>
      <c r="D47" s="1" t="s">
        <v>383</v>
      </c>
      <c r="E47" s="1" t="s">
        <v>340</v>
      </c>
      <c r="F47" s="1" t="s">
        <v>36</v>
      </c>
      <c r="G47" s="2" t="s">
        <v>36</v>
      </c>
      <c r="H47" s="1" t="s">
        <v>37</v>
      </c>
      <c r="I47" s="1" t="s">
        <v>197</v>
      </c>
      <c r="J47" s="1">
        <v>2930.59</v>
      </c>
      <c r="K47" s="1">
        <v>10.15</v>
      </c>
      <c r="L47" s="1">
        <v>5.86</v>
      </c>
      <c r="M47" s="1">
        <v>0.01</v>
      </c>
      <c r="N47" s="1">
        <v>3.0</v>
      </c>
      <c r="O47" s="1" t="s">
        <v>384</v>
      </c>
      <c r="P47" s="1" t="s">
        <v>385</v>
      </c>
      <c r="Q47" s="1" t="s">
        <v>386</v>
      </c>
      <c r="R47" s="1" t="s">
        <v>387</v>
      </c>
      <c r="S47" s="9" t="s">
        <v>388</v>
      </c>
      <c r="T47" s="1" t="str">
        <f>"&gt;"&amp;'RiPPs-Referencia'!$D47&amp;" "&amp;'RiPPs-Referencia'!$R47</f>
        <v>&gt;epilancin K7 VLKTSIKVSKKYCKGVTLTCGCNITGGK</v>
      </c>
      <c r="U47" s="10">
        <v>0.752</v>
      </c>
      <c r="V47" s="10" t="s">
        <v>36</v>
      </c>
      <c r="W47" s="11">
        <v>0.999</v>
      </c>
      <c r="X47" s="11" t="s">
        <v>36</v>
      </c>
      <c r="Y47" s="12">
        <v>0.9946307</v>
      </c>
      <c r="Z47" s="2" t="s">
        <v>36</v>
      </c>
      <c r="AA47" s="13">
        <v>0.9999</v>
      </c>
      <c r="AB47" s="13" t="s">
        <v>36</v>
      </c>
      <c r="AC47" s="14">
        <v>1.0</v>
      </c>
      <c r="AD47" s="14" t="s">
        <v>36</v>
      </c>
      <c r="AE47" s="1"/>
    </row>
    <row r="48" ht="15.75" customHeight="1">
      <c r="A48" s="1" t="s">
        <v>389</v>
      </c>
      <c r="B48" s="1" t="s">
        <v>390</v>
      </c>
      <c r="C48" s="1" t="s">
        <v>187</v>
      </c>
      <c r="D48" s="1" t="s">
        <v>391</v>
      </c>
      <c r="E48" s="1" t="s">
        <v>392</v>
      </c>
      <c r="F48" s="1" t="s">
        <v>36</v>
      </c>
      <c r="G48" s="2" t="s">
        <v>48</v>
      </c>
      <c r="H48" s="1" t="s">
        <v>59</v>
      </c>
      <c r="I48" s="1" t="s">
        <v>59</v>
      </c>
      <c r="J48" s="1">
        <v>3095.79</v>
      </c>
      <c r="K48" s="1">
        <v>8.13</v>
      </c>
      <c r="L48" s="1">
        <v>1.77</v>
      </c>
      <c r="M48" s="1">
        <v>-0.62</v>
      </c>
      <c r="N48" s="1">
        <v>5.0</v>
      </c>
      <c r="O48" s="1" t="s">
        <v>393</v>
      </c>
      <c r="P48" s="1" t="s">
        <v>394</v>
      </c>
      <c r="Q48" s="1" t="s">
        <v>395</v>
      </c>
      <c r="R48" s="1" t="s">
        <v>396</v>
      </c>
      <c r="S48" s="9" t="s">
        <v>397</v>
      </c>
      <c r="T48" s="1" t="str">
        <f>"&gt;"&amp;'RiPPs-Referencia'!$D48&amp;" "&amp;'RiPPs-Referencia'!$R48</f>
        <v>&gt;ericin A VLSKSLCTPGCITGPLQTCYLCFPTFAKC</v>
      </c>
      <c r="U48" s="10">
        <v>0.752</v>
      </c>
      <c r="V48" s="10" t="s">
        <v>36</v>
      </c>
      <c r="W48" s="11">
        <v>0.985</v>
      </c>
      <c r="X48" s="11" t="s">
        <v>36</v>
      </c>
      <c r="Y48" s="12">
        <v>0.9840827</v>
      </c>
      <c r="Z48" s="2" t="s">
        <v>36</v>
      </c>
      <c r="AA48" s="13">
        <v>1.0</v>
      </c>
      <c r="AB48" s="13" t="s">
        <v>36</v>
      </c>
      <c r="AC48" s="14">
        <v>0.99</v>
      </c>
      <c r="AD48" s="14" t="s">
        <v>36</v>
      </c>
      <c r="AE48" s="1"/>
    </row>
    <row r="49" ht="15.75" customHeight="1">
      <c r="A49" s="1" t="s">
        <v>398</v>
      </c>
      <c r="B49" s="1" t="s">
        <v>399</v>
      </c>
      <c r="C49" s="1" t="s">
        <v>317</v>
      </c>
      <c r="D49" s="1" t="s">
        <v>400</v>
      </c>
      <c r="E49" s="1" t="s">
        <v>302</v>
      </c>
      <c r="F49" s="1" t="s">
        <v>36</v>
      </c>
      <c r="G49" s="2" t="s">
        <v>36</v>
      </c>
      <c r="H49" s="1" t="s">
        <v>37</v>
      </c>
      <c r="I49" s="1" t="s">
        <v>38</v>
      </c>
      <c r="J49" s="1">
        <v>2034.34</v>
      </c>
      <c r="K49" s="1">
        <v>7.0</v>
      </c>
      <c r="L49" s="1">
        <v>0.0</v>
      </c>
      <c r="M49" s="1">
        <v>-0.65</v>
      </c>
      <c r="N49" s="1">
        <v>2.0</v>
      </c>
      <c r="O49" s="1" t="s">
        <v>401</v>
      </c>
      <c r="P49" s="1" t="s">
        <v>402</v>
      </c>
      <c r="Q49" s="1" t="s">
        <v>403</v>
      </c>
      <c r="R49" s="1" t="s">
        <v>404</v>
      </c>
      <c r="S49" s="9" t="s">
        <v>405</v>
      </c>
      <c r="T49" s="1" t="str">
        <f>"&gt;"&amp;'RiPPs-Referencia'!$D49&amp;" "&amp;'RiPPs-Referencia'!$R49</f>
        <v>&gt;	Ery-9  SNLSLLASCANSTVSLLTCH</v>
      </c>
      <c r="U49" s="10">
        <v>0.119</v>
      </c>
      <c r="V49" s="10" t="s">
        <v>44</v>
      </c>
      <c r="W49" s="11">
        <v>0.472</v>
      </c>
      <c r="X49" s="11" t="s">
        <v>44</v>
      </c>
      <c r="Y49" s="12">
        <v>0.59038043</v>
      </c>
      <c r="Z49" s="2" t="s">
        <v>36</v>
      </c>
      <c r="AA49" s="13">
        <v>0.999</v>
      </c>
      <c r="AB49" s="13" t="s">
        <v>36</v>
      </c>
      <c r="AC49" s="14">
        <v>0.53</v>
      </c>
      <c r="AD49" s="14" t="s">
        <v>36</v>
      </c>
      <c r="AE49" s="1"/>
    </row>
    <row r="50" ht="15.75" customHeight="1">
      <c r="A50" s="1" t="s">
        <v>406</v>
      </c>
      <c r="B50" s="1" t="s">
        <v>407</v>
      </c>
      <c r="C50" s="1" t="s">
        <v>187</v>
      </c>
      <c r="D50" s="1" t="s">
        <v>408</v>
      </c>
      <c r="E50" s="1" t="s">
        <v>340</v>
      </c>
      <c r="F50" s="1" t="s">
        <v>48</v>
      </c>
      <c r="G50" s="2" t="s">
        <v>36</v>
      </c>
      <c r="H50" s="1" t="s">
        <v>37</v>
      </c>
      <c r="I50" s="1" t="s">
        <v>197</v>
      </c>
      <c r="J50" s="1">
        <v>2301.72</v>
      </c>
      <c r="K50" s="1">
        <v>8.3</v>
      </c>
      <c r="L50" s="1">
        <v>1.82</v>
      </c>
      <c r="M50" s="1">
        <v>-0.44</v>
      </c>
      <c r="N50" s="1">
        <v>4.0</v>
      </c>
      <c r="O50" s="1" t="s">
        <v>409</v>
      </c>
      <c r="P50" s="1" t="s">
        <v>410</v>
      </c>
      <c r="Q50" s="1" t="s">
        <v>411</v>
      </c>
      <c r="R50" s="1" t="s">
        <v>412</v>
      </c>
      <c r="S50" s="9" t="s">
        <v>413</v>
      </c>
      <c r="T50" s="1" t="str">
        <f>"&gt;"&amp;'RiPPs-Referencia'!$D50&amp;" "&amp;'RiPPs-Referencia'!$R50</f>
        <v>&gt;gallidermin  IASKFLCTPGCAKTGSFNSYCC</v>
      </c>
      <c r="U50" s="10">
        <v>0.921</v>
      </c>
      <c r="V50" s="10" t="s">
        <v>36</v>
      </c>
      <c r="W50" s="11">
        <v>0.998</v>
      </c>
      <c r="X50" s="11" t="s">
        <v>36</v>
      </c>
      <c r="Y50" s="12">
        <v>0.9820462</v>
      </c>
      <c r="Z50" s="2" t="s">
        <v>36</v>
      </c>
      <c r="AA50" s="13">
        <v>1.0</v>
      </c>
      <c r="AB50" s="13" t="s">
        <v>36</v>
      </c>
      <c r="AC50" s="14">
        <v>0.99</v>
      </c>
      <c r="AD50" s="14" t="s">
        <v>36</v>
      </c>
      <c r="AE50" s="1"/>
    </row>
    <row r="51" ht="15.75" customHeight="1">
      <c r="A51" s="1" t="s">
        <v>414</v>
      </c>
      <c r="B51" s="1" t="s">
        <v>415</v>
      </c>
      <c r="C51" s="1" t="s">
        <v>187</v>
      </c>
      <c r="D51" s="1" t="s">
        <v>416</v>
      </c>
      <c r="E51" s="1" t="s">
        <v>340</v>
      </c>
      <c r="F51" s="1" t="s">
        <v>36</v>
      </c>
      <c r="G51" s="2" t="s">
        <v>36</v>
      </c>
      <c r="H51" s="1" t="s">
        <v>37</v>
      </c>
      <c r="I51" s="1" t="s">
        <v>277</v>
      </c>
      <c r="J51" s="1">
        <v>3426.15</v>
      </c>
      <c r="K51" s="1">
        <v>7.87</v>
      </c>
      <c r="L51" s="1">
        <v>1.68</v>
      </c>
      <c r="M51" s="1">
        <v>-0.46</v>
      </c>
      <c r="N51" s="1">
        <v>7.0</v>
      </c>
      <c r="O51" s="1" t="s">
        <v>417</v>
      </c>
      <c r="P51" s="1" t="s">
        <v>418</v>
      </c>
      <c r="Q51" s="1" t="s">
        <v>419</v>
      </c>
      <c r="R51" s="1" t="s">
        <v>420</v>
      </c>
      <c r="S51" s="9" t="s">
        <v>421</v>
      </c>
      <c r="T51" s="1" t="str">
        <f>"&gt;"&amp;'RiPPs-Referencia'!$D51&amp;" "&amp;'RiPPs-Referencia'!$R51</f>
        <v>&gt;geobacillin I  VTSKSLCTPGCITGVLMCLTQNSCVSCNSCIRC</v>
      </c>
      <c r="U51" s="10">
        <v>0.802</v>
      </c>
      <c r="V51" s="10" t="s">
        <v>36</v>
      </c>
      <c r="W51" s="11">
        <v>0.99</v>
      </c>
      <c r="X51" s="11" t="s">
        <v>36</v>
      </c>
      <c r="Y51" s="12">
        <v>0.9991891</v>
      </c>
      <c r="Z51" s="2" t="s">
        <v>36</v>
      </c>
      <c r="AA51" s="13">
        <v>1.0</v>
      </c>
      <c r="AB51" s="13" t="s">
        <v>36</v>
      </c>
      <c r="AC51" s="14">
        <v>1.0</v>
      </c>
      <c r="AD51" s="14" t="s">
        <v>36</v>
      </c>
      <c r="AE51" s="1"/>
    </row>
    <row r="52" ht="15.75" customHeight="1">
      <c r="A52" s="1" t="s">
        <v>422</v>
      </c>
      <c r="B52" s="1" t="s">
        <v>423</v>
      </c>
      <c r="C52" s="1" t="s">
        <v>187</v>
      </c>
      <c r="D52" s="1" t="s">
        <v>424</v>
      </c>
      <c r="E52" s="1" t="s">
        <v>255</v>
      </c>
      <c r="F52" s="1" t="s">
        <v>36</v>
      </c>
      <c r="G52" s="2" t="s">
        <v>36</v>
      </c>
      <c r="H52" s="16" t="s">
        <v>425</v>
      </c>
      <c r="I52" s="1" t="s">
        <v>48</v>
      </c>
      <c r="J52" s="1">
        <v>3923.73</v>
      </c>
      <c r="K52" s="1">
        <v>8.74</v>
      </c>
      <c r="L52" s="1">
        <v>2.82</v>
      </c>
      <c r="M52" s="1">
        <v>-0.39</v>
      </c>
      <c r="N52" s="1">
        <v>4.0</v>
      </c>
      <c r="O52" s="1" t="s">
        <v>426</v>
      </c>
      <c r="P52" s="1" t="s">
        <v>427</v>
      </c>
      <c r="Q52" s="1" t="s">
        <v>428</v>
      </c>
      <c r="R52" s="1" t="s">
        <v>429</v>
      </c>
      <c r="S52" s="9" t="s">
        <v>430</v>
      </c>
      <c r="T52" s="1" t="str">
        <f>"&gt;"&amp;'RiPPs-Referencia'!$D52&amp;" "&amp;'RiPPs-Referencia'!$R52</f>
        <v>&gt;	geobacillin II  YTEVSPQSTIVCVSLRICNWSLRFCPSFKVKCPM</v>
      </c>
      <c r="U52" s="10">
        <v>0.238</v>
      </c>
      <c r="V52" s="10" t="s">
        <v>44</v>
      </c>
      <c r="W52" s="11">
        <v>0.093</v>
      </c>
      <c r="X52" s="11" t="s">
        <v>44</v>
      </c>
      <c r="Y52" s="12">
        <v>0.03538534</v>
      </c>
      <c r="Z52" s="2" t="s">
        <v>44</v>
      </c>
      <c r="AA52" s="13">
        <v>1.0</v>
      </c>
      <c r="AB52" s="13" t="s">
        <v>36</v>
      </c>
      <c r="AC52" s="14">
        <v>0.58</v>
      </c>
      <c r="AD52" s="14" t="s">
        <v>36</v>
      </c>
      <c r="AE52" s="1"/>
    </row>
    <row r="53" ht="15.75" customHeight="1">
      <c r="A53" s="1" t="s">
        <v>431</v>
      </c>
      <c r="B53" s="1" t="s">
        <v>432</v>
      </c>
      <c r="C53" s="1" t="s">
        <v>187</v>
      </c>
      <c r="D53" s="1" t="s">
        <v>433</v>
      </c>
      <c r="E53" s="1" t="s">
        <v>255</v>
      </c>
      <c r="F53" s="1" t="s">
        <v>36</v>
      </c>
      <c r="G53" s="2" t="s">
        <v>36</v>
      </c>
      <c r="H53" s="1" t="s">
        <v>37</v>
      </c>
      <c r="I53" s="1" t="s">
        <v>197</v>
      </c>
      <c r="J53" s="1">
        <v>3065.52</v>
      </c>
      <c r="K53" s="1">
        <v>6.85</v>
      </c>
      <c r="L53" s="1">
        <v>-0.09</v>
      </c>
      <c r="M53" s="1">
        <v>-0.42</v>
      </c>
      <c r="N53" s="1">
        <v>4.0</v>
      </c>
      <c r="O53" s="1" t="s">
        <v>434</v>
      </c>
      <c r="P53" s="1" t="s">
        <v>435</v>
      </c>
      <c r="Q53" s="1" t="s">
        <v>436</v>
      </c>
      <c r="R53" s="1" t="s">
        <v>437</v>
      </c>
      <c r="S53" s="9" t="s">
        <v>438</v>
      </c>
      <c r="T53" s="1" t="str">
        <f>"&gt;"&amp;'RiPPs-Referencia'!$D53&amp;" "&amp;'RiPPs-Referencia'!$R53</f>
        <v>&gt;haloduracin β GDVHAQTTWPCATVGVSVALCPTTKCTSQC</v>
      </c>
      <c r="U53" s="10">
        <v>0.356</v>
      </c>
      <c r="V53" s="10" t="s">
        <v>44</v>
      </c>
      <c r="W53" s="11">
        <v>0.925</v>
      </c>
      <c r="X53" s="11" t="s">
        <v>36</v>
      </c>
      <c r="Y53" s="12">
        <v>0.68579006</v>
      </c>
      <c r="Z53" s="2" t="s">
        <v>36</v>
      </c>
      <c r="AA53" s="13">
        <v>0.999</v>
      </c>
      <c r="AB53" s="13" t="s">
        <v>36</v>
      </c>
      <c r="AC53" s="14">
        <v>0.93</v>
      </c>
      <c r="AD53" s="14" t="s">
        <v>36</v>
      </c>
      <c r="AE53" s="1"/>
    </row>
    <row r="54" ht="15.75" customHeight="1">
      <c r="A54" s="1" t="s">
        <v>431</v>
      </c>
      <c r="B54" s="1" t="s">
        <v>432</v>
      </c>
      <c r="C54" s="1" t="s">
        <v>187</v>
      </c>
      <c r="D54" s="1" t="s">
        <v>439</v>
      </c>
      <c r="E54" s="1" t="s">
        <v>255</v>
      </c>
      <c r="F54" s="1" t="s">
        <v>36</v>
      </c>
      <c r="G54" s="2" t="s">
        <v>36</v>
      </c>
      <c r="H54" s="1" t="s">
        <v>37</v>
      </c>
      <c r="I54" s="1" t="s">
        <v>197</v>
      </c>
      <c r="J54" s="1">
        <v>3101.65</v>
      </c>
      <c r="K54" s="1">
        <v>7.55</v>
      </c>
      <c r="L54" s="1">
        <v>0.77</v>
      </c>
      <c r="M54" s="1">
        <v>-0.46</v>
      </c>
      <c r="N54" s="1">
        <v>3.0</v>
      </c>
      <c r="O54" s="1" t="s">
        <v>440</v>
      </c>
      <c r="P54" s="1" t="s">
        <v>441</v>
      </c>
      <c r="Q54" s="1" t="s">
        <v>442</v>
      </c>
      <c r="R54" s="1" t="s">
        <v>443</v>
      </c>
      <c r="S54" s="9" t="s">
        <v>438</v>
      </c>
      <c r="T54" s="1" t="str">
        <f>"&gt;"&amp;'RiPPs-Referencia'!$D54&amp;" "&amp;'RiPPs-Referencia'!$R54</f>
        <v>&gt;haloduracin α CAWYNISCRLGNKGAYCTLTVECMPSCN</v>
      </c>
      <c r="U54" s="10">
        <v>0.812</v>
      </c>
      <c r="V54" s="10" t="s">
        <v>36</v>
      </c>
      <c r="W54" s="11">
        <v>0.846</v>
      </c>
      <c r="X54" s="11" t="s">
        <v>36</v>
      </c>
      <c r="Y54" s="12">
        <v>0.95060843</v>
      </c>
      <c r="Z54" s="2" t="s">
        <v>36</v>
      </c>
      <c r="AA54" s="13">
        <v>0.9999</v>
      </c>
      <c r="AB54" s="13" t="s">
        <v>36</v>
      </c>
      <c r="AC54" s="14">
        <v>0.93</v>
      </c>
      <c r="AD54" s="14" t="s">
        <v>36</v>
      </c>
      <c r="AE54" s="1"/>
    </row>
    <row r="55" ht="15.75" customHeight="1">
      <c r="A55" s="1" t="s">
        <v>444</v>
      </c>
      <c r="B55" s="1" t="s">
        <v>445</v>
      </c>
      <c r="C55" s="1" t="s">
        <v>317</v>
      </c>
      <c r="D55" s="1" t="s">
        <v>446</v>
      </c>
      <c r="E55" s="1" t="s">
        <v>302</v>
      </c>
      <c r="F55" s="1" t="s">
        <v>36</v>
      </c>
      <c r="G55" s="2" t="s">
        <v>44</v>
      </c>
      <c r="H55" s="1" t="s">
        <v>59</v>
      </c>
      <c r="I55" s="1" t="s">
        <v>59</v>
      </c>
      <c r="J55" s="1">
        <v>1693.1</v>
      </c>
      <c r="K55" s="1">
        <v>5.12</v>
      </c>
      <c r="L55" s="1">
        <v>-0.09</v>
      </c>
      <c r="M55" s="1">
        <v>-0.94</v>
      </c>
      <c r="N55" s="1">
        <v>2.0</v>
      </c>
      <c r="O55" s="1" t="s">
        <v>447</v>
      </c>
      <c r="P55" s="1" t="s">
        <v>448</v>
      </c>
      <c r="Q55" s="1" t="s">
        <v>449</v>
      </c>
      <c r="R55" s="1" t="s">
        <v>450</v>
      </c>
      <c r="S55" s="9" t="s">
        <v>451</v>
      </c>
      <c r="T55" s="1" t="str">
        <f>"&gt;"&amp;'RiPPs-Referencia'!$D55&amp;" "&amp;'RiPPs-Referencia'!$R55</f>
        <v>&gt;informatipeptin  TVSLLSCISAASVLLCL</v>
      </c>
      <c r="U55" s="10">
        <v>0.218</v>
      </c>
      <c r="V55" s="10" t="s">
        <v>44</v>
      </c>
      <c r="W55" s="11">
        <v>0.307</v>
      </c>
      <c r="X55" s="11" t="s">
        <v>44</v>
      </c>
      <c r="Y55" s="12">
        <v>0.9814291</v>
      </c>
      <c r="Z55" s="2" t="s">
        <v>36</v>
      </c>
      <c r="AA55" s="13">
        <v>0.8596</v>
      </c>
      <c r="AB55" s="13" t="s">
        <v>36</v>
      </c>
      <c r="AC55" s="14">
        <v>0.66</v>
      </c>
      <c r="AD55" s="14" t="s">
        <v>36</v>
      </c>
      <c r="AE55" s="1"/>
    </row>
    <row r="56" ht="15.75" customHeight="1">
      <c r="A56" s="1" t="s">
        <v>452</v>
      </c>
      <c r="B56" s="1" t="s">
        <v>453</v>
      </c>
      <c r="C56" s="1" t="s">
        <v>317</v>
      </c>
      <c r="D56" s="1" t="s">
        <v>454</v>
      </c>
      <c r="E56" s="1" t="s">
        <v>302</v>
      </c>
      <c r="F56" s="1" t="s">
        <v>36</v>
      </c>
      <c r="G56" s="2" t="s">
        <v>36</v>
      </c>
      <c r="H56" s="1" t="s">
        <v>37</v>
      </c>
      <c r="I56" s="1" t="s">
        <v>197</v>
      </c>
      <c r="J56" s="1">
        <v>2154.46</v>
      </c>
      <c r="K56" s="1">
        <v>4.09</v>
      </c>
      <c r="L56" s="1">
        <v>-1.18</v>
      </c>
      <c r="M56" s="1">
        <v>-0.4</v>
      </c>
      <c r="N56" s="1">
        <v>5.0</v>
      </c>
      <c r="O56" s="1" t="s">
        <v>455</v>
      </c>
      <c r="P56" s="1" t="s">
        <v>456</v>
      </c>
      <c r="Q56" s="1" t="s">
        <v>457</v>
      </c>
      <c r="R56" s="1" t="s">
        <v>458</v>
      </c>
      <c r="S56" s="9" t="s">
        <v>459</v>
      </c>
      <c r="T56" s="1" t="str">
        <f>"&gt;"&amp;'RiPPs-Referencia'!$D56&amp;" "&amp;'RiPPs-Referencia'!$R56</f>
        <v>&gt;	labyrinthopeptin A2  RSDWSLWECCSTGSLFACC</v>
      </c>
      <c r="U56" s="10">
        <v>0.198</v>
      </c>
      <c r="V56" s="10" t="s">
        <v>44</v>
      </c>
      <c r="W56" s="11">
        <v>0.406</v>
      </c>
      <c r="X56" s="11" t="s">
        <v>44</v>
      </c>
      <c r="Y56" s="12">
        <v>0.58198667</v>
      </c>
      <c r="Z56" s="2" t="s">
        <v>36</v>
      </c>
      <c r="AA56" s="13">
        <v>0.948</v>
      </c>
      <c r="AB56" s="13" t="s">
        <v>36</v>
      </c>
      <c r="AC56" s="14">
        <v>0.39</v>
      </c>
      <c r="AD56" s="14" t="s">
        <v>44</v>
      </c>
      <c r="AE56" s="1"/>
    </row>
    <row r="57" ht="15.75" customHeight="1">
      <c r="A57" s="1" t="s">
        <v>452</v>
      </c>
      <c r="B57" s="1" t="s">
        <v>453</v>
      </c>
      <c r="C57" s="1" t="s">
        <v>317</v>
      </c>
      <c r="D57" s="1" t="s">
        <v>460</v>
      </c>
      <c r="E57" s="1" t="s">
        <v>302</v>
      </c>
      <c r="F57" s="1" t="s">
        <v>36</v>
      </c>
      <c r="G57" s="2" t="s">
        <v>36</v>
      </c>
      <c r="H57" s="1" t="s">
        <v>37</v>
      </c>
      <c r="I57" s="1" t="s">
        <v>197</v>
      </c>
      <c r="J57" s="1">
        <v>2282.54</v>
      </c>
      <c r="K57" s="1">
        <v>3.01</v>
      </c>
      <c r="L57" s="1">
        <v>-2.18</v>
      </c>
      <c r="M57" s="1">
        <v>-0.49</v>
      </c>
      <c r="N57" s="1">
        <v>4.0</v>
      </c>
      <c r="O57" s="1" t="s">
        <v>461</v>
      </c>
      <c r="P57" s="1" t="s">
        <v>462</v>
      </c>
      <c r="Q57" s="1" t="s">
        <v>463</v>
      </c>
      <c r="R57" s="1" t="s">
        <v>464</v>
      </c>
      <c r="S57" s="9" t="s">
        <v>459</v>
      </c>
      <c r="T57" s="1" t="str">
        <f>"&gt;"&amp;'RiPPs-Referencia'!$D57&amp;" "&amp;'RiPPs-Referencia'!$R57</f>
        <v>&gt;labyrinthopeptin A3 DSNASVWECCSTGSWVPFTCC</v>
      </c>
      <c r="U57" s="10">
        <v>0.366</v>
      </c>
      <c r="V57" s="10" t="s">
        <v>44</v>
      </c>
      <c r="W57" s="11">
        <v>0.831</v>
      </c>
      <c r="X57" s="11" t="s">
        <v>36</v>
      </c>
      <c r="Y57" s="12">
        <v>0.48688883</v>
      </c>
      <c r="Z57" s="2" t="s">
        <v>44</v>
      </c>
      <c r="AA57" s="13">
        <v>0.9975</v>
      </c>
      <c r="AB57" s="13" t="s">
        <v>36</v>
      </c>
      <c r="AC57" s="14">
        <v>0.39</v>
      </c>
      <c r="AD57" s="14" t="s">
        <v>44</v>
      </c>
      <c r="AE57" s="1"/>
    </row>
    <row r="58" ht="15.75" customHeight="1">
      <c r="A58" s="1" t="s">
        <v>465</v>
      </c>
      <c r="B58" s="1" t="s">
        <v>466</v>
      </c>
      <c r="C58" s="1" t="s">
        <v>187</v>
      </c>
      <c r="D58" s="1" t="s">
        <v>467</v>
      </c>
      <c r="E58" s="1" t="s">
        <v>255</v>
      </c>
      <c r="F58" s="1" t="s">
        <v>36</v>
      </c>
      <c r="G58" s="2" t="s">
        <v>36</v>
      </c>
      <c r="H58" s="1" t="s">
        <v>37</v>
      </c>
      <c r="I58" s="1" t="s">
        <v>256</v>
      </c>
      <c r="J58" s="1">
        <v>3430.85</v>
      </c>
      <c r="K58" s="1">
        <v>5.21</v>
      </c>
      <c r="L58" s="1">
        <v>-1.09</v>
      </c>
      <c r="M58" s="1">
        <v>-0.55</v>
      </c>
      <c r="N58" s="1">
        <v>4.0</v>
      </c>
      <c r="O58" s="1" t="s">
        <v>468</v>
      </c>
      <c r="P58" s="1" t="s">
        <v>469</v>
      </c>
      <c r="Q58" s="1" t="s">
        <v>470</v>
      </c>
      <c r="R58" s="1" t="s">
        <v>471</v>
      </c>
      <c r="S58" s="9" t="s">
        <v>472</v>
      </c>
      <c r="T58" s="1" t="str">
        <f>"&gt;"&amp;'RiPPs-Referencia'!$D58&amp;" "&amp;'RiPPs-Referencia'!$R58</f>
        <v>&gt;lacticin 3147 A1 CSTNTFSLSDYWGNNGAWCTLTHECMAWCK</v>
      </c>
      <c r="U58" s="10">
        <v>0.683</v>
      </c>
      <c r="V58" s="10" t="s">
        <v>36</v>
      </c>
      <c r="W58" s="11">
        <v>0.285</v>
      </c>
      <c r="X58" s="11" t="s">
        <v>44</v>
      </c>
      <c r="Y58" s="12">
        <v>0.62505734</v>
      </c>
      <c r="Z58" s="2" t="s">
        <v>36</v>
      </c>
      <c r="AA58" s="13">
        <v>0.9994</v>
      </c>
      <c r="AB58" s="13" t="s">
        <v>36</v>
      </c>
      <c r="AC58" s="14">
        <v>0.99</v>
      </c>
      <c r="AD58" s="14" t="s">
        <v>36</v>
      </c>
      <c r="AE58" s="1"/>
    </row>
    <row r="59" ht="15.75" customHeight="1">
      <c r="A59" s="1" t="s">
        <v>465</v>
      </c>
      <c r="B59" s="1" t="s">
        <v>466</v>
      </c>
      <c r="C59" s="1" t="s">
        <v>187</v>
      </c>
      <c r="D59" s="1" t="s">
        <v>473</v>
      </c>
      <c r="E59" s="1" t="s">
        <v>255</v>
      </c>
      <c r="F59" s="1" t="s">
        <v>36</v>
      </c>
      <c r="G59" s="2" t="s">
        <v>36</v>
      </c>
      <c r="H59" s="1" t="s">
        <v>37</v>
      </c>
      <c r="I59" s="1" t="s">
        <v>197</v>
      </c>
      <c r="J59" s="1">
        <v>2987.47</v>
      </c>
      <c r="K59" s="1">
        <v>8.57</v>
      </c>
      <c r="L59" s="1">
        <v>1.86</v>
      </c>
      <c r="M59" s="1">
        <v>-0.37</v>
      </c>
      <c r="N59" s="1">
        <v>3.0</v>
      </c>
      <c r="O59" s="1" t="s">
        <v>474</v>
      </c>
      <c r="P59" s="1" t="s">
        <v>475</v>
      </c>
      <c r="Q59" s="1" t="s">
        <v>476</v>
      </c>
      <c r="R59" s="1" t="s">
        <v>477</v>
      </c>
      <c r="S59" s="9" t="s">
        <v>472</v>
      </c>
      <c r="T59" s="1" t="str">
        <f>"&gt;"&amp;'RiPPs-Referencia'!$D59&amp;" "&amp;'RiPPs-Referencia'!$R59</f>
        <v>&gt;lacticin 3147 A2 TTPATPAISILSAYISTNTCPTTKCTRAC</v>
      </c>
      <c r="U59" s="10">
        <v>0.752</v>
      </c>
      <c r="V59" s="10" t="s">
        <v>36</v>
      </c>
      <c r="W59" s="11">
        <v>0.29</v>
      </c>
      <c r="X59" s="11" t="s">
        <v>44</v>
      </c>
      <c r="Y59" s="12">
        <v>0.55796</v>
      </c>
      <c r="Z59" s="2" t="s">
        <v>36</v>
      </c>
      <c r="AA59" s="13">
        <v>0.9751</v>
      </c>
      <c r="AB59" s="13" t="s">
        <v>36</v>
      </c>
      <c r="AC59" s="14">
        <v>0.99</v>
      </c>
      <c r="AD59" s="14" t="s">
        <v>36</v>
      </c>
      <c r="AE59" s="1"/>
    </row>
    <row r="60" ht="15.75" customHeight="1">
      <c r="A60" s="1" t="s">
        <v>478</v>
      </c>
      <c r="B60" s="1" t="s">
        <v>479</v>
      </c>
      <c r="C60" s="1" t="s">
        <v>187</v>
      </c>
      <c r="D60" s="1" t="s">
        <v>480</v>
      </c>
      <c r="E60" s="1" t="s">
        <v>255</v>
      </c>
      <c r="F60" s="1" t="s">
        <v>48</v>
      </c>
      <c r="G60" s="2" t="s">
        <v>36</v>
      </c>
      <c r="H60" s="1" t="s">
        <v>37</v>
      </c>
      <c r="I60" s="1" t="s">
        <v>256</v>
      </c>
      <c r="J60" s="1">
        <v>2973.39</v>
      </c>
      <c r="K60" s="1">
        <v>7.05</v>
      </c>
      <c r="L60" s="1">
        <v>0.05</v>
      </c>
      <c r="M60" s="1">
        <v>-0.49</v>
      </c>
      <c r="N60" s="1">
        <v>3.0</v>
      </c>
      <c r="O60" s="1" t="s">
        <v>481</v>
      </c>
      <c r="P60" s="1" t="s">
        <v>482</v>
      </c>
      <c r="Q60" s="1" t="s">
        <v>483</v>
      </c>
      <c r="R60" s="1" t="s">
        <v>484</v>
      </c>
      <c r="S60" s="9" t="s">
        <v>485</v>
      </c>
      <c r="T60" s="1" t="str">
        <f>"&gt;"&amp;'RiPPs-Referencia'!$D60&amp;" "&amp;'RiPPs-Referencia'!$R60</f>
        <v>&gt;lacticin 481  KGGSGVIHTISHECNMNSWQFVFTCCS</v>
      </c>
      <c r="U60" s="10">
        <v>0.782</v>
      </c>
      <c r="V60" s="10" t="s">
        <v>36</v>
      </c>
      <c r="W60" s="11">
        <v>0.699</v>
      </c>
      <c r="X60" s="11" t="s">
        <v>36</v>
      </c>
      <c r="Y60" s="12">
        <v>0.9857949</v>
      </c>
      <c r="Z60" s="2" t="s">
        <v>36</v>
      </c>
      <c r="AA60" s="13">
        <v>1.0</v>
      </c>
      <c r="AB60" s="13" t="s">
        <v>36</v>
      </c>
      <c r="AC60" s="14">
        <v>0.99</v>
      </c>
      <c r="AD60" s="14" t="s">
        <v>36</v>
      </c>
      <c r="AE60" s="1"/>
    </row>
    <row r="61" ht="15.75" customHeight="1">
      <c r="A61" s="1" t="s">
        <v>486</v>
      </c>
      <c r="B61" s="1" t="s">
        <v>487</v>
      </c>
      <c r="C61" s="1" t="s">
        <v>187</v>
      </c>
      <c r="D61" s="1" t="s">
        <v>488</v>
      </c>
      <c r="E61" s="1" t="s">
        <v>246</v>
      </c>
      <c r="F61" s="1" t="s">
        <v>48</v>
      </c>
      <c r="G61" s="2" t="s">
        <v>36</v>
      </c>
      <c r="H61" s="1" t="s">
        <v>37</v>
      </c>
      <c r="I61" s="1" t="s">
        <v>197</v>
      </c>
      <c r="J61" s="1">
        <v>4233.03</v>
      </c>
      <c r="K61" s="1">
        <v>10.28</v>
      </c>
      <c r="L61" s="1">
        <v>3.0</v>
      </c>
      <c r="M61" s="1">
        <v>-0.19</v>
      </c>
      <c r="N61" s="1" t="s">
        <v>489</v>
      </c>
      <c r="O61" s="1" t="s">
        <v>490</v>
      </c>
      <c r="P61" s="1" t="s">
        <v>491</v>
      </c>
      <c r="Q61" s="1" t="s">
        <v>492</v>
      </c>
      <c r="R61" s="1" t="s">
        <v>493</v>
      </c>
      <c r="S61" s="9" t="s">
        <v>494</v>
      </c>
      <c r="T61" s="1" t="str">
        <f>"&gt;"&amp;'RiPPs-Referencia'!$D61&amp;" "&amp;'RiPPs-Referencia'!$R61</f>
        <v>&gt;	lacticin Z KAVQWAWANKGKILDWINAGQAIDWVVEKIKQILGIK</v>
      </c>
      <c r="U61" s="10">
        <v>0.208</v>
      </c>
      <c r="V61" s="10" t="s">
        <v>44</v>
      </c>
      <c r="W61" s="11">
        <v>0.978</v>
      </c>
      <c r="X61" s="11" t="s">
        <v>36</v>
      </c>
      <c r="Y61" s="12">
        <v>0.69344205</v>
      </c>
      <c r="Z61" s="2" t="s">
        <v>36</v>
      </c>
      <c r="AA61" s="13">
        <v>0.243</v>
      </c>
      <c r="AB61" s="13" t="s">
        <v>44</v>
      </c>
      <c r="AC61" s="14">
        <v>0.8</v>
      </c>
      <c r="AD61" s="14" t="s">
        <v>36</v>
      </c>
      <c r="AE61" s="1"/>
    </row>
    <row r="62" ht="15.75" customHeight="1">
      <c r="A62" s="1" t="s">
        <v>495</v>
      </c>
      <c r="B62" s="1" t="s">
        <v>496</v>
      </c>
      <c r="C62" s="1" t="s">
        <v>187</v>
      </c>
      <c r="D62" s="1" t="s">
        <v>497</v>
      </c>
      <c r="E62" s="1" t="s">
        <v>255</v>
      </c>
      <c r="F62" s="1" t="s">
        <v>48</v>
      </c>
      <c r="G62" s="2" t="s">
        <v>36</v>
      </c>
      <c r="H62" s="1" t="s">
        <v>37</v>
      </c>
      <c r="I62" s="1" t="s">
        <v>197</v>
      </c>
      <c r="J62" s="1">
        <v>4988.68</v>
      </c>
      <c r="K62" s="1">
        <v>5.25</v>
      </c>
      <c r="L62" s="1">
        <v>-1.91</v>
      </c>
      <c r="M62" s="1">
        <v>-0.13</v>
      </c>
      <c r="N62" s="1">
        <v>2.0</v>
      </c>
      <c r="O62" s="1" t="s">
        <v>498</v>
      </c>
      <c r="P62" s="1" t="s">
        <v>499</v>
      </c>
      <c r="Q62" s="1" t="s">
        <v>500</v>
      </c>
      <c r="R62" s="1" t="s">
        <v>501</v>
      </c>
      <c r="S62" s="9" t="s">
        <v>502</v>
      </c>
      <c r="T62" s="1" t="str">
        <f>"&gt;"&amp;'RiPPs-Referencia'!$D62&amp;" "&amp;'RiPPs-Referencia'!$R62</f>
        <v>&gt;lactocin S  RDVESSMNADSTPVLASVAVSMELLPTASVLYSDVAGCFKYSAKHHC</v>
      </c>
      <c r="U62" s="10">
        <v>0.079</v>
      </c>
      <c r="V62" s="10" t="s">
        <v>44</v>
      </c>
      <c r="W62" s="11">
        <v>0.013</v>
      </c>
      <c r="X62" s="11" t="s">
        <v>44</v>
      </c>
      <c r="Y62" s="12">
        <v>0.25323272</v>
      </c>
      <c r="Z62" s="2" t="s">
        <v>44</v>
      </c>
      <c r="AA62" s="13">
        <v>0.5744</v>
      </c>
      <c r="AB62" s="13" t="s">
        <v>36</v>
      </c>
      <c r="AC62" s="14">
        <v>0.97</v>
      </c>
      <c r="AD62" s="14" t="s">
        <v>36</v>
      </c>
      <c r="AE62" s="1"/>
    </row>
    <row r="63" ht="15.75" customHeight="1">
      <c r="A63" s="1" t="s">
        <v>503</v>
      </c>
      <c r="B63" s="1" t="s">
        <v>504</v>
      </c>
      <c r="C63" s="1" t="s">
        <v>187</v>
      </c>
      <c r="D63" s="1" t="s">
        <v>505</v>
      </c>
      <c r="E63" s="1" t="s">
        <v>255</v>
      </c>
      <c r="F63" s="1" t="s">
        <v>48</v>
      </c>
      <c r="G63" s="2" t="s">
        <v>36</v>
      </c>
      <c r="H63" s="1" t="s">
        <v>37</v>
      </c>
      <c r="I63" s="1" t="s">
        <v>256</v>
      </c>
      <c r="J63" s="1">
        <v>3377.01</v>
      </c>
      <c r="K63" s="1">
        <v>7.73</v>
      </c>
      <c r="L63" s="1">
        <v>0.82</v>
      </c>
      <c r="M63" s="1">
        <v>-0.37</v>
      </c>
      <c r="N63" s="1">
        <v>4.0</v>
      </c>
      <c r="O63" s="1" t="s">
        <v>506</v>
      </c>
      <c r="P63" s="1" t="s">
        <v>507</v>
      </c>
      <c r="Q63" s="1" t="s">
        <v>508</v>
      </c>
      <c r="R63" s="1" t="s">
        <v>509</v>
      </c>
      <c r="S63" s="9" t="s">
        <v>510</v>
      </c>
      <c r="T63" s="1" t="str">
        <f>"&gt;"&amp;'RiPPs-Referencia'!$D63&amp;" "&amp;'RiPPs-Referencia'!$R63</f>
        <v>&gt;lichenicidin VK21 A1 TITLSTCAILSKPLGNNGYLCTVTKECMPSCN</v>
      </c>
      <c r="U63" s="10">
        <v>0.941</v>
      </c>
      <c r="V63" s="10" t="s">
        <v>36</v>
      </c>
      <c r="W63" s="11">
        <v>0.667</v>
      </c>
      <c r="X63" s="11" t="s">
        <v>36</v>
      </c>
      <c r="Y63" s="12">
        <v>0.98643965</v>
      </c>
      <c r="Z63" s="2" t="s">
        <v>36</v>
      </c>
      <c r="AA63" s="13">
        <v>0.9995</v>
      </c>
      <c r="AB63" s="13" t="s">
        <v>36</v>
      </c>
      <c r="AC63" s="14">
        <v>0.92</v>
      </c>
      <c r="AD63" s="14" t="s">
        <v>36</v>
      </c>
      <c r="AE63" s="1"/>
    </row>
    <row r="64" ht="15.75" customHeight="1">
      <c r="A64" s="1" t="s">
        <v>511</v>
      </c>
      <c r="B64" s="1" t="s">
        <v>512</v>
      </c>
      <c r="C64" s="1" t="s">
        <v>187</v>
      </c>
      <c r="D64" s="1" t="s">
        <v>513</v>
      </c>
      <c r="E64" s="1" t="s">
        <v>255</v>
      </c>
      <c r="F64" s="1" t="s">
        <v>36</v>
      </c>
      <c r="G64" s="2" t="s">
        <v>36</v>
      </c>
      <c r="H64" s="1" t="s">
        <v>37</v>
      </c>
      <c r="I64" s="1" t="s">
        <v>197</v>
      </c>
      <c r="J64" s="1">
        <v>2868.31</v>
      </c>
      <c r="K64" s="1">
        <v>8.02</v>
      </c>
      <c r="L64" s="1">
        <v>1.05</v>
      </c>
      <c r="M64" s="1">
        <v>-0.44</v>
      </c>
      <c r="N64" s="1">
        <v>0.0</v>
      </c>
      <c r="O64" s="1" t="s">
        <v>514</v>
      </c>
      <c r="P64" s="1" t="s">
        <v>515</v>
      </c>
      <c r="Q64" s="1" t="s">
        <v>516</v>
      </c>
      <c r="R64" s="1" t="s">
        <v>517</v>
      </c>
      <c r="S64" s="9" t="s">
        <v>518</v>
      </c>
      <c r="T64" s="1" t="str">
        <f>"&gt;"&amp;'RiPPs-Referencia'!$D64&amp;" "&amp;'RiPPs-Referencia'!$R64</f>
        <v>&gt;	macedocin GKNGVFKTISHECHLNTWAFLATCCS</v>
      </c>
      <c r="U64" s="10">
        <v>0.802</v>
      </c>
      <c r="V64" s="10" t="s">
        <v>36</v>
      </c>
      <c r="W64" s="11">
        <v>0.958</v>
      </c>
      <c r="X64" s="11" t="s">
        <v>36</v>
      </c>
      <c r="Y64" s="12">
        <v>0.9834888</v>
      </c>
      <c r="Z64" s="2" t="s">
        <v>36</v>
      </c>
      <c r="AA64" s="13">
        <v>1.0</v>
      </c>
      <c r="AB64" s="13" t="s">
        <v>36</v>
      </c>
      <c r="AC64" s="14">
        <v>0.97</v>
      </c>
      <c r="AD64" s="14" t="s">
        <v>36</v>
      </c>
      <c r="AE64" s="1"/>
    </row>
    <row r="65" ht="15.75" customHeight="1">
      <c r="A65" s="1" t="s">
        <v>519</v>
      </c>
      <c r="B65" s="1" t="s">
        <v>520</v>
      </c>
      <c r="C65" s="1" t="s">
        <v>187</v>
      </c>
      <c r="D65" s="1" t="s">
        <v>521</v>
      </c>
      <c r="E65" s="1" t="s">
        <v>255</v>
      </c>
      <c r="F65" s="1" t="s">
        <v>48</v>
      </c>
      <c r="G65" s="2" t="s">
        <v>36</v>
      </c>
      <c r="H65" s="1" t="s">
        <v>37</v>
      </c>
      <c r="I65" s="1" t="s">
        <v>256</v>
      </c>
      <c r="J65" s="1">
        <v>2536.93</v>
      </c>
      <c r="K65" s="1">
        <v>2.93</v>
      </c>
      <c r="L65" s="1">
        <v>-3.18</v>
      </c>
      <c r="M65" s="1">
        <v>-0.31</v>
      </c>
      <c r="N65" s="1">
        <v>4.0</v>
      </c>
      <c r="O65" s="1" t="s">
        <v>522</v>
      </c>
      <c r="P65" s="1" t="s">
        <v>523</v>
      </c>
      <c r="Q65" s="1" t="s">
        <v>524</v>
      </c>
      <c r="R65" s="1" t="s">
        <v>525</v>
      </c>
      <c r="S65" s="9" t="s">
        <v>526</v>
      </c>
      <c r="T65" s="1" t="str">
        <f>"&gt;"&amp;'RiPPs-Referencia'!$D65&amp;" "&amp;'RiPPs-Referencia'!$R65</f>
        <v>&gt;mersacidin GDMEAACTFTLPGGGGVCTLTSECIC</v>
      </c>
      <c r="U65" s="10">
        <v>0.208</v>
      </c>
      <c r="V65" s="10" t="s">
        <v>44</v>
      </c>
      <c r="W65" s="11">
        <v>0.558</v>
      </c>
      <c r="X65" s="11" t="s">
        <v>36</v>
      </c>
      <c r="Y65" s="12">
        <v>0.8148205</v>
      </c>
      <c r="Z65" s="2" t="s">
        <v>36</v>
      </c>
      <c r="AA65" s="13">
        <v>0.9847</v>
      </c>
      <c r="AB65" s="13" t="s">
        <v>36</v>
      </c>
      <c r="AC65" s="14">
        <v>0.84</v>
      </c>
      <c r="AD65" s="14" t="s">
        <v>36</v>
      </c>
      <c r="AE65" s="1"/>
    </row>
    <row r="66" ht="15.75" customHeight="1">
      <c r="A66" s="1" t="s">
        <v>527</v>
      </c>
      <c r="B66" s="1" t="s">
        <v>528</v>
      </c>
      <c r="C66" s="1" t="s">
        <v>317</v>
      </c>
      <c r="D66" s="1" t="s">
        <v>529</v>
      </c>
      <c r="E66" s="1" t="s">
        <v>255</v>
      </c>
      <c r="F66" s="1" t="s">
        <v>48</v>
      </c>
      <c r="G66" s="2" t="s">
        <v>36</v>
      </c>
      <c r="H66" s="1" t="s">
        <v>37</v>
      </c>
      <c r="I66" s="1" t="s">
        <v>256</v>
      </c>
      <c r="J66" s="1">
        <v>2217.64</v>
      </c>
      <c r="K66" s="1">
        <v>5.99</v>
      </c>
      <c r="L66" s="1">
        <v>-0.18</v>
      </c>
      <c r="M66" s="1">
        <v>-0.53</v>
      </c>
      <c r="N66" s="1">
        <v>3.0</v>
      </c>
      <c r="O66" s="1" t="s">
        <v>530</v>
      </c>
      <c r="P66" s="1" t="s">
        <v>531</v>
      </c>
      <c r="Q66" s="1" t="s">
        <v>532</v>
      </c>
      <c r="R66" s="1" t="s">
        <v>533</v>
      </c>
      <c r="S66" s="9" t="s">
        <v>534</v>
      </c>
      <c r="T66" s="1" t="str">
        <f>"&gt;"&amp;'RiPPs-Referencia'!$D66&amp;" "&amp;'RiPPs-Referencia'!$R66</f>
        <v>&gt;michiganin A  SSSGWLCTLTIECGTIICACR</v>
      </c>
      <c r="U66" s="10">
        <v>0.832</v>
      </c>
      <c r="V66" s="10" t="s">
        <v>36</v>
      </c>
      <c r="W66" s="11">
        <v>0.469</v>
      </c>
      <c r="X66" s="11" t="s">
        <v>44</v>
      </c>
      <c r="Y66" s="12">
        <v>0.9558798</v>
      </c>
      <c r="Z66" s="2" t="s">
        <v>36</v>
      </c>
      <c r="AA66" s="13">
        <v>0.9997</v>
      </c>
      <c r="AB66" s="13" t="s">
        <v>36</v>
      </c>
      <c r="AC66" s="14">
        <v>0.84</v>
      </c>
      <c r="AD66" s="14" t="s">
        <v>36</v>
      </c>
      <c r="AE66" s="1"/>
    </row>
    <row r="67" ht="15.75" customHeight="1">
      <c r="A67" s="1" t="s">
        <v>535</v>
      </c>
      <c r="B67" s="1" t="s">
        <v>536</v>
      </c>
      <c r="C67" s="1" t="s">
        <v>317</v>
      </c>
      <c r="D67" s="1" t="s">
        <v>537</v>
      </c>
      <c r="E67" s="1" t="s">
        <v>340</v>
      </c>
      <c r="F67" s="1" t="s">
        <v>36</v>
      </c>
      <c r="G67" s="2" t="s">
        <v>36</v>
      </c>
      <c r="H67" s="1" t="s">
        <v>37</v>
      </c>
      <c r="I67" s="1" t="s">
        <v>256</v>
      </c>
      <c r="J67" s="1">
        <v>2354.67</v>
      </c>
      <c r="K67" s="1">
        <v>4.99</v>
      </c>
      <c r="L67" s="1">
        <v>-0.23</v>
      </c>
      <c r="M67" s="1">
        <v>-0.57</v>
      </c>
      <c r="N67" s="1">
        <v>5.0</v>
      </c>
      <c r="O67" s="1" t="s">
        <v>538</v>
      </c>
      <c r="P67" s="1" t="s">
        <v>539</v>
      </c>
      <c r="Q67" s="1" t="s">
        <v>540</v>
      </c>
      <c r="R67" s="1" t="s">
        <v>541</v>
      </c>
      <c r="S67" s="9" t="s">
        <v>542</v>
      </c>
      <c r="T67" s="1" t="str">
        <f>"&gt;"&amp;'RiPPs-Referencia'!$D67&amp;" "&amp;'RiPPs-Referencia'!$R67</f>
        <v>&gt;	microbisporicin A2 VTSWSLCTPGCTSPGGGSNCSFCC</v>
      </c>
      <c r="U67" s="10">
        <v>0.901</v>
      </c>
      <c r="V67" s="10" t="s">
        <v>36</v>
      </c>
      <c r="W67" s="11">
        <v>0.998</v>
      </c>
      <c r="X67" s="11" t="s">
        <v>36</v>
      </c>
      <c r="Y67" s="12">
        <v>0.9700907</v>
      </c>
      <c r="Z67" s="2" t="s">
        <v>36</v>
      </c>
      <c r="AA67" s="13">
        <v>1.0</v>
      </c>
      <c r="AB67" s="13" t="s">
        <v>36</v>
      </c>
      <c r="AC67" s="14">
        <v>0.96</v>
      </c>
      <c r="AD67" s="14" t="s">
        <v>36</v>
      </c>
      <c r="AE67" s="1"/>
    </row>
    <row r="68" ht="15.75" customHeight="1">
      <c r="A68" s="1" t="s">
        <v>543</v>
      </c>
      <c r="B68" s="1" t="s">
        <v>544</v>
      </c>
      <c r="C68" s="1" t="s">
        <v>187</v>
      </c>
      <c r="D68" s="1" t="s">
        <v>545</v>
      </c>
      <c r="E68" s="1" t="s">
        <v>340</v>
      </c>
      <c r="F68" s="1" t="s">
        <v>48</v>
      </c>
      <c r="G68" s="2" t="s">
        <v>36</v>
      </c>
      <c r="H68" s="16" t="s">
        <v>546</v>
      </c>
      <c r="I68" s="1" t="s">
        <v>197</v>
      </c>
      <c r="J68" s="1">
        <v>2682.08</v>
      </c>
      <c r="K68" s="1">
        <v>8.74</v>
      </c>
      <c r="L68" s="1">
        <v>2.82</v>
      </c>
      <c r="M68" s="1">
        <v>-0.35</v>
      </c>
      <c r="N68" s="1">
        <v>4.0</v>
      </c>
      <c r="O68" s="1" t="s">
        <v>547</v>
      </c>
      <c r="P68" s="1" t="s">
        <v>548</v>
      </c>
      <c r="Q68" s="1" t="s">
        <v>549</v>
      </c>
      <c r="R68" s="1" t="s">
        <v>550</v>
      </c>
      <c r="S68" s="9" t="s">
        <v>551</v>
      </c>
      <c r="T68" s="1" t="str">
        <f>"&gt;"&amp;'RiPPs-Referencia'!$D68&amp;" "&amp;'RiPPs-Referencia'!$R68</f>
        <v>&gt;mutacin B-Ny266 TRFKSWSFCTPGCAKTGSFNSYCC</v>
      </c>
      <c r="U68" s="10">
        <v>0.515</v>
      </c>
      <c r="V68" s="10" t="s">
        <v>36</v>
      </c>
      <c r="W68" s="11">
        <v>0.95</v>
      </c>
      <c r="X68" s="11" t="s">
        <v>36</v>
      </c>
      <c r="Y68" s="12">
        <v>0.98903453</v>
      </c>
      <c r="Z68" s="2" t="s">
        <v>36</v>
      </c>
      <c r="AA68" s="13">
        <v>1.0</v>
      </c>
      <c r="AB68" s="13" t="s">
        <v>36</v>
      </c>
      <c r="AC68" s="14">
        <v>1.0</v>
      </c>
      <c r="AD68" s="14" t="s">
        <v>36</v>
      </c>
      <c r="AE68" s="1"/>
    </row>
    <row r="69" ht="15.75" customHeight="1">
      <c r="A69" s="1" t="s">
        <v>552</v>
      </c>
      <c r="B69" s="1" t="s">
        <v>553</v>
      </c>
      <c r="C69" s="1" t="s">
        <v>187</v>
      </c>
      <c r="D69" s="1" t="s">
        <v>554</v>
      </c>
      <c r="E69" s="1" t="s">
        <v>340</v>
      </c>
      <c r="F69" s="1" t="s">
        <v>48</v>
      </c>
      <c r="G69" s="2" t="s">
        <v>36</v>
      </c>
      <c r="H69" s="1" t="s">
        <v>37</v>
      </c>
      <c r="I69" s="1" t="s">
        <v>197</v>
      </c>
      <c r="J69" s="1">
        <v>2517.91</v>
      </c>
      <c r="K69" s="1">
        <v>7.73</v>
      </c>
      <c r="L69" s="1">
        <v>0.82</v>
      </c>
      <c r="M69" s="1">
        <v>-0.56</v>
      </c>
      <c r="N69" s="1">
        <v>4.0</v>
      </c>
      <c r="O69" s="1" t="s">
        <v>555</v>
      </c>
      <c r="P69" s="1" t="s">
        <v>556</v>
      </c>
      <c r="Q69" s="1" t="s">
        <v>557</v>
      </c>
      <c r="R69" s="1" t="s">
        <v>558</v>
      </c>
      <c r="S69" s="9" t="s">
        <v>559</v>
      </c>
      <c r="T69" s="1" t="str">
        <f>"&gt;"&amp;'RiPPs-Referencia'!$D69&amp;" "&amp;'RiPPs-Referencia'!$R69</f>
        <v>&gt;	mutacin I  FSSLSLCSLGCTGVKNPSFNSYCC</v>
      </c>
      <c r="U69" s="10">
        <v>0.525</v>
      </c>
      <c r="V69" s="10" t="s">
        <v>36</v>
      </c>
      <c r="W69" s="11">
        <v>0.988</v>
      </c>
      <c r="X69" s="11" t="s">
        <v>36</v>
      </c>
      <c r="Y69" s="12">
        <v>0.9947574</v>
      </c>
      <c r="Z69" s="2" t="s">
        <v>36</v>
      </c>
      <c r="AA69" s="13">
        <v>0.9997</v>
      </c>
      <c r="AB69" s="13" t="s">
        <v>36</v>
      </c>
      <c r="AC69" s="14">
        <v>1.0</v>
      </c>
      <c r="AD69" s="14" t="s">
        <v>36</v>
      </c>
      <c r="AE69" s="1"/>
    </row>
    <row r="70" ht="15.75" customHeight="1">
      <c r="A70" s="1" t="s">
        <v>560</v>
      </c>
      <c r="B70" s="1" t="s">
        <v>561</v>
      </c>
      <c r="C70" s="1" t="s">
        <v>187</v>
      </c>
      <c r="D70" s="1" t="s">
        <v>562</v>
      </c>
      <c r="E70" s="1" t="s">
        <v>255</v>
      </c>
      <c r="F70" s="1" t="s">
        <v>48</v>
      </c>
      <c r="G70" s="2" t="s">
        <v>36</v>
      </c>
      <c r="H70" s="1" t="s">
        <v>37</v>
      </c>
      <c r="I70" s="1" t="s">
        <v>197</v>
      </c>
      <c r="J70" s="1">
        <v>3317.81</v>
      </c>
      <c r="K70" s="1">
        <v>8.01</v>
      </c>
      <c r="L70" s="1">
        <v>0.96</v>
      </c>
      <c r="M70" s="1">
        <v>-0.6</v>
      </c>
      <c r="N70" s="1">
        <v>3.0</v>
      </c>
      <c r="O70" s="1" t="s">
        <v>563</v>
      </c>
      <c r="P70" s="1" t="s">
        <v>564</v>
      </c>
      <c r="Q70" s="1" t="s">
        <v>565</v>
      </c>
      <c r="R70" s="1" t="s">
        <v>566</v>
      </c>
      <c r="S70" s="9" t="s">
        <v>567</v>
      </c>
      <c r="T70" s="1" t="str">
        <f>"&gt;"&amp;'RiPPs-Referencia'!$D70&amp;" "&amp;'RiPPs-Referencia'!$R70</f>
        <v>&gt;	mutacin II  NRWWQGVVPTVSYECRMNSWQHVFTCC</v>
      </c>
      <c r="U70" s="10">
        <v>0.871</v>
      </c>
      <c r="V70" s="10" t="s">
        <v>36</v>
      </c>
      <c r="W70" s="11">
        <v>0.022</v>
      </c>
      <c r="X70" s="11" t="s">
        <v>44</v>
      </c>
      <c r="Y70" s="12">
        <v>0.9501343</v>
      </c>
      <c r="Z70" s="2" t="s">
        <v>36</v>
      </c>
      <c r="AA70" s="13">
        <v>1.0</v>
      </c>
      <c r="AB70" s="13" t="s">
        <v>36</v>
      </c>
      <c r="AC70" s="14">
        <v>0.6</v>
      </c>
      <c r="AD70" s="14" t="s">
        <v>36</v>
      </c>
      <c r="AE70" s="1"/>
    </row>
    <row r="71" ht="15.75" customHeight="1">
      <c r="A71" s="1" t="s">
        <v>568</v>
      </c>
      <c r="B71" s="1" t="s">
        <v>561</v>
      </c>
      <c r="C71" s="1" t="s">
        <v>187</v>
      </c>
      <c r="D71" s="1" t="s">
        <v>569</v>
      </c>
      <c r="E71" s="1" t="s">
        <v>340</v>
      </c>
      <c r="F71" s="1" t="s">
        <v>48</v>
      </c>
      <c r="G71" s="2" t="s">
        <v>36</v>
      </c>
      <c r="H71" s="1" t="s">
        <v>37</v>
      </c>
      <c r="I71" s="1" t="s">
        <v>197</v>
      </c>
      <c r="J71" s="1">
        <v>2418.78</v>
      </c>
      <c r="K71" s="1">
        <v>8.31</v>
      </c>
      <c r="L71" s="1">
        <v>1.82</v>
      </c>
      <c r="M71" s="1">
        <v>-0.47</v>
      </c>
      <c r="N71" s="1">
        <v>4.0</v>
      </c>
      <c r="O71" s="1" t="s">
        <v>570</v>
      </c>
      <c r="P71" s="1" t="s">
        <v>571</v>
      </c>
      <c r="Q71" s="1" t="s">
        <v>557</v>
      </c>
      <c r="R71" s="1" t="s">
        <v>572</v>
      </c>
      <c r="S71" s="9" t="s">
        <v>573</v>
      </c>
      <c r="T71" s="1" t="str">
        <f>"&gt;"&amp;'RiPPs-Referencia'!$D71&amp;" "&amp;'RiPPs-Referencia'!$R71</f>
        <v>&gt;mutacin III FKSWSLCTPGCARTGSFNSYCC</v>
      </c>
      <c r="U71" s="10">
        <v>0.901</v>
      </c>
      <c r="V71" s="10" t="s">
        <v>36</v>
      </c>
      <c r="W71" s="11">
        <v>0.971</v>
      </c>
      <c r="X71" s="11" t="s">
        <v>36</v>
      </c>
      <c r="Y71" s="12">
        <v>0.9960855</v>
      </c>
      <c r="Z71" s="2" t="s">
        <v>36</v>
      </c>
      <c r="AA71" s="13">
        <v>1.0</v>
      </c>
      <c r="AB71" s="13" t="s">
        <v>36</v>
      </c>
      <c r="AC71" s="14">
        <v>1.0</v>
      </c>
      <c r="AD71" s="14" t="s">
        <v>36</v>
      </c>
      <c r="AE71" s="1"/>
    </row>
    <row r="72" ht="15.75" customHeight="1">
      <c r="A72" s="1" t="s">
        <v>574</v>
      </c>
      <c r="B72" s="1" t="s">
        <v>561</v>
      </c>
      <c r="C72" s="1" t="s">
        <v>187</v>
      </c>
      <c r="D72" s="1" t="s">
        <v>575</v>
      </c>
      <c r="E72" s="1" t="s">
        <v>255</v>
      </c>
      <c r="F72" s="1" t="s">
        <v>48</v>
      </c>
      <c r="G72" s="2" t="s">
        <v>36</v>
      </c>
      <c r="H72" s="1" t="s">
        <v>37</v>
      </c>
      <c r="I72" s="1" t="s">
        <v>197</v>
      </c>
      <c r="J72" s="1">
        <v>2576.88</v>
      </c>
      <c r="K72" s="1">
        <v>8.01</v>
      </c>
      <c r="L72" s="1">
        <v>0.86</v>
      </c>
      <c r="M72" s="1">
        <v>-0.19</v>
      </c>
      <c r="N72" s="1">
        <v>2.0</v>
      </c>
      <c r="O72" s="1" t="s">
        <v>576</v>
      </c>
      <c r="P72" s="1" t="s">
        <v>577</v>
      </c>
      <c r="Q72" s="1" t="s">
        <v>578</v>
      </c>
      <c r="R72" s="1" t="s">
        <v>578</v>
      </c>
      <c r="S72" s="9" t="s">
        <v>579</v>
      </c>
      <c r="T72" s="1" t="str">
        <f>"&gt;"&amp;'RiPPs-Referencia'!$D72&amp;" "&amp;'RiPPs-Referencia'!$R72</f>
        <v>&gt;	mutacin K8 GGRASNTISSDCRWNSLQAIFSCC</v>
      </c>
      <c r="U72" s="10">
        <v>0.376</v>
      </c>
      <c r="V72" s="10" t="s">
        <v>44</v>
      </c>
      <c r="W72" s="11">
        <v>0.971</v>
      </c>
      <c r="X72" s="11" t="s">
        <v>36</v>
      </c>
      <c r="Y72" s="12">
        <v>0.7751339</v>
      </c>
      <c r="Z72" s="2" t="s">
        <v>36</v>
      </c>
      <c r="AA72" s="13">
        <v>0.1485</v>
      </c>
      <c r="AB72" s="13" t="s">
        <v>44</v>
      </c>
      <c r="AC72" s="14">
        <v>0.6</v>
      </c>
      <c r="AD72" s="14" t="s">
        <v>36</v>
      </c>
      <c r="AE72" s="1"/>
    </row>
    <row r="73" ht="15.75" customHeight="1">
      <c r="A73" s="1" t="s">
        <v>574</v>
      </c>
      <c r="B73" s="1" t="s">
        <v>561</v>
      </c>
      <c r="C73" s="1" t="s">
        <v>187</v>
      </c>
      <c r="D73" s="1" t="s">
        <v>580</v>
      </c>
      <c r="E73" s="1" t="s">
        <v>255</v>
      </c>
      <c r="F73" s="1" t="s">
        <v>48</v>
      </c>
      <c r="G73" s="2" t="s">
        <v>36</v>
      </c>
      <c r="H73" s="1" t="s">
        <v>37</v>
      </c>
      <c r="I73" s="1" t="s">
        <v>197</v>
      </c>
      <c r="J73" s="1">
        <v>2793.23</v>
      </c>
      <c r="K73" s="1">
        <v>8.01</v>
      </c>
      <c r="L73" s="1">
        <v>0.96</v>
      </c>
      <c r="M73" s="1">
        <v>-0.4</v>
      </c>
      <c r="N73" s="1">
        <v>3.0</v>
      </c>
      <c r="O73" s="1" t="s">
        <v>581</v>
      </c>
      <c r="P73" s="1" t="s">
        <v>582</v>
      </c>
      <c r="Q73" s="1" t="s">
        <v>583</v>
      </c>
      <c r="R73" s="1" t="s">
        <v>584</v>
      </c>
      <c r="S73" s="9" t="s">
        <v>579</v>
      </c>
      <c r="T73" s="1" t="str">
        <f>"&gt;"&amp;'RiPPs-Referencia'!$D73&amp;" "&amp;'RiPPs-Referencia'!$R73</f>
        <v>&gt;	mutacin K81 MGKGAVGTISHECRYNSWAFLATCCS</v>
      </c>
      <c r="U73" s="10">
        <v>0.485</v>
      </c>
      <c r="V73" s="10" t="s">
        <v>44</v>
      </c>
      <c r="W73" s="11">
        <v>0.347</v>
      </c>
      <c r="X73" s="11" t="s">
        <v>44</v>
      </c>
      <c r="Y73" s="12">
        <v>0.90354645</v>
      </c>
      <c r="Z73" s="2" t="s">
        <v>36</v>
      </c>
      <c r="AA73" s="13">
        <v>1.0</v>
      </c>
      <c r="AB73" s="13" t="s">
        <v>36</v>
      </c>
      <c r="AC73" s="14">
        <v>0.6</v>
      </c>
      <c r="AD73" s="14" t="s">
        <v>36</v>
      </c>
      <c r="AE73" s="1"/>
    </row>
    <row r="74" ht="15.75" customHeight="1">
      <c r="A74" s="1" t="s">
        <v>574</v>
      </c>
      <c r="B74" s="1" t="s">
        <v>561</v>
      </c>
      <c r="C74" s="1" t="s">
        <v>187</v>
      </c>
      <c r="D74" s="1" t="s">
        <v>585</v>
      </c>
      <c r="E74" s="1" t="s">
        <v>255</v>
      </c>
      <c r="F74" s="1" t="s">
        <v>48</v>
      </c>
      <c r="G74" s="2" t="s">
        <v>36</v>
      </c>
      <c r="H74" s="1" t="s">
        <v>37</v>
      </c>
      <c r="I74" s="1" t="s">
        <v>197</v>
      </c>
      <c r="J74" s="1">
        <v>2725.24</v>
      </c>
      <c r="K74" s="1">
        <v>9.22</v>
      </c>
      <c r="L74" s="1">
        <v>1.91</v>
      </c>
      <c r="M74" s="1">
        <v>-0.41</v>
      </c>
      <c r="N74" s="1">
        <v>1.0</v>
      </c>
      <c r="O74" s="1" t="s">
        <v>586</v>
      </c>
      <c r="P74" s="1" t="s">
        <v>587</v>
      </c>
      <c r="Q74" s="1" t="s">
        <v>588</v>
      </c>
      <c r="R74" s="1" t="s">
        <v>589</v>
      </c>
      <c r="S74" s="9" t="s">
        <v>579</v>
      </c>
      <c r="T74" s="1" t="str">
        <f>"&gt;"&amp;'RiPPs-Referencia'!$D74&amp;" "&amp;'RiPPs-Referencia'!$R74</f>
        <v>&gt;	mutacin K82 AGNGVIRTITQGCRMPNNMQVLFTC</v>
      </c>
      <c r="U74" s="10">
        <v>0.455</v>
      </c>
      <c r="V74" s="10" t="s">
        <v>44</v>
      </c>
      <c r="W74" s="11">
        <v>0.715</v>
      </c>
      <c r="X74" s="11" t="s">
        <v>36</v>
      </c>
      <c r="Y74" s="12">
        <v>0.62133634</v>
      </c>
      <c r="Z74" s="2" t="s">
        <v>36</v>
      </c>
      <c r="AA74" s="13">
        <v>0.8064</v>
      </c>
      <c r="AB74" s="13" t="s">
        <v>36</v>
      </c>
      <c r="AC74" s="14">
        <v>0.6</v>
      </c>
      <c r="AD74" s="14" t="s">
        <v>36</v>
      </c>
      <c r="AE74" s="1"/>
    </row>
    <row r="75" ht="15.75" customHeight="1">
      <c r="A75" s="1" t="s">
        <v>590</v>
      </c>
      <c r="B75" s="1" t="s">
        <v>479</v>
      </c>
      <c r="C75" s="1" t="s">
        <v>187</v>
      </c>
      <c r="D75" s="1" t="s">
        <v>591</v>
      </c>
      <c r="E75" s="1" t="s">
        <v>340</v>
      </c>
      <c r="F75" s="1" t="s">
        <v>36</v>
      </c>
      <c r="G75" s="2" t="s">
        <v>36</v>
      </c>
      <c r="H75" s="1" t="s">
        <v>37</v>
      </c>
      <c r="I75" s="1" t="s">
        <v>197</v>
      </c>
      <c r="J75" s="1">
        <v>3498.24</v>
      </c>
      <c r="K75" s="1">
        <v>8.5</v>
      </c>
      <c r="L75" s="1">
        <v>2.96</v>
      </c>
      <c r="M75" s="1">
        <v>-0.34</v>
      </c>
      <c r="N75" s="1">
        <v>5.0</v>
      </c>
      <c r="O75" s="1" t="s">
        <v>592</v>
      </c>
      <c r="P75" s="1" t="s">
        <v>593</v>
      </c>
      <c r="Q75" s="1" t="s">
        <v>594</v>
      </c>
      <c r="R75" s="1" t="s">
        <v>595</v>
      </c>
      <c r="S75" s="9" t="s">
        <v>596</v>
      </c>
      <c r="T75" s="1" t="str">
        <f>"&gt;"&amp;'RiPPs-Referencia'!$D75&amp;" "&amp;'RiPPs-Referencia'!$R75</f>
        <v>&gt;	nisin A ITSISLCTPGCKTGALMGCNMKTATCHCSIHVSK</v>
      </c>
      <c r="U75" s="10">
        <v>0.931</v>
      </c>
      <c r="V75" s="10" t="s">
        <v>36</v>
      </c>
      <c r="W75" s="11">
        <v>0.984</v>
      </c>
      <c r="X75" s="11" t="s">
        <v>36</v>
      </c>
      <c r="Y75" s="12">
        <v>0.9648826</v>
      </c>
      <c r="Z75" s="2" t="s">
        <v>36</v>
      </c>
      <c r="AA75" s="13">
        <v>1.0</v>
      </c>
      <c r="AB75" s="13" t="s">
        <v>36</v>
      </c>
      <c r="AC75" s="14">
        <v>0.84</v>
      </c>
      <c r="AD75" s="14" t="s">
        <v>36</v>
      </c>
      <c r="AE75" s="1"/>
    </row>
    <row r="76" ht="15.75" customHeight="1">
      <c r="A76" s="1" t="s">
        <v>597</v>
      </c>
      <c r="B76" s="1" t="s">
        <v>598</v>
      </c>
      <c r="C76" s="1" t="s">
        <v>187</v>
      </c>
      <c r="D76" s="1" t="s">
        <v>599</v>
      </c>
      <c r="E76" s="1" t="s">
        <v>340</v>
      </c>
      <c r="F76" s="1" t="s">
        <v>48</v>
      </c>
      <c r="G76" s="2" t="s">
        <v>36</v>
      </c>
      <c r="H76" s="1" t="s">
        <v>37</v>
      </c>
      <c r="I76" s="1" t="s">
        <v>197</v>
      </c>
      <c r="J76" s="1">
        <v>3471.19</v>
      </c>
      <c r="K76" s="1">
        <v>8.5</v>
      </c>
      <c r="L76" s="1">
        <v>2.86</v>
      </c>
      <c r="M76" s="1">
        <v>-0.36</v>
      </c>
      <c r="N76" s="1">
        <v>5.0</v>
      </c>
      <c r="O76" s="1" t="s">
        <v>600</v>
      </c>
      <c r="P76" s="1" t="s">
        <v>601</v>
      </c>
      <c r="Q76" s="1" t="s">
        <v>602</v>
      </c>
      <c r="R76" s="1" t="s">
        <v>603</v>
      </c>
      <c r="S76" s="9" t="s">
        <v>604</v>
      </c>
      <c r="T76" s="1" t="str">
        <f>"&gt;"&amp;'RiPPs-Referencia'!$D76&amp;" "&amp;'RiPPs-Referencia'!$R76</f>
        <v>&gt;	nisin Q ITSISLCTPGCKTGVLMGCNLKTATCNCSVHVSK</v>
      </c>
      <c r="U76" s="10">
        <v>0.95</v>
      </c>
      <c r="V76" s="10" t="s">
        <v>36</v>
      </c>
      <c r="W76" s="11">
        <v>0.995</v>
      </c>
      <c r="X76" s="11" t="s">
        <v>36</v>
      </c>
      <c r="Y76" s="12">
        <v>0.97529227</v>
      </c>
      <c r="Z76" s="2" t="s">
        <v>36</v>
      </c>
      <c r="AA76" s="13">
        <v>1.0</v>
      </c>
      <c r="AB76" s="13" t="s">
        <v>36</v>
      </c>
      <c r="AC76" s="14">
        <v>0.84</v>
      </c>
      <c r="AD76" s="14" t="s">
        <v>36</v>
      </c>
      <c r="AE76" s="1"/>
    </row>
    <row r="77" ht="15.75" customHeight="1">
      <c r="A77" s="1" t="s">
        <v>605</v>
      </c>
      <c r="B77" s="1" t="s">
        <v>606</v>
      </c>
      <c r="C77" s="1" t="s">
        <v>187</v>
      </c>
      <c r="D77" s="1" t="s">
        <v>607</v>
      </c>
      <c r="E77" s="1" t="s">
        <v>340</v>
      </c>
      <c r="F77" s="1" t="s">
        <v>48</v>
      </c>
      <c r="G77" s="2" t="s">
        <v>36</v>
      </c>
      <c r="H77" s="1" t="s">
        <v>37</v>
      </c>
      <c r="I77" s="1" t="s">
        <v>197</v>
      </c>
      <c r="J77" s="1">
        <v>3173.88</v>
      </c>
      <c r="K77" s="1">
        <v>8.5</v>
      </c>
      <c r="L77" s="1">
        <v>2.86</v>
      </c>
      <c r="M77" s="1">
        <v>-0.37</v>
      </c>
      <c r="N77" s="1">
        <v>5.0</v>
      </c>
      <c r="O77" s="1" t="s">
        <v>608</v>
      </c>
      <c r="P77" s="1" t="s">
        <v>609</v>
      </c>
      <c r="Q77" s="1" t="s">
        <v>610</v>
      </c>
      <c r="R77" s="1" t="s">
        <v>611</v>
      </c>
      <c r="S77" s="9" t="s">
        <v>612</v>
      </c>
      <c r="T77" s="1" t="str">
        <f>"&gt;"&amp;'RiPPs-Referencia'!$D77&amp;" "&amp;'RiPPs-Referencia'!$R77</f>
        <v>&gt;	nisin U ITSKSLCTPGCKTGILMTCPLKTATCGCHFG</v>
      </c>
      <c r="U77" s="10">
        <v>0.832</v>
      </c>
      <c r="V77" s="10" t="s">
        <v>36</v>
      </c>
      <c r="W77" s="11">
        <v>0.997</v>
      </c>
      <c r="X77" s="11" t="s">
        <v>36</v>
      </c>
      <c r="Y77" s="12">
        <v>0.98917514</v>
      </c>
      <c r="Z77" s="2" t="s">
        <v>36</v>
      </c>
      <c r="AA77" s="13">
        <v>0.9999</v>
      </c>
      <c r="AB77" s="13" t="s">
        <v>36</v>
      </c>
      <c r="AC77" s="14">
        <v>0.84</v>
      </c>
      <c r="AD77" s="14" t="s">
        <v>36</v>
      </c>
      <c r="AE77" s="1"/>
    </row>
    <row r="78" ht="15.75" customHeight="1">
      <c r="A78" s="1" t="s">
        <v>613</v>
      </c>
      <c r="B78" s="1" t="s">
        <v>487</v>
      </c>
      <c r="C78" s="1" t="s">
        <v>187</v>
      </c>
      <c r="D78" s="1" t="s">
        <v>614</v>
      </c>
      <c r="E78" s="1" t="s">
        <v>340</v>
      </c>
      <c r="F78" s="1" t="s">
        <v>48</v>
      </c>
      <c r="G78" s="2" t="s">
        <v>36</v>
      </c>
      <c r="H78" s="1" t="s">
        <v>37</v>
      </c>
      <c r="I78" s="1" t="s">
        <v>197</v>
      </c>
      <c r="J78" s="1">
        <v>3475.21</v>
      </c>
      <c r="K78" s="1">
        <v>8.5</v>
      </c>
      <c r="L78" s="1">
        <v>2.86</v>
      </c>
      <c r="M78" s="1">
        <v>-0.32</v>
      </c>
      <c r="N78" s="1">
        <v>5.0</v>
      </c>
      <c r="O78" s="1" t="s">
        <v>615</v>
      </c>
      <c r="P78" s="1" t="s">
        <v>616</v>
      </c>
      <c r="Q78" s="1" t="s">
        <v>594</v>
      </c>
      <c r="R78" s="1" t="s">
        <v>617</v>
      </c>
      <c r="S78" s="9" t="s">
        <v>618</v>
      </c>
      <c r="T78" s="1" t="str">
        <f>"&gt;"&amp;'RiPPs-Referencia'!$D78&amp;" "&amp;'RiPPs-Referencia'!$R78</f>
        <v>&gt;	nisin Z ITSISLCTPGCKTGALMGCNMKTATCNCSIHVSK</v>
      </c>
      <c r="U78" s="10">
        <v>0.97</v>
      </c>
      <c r="V78" s="10" t="s">
        <v>36</v>
      </c>
      <c r="W78" s="11">
        <v>0.98</v>
      </c>
      <c r="X78" s="11" t="s">
        <v>36</v>
      </c>
      <c r="Y78" s="12">
        <v>0.9528547</v>
      </c>
      <c r="Z78" s="2" t="s">
        <v>36</v>
      </c>
      <c r="AA78" s="13">
        <v>1.0</v>
      </c>
      <c r="AB78" s="13" t="s">
        <v>36</v>
      </c>
      <c r="AC78" s="14">
        <v>0.84</v>
      </c>
      <c r="AD78" s="14" t="s">
        <v>36</v>
      </c>
      <c r="AE78" s="1"/>
    </row>
    <row r="79" ht="15.75" customHeight="1">
      <c r="A79" s="1" t="s">
        <v>619</v>
      </c>
      <c r="B79" s="1" t="s">
        <v>620</v>
      </c>
      <c r="C79" s="1" t="s">
        <v>187</v>
      </c>
      <c r="D79" s="1" t="s">
        <v>621</v>
      </c>
      <c r="E79" s="1" t="s">
        <v>255</v>
      </c>
      <c r="F79" s="1" t="s">
        <v>48</v>
      </c>
      <c r="G79" s="2" t="s">
        <v>36</v>
      </c>
      <c r="H79" s="1" t="s">
        <v>37</v>
      </c>
      <c r="I79" s="1" t="s">
        <v>197</v>
      </c>
      <c r="J79" s="1">
        <v>3031.56</v>
      </c>
      <c r="K79" s="1">
        <v>8.59</v>
      </c>
      <c r="L79" s="1">
        <v>2.05</v>
      </c>
      <c r="M79" s="1">
        <v>-0.23</v>
      </c>
      <c r="N79" s="1">
        <v>3.0</v>
      </c>
      <c r="O79" s="1" t="s">
        <v>622</v>
      </c>
      <c r="P79" s="1" t="s">
        <v>623</v>
      </c>
      <c r="Q79" s="1" t="s">
        <v>624</v>
      </c>
      <c r="R79" s="1" t="s">
        <v>625</v>
      </c>
      <c r="S79" s="9" t="s">
        <v>626</v>
      </c>
      <c r="T79" s="1" t="str">
        <f>"&gt;"&amp;'RiPPs-Referencia'!$D79&amp;" "&amp;'RiPPs-Referencia'!$R79</f>
        <v>&gt;	nukacin ISK-1  KKKSGVIPTVSHDCHMNSFQFVFTCCS</v>
      </c>
      <c r="U79" s="10">
        <v>0.842</v>
      </c>
      <c r="V79" s="10" t="s">
        <v>36</v>
      </c>
      <c r="W79" s="11">
        <v>0.263</v>
      </c>
      <c r="X79" s="11" t="s">
        <v>44</v>
      </c>
      <c r="Y79" s="12">
        <v>0.9576295</v>
      </c>
      <c r="Z79" s="2" t="s">
        <v>36</v>
      </c>
      <c r="AA79" s="13">
        <v>0.9997</v>
      </c>
      <c r="AB79" s="13" t="s">
        <v>36</v>
      </c>
      <c r="AC79" s="14">
        <v>0.94</v>
      </c>
      <c r="AD79" s="14" t="s">
        <v>36</v>
      </c>
      <c r="AE79" s="1"/>
    </row>
    <row r="80" ht="15.75" customHeight="1">
      <c r="A80" s="1" t="s">
        <v>627</v>
      </c>
      <c r="B80" s="1" t="s">
        <v>628</v>
      </c>
      <c r="C80" s="1" t="s">
        <v>187</v>
      </c>
      <c r="D80" s="1" t="s">
        <v>629</v>
      </c>
      <c r="E80" s="1" t="s">
        <v>340</v>
      </c>
      <c r="F80" s="1" t="s">
        <v>48</v>
      </c>
      <c r="G80" s="2" t="s">
        <v>36</v>
      </c>
      <c r="H80" s="1" t="s">
        <v>37</v>
      </c>
      <c r="I80" s="1" t="s">
        <v>197</v>
      </c>
      <c r="J80" s="1">
        <v>3105.82</v>
      </c>
      <c r="K80" s="1">
        <v>9.25</v>
      </c>
      <c r="L80" s="1">
        <v>4.77</v>
      </c>
      <c r="M80" s="1">
        <v>-0.12</v>
      </c>
      <c r="N80" s="1">
        <v>5.0</v>
      </c>
      <c r="O80" s="1" t="s">
        <v>630</v>
      </c>
      <c r="P80" s="1" t="s">
        <v>631</v>
      </c>
      <c r="Q80" s="1" t="s">
        <v>632</v>
      </c>
      <c r="R80" s="1" t="s">
        <v>633</v>
      </c>
      <c r="S80" s="9" t="s">
        <v>634</v>
      </c>
      <c r="T80" s="1" t="str">
        <f>"&gt;"&amp;'RiPPs-Referencia'!$D80&amp;" "&amp;'RiPPs-Referencia'!$R80</f>
        <v>&gt;paenibacillin  ASIIKTTIKVSKAVCKTLTCICTGSCSNCK</v>
      </c>
      <c r="U80" s="10">
        <v>0.891</v>
      </c>
      <c r="V80" s="10" t="s">
        <v>36</v>
      </c>
      <c r="W80" s="11">
        <v>1.0</v>
      </c>
      <c r="X80" s="11" t="s">
        <v>36</v>
      </c>
      <c r="Y80" s="12">
        <v>0.9996711</v>
      </c>
      <c r="Z80" s="2" t="s">
        <v>36</v>
      </c>
      <c r="AA80" s="13">
        <v>1.0</v>
      </c>
      <c r="AB80" s="13" t="s">
        <v>36</v>
      </c>
      <c r="AC80" s="14">
        <v>1.0</v>
      </c>
      <c r="AD80" s="14" t="s">
        <v>36</v>
      </c>
      <c r="AE80" s="1"/>
    </row>
    <row r="81" ht="15.75" customHeight="1">
      <c r="A81" s="1" t="s">
        <v>635</v>
      </c>
      <c r="B81" s="1" t="s">
        <v>636</v>
      </c>
      <c r="C81" s="1" t="s">
        <v>187</v>
      </c>
      <c r="D81" s="1" t="s">
        <v>637</v>
      </c>
      <c r="E81" s="1" t="s">
        <v>340</v>
      </c>
      <c r="F81" s="1" t="s">
        <v>48</v>
      </c>
      <c r="G81" s="2" t="s">
        <v>36</v>
      </c>
      <c r="H81" s="1" t="s">
        <v>37</v>
      </c>
      <c r="I81" s="1" t="s">
        <v>48</v>
      </c>
      <c r="J81" s="1">
        <v>3486.03</v>
      </c>
      <c r="K81" s="1">
        <v>7.44</v>
      </c>
      <c r="L81" s="1">
        <v>0.73</v>
      </c>
      <c r="M81" s="1">
        <v>-0.32</v>
      </c>
      <c r="N81" s="1">
        <v>6.0</v>
      </c>
      <c r="O81" s="1" t="s">
        <v>638</v>
      </c>
      <c r="P81" s="1" t="s">
        <v>639</v>
      </c>
      <c r="Q81" s="1" t="s">
        <v>640</v>
      </c>
      <c r="R81" s="1" t="s">
        <v>641</v>
      </c>
      <c r="S81" s="9" t="s">
        <v>642</v>
      </c>
      <c r="T81" s="1" t="str">
        <f>"&gt;"&amp;'RiPPs-Referencia'!$D81&amp;" "&amp;'RiPPs-Referencia'!$R81</f>
        <v>&gt;paenicidin A  VLSIVACSSGCGSGKTAASCVETCGNRCFTNVGSLC</v>
      </c>
      <c r="U81" s="10">
        <v>0.802</v>
      </c>
      <c r="V81" s="10" t="s">
        <v>36</v>
      </c>
      <c r="W81" s="11">
        <v>0.991</v>
      </c>
      <c r="X81" s="11" t="s">
        <v>36</v>
      </c>
      <c r="Y81" s="12">
        <v>0.9700308</v>
      </c>
      <c r="Z81" s="2" t="s">
        <v>36</v>
      </c>
      <c r="AA81" s="13">
        <v>1.0</v>
      </c>
      <c r="AB81" s="13" t="s">
        <v>36</v>
      </c>
      <c r="AC81" s="14">
        <v>0.92</v>
      </c>
      <c r="AD81" s="14" t="s">
        <v>36</v>
      </c>
      <c r="AE81" s="1"/>
    </row>
    <row r="82" ht="15.75" customHeight="1">
      <c r="A82" s="1" t="s">
        <v>643</v>
      </c>
      <c r="B82" s="1" t="s">
        <v>644</v>
      </c>
      <c r="C82" s="1" t="s">
        <v>187</v>
      </c>
      <c r="D82" s="1" t="s">
        <v>645</v>
      </c>
      <c r="E82" s="1" t="s">
        <v>340</v>
      </c>
      <c r="F82" s="1" t="s">
        <v>48</v>
      </c>
      <c r="G82" s="2" t="s">
        <v>36</v>
      </c>
      <c r="H82" s="1" t="s">
        <v>37</v>
      </c>
      <c r="I82" s="1" t="s">
        <v>48</v>
      </c>
      <c r="J82" s="1">
        <v>3399.99</v>
      </c>
      <c r="K82" s="1">
        <v>8.02</v>
      </c>
      <c r="L82" s="1">
        <v>1.73</v>
      </c>
      <c r="M82" s="1">
        <v>-0.41</v>
      </c>
      <c r="N82" s="1">
        <v>6.0</v>
      </c>
      <c r="O82" s="1" t="s">
        <v>646</v>
      </c>
      <c r="P82" s="1" t="s">
        <v>647</v>
      </c>
      <c r="Q82" s="1" t="s">
        <v>648</v>
      </c>
      <c r="R82" s="1" t="s">
        <v>649</v>
      </c>
      <c r="S82" s="9" t="s">
        <v>650</v>
      </c>
      <c r="T82" s="1" t="str">
        <f>"&gt;"&amp;'RiPPs-Referencia'!$D82&amp;" "&amp;'RiPPs-Referencia'!$R82</f>
        <v>&gt;paenicidin B VLSIVACSSGCGSGKTAASCVATCGNKCFTNVGSLC</v>
      </c>
      <c r="U82" s="10">
        <v>0.545</v>
      </c>
      <c r="V82" s="10" t="s">
        <v>36</v>
      </c>
      <c r="W82" s="11">
        <v>0.999</v>
      </c>
      <c r="X82" s="11" t="s">
        <v>36</v>
      </c>
      <c r="Y82" s="12">
        <v>0.98769367</v>
      </c>
      <c r="Z82" s="2" t="s">
        <v>36</v>
      </c>
      <c r="AA82" s="13">
        <v>1.0</v>
      </c>
      <c r="AB82" s="13" t="s">
        <v>36</v>
      </c>
      <c r="AC82" s="14">
        <v>0.92</v>
      </c>
      <c r="AD82" s="14" t="s">
        <v>36</v>
      </c>
      <c r="AE82" s="1"/>
    </row>
    <row r="83" ht="15.75" customHeight="1">
      <c r="A83" s="1" t="s">
        <v>651</v>
      </c>
      <c r="B83" s="1" t="s">
        <v>360</v>
      </c>
      <c r="C83" s="1" t="s">
        <v>187</v>
      </c>
      <c r="D83" s="1" t="s">
        <v>652</v>
      </c>
      <c r="E83" s="1" t="s">
        <v>340</v>
      </c>
      <c r="F83" s="1" t="s">
        <v>48</v>
      </c>
      <c r="G83" s="2" t="s">
        <v>36</v>
      </c>
      <c r="H83" s="1" t="s">
        <v>37</v>
      </c>
      <c r="I83" s="1" t="s">
        <v>197</v>
      </c>
      <c r="J83" s="1">
        <v>3595.32</v>
      </c>
      <c r="K83" s="1">
        <v>10.86</v>
      </c>
      <c r="L83" s="1">
        <v>7.86</v>
      </c>
      <c r="M83" s="1">
        <v>0.23</v>
      </c>
      <c r="N83" s="1">
        <v>3.0</v>
      </c>
      <c r="O83" s="1" t="s">
        <v>653</v>
      </c>
      <c r="P83" s="1" t="s">
        <v>654</v>
      </c>
      <c r="Q83" s="1" t="s">
        <v>655</v>
      </c>
      <c r="R83" s="1" t="s">
        <v>656</v>
      </c>
      <c r="S83" s="9" t="s">
        <v>657</v>
      </c>
      <c r="T83" s="1" t="str">
        <f>"&gt;"&amp;'RiPPs-Referencia'!$D83&amp;" "&amp;'RiPPs-Referencia'!$R83</f>
        <v>&gt;	pep5 TAGPAIRASVKQCQKTLKATRLFTVSCKGKNGCK</v>
      </c>
      <c r="U83" s="10">
        <v>0.881</v>
      </c>
      <c r="V83" s="10" t="s">
        <v>36</v>
      </c>
      <c r="W83" s="11">
        <v>0.978</v>
      </c>
      <c r="X83" s="11" t="s">
        <v>36</v>
      </c>
      <c r="Y83" s="12">
        <v>0.9883725</v>
      </c>
      <c r="Z83" s="2" t="s">
        <v>36</v>
      </c>
      <c r="AA83" s="13">
        <v>1.0</v>
      </c>
      <c r="AB83" s="13" t="s">
        <v>36</v>
      </c>
      <c r="AC83" s="14">
        <v>0.94</v>
      </c>
      <c r="AD83" s="14" t="s">
        <v>36</v>
      </c>
      <c r="AE83" s="1"/>
    </row>
    <row r="84" ht="15.75" customHeight="1">
      <c r="A84" s="1" t="s">
        <v>658</v>
      </c>
      <c r="B84" s="1" t="s">
        <v>659</v>
      </c>
      <c r="C84" s="1" t="s">
        <v>317</v>
      </c>
      <c r="D84" s="1" t="s">
        <v>660</v>
      </c>
      <c r="E84" s="1" t="s">
        <v>340</v>
      </c>
      <c r="F84" s="1" t="s">
        <v>36</v>
      </c>
      <c r="G84" s="2" t="s">
        <v>36</v>
      </c>
      <c r="H84" s="1" t="s">
        <v>37</v>
      </c>
      <c r="I84" s="1" t="s">
        <v>256</v>
      </c>
      <c r="J84" s="1">
        <v>2319.58</v>
      </c>
      <c r="K84" s="1">
        <v>5.11</v>
      </c>
      <c r="L84" s="1">
        <v>-1.13</v>
      </c>
      <c r="M84" s="1">
        <v>-0.37</v>
      </c>
      <c r="N84" s="1">
        <v>5.0</v>
      </c>
      <c r="O84" s="1" t="s">
        <v>661</v>
      </c>
      <c r="P84" s="1" t="s">
        <v>662</v>
      </c>
      <c r="Q84" s="1" t="s">
        <v>663</v>
      </c>
      <c r="R84" s="1" t="s">
        <v>664</v>
      </c>
      <c r="S84" s="9" t="s">
        <v>665</v>
      </c>
      <c r="T84" s="1" t="str">
        <f>"&gt;"&amp;'RiPPs-Referencia'!$D84&amp;" "&amp;'RiPPs-Referencia'!$R84</f>
        <v>&gt;planosporicin  ITSVSWCTPGCTSEGGGSGCSHCC</v>
      </c>
      <c r="U84" s="10">
        <v>0.782</v>
      </c>
      <c r="V84" s="10" t="s">
        <v>36</v>
      </c>
      <c r="W84" s="11">
        <v>0.988</v>
      </c>
      <c r="X84" s="11" t="s">
        <v>36</v>
      </c>
      <c r="Y84" s="12">
        <v>0.9681903</v>
      </c>
      <c r="Z84" s="2" t="s">
        <v>36</v>
      </c>
      <c r="AA84" s="13">
        <v>0.9995</v>
      </c>
      <c r="AB84" s="13" t="s">
        <v>36</v>
      </c>
      <c r="AC84" s="14">
        <v>0.92</v>
      </c>
      <c r="AD84" s="14" t="s">
        <v>36</v>
      </c>
      <c r="AE84" s="1"/>
    </row>
    <row r="85" ht="15.75" customHeight="1">
      <c r="A85" s="1" t="s">
        <v>666</v>
      </c>
      <c r="B85" s="1" t="s">
        <v>667</v>
      </c>
      <c r="C85" s="1" t="s">
        <v>187</v>
      </c>
      <c r="D85" s="1" t="s">
        <v>668</v>
      </c>
      <c r="E85" s="1" t="s">
        <v>255</v>
      </c>
      <c r="F85" s="1" t="s">
        <v>48</v>
      </c>
      <c r="G85" s="2" t="s">
        <v>36</v>
      </c>
      <c r="H85" s="1" t="s">
        <v>37</v>
      </c>
      <c r="I85" s="1" t="s">
        <v>48</v>
      </c>
      <c r="J85" s="1">
        <v>2747.2</v>
      </c>
      <c r="K85" s="1">
        <v>6.92</v>
      </c>
      <c r="L85" s="1">
        <v>-0.04</v>
      </c>
      <c r="M85" s="1">
        <v>-0.59</v>
      </c>
      <c r="N85" s="1">
        <v>3.0</v>
      </c>
      <c r="O85" s="1" t="s">
        <v>669</v>
      </c>
      <c r="P85" s="1" t="s">
        <v>670</v>
      </c>
      <c r="Q85" s="1" t="s">
        <v>671</v>
      </c>
      <c r="R85" s="1" t="s">
        <v>672</v>
      </c>
      <c r="S85" s="9" t="s">
        <v>673</v>
      </c>
      <c r="T85" s="1" t="str">
        <f>"&gt;"&amp;'RiPPs-Referencia'!$D85&amp;" "&amp;'RiPPs-Referencia'!$R85</f>
        <v>&gt;	ruminococcin A  GNGVLKTISHECNMNTWQFLFTCC</v>
      </c>
      <c r="U85" s="10">
        <v>0.752</v>
      </c>
      <c r="V85" s="10" t="s">
        <v>36</v>
      </c>
      <c r="W85" s="11">
        <v>0.722</v>
      </c>
      <c r="X85" s="11" t="s">
        <v>36</v>
      </c>
      <c r="Y85" s="12">
        <v>0.97826195</v>
      </c>
      <c r="Z85" s="2" t="s">
        <v>36</v>
      </c>
      <c r="AA85" s="13">
        <v>1.0</v>
      </c>
      <c r="AB85" s="13" t="s">
        <v>36</v>
      </c>
      <c r="AC85" s="14">
        <v>0.9</v>
      </c>
      <c r="AD85" s="14" t="s">
        <v>36</v>
      </c>
      <c r="AE85" s="1"/>
    </row>
    <row r="86" ht="15.75" customHeight="1">
      <c r="A86" s="1" t="s">
        <v>674</v>
      </c>
      <c r="B86" s="1" t="s">
        <v>675</v>
      </c>
      <c r="C86" s="1" t="s">
        <v>317</v>
      </c>
      <c r="D86" s="1" t="s">
        <v>676</v>
      </c>
      <c r="E86" s="1" t="s">
        <v>302</v>
      </c>
      <c r="F86" s="1" t="s">
        <v>36</v>
      </c>
      <c r="G86" s="2" t="s">
        <v>48</v>
      </c>
      <c r="H86" s="1" t="s">
        <v>59</v>
      </c>
      <c r="I86" s="1" t="s">
        <v>59</v>
      </c>
      <c r="J86" s="1">
        <v>2214.59</v>
      </c>
      <c r="K86" s="1">
        <v>3.27</v>
      </c>
      <c r="L86" s="1">
        <v>-1.09</v>
      </c>
      <c r="M86" s="1">
        <v>-0.6</v>
      </c>
      <c r="N86" s="1">
        <v>1.0</v>
      </c>
      <c r="O86" s="1" t="s">
        <v>677</v>
      </c>
      <c r="P86" s="1" t="s">
        <v>678</v>
      </c>
      <c r="Q86" s="1" t="s">
        <v>679</v>
      </c>
      <c r="R86" s="1" t="s">
        <v>680</v>
      </c>
      <c r="S86" s="9" t="s">
        <v>681</v>
      </c>
      <c r="T86" s="1" t="str">
        <f>"&gt;"&amp;'RiPPs-Referencia'!$D86&amp;" "&amp;'RiPPs-Referencia'!$R86</f>
        <v>&gt;SAL-2242 GSQISLLICEYSSLSVTLCTP</v>
      </c>
      <c r="U86" s="10">
        <v>0.406</v>
      </c>
      <c r="V86" s="10" t="s">
        <v>44</v>
      </c>
      <c r="W86" s="11">
        <v>0.47</v>
      </c>
      <c r="X86" s="11" t="s">
        <v>44</v>
      </c>
      <c r="Y86" s="12">
        <v>0.0630807</v>
      </c>
      <c r="Z86" s="2" t="s">
        <v>44</v>
      </c>
      <c r="AA86" s="13">
        <v>0.0021</v>
      </c>
      <c r="AB86" s="13" t="s">
        <v>44</v>
      </c>
      <c r="AC86" s="14">
        <v>0.5</v>
      </c>
      <c r="AD86" s="14" t="s">
        <v>44</v>
      </c>
      <c r="AE86" s="1"/>
    </row>
    <row r="87" ht="15.75" customHeight="1">
      <c r="A87" s="1" t="s">
        <v>682</v>
      </c>
      <c r="B87" s="1" t="s">
        <v>683</v>
      </c>
      <c r="C87" s="1" t="s">
        <v>187</v>
      </c>
      <c r="D87" s="1" t="s">
        <v>684</v>
      </c>
      <c r="E87" s="1" t="s">
        <v>255</v>
      </c>
      <c r="F87" s="1" t="s">
        <v>48</v>
      </c>
      <c r="G87" s="2" t="s">
        <v>36</v>
      </c>
      <c r="H87" s="1" t="s">
        <v>37</v>
      </c>
      <c r="I87" s="1" t="s">
        <v>197</v>
      </c>
      <c r="J87" s="1">
        <v>2633.15</v>
      </c>
      <c r="K87" s="1">
        <v>8.59</v>
      </c>
      <c r="L87" s="1">
        <v>1.96</v>
      </c>
      <c r="M87" s="1">
        <v>-0.28</v>
      </c>
      <c r="N87" s="1">
        <v>1.0</v>
      </c>
      <c r="O87" s="1" t="s">
        <v>685</v>
      </c>
      <c r="P87" s="1" t="s">
        <v>686</v>
      </c>
      <c r="Q87" s="1" t="s">
        <v>687</v>
      </c>
      <c r="R87" s="1" t="s">
        <v>688</v>
      </c>
      <c r="S87" s="9" t="s">
        <v>689</v>
      </c>
      <c r="T87" s="1" t="str">
        <f>"&gt;"&amp;'RiPPs-Referencia'!$D87&amp;" "&amp;'RiPPs-Referencia'!$R87</f>
        <v>&gt;	salivaricin 9  GNGVVLTLTHECNLATWTKKLKCC</v>
      </c>
      <c r="U87" s="10">
        <v>0.782</v>
      </c>
      <c r="V87" s="10" t="s">
        <v>36</v>
      </c>
      <c r="W87" s="11">
        <v>0.99</v>
      </c>
      <c r="X87" s="11" t="s">
        <v>36</v>
      </c>
      <c r="Y87" s="12">
        <v>0.9304272</v>
      </c>
      <c r="Z87" s="2" t="s">
        <v>36</v>
      </c>
      <c r="AA87" s="13">
        <v>0.9996</v>
      </c>
      <c r="AB87" s="13" t="s">
        <v>36</v>
      </c>
      <c r="AC87" s="14">
        <v>0.78</v>
      </c>
      <c r="AD87" s="14" t="s">
        <v>36</v>
      </c>
      <c r="AE87" s="1"/>
    </row>
    <row r="88" ht="15.75" customHeight="1">
      <c r="A88" s="1" t="s">
        <v>690</v>
      </c>
      <c r="B88" s="1" t="s">
        <v>683</v>
      </c>
      <c r="C88" s="1" t="s">
        <v>187</v>
      </c>
      <c r="D88" s="1" t="s">
        <v>691</v>
      </c>
      <c r="E88" s="1" t="s">
        <v>340</v>
      </c>
      <c r="F88" s="1" t="s">
        <v>48</v>
      </c>
      <c r="G88" s="2" t="s">
        <v>36</v>
      </c>
      <c r="H88" s="1" t="s">
        <v>37</v>
      </c>
      <c r="I88" s="1" t="s">
        <v>256</v>
      </c>
      <c r="J88" s="1">
        <v>2372.73</v>
      </c>
      <c r="K88" s="1">
        <v>6.0</v>
      </c>
      <c r="L88" s="1">
        <v>-0.13</v>
      </c>
      <c r="M88" s="1">
        <v>-0.18</v>
      </c>
      <c r="N88" s="1">
        <v>3.0</v>
      </c>
      <c r="O88" s="1" t="s">
        <v>692</v>
      </c>
      <c r="P88" s="1" t="s">
        <v>693</v>
      </c>
      <c r="Q88" s="1" t="s">
        <v>694</v>
      </c>
      <c r="R88" s="1" t="s">
        <v>695</v>
      </c>
      <c r="S88" s="9" t="s">
        <v>696</v>
      </c>
      <c r="T88" s="1" t="str">
        <f>"&gt;"&amp;'RiPPs-Referencia'!$D88&amp;" "&amp;'RiPPs-Referencia'!$R88</f>
        <v>&gt;	salivaricin A  KRGSGWIATITDDCPNSVFVCC</v>
      </c>
      <c r="U88" s="10">
        <v>0.594</v>
      </c>
      <c r="V88" s="10" t="s">
        <v>36</v>
      </c>
      <c r="W88" s="11">
        <v>0.642</v>
      </c>
      <c r="X88" s="11" t="s">
        <v>36</v>
      </c>
      <c r="Y88" s="12">
        <v>0.9265797</v>
      </c>
      <c r="Z88" s="2" t="s">
        <v>36</v>
      </c>
      <c r="AA88" s="13">
        <v>0.9998</v>
      </c>
      <c r="AB88" s="13" t="s">
        <v>36</v>
      </c>
      <c r="AC88" s="14">
        <v>0.9</v>
      </c>
      <c r="AD88" s="14" t="s">
        <v>36</v>
      </c>
      <c r="AE88" s="1"/>
    </row>
    <row r="89" ht="15.75" customHeight="1">
      <c r="A89" s="1" t="s">
        <v>697</v>
      </c>
      <c r="B89" s="1" t="s">
        <v>683</v>
      </c>
      <c r="C89" s="1" t="s">
        <v>187</v>
      </c>
      <c r="D89" s="1" t="s">
        <v>698</v>
      </c>
      <c r="E89" s="1" t="s">
        <v>340</v>
      </c>
      <c r="F89" s="1" t="s">
        <v>48</v>
      </c>
      <c r="G89" s="2" t="s">
        <v>48</v>
      </c>
      <c r="H89" s="1" t="s">
        <v>59</v>
      </c>
      <c r="I89" s="1" t="s">
        <v>59</v>
      </c>
      <c r="J89" s="1">
        <v>3386.01</v>
      </c>
      <c r="K89" s="1">
        <v>9.21</v>
      </c>
      <c r="L89" s="1">
        <v>4.0</v>
      </c>
      <c r="M89" s="1">
        <v>-0.32</v>
      </c>
      <c r="N89" s="1">
        <v>3.0</v>
      </c>
      <c r="O89" s="1" t="s">
        <v>699</v>
      </c>
      <c r="P89" s="1" t="s">
        <v>700</v>
      </c>
      <c r="Q89" s="1" t="s">
        <v>701</v>
      </c>
      <c r="R89" s="1" t="s">
        <v>702</v>
      </c>
      <c r="S89" s="9" t="s">
        <v>703</v>
      </c>
      <c r="T89" s="1" t="str">
        <f>"&gt;"&amp;'RiPPs-Referencia'!$D89&amp;" "&amp;'RiPPs-Referencia'!$R89</f>
        <v>&gt;	salivaricin D ITSHSFCSQACKTYKILGCNLLTHGCRFPR</v>
      </c>
      <c r="U89" s="10">
        <v>0.713</v>
      </c>
      <c r="V89" s="10" t="s">
        <v>36</v>
      </c>
      <c r="W89" s="11">
        <v>0.971</v>
      </c>
      <c r="X89" s="11" t="s">
        <v>36</v>
      </c>
      <c r="Y89" s="12">
        <v>0.33127165</v>
      </c>
      <c r="Z89" s="2" t="s">
        <v>44</v>
      </c>
      <c r="AA89" s="13">
        <v>1.0</v>
      </c>
      <c r="AB89" s="13" t="s">
        <v>36</v>
      </c>
      <c r="AC89" s="14">
        <v>0.9</v>
      </c>
      <c r="AD89" s="14" t="s">
        <v>36</v>
      </c>
      <c r="AE89" s="1"/>
    </row>
    <row r="90" ht="15.75" customHeight="1">
      <c r="A90" s="1" t="s">
        <v>704</v>
      </c>
      <c r="B90" s="1" t="s">
        <v>683</v>
      </c>
      <c r="C90" s="1" t="s">
        <v>187</v>
      </c>
      <c r="D90" s="1" t="s">
        <v>705</v>
      </c>
      <c r="E90" s="1" t="s">
        <v>255</v>
      </c>
      <c r="F90" s="1" t="s">
        <v>48</v>
      </c>
      <c r="G90" s="2" t="s">
        <v>36</v>
      </c>
      <c r="H90" s="1" t="s">
        <v>37</v>
      </c>
      <c r="I90" s="1" t="s">
        <v>197</v>
      </c>
      <c r="J90" s="1">
        <v>2740.14</v>
      </c>
      <c r="K90" s="1">
        <v>7.05</v>
      </c>
      <c r="L90" s="1">
        <v>0.05</v>
      </c>
      <c r="M90" s="1">
        <v>-0.58</v>
      </c>
      <c r="N90" s="1">
        <v>3.0</v>
      </c>
      <c r="O90" s="1" t="s">
        <v>706</v>
      </c>
      <c r="P90" s="1" t="s">
        <v>707</v>
      </c>
      <c r="Q90" s="1" t="s">
        <v>708</v>
      </c>
      <c r="R90" s="1" t="s">
        <v>709</v>
      </c>
      <c r="S90" s="9" t="s">
        <v>710</v>
      </c>
      <c r="T90" s="1" t="str">
        <f>"&gt;"&amp;'RiPPs-Referencia'!$D90&amp;" "&amp;'RiPPs-Referencia'!$R90</f>
        <v>&gt;salivaricin G32 GNGVFKTISHECHLNTWAFLATCCS</v>
      </c>
      <c r="U90" s="10">
        <v>0.446</v>
      </c>
      <c r="V90" s="10" t="s">
        <v>44</v>
      </c>
      <c r="W90" s="11">
        <v>0.947</v>
      </c>
      <c r="X90" s="11" t="s">
        <v>36</v>
      </c>
      <c r="Y90" s="12">
        <v>0.9938663</v>
      </c>
      <c r="Z90" s="2" t="s">
        <v>36</v>
      </c>
      <c r="AA90" s="13">
        <v>1.0</v>
      </c>
      <c r="AB90" s="13" t="s">
        <v>36</v>
      </c>
      <c r="AC90" s="14">
        <v>0.78</v>
      </c>
      <c r="AD90" s="14" t="s">
        <v>36</v>
      </c>
      <c r="AE90" s="1"/>
    </row>
    <row r="91" ht="15.75" customHeight="1">
      <c r="A91" s="1" t="s">
        <v>711</v>
      </c>
      <c r="B91" s="1" t="s">
        <v>712</v>
      </c>
      <c r="C91" s="1" t="s">
        <v>317</v>
      </c>
      <c r="D91" s="1" t="s">
        <v>713</v>
      </c>
      <c r="E91" s="1" t="s">
        <v>302</v>
      </c>
      <c r="F91" s="1" t="s">
        <v>36</v>
      </c>
      <c r="G91" s="2" t="s">
        <v>44</v>
      </c>
      <c r="H91" s="1" t="s">
        <v>59</v>
      </c>
      <c r="I91" s="1" t="s">
        <v>59</v>
      </c>
      <c r="J91" s="1">
        <v>2099.37</v>
      </c>
      <c r="K91" s="1">
        <v>5.97</v>
      </c>
      <c r="L91" s="1">
        <v>-0.09</v>
      </c>
      <c r="M91" s="1">
        <v>-0.24</v>
      </c>
      <c r="N91" s="1">
        <v>2.0</v>
      </c>
      <c r="O91" s="1" t="s">
        <v>714</v>
      </c>
      <c r="P91" s="1" t="s">
        <v>715</v>
      </c>
      <c r="Q91" s="1" t="s">
        <v>716</v>
      </c>
      <c r="R91" s="1" t="s">
        <v>717</v>
      </c>
      <c r="S91" s="9" t="s">
        <v>718</v>
      </c>
      <c r="T91" s="1" t="str">
        <f>"&gt;"&amp;'RiPPs-Referencia'!$D91&amp;" "&amp;'RiPPs-Referencia'!$R91</f>
        <v>&gt;SapB TGSRASLLLCGDSSLSITTCN</v>
      </c>
      <c r="U91" s="10">
        <v>0.238</v>
      </c>
      <c r="V91" s="10" t="s">
        <v>44</v>
      </c>
      <c r="W91" s="11">
        <v>0.188</v>
      </c>
      <c r="X91" s="11" t="s">
        <v>44</v>
      </c>
      <c r="Y91" s="12">
        <v>0.12616497</v>
      </c>
      <c r="Z91" s="2" t="s">
        <v>44</v>
      </c>
      <c r="AA91" s="13">
        <v>0.0011</v>
      </c>
      <c r="AB91" s="13" t="s">
        <v>44</v>
      </c>
      <c r="AC91" s="14">
        <v>0.85</v>
      </c>
      <c r="AD91" s="14" t="s">
        <v>36</v>
      </c>
      <c r="AE91" s="1"/>
    </row>
    <row r="92" ht="15.75" customHeight="1">
      <c r="A92" s="1" t="s">
        <v>719</v>
      </c>
      <c r="B92" s="1" t="s">
        <v>720</v>
      </c>
      <c r="C92" s="1" t="s">
        <v>187</v>
      </c>
      <c r="D92" s="1" t="s">
        <v>721</v>
      </c>
      <c r="E92" s="1" t="s">
        <v>255</v>
      </c>
      <c r="F92" s="1" t="s">
        <v>48</v>
      </c>
      <c r="G92" s="2" t="s">
        <v>44</v>
      </c>
      <c r="H92" s="1" t="s">
        <v>59</v>
      </c>
      <c r="I92" s="1" t="s">
        <v>59</v>
      </c>
      <c r="J92" s="1">
        <v>3426.02</v>
      </c>
      <c r="K92" s="1">
        <v>8.57</v>
      </c>
      <c r="L92" s="1">
        <v>1.86</v>
      </c>
      <c r="M92" s="1">
        <v>-0.33</v>
      </c>
      <c r="N92" s="1">
        <v>3.0</v>
      </c>
      <c r="O92" s="1" t="s">
        <v>722</v>
      </c>
      <c r="P92" s="1" t="s">
        <v>723</v>
      </c>
      <c r="Q92" s="1" t="s">
        <v>724</v>
      </c>
      <c r="R92" s="1" t="s">
        <v>725</v>
      </c>
      <c r="S92" s="9" t="s">
        <v>726</v>
      </c>
      <c r="T92" s="1" t="str">
        <f>"&gt;"&amp;'RiPPs-Referencia'!$D92&amp;" "&amp;'RiPPs-Referencia'!$R92</f>
        <v>&gt;SmbB GTTVVNSTFSIVLGNKGYICTVTVECMRNCSK</v>
      </c>
      <c r="U92" s="10">
        <v>0.812</v>
      </c>
      <c r="V92" s="10" t="s">
        <v>36</v>
      </c>
      <c r="W92" s="11">
        <v>0.65</v>
      </c>
      <c r="X92" s="11" t="s">
        <v>36</v>
      </c>
      <c r="Y92" s="12">
        <v>0.936945</v>
      </c>
      <c r="Z92" s="2" t="s">
        <v>36</v>
      </c>
      <c r="AA92" s="13">
        <v>0.9895</v>
      </c>
      <c r="AB92" s="13" t="s">
        <v>36</v>
      </c>
      <c r="AC92" s="14">
        <v>0.92</v>
      </c>
      <c r="AD92" s="14" t="s">
        <v>36</v>
      </c>
      <c r="AE92" s="1"/>
    </row>
    <row r="93" ht="15.75" customHeight="1">
      <c r="A93" s="1" t="s">
        <v>719</v>
      </c>
      <c r="B93" s="1" t="s">
        <v>720</v>
      </c>
      <c r="C93" s="1" t="s">
        <v>187</v>
      </c>
      <c r="D93" s="1" t="s">
        <v>727</v>
      </c>
      <c r="E93" s="1" t="s">
        <v>255</v>
      </c>
      <c r="F93" s="1" t="s">
        <v>48</v>
      </c>
      <c r="G93" s="2" t="s">
        <v>44</v>
      </c>
      <c r="H93" s="1" t="s">
        <v>59</v>
      </c>
      <c r="I93" s="1" t="s">
        <v>59</v>
      </c>
      <c r="J93" s="1">
        <v>2951.48</v>
      </c>
      <c r="K93" s="1">
        <v>8.6</v>
      </c>
      <c r="L93" s="1">
        <v>1.86</v>
      </c>
      <c r="M93" s="1">
        <v>-0.42</v>
      </c>
      <c r="N93" s="1">
        <v>3.0</v>
      </c>
      <c r="O93" s="1" t="s">
        <v>728</v>
      </c>
      <c r="P93" s="1" t="s">
        <v>729</v>
      </c>
      <c r="Q93" s="1" t="s">
        <v>730</v>
      </c>
      <c r="R93" s="1" t="s">
        <v>731</v>
      </c>
      <c r="S93" s="9" t="s">
        <v>726</v>
      </c>
      <c r="T93" s="1" t="str">
        <f>"&gt;"&amp;'RiPPs-Referencia'!$D93&amp;" "&amp;'RiPPs-Referencia'!$R93</f>
        <v>&gt;	SmbA GSTPACAIGVVGITVAVTGISTACTSRCINK</v>
      </c>
      <c r="U93" s="10">
        <v>0.317</v>
      </c>
      <c r="V93" s="10" t="s">
        <v>44</v>
      </c>
      <c r="W93" s="11">
        <v>0.992</v>
      </c>
      <c r="X93" s="11" t="s">
        <v>36</v>
      </c>
      <c r="Y93" s="12">
        <v>0.9859582</v>
      </c>
      <c r="Z93" s="2" t="s">
        <v>36</v>
      </c>
      <c r="AA93" s="13">
        <v>0.9995</v>
      </c>
      <c r="AB93" s="13" t="s">
        <v>36</v>
      </c>
      <c r="AC93" s="14">
        <v>0.66</v>
      </c>
      <c r="AD93" s="14" t="s">
        <v>36</v>
      </c>
      <c r="AE93" s="1"/>
    </row>
    <row r="94" ht="15.75" customHeight="1">
      <c r="A94" s="1" t="s">
        <v>732</v>
      </c>
      <c r="B94" s="1" t="s">
        <v>733</v>
      </c>
      <c r="C94" s="1" t="s">
        <v>317</v>
      </c>
      <c r="D94" s="1" t="s">
        <v>734</v>
      </c>
      <c r="E94" s="1" t="s">
        <v>255</v>
      </c>
      <c r="F94" s="1" t="s">
        <v>36</v>
      </c>
      <c r="G94" s="2" t="s">
        <v>48</v>
      </c>
      <c r="H94" s="1" t="s">
        <v>59</v>
      </c>
      <c r="I94" s="1" t="s">
        <v>59</v>
      </c>
      <c r="J94" s="1">
        <v>3272.86</v>
      </c>
      <c r="K94" s="1">
        <v>7.44</v>
      </c>
      <c r="L94" s="1">
        <v>0.73</v>
      </c>
      <c r="M94" s="1">
        <v>-0.59</v>
      </c>
      <c r="N94" s="1" t="s">
        <v>489</v>
      </c>
      <c r="O94" s="1" t="s">
        <v>735</v>
      </c>
      <c r="P94" s="1" t="s">
        <v>736</v>
      </c>
      <c r="Q94" s="1" t="s">
        <v>737</v>
      </c>
      <c r="R94" s="1" t="s">
        <v>738</v>
      </c>
      <c r="S94" s="9" t="s">
        <v>739</v>
      </c>
      <c r="T94" s="1" t="str">
        <f>"&gt;"&amp;'RiPPs-Referencia'!$D94&amp;" "&amp;'RiPPs-Referencia'!$R94</f>
        <v>&gt;SRO15-3108 TTWACATVTLTVTVCSPTGTLCGSCSMGTRGCC</v>
      </c>
      <c r="U94" s="10">
        <v>0.485</v>
      </c>
      <c r="V94" s="10" t="s">
        <v>44</v>
      </c>
      <c r="W94" s="11">
        <v>0.985</v>
      </c>
      <c r="X94" s="11" t="s">
        <v>36</v>
      </c>
      <c r="Y94" s="12">
        <v>0.9822679</v>
      </c>
      <c r="Z94" s="2" t="s">
        <v>36</v>
      </c>
      <c r="AA94" s="13">
        <v>1.0</v>
      </c>
      <c r="AB94" s="13" t="s">
        <v>36</v>
      </c>
      <c r="AC94" s="14">
        <v>0.74</v>
      </c>
      <c r="AD94" s="14" t="s">
        <v>36</v>
      </c>
      <c r="AE94" s="1"/>
    </row>
    <row r="95" ht="15.75" customHeight="1">
      <c r="A95" s="1" t="s">
        <v>740</v>
      </c>
      <c r="B95" s="1" t="s">
        <v>741</v>
      </c>
      <c r="C95" s="1" t="s">
        <v>187</v>
      </c>
      <c r="D95" s="1" t="s">
        <v>742</v>
      </c>
      <c r="E95" s="1" t="s">
        <v>255</v>
      </c>
      <c r="F95" s="1" t="s">
        <v>48</v>
      </c>
      <c r="G95" s="2" t="s">
        <v>36</v>
      </c>
      <c r="H95" s="1" t="s">
        <v>37</v>
      </c>
      <c r="I95" s="1" t="s">
        <v>256</v>
      </c>
      <c r="J95" s="1">
        <v>3461.87</v>
      </c>
      <c r="K95" s="1">
        <v>6.85</v>
      </c>
      <c r="L95" s="1">
        <v>-0.09</v>
      </c>
      <c r="M95" s="1">
        <v>-0.36</v>
      </c>
      <c r="N95" s="1">
        <v>1.0</v>
      </c>
      <c r="O95" s="1" t="s">
        <v>743</v>
      </c>
      <c r="P95" s="1" t="s">
        <v>744</v>
      </c>
      <c r="Q95" s="1" t="s">
        <v>745</v>
      </c>
      <c r="R95" s="1" t="s">
        <v>746</v>
      </c>
      <c r="S95" s="9" t="s">
        <v>747</v>
      </c>
      <c r="T95" s="1" t="str">
        <f>"&gt;"&amp;'RiPPs-Referencia'!$D95&amp;" "&amp;'RiPPs-Referencia'!$R95</f>
        <v>&gt;staphylococcin C55 α CSTNTFSLSDYWGNKGNWCTATHECMSWCK</v>
      </c>
      <c r="U95" s="10">
        <v>0.802</v>
      </c>
      <c r="V95" s="10" t="s">
        <v>36</v>
      </c>
      <c r="W95" s="11">
        <v>0.367</v>
      </c>
      <c r="X95" s="11" t="s">
        <v>44</v>
      </c>
      <c r="Y95" s="12">
        <v>0.5647088</v>
      </c>
      <c r="Z95" s="2" t="s">
        <v>36</v>
      </c>
      <c r="AA95" s="13">
        <v>0.9999</v>
      </c>
      <c r="AB95" s="13" t="s">
        <v>36</v>
      </c>
      <c r="AC95" s="14">
        <v>0.83</v>
      </c>
      <c r="AD95" s="14" t="s">
        <v>36</v>
      </c>
      <c r="AE95" s="1"/>
    </row>
    <row r="96" ht="15.75" customHeight="1">
      <c r="A96" s="1" t="s">
        <v>740</v>
      </c>
      <c r="B96" s="1" t="s">
        <v>741</v>
      </c>
      <c r="C96" s="1" t="s">
        <v>187</v>
      </c>
      <c r="D96" s="1" t="s">
        <v>748</v>
      </c>
      <c r="E96" s="1" t="s">
        <v>255</v>
      </c>
      <c r="F96" s="1" t="s">
        <v>48</v>
      </c>
      <c r="G96" s="2" t="s">
        <v>36</v>
      </c>
      <c r="H96" s="1" t="s">
        <v>37</v>
      </c>
      <c r="I96" s="1" t="s">
        <v>197</v>
      </c>
      <c r="J96" s="1">
        <v>3082.57</v>
      </c>
      <c r="K96" s="1">
        <v>8.01</v>
      </c>
      <c r="L96" s="1">
        <v>0.86</v>
      </c>
      <c r="M96" s="1">
        <v>-0.53</v>
      </c>
      <c r="N96" s="1">
        <v>1.0</v>
      </c>
      <c r="O96" s="1" t="s">
        <v>749</v>
      </c>
      <c r="P96" s="1" t="s">
        <v>750</v>
      </c>
      <c r="Q96" s="1" t="s">
        <v>751</v>
      </c>
      <c r="R96" s="1" t="s">
        <v>752</v>
      </c>
      <c r="S96" s="9" t="s">
        <v>747</v>
      </c>
      <c r="T96" s="1" t="str">
        <f>"&gt;"&amp;'RiPPs-Referencia'!$D96&amp;" "&amp;'RiPPs-Referencia'!$R96</f>
        <v>&gt;staphylococcin C55 β GTPLALLGGAATGVIGYISNQTCPTTACTRAC</v>
      </c>
      <c r="U96" s="10">
        <v>0.411</v>
      </c>
      <c r="V96" s="10" t="s">
        <v>44</v>
      </c>
      <c r="W96" s="11">
        <v>0.94</v>
      </c>
      <c r="X96" s="11" t="s">
        <v>36</v>
      </c>
      <c r="Y96" s="12">
        <v>0.99808824</v>
      </c>
      <c r="Z96" s="2" t="s">
        <v>36</v>
      </c>
      <c r="AA96" s="13">
        <v>1.0</v>
      </c>
      <c r="AB96" s="13" t="s">
        <v>36</v>
      </c>
      <c r="AC96" s="14">
        <v>0.83</v>
      </c>
      <c r="AD96" s="14" t="s">
        <v>36</v>
      </c>
      <c r="AE96" s="1"/>
    </row>
    <row r="97" ht="15.75" customHeight="1">
      <c r="A97" s="1" t="s">
        <v>753</v>
      </c>
      <c r="B97" s="1" t="s">
        <v>754</v>
      </c>
      <c r="C97" s="1" t="s">
        <v>187</v>
      </c>
      <c r="D97" s="1" t="s">
        <v>755</v>
      </c>
      <c r="E97" s="1" t="s">
        <v>340</v>
      </c>
      <c r="F97" s="1" t="s">
        <v>48</v>
      </c>
      <c r="G97" s="2" t="s">
        <v>36</v>
      </c>
      <c r="H97" s="1" t="s">
        <v>37</v>
      </c>
      <c r="I97" s="1" t="s">
        <v>48</v>
      </c>
      <c r="J97" s="1">
        <v>2550.07</v>
      </c>
      <c r="K97" s="1">
        <v>9.13</v>
      </c>
      <c r="L97" s="1">
        <v>2.86</v>
      </c>
      <c r="M97" s="1">
        <v>-0.49</v>
      </c>
      <c r="N97" s="1">
        <v>1.0</v>
      </c>
      <c r="O97" s="1" t="s">
        <v>756</v>
      </c>
      <c r="P97" s="1" t="s">
        <v>757</v>
      </c>
      <c r="Q97" s="1" t="s">
        <v>758</v>
      </c>
      <c r="R97" s="1" t="s">
        <v>759</v>
      </c>
      <c r="S97" s="9" t="s">
        <v>760</v>
      </c>
      <c r="T97" s="1" t="str">
        <f>"&gt;"&amp;'RiPPs-Referencia'!$D97&amp;" "&amp;'RiPPs-Referencia'!$R97</f>
        <v>&gt;streptin VGSRYLCTPGSCWKLVCFTTTVK</v>
      </c>
      <c r="U97" s="10">
        <v>0.921</v>
      </c>
      <c r="V97" s="10" t="s">
        <v>36</v>
      </c>
      <c r="W97" s="11">
        <v>0.982</v>
      </c>
      <c r="X97" s="11" t="s">
        <v>36</v>
      </c>
      <c r="Y97" s="12">
        <v>0.88057876</v>
      </c>
      <c r="Z97" s="2" t="s">
        <v>36</v>
      </c>
      <c r="AA97" s="13">
        <v>0.9998</v>
      </c>
      <c r="AB97" s="13" t="s">
        <v>36</v>
      </c>
      <c r="AC97" s="14">
        <v>0.98</v>
      </c>
      <c r="AD97" s="14" t="s">
        <v>36</v>
      </c>
      <c r="AE97" s="1"/>
    </row>
    <row r="98" ht="15.75" customHeight="1">
      <c r="A98" s="1" t="s">
        <v>761</v>
      </c>
      <c r="B98" s="1" t="s">
        <v>762</v>
      </c>
      <c r="C98" s="1" t="s">
        <v>187</v>
      </c>
      <c r="D98" s="1" t="s">
        <v>763</v>
      </c>
      <c r="E98" s="1" t="s">
        <v>255</v>
      </c>
      <c r="F98" s="1" t="s">
        <v>48</v>
      </c>
      <c r="G98" s="2" t="s">
        <v>36</v>
      </c>
      <c r="H98" s="1" t="s">
        <v>59</v>
      </c>
      <c r="I98" s="1" t="s">
        <v>59</v>
      </c>
      <c r="J98" s="1">
        <v>3720.32</v>
      </c>
      <c r="K98" s="1">
        <v>8.5</v>
      </c>
      <c r="L98" s="1">
        <v>2.77</v>
      </c>
      <c r="M98" s="1">
        <v>-0.41</v>
      </c>
      <c r="N98" s="1">
        <v>2.0</v>
      </c>
      <c r="O98" s="1" t="s">
        <v>764</v>
      </c>
      <c r="P98" s="1" t="s">
        <v>765</v>
      </c>
      <c r="Q98" s="1" t="s">
        <v>766</v>
      </c>
      <c r="R98" s="1" t="s">
        <v>767</v>
      </c>
      <c r="S98" s="9" t="s">
        <v>768</v>
      </c>
      <c r="T98" s="1" t="str">
        <f>"&gt;"&amp;'RiPPs-Referencia'!$D98&amp;" "&amp;'RiPPs-Referencia'!$R98</f>
        <v>&gt;sublancin 168  GLGKAQCAALWLQCASGGTIGCGGGAVACQNYRQFCR</v>
      </c>
      <c r="U98" s="10">
        <v>0.733</v>
      </c>
      <c r="V98" s="10" t="s">
        <v>36</v>
      </c>
      <c r="W98" s="11">
        <v>0.999</v>
      </c>
      <c r="X98" s="11" t="s">
        <v>36</v>
      </c>
      <c r="Y98" s="12">
        <v>0.9911797</v>
      </c>
      <c r="Z98" s="2" t="s">
        <v>36</v>
      </c>
      <c r="AA98" s="13">
        <v>0.9999</v>
      </c>
      <c r="AB98" s="13" t="s">
        <v>36</v>
      </c>
      <c r="AC98" s="14">
        <v>0.98</v>
      </c>
      <c r="AD98" s="14" t="s">
        <v>36</v>
      </c>
      <c r="AE98" s="1"/>
    </row>
    <row r="99" ht="15.75" customHeight="1">
      <c r="A99" s="1" t="s">
        <v>769</v>
      </c>
      <c r="B99" s="1" t="s">
        <v>770</v>
      </c>
      <c r="C99" s="1" t="s">
        <v>187</v>
      </c>
      <c r="D99" s="1" t="s">
        <v>771</v>
      </c>
      <c r="E99" s="1" t="s">
        <v>340</v>
      </c>
      <c r="F99" s="1" t="s">
        <v>36</v>
      </c>
      <c r="G99" s="2" t="s">
        <v>36</v>
      </c>
      <c r="H99" s="1" t="s">
        <v>37</v>
      </c>
      <c r="I99" s="1" t="s">
        <v>197</v>
      </c>
      <c r="J99" s="1">
        <v>3465.12</v>
      </c>
      <c r="K99" s="1">
        <v>8.14</v>
      </c>
      <c r="L99" s="1">
        <v>1.78</v>
      </c>
      <c r="M99" s="1">
        <v>-0.33</v>
      </c>
      <c r="N99" s="1">
        <v>5.0</v>
      </c>
      <c r="O99" s="1" t="s">
        <v>772</v>
      </c>
      <c r="P99" s="1" t="s">
        <v>773</v>
      </c>
      <c r="Q99" s="1" t="s">
        <v>356</v>
      </c>
      <c r="R99" s="1" t="s">
        <v>774</v>
      </c>
      <c r="S99" s="9" t="s">
        <v>775</v>
      </c>
      <c r="T99" s="1" t="str">
        <f>"&gt;"&amp;'RiPPs-Referencia'!$D99&amp;" "&amp;'RiPPs-Referencia'!$R99</f>
        <v>&gt;subtilin WKSESLCTPGCVTGALQTCFLQTLTCNCKISK</v>
      </c>
      <c r="U99" s="10">
        <v>0.911</v>
      </c>
      <c r="V99" s="10" t="s">
        <v>36</v>
      </c>
      <c r="W99" s="11">
        <v>0.981</v>
      </c>
      <c r="X99" s="11" t="s">
        <v>36</v>
      </c>
      <c r="Y99" s="12">
        <v>0.9611221</v>
      </c>
      <c r="Z99" s="2" t="s">
        <v>36</v>
      </c>
      <c r="AA99" s="13">
        <v>1.0</v>
      </c>
      <c r="AB99" s="13" t="s">
        <v>36</v>
      </c>
      <c r="AC99" s="14">
        <v>0.98</v>
      </c>
      <c r="AD99" s="14" t="s">
        <v>36</v>
      </c>
      <c r="AE99" s="1"/>
    </row>
    <row r="100" ht="15.75" customHeight="1">
      <c r="A100" s="1" t="s">
        <v>776</v>
      </c>
      <c r="B100" s="1" t="s">
        <v>777</v>
      </c>
      <c r="C100" s="1" t="s">
        <v>187</v>
      </c>
      <c r="D100" s="1" t="s">
        <v>778</v>
      </c>
      <c r="E100" s="1" t="s">
        <v>340</v>
      </c>
      <c r="F100" s="1" t="s">
        <v>36</v>
      </c>
      <c r="G100" s="2"/>
      <c r="H100" s="1" t="s">
        <v>37</v>
      </c>
      <c r="I100" s="1" t="s">
        <v>197</v>
      </c>
      <c r="J100" s="1">
        <v>3397.99</v>
      </c>
      <c r="K100" s="1">
        <v>8.86</v>
      </c>
      <c r="L100" s="1">
        <v>3.77</v>
      </c>
      <c r="M100" s="1">
        <v>-0.25</v>
      </c>
      <c r="N100" s="1">
        <v>4.0</v>
      </c>
      <c r="O100" s="1" t="s">
        <v>779</v>
      </c>
      <c r="P100" s="1" t="s">
        <v>780</v>
      </c>
      <c r="Q100" s="1" t="s">
        <v>781</v>
      </c>
      <c r="R100" s="1" t="s">
        <v>782</v>
      </c>
      <c r="S100" s="9" t="s">
        <v>783</v>
      </c>
      <c r="T100" s="1" t="str">
        <f>"&gt;"&amp;'RiPPs-Referencia'!$D100&amp;" "&amp;'RiPPs-Referencia'!$R100</f>
        <v>&gt;	subtilomycin TWATIGKTIVQSVKKCRTFTCGCSLGSCSNCN</v>
      </c>
      <c r="U100" s="10">
        <v>0.871</v>
      </c>
      <c r="V100" s="10" t="s">
        <v>36</v>
      </c>
      <c r="W100" s="11">
        <v>0.996</v>
      </c>
      <c r="X100" s="11" t="s">
        <v>36</v>
      </c>
      <c r="Y100" s="12">
        <v>0.9990444</v>
      </c>
      <c r="Z100" s="2" t="s">
        <v>36</v>
      </c>
      <c r="AA100" s="13">
        <v>1.0</v>
      </c>
      <c r="AB100" s="13" t="s">
        <v>36</v>
      </c>
      <c r="AC100" s="14">
        <v>0.92</v>
      </c>
      <c r="AD100" s="14" t="s">
        <v>36</v>
      </c>
      <c r="AE100" s="1"/>
    </row>
    <row r="101" ht="15.75" customHeight="1">
      <c r="A101" s="1" t="s">
        <v>784</v>
      </c>
      <c r="B101" s="1" t="s">
        <v>785</v>
      </c>
      <c r="C101" s="1" t="s">
        <v>317</v>
      </c>
      <c r="D101" s="1" t="s">
        <v>786</v>
      </c>
      <c r="E101" s="1" t="s">
        <v>255</v>
      </c>
      <c r="F101" s="1" t="s">
        <v>48</v>
      </c>
      <c r="G101" s="2" t="s">
        <v>36</v>
      </c>
      <c r="H101" s="1" t="s">
        <v>37</v>
      </c>
      <c r="I101" s="1" t="s">
        <v>197</v>
      </c>
      <c r="J101" s="1">
        <v>2732.14</v>
      </c>
      <c r="K101" s="1">
        <v>6.0</v>
      </c>
      <c r="L101" s="1">
        <v>-0.95</v>
      </c>
      <c r="M101" s="1">
        <v>-0.62</v>
      </c>
      <c r="N101" s="1">
        <v>1.0</v>
      </c>
      <c r="O101" s="1" t="s">
        <v>787</v>
      </c>
      <c r="P101" s="1" t="s">
        <v>788</v>
      </c>
      <c r="Q101" s="1" t="s">
        <v>789</v>
      </c>
      <c r="R101" s="1" t="s">
        <v>790</v>
      </c>
      <c r="S101" s="9" t="s">
        <v>791</v>
      </c>
      <c r="T101" s="1" t="str">
        <f>"&gt;"&amp;'RiPPs-Referencia'!$D101&amp;" "&amp;'RiPPs-Referencia'!$R101</f>
        <v>&gt;	variacin GSGVIPTISHECHMNSFQFVFTCCS</v>
      </c>
      <c r="U101" s="10">
        <v>0.822</v>
      </c>
      <c r="V101" s="10" t="s">
        <v>36</v>
      </c>
      <c r="W101" s="11">
        <v>0.343</v>
      </c>
      <c r="X101" s="11" t="s">
        <v>44</v>
      </c>
      <c r="Y101" s="12">
        <v>0.94166994</v>
      </c>
      <c r="Z101" s="2" t="s">
        <v>36</v>
      </c>
      <c r="AA101" s="13">
        <v>0.9995</v>
      </c>
      <c r="AB101" s="13" t="s">
        <v>36</v>
      </c>
      <c r="AC101" s="14">
        <v>0.9</v>
      </c>
      <c r="AD101" s="14" t="s">
        <v>36</v>
      </c>
      <c r="AE101" s="1"/>
    </row>
    <row r="102" ht="15.75" customHeight="1">
      <c r="A102" s="1" t="s">
        <v>792</v>
      </c>
      <c r="B102" s="1" t="s">
        <v>793</v>
      </c>
      <c r="C102" s="1" t="s">
        <v>317</v>
      </c>
      <c r="D102" s="1" t="s">
        <v>794</v>
      </c>
      <c r="E102" s="1" t="s">
        <v>302</v>
      </c>
      <c r="F102" s="1" t="s">
        <v>36</v>
      </c>
      <c r="G102" s="2" t="s">
        <v>44</v>
      </c>
      <c r="H102" s="1" t="s">
        <v>59</v>
      </c>
      <c r="I102" s="1" t="s">
        <v>59</v>
      </c>
      <c r="J102" s="1">
        <v>2513.06</v>
      </c>
      <c r="K102" s="1">
        <v>3.27</v>
      </c>
      <c r="L102" s="1">
        <v>-1.18</v>
      </c>
      <c r="M102" s="1">
        <v>-0.78</v>
      </c>
      <c r="N102" s="1">
        <v>4.0</v>
      </c>
      <c r="O102" s="1" t="s">
        <v>795</v>
      </c>
      <c r="P102" s="1" t="s">
        <v>796</v>
      </c>
      <c r="Q102" s="1" t="s">
        <v>797</v>
      </c>
      <c r="R102" s="1" t="s">
        <v>798</v>
      </c>
      <c r="S102" s="9" t="s">
        <v>799</v>
      </c>
      <c r="T102" s="1" t="str">
        <f>"&gt;"&amp;'RiPPs-Referencia'!$D102&amp;" "&amp;'RiPPs-Referencia'!$R102</f>
        <v>&gt;venezuelin PFAATCECVGLLTLLNTVCIGISCA</v>
      </c>
      <c r="U102" s="10">
        <v>0.327</v>
      </c>
      <c r="V102" s="10" t="s">
        <v>44</v>
      </c>
      <c r="W102" s="11">
        <v>0.988</v>
      </c>
      <c r="X102" s="11" t="s">
        <v>36</v>
      </c>
      <c r="Y102" s="12">
        <v>0.97134537</v>
      </c>
      <c r="Z102" s="2" t="s">
        <v>36</v>
      </c>
      <c r="AA102" s="13">
        <v>0.9999</v>
      </c>
      <c r="AB102" s="13" t="s">
        <v>36</v>
      </c>
      <c r="AC102" s="14">
        <v>0.64</v>
      </c>
      <c r="AD102" s="14" t="s">
        <v>36</v>
      </c>
      <c r="AE102" s="1"/>
    </row>
    <row r="103" ht="15.75" customHeight="1">
      <c r="A103" s="1" t="s">
        <v>800</v>
      </c>
      <c r="B103" s="1" t="s">
        <v>801</v>
      </c>
      <c r="C103" s="1" t="s">
        <v>187</v>
      </c>
      <c r="D103" s="1" t="s">
        <v>802</v>
      </c>
      <c r="E103" s="1" t="s">
        <v>803</v>
      </c>
      <c r="F103" s="1" t="s">
        <v>36</v>
      </c>
      <c r="G103" s="2" t="s">
        <v>48</v>
      </c>
      <c r="H103" s="1" t="s">
        <v>59</v>
      </c>
      <c r="I103" s="1" t="s">
        <v>59</v>
      </c>
      <c r="J103" s="1">
        <v>2717.09</v>
      </c>
      <c r="K103" s="1">
        <v>4.93</v>
      </c>
      <c r="L103" s="1">
        <v>-0.36</v>
      </c>
      <c r="M103" s="1">
        <v>-0.41</v>
      </c>
      <c r="N103" s="1" t="s">
        <v>489</v>
      </c>
      <c r="O103" s="1" t="s">
        <v>804</v>
      </c>
      <c r="P103" s="1" t="s">
        <v>805</v>
      </c>
      <c r="Q103" s="1" t="s">
        <v>806</v>
      </c>
      <c r="R103" s="1" t="s">
        <v>807</v>
      </c>
      <c r="S103" s="9" t="s">
        <v>808</v>
      </c>
      <c r="T103" s="1" t="str">
        <f>"&gt;"&amp;'RiPPs-Referencia'!$D103&amp;" "&amp;'RiPPs-Referencia'!$R103</f>
        <v>&gt;clostridiolysin S CCCCSCCCCVSVSVGGGSASTGGGAAAGQGGN</v>
      </c>
      <c r="U103" s="10">
        <v>0.426</v>
      </c>
      <c r="V103" s="10" t="s">
        <v>44</v>
      </c>
      <c r="W103" s="11">
        <v>1.0</v>
      </c>
      <c r="X103" s="11" t="s">
        <v>36</v>
      </c>
      <c r="Y103" s="12">
        <v>0.9786698</v>
      </c>
      <c r="Z103" s="2" t="s">
        <v>36</v>
      </c>
      <c r="AA103" s="13">
        <v>0.9997</v>
      </c>
      <c r="AB103" s="13" t="s">
        <v>36</v>
      </c>
      <c r="AC103" s="14">
        <v>0.57</v>
      </c>
      <c r="AD103" s="14" t="s">
        <v>36</v>
      </c>
      <c r="AE103" s="1"/>
    </row>
    <row r="104" ht="15.75" customHeight="1">
      <c r="A104" s="1" t="s">
        <v>809</v>
      </c>
      <c r="B104" s="1" t="s">
        <v>810</v>
      </c>
      <c r="C104" s="1" t="s">
        <v>317</v>
      </c>
      <c r="D104" s="1" t="s">
        <v>811</v>
      </c>
      <c r="E104" s="1" t="s">
        <v>803</v>
      </c>
      <c r="F104" s="1" t="s">
        <v>48</v>
      </c>
      <c r="G104" s="2" t="s">
        <v>36</v>
      </c>
      <c r="H104" s="1" t="s">
        <v>37</v>
      </c>
      <c r="I104" s="1" t="s">
        <v>48</v>
      </c>
      <c r="J104" s="1">
        <v>1726.99</v>
      </c>
      <c r="K104" s="1">
        <v>5.12</v>
      </c>
      <c r="L104" s="1">
        <v>-0.09</v>
      </c>
      <c r="M104" s="1">
        <v>-0.6</v>
      </c>
      <c r="N104" s="1">
        <v>2.0</v>
      </c>
      <c r="O104" s="1" t="s">
        <v>812</v>
      </c>
      <c r="P104" s="1" t="s">
        <v>813</v>
      </c>
      <c r="Q104" s="1" t="s">
        <v>814</v>
      </c>
      <c r="R104" s="1" t="s">
        <v>815</v>
      </c>
      <c r="S104" s="9" t="s">
        <v>816</v>
      </c>
      <c r="T104" s="1" t="str">
        <f>"&gt;"&amp;'RiPPs-Referencia'!$D104&amp;" "&amp;'RiPPs-Referencia'!$R104</f>
        <v>&gt;	goadsporin ATVSTILCSGGTLSSAGCV</v>
      </c>
      <c r="U104" s="10">
        <v>0.356</v>
      </c>
      <c r="V104" s="10" t="s">
        <v>44</v>
      </c>
      <c r="W104" s="11">
        <v>0.71</v>
      </c>
      <c r="X104" s="11" t="s">
        <v>36</v>
      </c>
      <c r="Y104" s="12">
        <v>0.68732464</v>
      </c>
      <c r="Z104" s="2" t="s">
        <v>36</v>
      </c>
      <c r="AA104" s="13">
        <v>0.8629</v>
      </c>
      <c r="AB104" s="13" t="s">
        <v>36</v>
      </c>
      <c r="AC104" s="14">
        <v>0.8</v>
      </c>
      <c r="AD104" s="14" t="s">
        <v>36</v>
      </c>
      <c r="AE104" s="1"/>
    </row>
    <row r="105" ht="15.75" customHeight="1">
      <c r="A105" s="1" t="s">
        <v>817</v>
      </c>
      <c r="B105" s="1" t="s">
        <v>818</v>
      </c>
      <c r="C105" s="1" t="s">
        <v>187</v>
      </c>
      <c r="D105" s="1" t="s">
        <v>819</v>
      </c>
      <c r="E105" s="1" t="s">
        <v>803</v>
      </c>
      <c r="F105" s="1" t="s">
        <v>36</v>
      </c>
      <c r="G105" s="2" t="s">
        <v>36</v>
      </c>
      <c r="H105" s="1" t="s">
        <v>37</v>
      </c>
      <c r="I105" s="1" t="s">
        <v>197</v>
      </c>
      <c r="J105" s="1">
        <v>2884.27</v>
      </c>
      <c r="K105" s="1">
        <v>7.35</v>
      </c>
      <c r="L105" s="1">
        <v>0.68</v>
      </c>
      <c r="M105" s="1">
        <v>-0.36</v>
      </c>
      <c r="N105" s="1">
        <v>2.0</v>
      </c>
      <c r="O105" s="1" t="s">
        <v>820</v>
      </c>
      <c r="P105" s="1" t="s">
        <v>821</v>
      </c>
      <c r="Q105" s="1" t="s">
        <v>822</v>
      </c>
      <c r="R105" s="1" t="s">
        <v>823</v>
      </c>
      <c r="S105" s="9" t="s">
        <v>824</v>
      </c>
      <c r="T105" s="1" t="str">
        <f>"&gt;"&amp;'RiPPs-Referencia'!$D105&amp;" "&amp;'RiPPs-Referencia'!$R105</f>
        <v>&gt;streptolysin S CCCCCTTCCFSIATGSGNSQGGSGSYTPGK</v>
      </c>
      <c r="U105" s="10">
        <v>0.396</v>
      </c>
      <c r="V105" s="10" t="s">
        <v>44</v>
      </c>
      <c r="W105" s="11">
        <v>1.0</v>
      </c>
      <c r="X105" s="11" t="s">
        <v>36</v>
      </c>
      <c r="Y105" s="12">
        <v>0.9603139</v>
      </c>
      <c r="Z105" s="2" t="s">
        <v>36</v>
      </c>
      <c r="AA105" s="13">
        <v>0.9998</v>
      </c>
      <c r="AB105" s="13" t="s">
        <v>36</v>
      </c>
      <c r="AC105" s="14">
        <v>0.61</v>
      </c>
      <c r="AD105" s="14" t="s">
        <v>36</v>
      </c>
      <c r="AE105" s="1"/>
    </row>
    <row r="106" ht="15.75" customHeight="1">
      <c r="A106" s="1" t="s">
        <v>825</v>
      </c>
      <c r="B106" s="1" t="s">
        <v>826</v>
      </c>
      <c r="C106" s="1" t="s">
        <v>827</v>
      </c>
      <c r="D106" s="1" t="s">
        <v>828</v>
      </c>
      <c r="E106" s="1" t="s">
        <v>803</v>
      </c>
      <c r="F106" s="1" t="s">
        <v>48</v>
      </c>
      <c r="G106" s="2" t="s">
        <v>36</v>
      </c>
      <c r="H106" s="1" t="s">
        <v>829</v>
      </c>
      <c r="I106" s="1" t="s">
        <v>197</v>
      </c>
      <c r="J106" s="1">
        <v>2777.33</v>
      </c>
      <c r="K106" s="1">
        <v>10.75</v>
      </c>
      <c r="L106" s="1">
        <v>4.95</v>
      </c>
      <c r="M106" s="1">
        <v>0.21</v>
      </c>
      <c r="N106" s="1" t="s">
        <v>489</v>
      </c>
      <c r="O106" s="1" t="s">
        <v>830</v>
      </c>
      <c r="P106" s="1" t="s">
        <v>831</v>
      </c>
      <c r="Q106" s="1" t="s">
        <v>832</v>
      </c>
      <c r="R106" s="1" t="s">
        <v>833</v>
      </c>
      <c r="S106" s="9" t="s">
        <v>834</v>
      </c>
      <c r="T106" s="1" t="str">
        <f>"&gt;"&amp;'RiPPs-Referencia'!$D106&amp;" "&amp;'RiPPs-Referencia'!$R106</f>
        <v>&gt;trifolitoxin  IKATFKAAVLKSKTKVDIGGSRQGCVA</v>
      </c>
      <c r="U106" s="10">
        <v>0.267</v>
      </c>
      <c r="V106" s="10" t="s">
        <v>44</v>
      </c>
      <c r="W106" s="11">
        <v>0.973</v>
      </c>
      <c r="X106" s="11" t="s">
        <v>36</v>
      </c>
      <c r="Y106" s="12">
        <v>0.72724307</v>
      </c>
      <c r="Z106" s="2" t="s">
        <v>36</v>
      </c>
      <c r="AA106" s="13">
        <v>0.1578</v>
      </c>
      <c r="AB106" s="13" t="s">
        <v>44</v>
      </c>
      <c r="AC106" s="14">
        <v>0.77</v>
      </c>
      <c r="AD106" s="14" t="s">
        <v>36</v>
      </c>
      <c r="AE106" s="1"/>
    </row>
    <row r="107" ht="15.75" customHeight="1">
      <c r="A107" s="1" t="s">
        <v>835</v>
      </c>
      <c r="B107" s="1" t="s">
        <v>836</v>
      </c>
      <c r="C107" s="1" t="s">
        <v>187</v>
      </c>
      <c r="D107" s="1" t="s">
        <v>837</v>
      </c>
      <c r="E107" s="1" t="s">
        <v>803</v>
      </c>
      <c r="F107" s="1" t="s">
        <v>36</v>
      </c>
      <c r="G107" s="2" t="s">
        <v>36</v>
      </c>
      <c r="H107" s="1" t="s">
        <v>37</v>
      </c>
      <c r="I107" s="1" t="s">
        <v>197</v>
      </c>
      <c r="J107" s="1">
        <v>1506.72</v>
      </c>
      <c r="K107" s="1">
        <v>8.3</v>
      </c>
      <c r="L107" s="1">
        <v>0.91</v>
      </c>
      <c r="M107" s="1">
        <v>-0.39</v>
      </c>
      <c r="N107" s="1">
        <v>1.0</v>
      </c>
      <c r="O107" s="1" t="s">
        <v>838</v>
      </c>
      <c r="P107" s="1" t="s">
        <v>839</v>
      </c>
      <c r="Q107" s="1" t="s">
        <v>840</v>
      </c>
      <c r="R107" s="1" t="s">
        <v>841</v>
      </c>
      <c r="S107" s="9" t="s">
        <v>842</v>
      </c>
      <c r="T107" s="1" t="str">
        <f>"&gt;"&amp;'RiPPs-Referencia'!$D107&amp;" "&amp;'RiPPs-Referencia'!$R107</f>
        <v>&gt;	plantazolicin  RCTCTTIISSSSTF</v>
      </c>
      <c r="U107" s="10">
        <v>0.772</v>
      </c>
      <c r="V107" s="10" t="s">
        <v>36</v>
      </c>
      <c r="W107" s="11">
        <v>0.029</v>
      </c>
      <c r="X107" s="11" t="s">
        <v>44</v>
      </c>
      <c r="Y107" s="12">
        <v>0.98043954</v>
      </c>
      <c r="Z107" s="2" t="s">
        <v>36</v>
      </c>
      <c r="AA107" s="13">
        <v>0.9802</v>
      </c>
      <c r="AB107" s="13" t="s">
        <v>36</v>
      </c>
      <c r="AC107" s="14">
        <v>0.93</v>
      </c>
      <c r="AD107" s="14" t="s">
        <v>36</v>
      </c>
      <c r="AE107" s="1"/>
    </row>
    <row r="108" ht="15.75" customHeight="1">
      <c r="A108" s="1" t="s">
        <v>843</v>
      </c>
      <c r="B108" s="1" t="s">
        <v>844</v>
      </c>
      <c r="C108" s="1" t="s">
        <v>845</v>
      </c>
      <c r="D108" s="1" t="s">
        <v>846</v>
      </c>
      <c r="E108" s="1" t="s">
        <v>847</v>
      </c>
      <c r="F108" s="1" t="s">
        <v>48</v>
      </c>
      <c r="G108" s="2" t="s">
        <v>48</v>
      </c>
      <c r="H108" s="1" t="s">
        <v>59</v>
      </c>
      <c r="I108" s="1" t="s">
        <v>59</v>
      </c>
      <c r="J108" s="1">
        <v>2112.24</v>
      </c>
      <c r="K108" s="1">
        <v>3.58</v>
      </c>
      <c r="L108" s="1">
        <v>-3.0</v>
      </c>
      <c r="M108" s="1">
        <v>0.3</v>
      </c>
      <c r="N108" s="1">
        <v>1.0</v>
      </c>
      <c r="O108" s="1" t="s">
        <v>848</v>
      </c>
      <c r="P108" s="1" t="s">
        <v>849</v>
      </c>
      <c r="Q108" s="1" t="s">
        <v>850</v>
      </c>
      <c r="R108" s="1" t="s">
        <v>851</v>
      </c>
      <c r="S108" s="9" t="s">
        <v>852</v>
      </c>
      <c r="T108" s="1" t="str">
        <f>"&gt;"&amp;'RiPPs-Referencia'!$D108&amp;" "&amp;'RiPPs-Referencia'!$R108</f>
        <v>&gt;	astexin-1 GLSQGVEPDIGQTYFEESR</v>
      </c>
      <c r="U108" s="10">
        <v>0.129</v>
      </c>
      <c r="V108" s="10" t="s">
        <v>44</v>
      </c>
      <c r="W108" s="11">
        <v>0.003</v>
      </c>
      <c r="X108" s="11" t="s">
        <v>44</v>
      </c>
      <c r="Y108" s="12">
        <v>0.3001252</v>
      </c>
      <c r="Z108" s="2" t="s">
        <v>44</v>
      </c>
      <c r="AA108" s="13">
        <v>0.0021</v>
      </c>
      <c r="AB108" s="13" t="s">
        <v>44</v>
      </c>
      <c r="AC108" s="14">
        <v>0.6</v>
      </c>
      <c r="AD108" s="14" t="s">
        <v>36</v>
      </c>
      <c r="AE108" s="1"/>
    </row>
    <row r="109" ht="15.75" customHeight="1">
      <c r="A109" s="1" t="s">
        <v>853</v>
      </c>
      <c r="B109" s="1" t="s">
        <v>854</v>
      </c>
      <c r="C109" s="1" t="s">
        <v>827</v>
      </c>
      <c r="D109" s="1" t="s">
        <v>855</v>
      </c>
      <c r="E109" s="1" t="s">
        <v>847</v>
      </c>
      <c r="F109" s="1" t="s">
        <v>48</v>
      </c>
      <c r="G109" s="2" t="s">
        <v>48</v>
      </c>
      <c r="H109" s="1" t="s">
        <v>59</v>
      </c>
      <c r="I109" s="1" t="s">
        <v>59</v>
      </c>
      <c r="J109" s="1">
        <v>1865.98</v>
      </c>
      <c r="K109" s="1">
        <v>7.03</v>
      </c>
      <c r="L109" s="1">
        <v>0.0</v>
      </c>
      <c r="M109" s="1">
        <v>0.61</v>
      </c>
      <c r="N109" s="1">
        <v>1.0</v>
      </c>
      <c r="O109" s="1" t="s">
        <v>856</v>
      </c>
      <c r="P109" s="1" t="s">
        <v>857</v>
      </c>
      <c r="Q109" s="1" t="s">
        <v>858</v>
      </c>
      <c r="R109" s="1" t="s">
        <v>859</v>
      </c>
      <c r="S109" s="9" t="s">
        <v>860</v>
      </c>
      <c r="T109" s="1" t="str">
        <f>"&gt;"&amp;'RiPPs-Referencia'!$D109&amp;" "&amp;'RiPPs-Referencia'!$R109</f>
        <v>&gt;burhizin GGAGQYKEVEAGRWSDR</v>
      </c>
      <c r="U109" s="10">
        <v>0.099</v>
      </c>
      <c r="V109" s="10" t="s">
        <v>44</v>
      </c>
      <c r="W109" s="11">
        <v>0.043</v>
      </c>
      <c r="X109" s="11" t="s">
        <v>44</v>
      </c>
      <c r="Y109" s="12">
        <v>0.24244785</v>
      </c>
      <c r="Z109" s="2" t="s">
        <v>44</v>
      </c>
      <c r="AA109" s="13">
        <v>9.0E-4</v>
      </c>
      <c r="AB109" s="13" t="s">
        <v>44</v>
      </c>
      <c r="AC109" s="14">
        <v>0.54</v>
      </c>
      <c r="AD109" s="14" t="s">
        <v>36</v>
      </c>
      <c r="AE109" s="1"/>
    </row>
    <row r="110" ht="15.75" customHeight="1">
      <c r="A110" s="1" t="s">
        <v>861</v>
      </c>
      <c r="B110" s="1" t="s">
        <v>862</v>
      </c>
      <c r="C110" s="1" t="s">
        <v>845</v>
      </c>
      <c r="D110" s="1" t="s">
        <v>863</v>
      </c>
      <c r="E110" s="1" t="s">
        <v>847</v>
      </c>
      <c r="F110" s="1" t="s">
        <v>48</v>
      </c>
      <c r="G110" s="2" t="s">
        <v>44</v>
      </c>
      <c r="H110" s="1" t="s">
        <v>59</v>
      </c>
      <c r="I110" s="1" t="s">
        <v>59</v>
      </c>
      <c r="J110" s="1">
        <v>2067.29</v>
      </c>
      <c r="K110" s="1">
        <v>10.95</v>
      </c>
      <c r="L110" s="1">
        <v>1.0</v>
      </c>
      <c r="M110" s="1">
        <v>-0.13</v>
      </c>
      <c r="N110" s="1">
        <v>1.0</v>
      </c>
      <c r="O110" s="1" t="s">
        <v>864</v>
      </c>
      <c r="P110" s="1" t="s">
        <v>865</v>
      </c>
      <c r="Q110" s="1" t="s">
        <v>866</v>
      </c>
      <c r="R110" s="1" t="s">
        <v>867</v>
      </c>
      <c r="S110" s="9" t="s">
        <v>868</v>
      </c>
      <c r="T110" s="1" t="str">
        <f>"&gt;"&amp;'RiPPs-Referencia'!$D110&amp;" "&amp;'RiPPs-Referencia'!$R110</f>
        <v>&gt;	capistruin GTPGFQTPDARVISRFGFN</v>
      </c>
      <c r="U110" s="10">
        <v>0.743</v>
      </c>
      <c r="V110" s="10" t="s">
        <v>36</v>
      </c>
      <c r="W110" s="11">
        <v>0.268</v>
      </c>
      <c r="X110" s="11" t="s">
        <v>44</v>
      </c>
      <c r="Y110" s="12">
        <v>0.6525911</v>
      </c>
      <c r="Z110" s="2" t="s">
        <v>36</v>
      </c>
      <c r="AA110" s="13">
        <v>0.9044</v>
      </c>
      <c r="AB110" s="13" t="s">
        <v>36</v>
      </c>
      <c r="AC110" s="14">
        <v>0.88</v>
      </c>
      <c r="AD110" s="14" t="s">
        <v>36</v>
      </c>
      <c r="AE110" s="1"/>
    </row>
    <row r="111" ht="15.75" customHeight="1">
      <c r="A111" s="1" t="s">
        <v>869</v>
      </c>
      <c r="B111" s="1" t="s">
        <v>870</v>
      </c>
      <c r="C111" s="1" t="s">
        <v>845</v>
      </c>
      <c r="D111" s="1" t="s">
        <v>871</v>
      </c>
      <c r="E111" s="1" t="s">
        <v>847</v>
      </c>
      <c r="F111" s="1" t="s">
        <v>48</v>
      </c>
      <c r="G111" s="2" t="s">
        <v>36</v>
      </c>
      <c r="H111" s="1" t="s">
        <v>37</v>
      </c>
      <c r="I111" s="1" t="s">
        <v>48</v>
      </c>
      <c r="J111" s="1">
        <v>1695.96</v>
      </c>
      <c r="K111" s="1">
        <v>4.09</v>
      </c>
      <c r="L111" s="1">
        <v>-1.0</v>
      </c>
      <c r="M111" s="1">
        <v>-0.01</v>
      </c>
      <c r="N111" s="1">
        <v>1.0</v>
      </c>
      <c r="O111" s="1" t="s">
        <v>872</v>
      </c>
      <c r="P111" s="1" t="s">
        <v>873</v>
      </c>
      <c r="Q111" s="1" t="s">
        <v>874</v>
      </c>
      <c r="R111" s="1" t="s">
        <v>875</v>
      </c>
      <c r="S111" s="9" t="s">
        <v>876</v>
      </c>
      <c r="T111" s="1" t="str">
        <f>"&gt;"&amp;'RiPPs-Referencia'!$D111&amp;" "&amp;'RiPPs-Referencia'!$R111</f>
        <v>&gt;caulonodin I GDVLFAPEPGVGRPPMG</v>
      </c>
      <c r="U111" s="10">
        <v>0.129</v>
      </c>
      <c r="V111" s="10" t="s">
        <v>44</v>
      </c>
      <c r="W111" s="11">
        <v>0.067</v>
      </c>
      <c r="X111" s="11" t="s">
        <v>44</v>
      </c>
      <c r="Y111" s="12">
        <v>0.18183595</v>
      </c>
      <c r="Z111" s="2" t="s">
        <v>44</v>
      </c>
      <c r="AA111" s="13">
        <v>0.0151</v>
      </c>
      <c r="AB111" s="13" t="s">
        <v>44</v>
      </c>
      <c r="AC111" s="14">
        <v>0.5</v>
      </c>
      <c r="AD111" s="14" t="s">
        <v>44</v>
      </c>
      <c r="AE111" s="1"/>
    </row>
    <row r="112" ht="15.75" customHeight="1">
      <c r="A112" s="1" t="s">
        <v>869</v>
      </c>
      <c r="B112" s="1" t="s">
        <v>870</v>
      </c>
      <c r="C112" s="1" t="s">
        <v>845</v>
      </c>
      <c r="D112" s="1" t="s">
        <v>877</v>
      </c>
      <c r="E112" s="1" t="s">
        <v>847</v>
      </c>
      <c r="F112" s="1" t="s">
        <v>48</v>
      </c>
      <c r="G112" s="2" t="s">
        <v>36</v>
      </c>
      <c r="H112" s="1" t="s">
        <v>37</v>
      </c>
      <c r="I112" s="1" t="s">
        <v>48</v>
      </c>
      <c r="J112" s="1">
        <v>1678.82</v>
      </c>
      <c r="K112" s="1">
        <v>3.77</v>
      </c>
      <c r="L112" s="1">
        <v>-2.0</v>
      </c>
      <c r="M112" s="1">
        <v>0.36</v>
      </c>
      <c r="N112" s="1">
        <v>1.0</v>
      </c>
      <c r="O112" s="1" t="s">
        <v>878</v>
      </c>
      <c r="P112" s="1" t="s">
        <v>879</v>
      </c>
      <c r="Q112" s="1" t="s">
        <v>880</v>
      </c>
      <c r="R112" s="1" t="s">
        <v>881</v>
      </c>
      <c r="S112" s="9" t="s">
        <v>876</v>
      </c>
      <c r="T112" s="1" t="str">
        <f>"&gt;"&amp;'RiPPs-Referencia'!$D112&amp;" "&amp;'RiPPs-Referencia'!$R112</f>
        <v>&gt;caulonodin II GDVLNAPEPGIGREPTG</v>
      </c>
      <c r="U112" s="10">
        <v>0.05</v>
      </c>
      <c r="V112" s="10" t="s">
        <v>44</v>
      </c>
      <c r="W112" s="11">
        <v>0.004</v>
      </c>
      <c r="X112" s="11" t="s">
        <v>44</v>
      </c>
      <c r="Y112" s="12">
        <v>0.2406472</v>
      </c>
      <c r="Z112" s="2" t="s">
        <v>44</v>
      </c>
      <c r="AA112" s="13">
        <v>0.0131</v>
      </c>
      <c r="AB112" s="13" t="s">
        <v>44</v>
      </c>
      <c r="AC112" s="14">
        <v>0.5</v>
      </c>
      <c r="AD112" s="14" t="s">
        <v>44</v>
      </c>
      <c r="AE112" s="1"/>
    </row>
    <row r="113" ht="15.75" customHeight="1">
      <c r="A113" s="1" t="s">
        <v>882</v>
      </c>
      <c r="B113" s="1" t="s">
        <v>883</v>
      </c>
      <c r="C113" s="1" t="s">
        <v>317</v>
      </c>
      <c r="D113" s="1" t="s">
        <v>884</v>
      </c>
      <c r="E113" s="1" t="s">
        <v>847</v>
      </c>
      <c r="F113" s="1" t="s">
        <v>48</v>
      </c>
      <c r="G113" s="2" t="s">
        <v>36</v>
      </c>
      <c r="H113" s="1" t="s">
        <v>37</v>
      </c>
      <c r="I113" s="1" t="s">
        <v>38</v>
      </c>
      <c r="J113" s="1">
        <v>2223.52</v>
      </c>
      <c r="K113" s="1">
        <v>9.67</v>
      </c>
      <c r="L113" s="1">
        <v>1.09</v>
      </c>
      <c r="M113" s="1">
        <v>-0.21</v>
      </c>
      <c r="N113" s="1">
        <v>1.0</v>
      </c>
      <c r="O113" s="1" t="s">
        <v>885</v>
      </c>
      <c r="P113" s="1" t="s">
        <v>886</v>
      </c>
      <c r="Q113" s="1" t="s">
        <v>887</v>
      </c>
      <c r="R113" s="1" t="s">
        <v>888</v>
      </c>
      <c r="S113" s="9" t="s">
        <v>889</v>
      </c>
      <c r="T113" s="1" t="str">
        <f>"&gt;"&amp;'RiPPs-Referencia'!$D113&amp;" "&amp;'RiPPs-Referencia'!$R113</f>
        <v>&gt;lariatin  GSQLVYREWVGHSNVIKPGP</v>
      </c>
      <c r="U113" s="10">
        <v>0.802</v>
      </c>
      <c r="V113" s="10" t="s">
        <v>36</v>
      </c>
      <c r="W113" s="11">
        <v>0.208</v>
      </c>
      <c r="X113" s="11" t="s">
        <v>44</v>
      </c>
      <c r="Y113" s="12">
        <v>0.7974442</v>
      </c>
      <c r="Z113" s="2" t="s">
        <v>36</v>
      </c>
      <c r="AA113" s="13">
        <v>0.1322</v>
      </c>
      <c r="AB113" s="13" t="s">
        <v>44</v>
      </c>
      <c r="AC113" s="14">
        <v>0.94</v>
      </c>
      <c r="AD113" s="14" t="s">
        <v>36</v>
      </c>
      <c r="AE113" s="1"/>
    </row>
    <row r="114" ht="15.75" customHeight="1">
      <c r="A114" s="1" t="s">
        <v>890</v>
      </c>
      <c r="B114" s="1" t="s">
        <v>891</v>
      </c>
      <c r="C114" s="1" t="s">
        <v>845</v>
      </c>
      <c r="D114" s="1" t="s">
        <v>892</v>
      </c>
      <c r="E114" s="1" t="s">
        <v>847</v>
      </c>
      <c r="F114" s="1" t="s">
        <v>48</v>
      </c>
      <c r="G114" s="2" t="s">
        <v>48</v>
      </c>
      <c r="H114" s="1" t="s">
        <v>59</v>
      </c>
      <c r="I114" s="1" t="s">
        <v>59</v>
      </c>
      <c r="J114" s="1">
        <v>1912.09</v>
      </c>
      <c r="K114" s="1">
        <v>4.09</v>
      </c>
      <c r="L114" s="1">
        <v>-1.0</v>
      </c>
      <c r="M114" s="1">
        <v>0.09</v>
      </c>
      <c r="N114" s="1">
        <v>1.0</v>
      </c>
      <c r="O114" s="1" t="s">
        <v>893</v>
      </c>
      <c r="P114" s="1" t="s">
        <v>894</v>
      </c>
      <c r="Q114" s="1" t="s">
        <v>895</v>
      </c>
      <c r="R114" s="1" t="s">
        <v>896</v>
      </c>
      <c r="S114" s="9" t="s">
        <v>897</v>
      </c>
      <c r="T114" s="1" t="str">
        <f>"&gt;"&amp;'RiPPs-Referencia'!$D114&amp;" "&amp;'RiPPs-Referencia'!$R114</f>
        <v>&gt;rubrivinodin  GAPSLINSEDNPAFPQRV</v>
      </c>
      <c r="U114" s="10">
        <v>0.01</v>
      </c>
      <c r="V114" s="10" t="s">
        <v>44</v>
      </c>
      <c r="W114" s="11">
        <v>0.019</v>
      </c>
      <c r="X114" s="11" t="s">
        <v>44</v>
      </c>
      <c r="Y114" s="12">
        <v>0.32086757</v>
      </c>
      <c r="Z114" s="2" t="s">
        <v>44</v>
      </c>
      <c r="AA114" s="13">
        <v>0.0031</v>
      </c>
      <c r="AB114" s="13" t="s">
        <v>44</v>
      </c>
      <c r="AC114" s="14">
        <v>0.29</v>
      </c>
      <c r="AD114" s="14" t="s">
        <v>44</v>
      </c>
      <c r="AE114" s="1"/>
    </row>
    <row r="115" ht="15.75" customHeight="1">
      <c r="A115" s="1" t="s">
        <v>898</v>
      </c>
      <c r="B115" s="1" t="s">
        <v>899</v>
      </c>
      <c r="C115" s="1" t="s">
        <v>845</v>
      </c>
      <c r="D115" s="1" t="s">
        <v>900</v>
      </c>
      <c r="E115" s="1" t="s">
        <v>847</v>
      </c>
      <c r="F115" s="1" t="s">
        <v>48</v>
      </c>
      <c r="G115" s="2" t="s">
        <v>48</v>
      </c>
      <c r="H115" s="1" t="s">
        <v>59</v>
      </c>
      <c r="I115" s="1" t="s">
        <v>59</v>
      </c>
      <c r="J115" s="1">
        <v>2248.37</v>
      </c>
      <c r="K115" s="1">
        <v>3.53</v>
      </c>
      <c r="L115" s="1">
        <v>-2.0</v>
      </c>
      <c r="M115" s="1">
        <v>0.29</v>
      </c>
      <c r="N115" s="1">
        <v>1.0</v>
      </c>
      <c r="O115" s="1" t="s">
        <v>901</v>
      </c>
      <c r="P115" s="1" t="s">
        <v>902</v>
      </c>
      <c r="Q115" s="1" t="s">
        <v>903</v>
      </c>
      <c r="R115" s="1" t="s">
        <v>904</v>
      </c>
      <c r="S115" s="9" t="s">
        <v>905</v>
      </c>
      <c r="T115" s="1" t="str">
        <f>"&gt;"&amp;'RiPPs-Referencia'!$D115&amp;" "&amp;'RiPPs-Referencia'!$R115</f>
        <v>&gt;	sphingonodin II GMGSGSTDQNGQPKNLIGGISDD</v>
      </c>
      <c r="U115" s="10">
        <v>0.119</v>
      </c>
      <c r="V115" s="10" t="s">
        <v>44</v>
      </c>
      <c r="W115" s="11">
        <v>0.005</v>
      </c>
      <c r="X115" s="11" t="s">
        <v>44</v>
      </c>
      <c r="Y115" s="12">
        <v>0.04343608</v>
      </c>
      <c r="Z115" s="2" t="s">
        <v>44</v>
      </c>
      <c r="AA115" s="13">
        <v>5.0E-4</v>
      </c>
      <c r="AB115" s="13" t="s">
        <v>44</v>
      </c>
      <c r="AC115" s="14">
        <v>0.75</v>
      </c>
      <c r="AD115" s="14" t="s">
        <v>36</v>
      </c>
      <c r="AE115" s="1"/>
    </row>
    <row r="116" ht="15.75" customHeight="1">
      <c r="A116" s="1" t="s">
        <v>906</v>
      </c>
      <c r="B116" s="1" t="s">
        <v>907</v>
      </c>
      <c r="C116" s="1" t="s">
        <v>317</v>
      </c>
      <c r="D116" s="1" t="s">
        <v>908</v>
      </c>
      <c r="E116" s="1" t="s">
        <v>847</v>
      </c>
      <c r="F116" s="1" t="s">
        <v>36</v>
      </c>
      <c r="G116" s="2" t="s">
        <v>36</v>
      </c>
      <c r="H116" s="1" t="s">
        <v>37</v>
      </c>
      <c r="I116" s="1" t="s">
        <v>197</v>
      </c>
      <c r="J116" s="1">
        <v>2024.31</v>
      </c>
      <c r="K116" s="1">
        <v>9.85</v>
      </c>
      <c r="L116" s="1">
        <v>2.0</v>
      </c>
      <c r="M116" s="1">
        <v>-0.33</v>
      </c>
      <c r="N116" s="1" t="s">
        <v>489</v>
      </c>
      <c r="O116" s="1" t="s">
        <v>909</v>
      </c>
      <c r="P116" s="1" t="s">
        <v>910</v>
      </c>
      <c r="Q116" s="1" t="s">
        <v>911</v>
      </c>
      <c r="R116" s="1" t="s">
        <v>912</v>
      </c>
      <c r="S116" s="9" t="s">
        <v>913</v>
      </c>
      <c r="T116" s="1" t="str">
        <f>"&gt;"&amp;'RiPPs-Referencia'!$D116&amp;" "&amp;'RiPPs-Referencia'!$R116</f>
        <v>&gt;SRO15-2005 GYFVGSYKEYWSRRII</v>
      </c>
      <c r="U116" s="10">
        <v>0.277</v>
      </c>
      <c r="V116" s="10" t="s">
        <v>44</v>
      </c>
      <c r="W116" s="11">
        <v>0.044</v>
      </c>
      <c r="X116" s="11" t="s">
        <v>44</v>
      </c>
      <c r="Y116" s="12">
        <v>0.2656204</v>
      </c>
      <c r="Z116" s="2" t="s">
        <v>44</v>
      </c>
      <c r="AA116" s="13">
        <v>0.4368</v>
      </c>
      <c r="AB116" s="13" t="s">
        <v>44</v>
      </c>
      <c r="AC116" s="14">
        <v>0.72</v>
      </c>
      <c r="AD116" s="14" t="s">
        <v>36</v>
      </c>
      <c r="AE116" s="1"/>
    </row>
    <row r="117" ht="15.75" customHeight="1">
      <c r="A117" s="1" t="s">
        <v>914</v>
      </c>
      <c r="B117" s="1" t="s">
        <v>915</v>
      </c>
      <c r="C117" s="1" t="s">
        <v>317</v>
      </c>
      <c r="D117" s="1" t="s">
        <v>916</v>
      </c>
      <c r="E117" s="1" t="s">
        <v>847</v>
      </c>
      <c r="F117" s="1" t="s">
        <v>36</v>
      </c>
      <c r="G117" s="2" t="s">
        <v>48</v>
      </c>
      <c r="H117" s="1" t="s">
        <v>59</v>
      </c>
      <c r="I117" s="1" t="s">
        <v>59</v>
      </c>
      <c r="J117" s="1">
        <v>2106.46</v>
      </c>
      <c r="K117" s="1">
        <v>2.91</v>
      </c>
      <c r="L117" s="1">
        <v>-2.18</v>
      </c>
      <c r="M117" s="1">
        <v>-0.76</v>
      </c>
      <c r="N117" s="1">
        <v>3.0</v>
      </c>
      <c r="O117" s="1" t="s">
        <v>917</v>
      </c>
      <c r="P117" s="1" t="s">
        <v>918</v>
      </c>
      <c r="Q117" s="1" t="s">
        <v>919</v>
      </c>
      <c r="R117" s="1" t="s">
        <v>920</v>
      </c>
      <c r="S117" s="9" t="s">
        <v>921</v>
      </c>
      <c r="T117" s="1" t="str">
        <f>"&gt;"&amp;'RiPPs-Referencia'!$D117&amp;" "&amp;'RiPPs-Referencia'!$R117</f>
        <v>&gt;	SSV-2083  CVWGGDCTDFLGCGTAWICV</v>
      </c>
      <c r="U117" s="10">
        <v>0.257</v>
      </c>
      <c r="V117" s="10" t="s">
        <v>44</v>
      </c>
      <c r="W117" s="11">
        <v>0.969</v>
      </c>
      <c r="X117" s="11" t="s">
        <v>36</v>
      </c>
      <c r="Y117" s="12">
        <v>0.44427112</v>
      </c>
      <c r="Z117" s="2" t="s">
        <v>44</v>
      </c>
      <c r="AA117" s="13">
        <v>1.0</v>
      </c>
      <c r="AB117" s="13" t="s">
        <v>36</v>
      </c>
      <c r="AC117" s="14">
        <v>0.58</v>
      </c>
      <c r="AD117" s="14" t="s">
        <v>36</v>
      </c>
      <c r="AE117" s="1"/>
    </row>
    <row r="118" ht="15.75" customHeight="1">
      <c r="A118" s="1" t="s">
        <v>922</v>
      </c>
      <c r="B118" s="1" t="s">
        <v>923</v>
      </c>
      <c r="C118" s="1" t="s">
        <v>845</v>
      </c>
      <c r="D118" s="1" t="s">
        <v>924</v>
      </c>
      <c r="E118" s="1" t="s">
        <v>847</v>
      </c>
      <c r="F118" s="1" t="s">
        <v>48</v>
      </c>
      <c r="G118" s="2" t="s">
        <v>44</v>
      </c>
      <c r="H118" s="1" t="s">
        <v>59</v>
      </c>
      <c r="I118" s="1" t="s">
        <v>59</v>
      </c>
      <c r="J118" s="1">
        <v>1929.07</v>
      </c>
      <c r="K118" s="1">
        <v>2.95</v>
      </c>
      <c r="L118" s="1">
        <v>-3.99</v>
      </c>
      <c r="M118" s="1">
        <v>0.13</v>
      </c>
      <c r="N118" s="1">
        <v>1.0</v>
      </c>
      <c r="O118" s="1" t="s">
        <v>925</v>
      </c>
      <c r="P118" s="1" t="s">
        <v>926</v>
      </c>
      <c r="Q118" s="1" t="s">
        <v>927</v>
      </c>
      <c r="R118" s="1" t="s">
        <v>928</v>
      </c>
      <c r="S118" s="9" t="s">
        <v>929</v>
      </c>
      <c r="T118" s="1" t="str">
        <f>"&gt;"&amp;'RiPPs-Referencia'!$D118&amp;" "&amp;'RiPPs-Referencia'!$R118</f>
        <v>&gt;	xanthomonin I GGPLAGEEIGGFNVPGISEE</v>
      </c>
      <c r="U118" s="10">
        <v>0.079</v>
      </c>
      <c r="V118" s="10" t="s">
        <v>44</v>
      </c>
      <c r="W118" s="11">
        <v>0.319</v>
      </c>
      <c r="X118" s="11" t="s">
        <v>44</v>
      </c>
      <c r="Y118" s="12">
        <v>0.17009106</v>
      </c>
      <c r="Z118" s="2" t="s">
        <v>44</v>
      </c>
      <c r="AA118" s="13">
        <v>4.0E-4</v>
      </c>
      <c r="AB118" s="13" t="s">
        <v>44</v>
      </c>
      <c r="AC118" s="14">
        <v>0.52</v>
      </c>
      <c r="AD118" s="14" t="s">
        <v>36</v>
      </c>
      <c r="AE118" s="1"/>
    </row>
    <row r="119" ht="15.75" customHeight="1">
      <c r="A119" s="1" t="s">
        <v>922</v>
      </c>
      <c r="B119" s="1" t="s">
        <v>923</v>
      </c>
      <c r="C119" s="1" t="s">
        <v>845</v>
      </c>
      <c r="D119" s="1" t="s">
        <v>930</v>
      </c>
      <c r="E119" s="1" t="s">
        <v>847</v>
      </c>
      <c r="F119" s="1" t="s">
        <v>48</v>
      </c>
      <c r="G119" s="2" t="s">
        <v>44</v>
      </c>
      <c r="H119" s="1" t="s">
        <v>59</v>
      </c>
      <c r="I119" s="1" t="s">
        <v>59</v>
      </c>
      <c r="J119" s="1">
        <v>1903.1</v>
      </c>
      <c r="K119" s="1">
        <v>2.93</v>
      </c>
      <c r="L119" s="1">
        <v>-3.0</v>
      </c>
      <c r="M119" s="1">
        <v>-0.01</v>
      </c>
      <c r="N119" s="1">
        <v>1.0</v>
      </c>
      <c r="O119" s="1" t="s">
        <v>931</v>
      </c>
      <c r="P119" s="1" t="s">
        <v>932</v>
      </c>
      <c r="Q119" s="1" t="s">
        <v>933</v>
      </c>
      <c r="R119" s="1" t="s">
        <v>934</v>
      </c>
      <c r="S119" s="9" t="s">
        <v>929</v>
      </c>
      <c r="T119" s="1" t="str">
        <f>"&gt;"&amp;'RiPPs-Referencia'!$D119&amp;" "&amp;'RiPPs-Referencia'!$R119</f>
        <v>&gt;	xanthomonin II GGPLAGEEMGGITTLGISQD</v>
      </c>
      <c r="U119" s="10">
        <v>0.089</v>
      </c>
      <c r="V119" s="10" t="s">
        <v>44</v>
      </c>
      <c r="W119" s="11">
        <v>0.044</v>
      </c>
      <c r="X119" s="11" t="s">
        <v>44</v>
      </c>
      <c r="Y119" s="12">
        <v>0.11156726</v>
      </c>
      <c r="Z119" s="2" t="s">
        <v>44</v>
      </c>
      <c r="AA119" s="13">
        <v>1.0E-4</v>
      </c>
      <c r="AB119" s="13" t="s">
        <v>44</v>
      </c>
      <c r="AC119" s="14">
        <v>0.52</v>
      </c>
      <c r="AD119" s="14" t="s">
        <v>36</v>
      </c>
      <c r="AE119" s="1"/>
    </row>
    <row r="120" ht="15.75" customHeight="1">
      <c r="A120" s="1" t="s">
        <v>935</v>
      </c>
      <c r="B120" s="1" t="s">
        <v>936</v>
      </c>
      <c r="C120" s="1" t="s">
        <v>845</v>
      </c>
      <c r="D120" s="1" t="s">
        <v>937</v>
      </c>
      <c r="E120" s="1" t="s">
        <v>938</v>
      </c>
      <c r="F120" s="1" t="s">
        <v>48</v>
      </c>
      <c r="G120" s="2" t="s">
        <v>36</v>
      </c>
      <c r="H120" s="1" t="s">
        <v>829</v>
      </c>
      <c r="I120" s="1" t="s">
        <v>939</v>
      </c>
      <c r="J120" s="1">
        <v>2125.37</v>
      </c>
      <c r="K120" s="1">
        <v>5.11</v>
      </c>
      <c r="L120" s="1">
        <v>-0.91</v>
      </c>
      <c r="M120" s="1">
        <v>-0.68</v>
      </c>
      <c r="N120" s="1">
        <v>1.0</v>
      </c>
      <c r="O120" s="1" t="s">
        <v>940</v>
      </c>
      <c r="P120" s="1" t="s">
        <v>941</v>
      </c>
      <c r="Q120" s="1" t="s">
        <v>942</v>
      </c>
      <c r="R120" s="1" t="s">
        <v>943</v>
      </c>
      <c r="S120" s="9" t="s">
        <v>944</v>
      </c>
      <c r="T120" s="1" t="str">
        <f>"&gt;"&amp;'RiPPs-Referencia'!$D120&amp;" "&amp;'RiPPs-Referencia'!$R120</f>
        <v>&gt;	microcin J25 GGAGHVPEYFVGIGTPISFYG</v>
      </c>
      <c r="U120" s="10">
        <v>0.822</v>
      </c>
      <c r="V120" s="10" t="s">
        <v>36</v>
      </c>
      <c r="W120" s="11">
        <v>0.772</v>
      </c>
      <c r="X120" s="11" t="s">
        <v>36</v>
      </c>
      <c r="Y120" s="12">
        <v>0.30098194</v>
      </c>
      <c r="Z120" s="2" t="s">
        <v>44</v>
      </c>
      <c r="AA120" s="13">
        <v>0.9589</v>
      </c>
      <c r="AB120" s="13" t="s">
        <v>36</v>
      </c>
      <c r="AC120" s="14">
        <v>0.95</v>
      </c>
      <c r="AD120" s="14" t="s">
        <v>36</v>
      </c>
      <c r="AE120" s="1"/>
    </row>
    <row r="121" ht="15.75" customHeight="1">
      <c r="A121" s="1" t="s">
        <v>945</v>
      </c>
      <c r="B121" s="1" t="s">
        <v>946</v>
      </c>
      <c r="C121" s="1" t="s">
        <v>317</v>
      </c>
      <c r="D121" s="1" t="s">
        <v>947</v>
      </c>
      <c r="E121" s="1" t="s">
        <v>938</v>
      </c>
      <c r="F121" s="1" t="s">
        <v>36</v>
      </c>
      <c r="G121" s="2" t="s">
        <v>48</v>
      </c>
      <c r="H121" s="1" t="s">
        <v>59</v>
      </c>
      <c r="I121" s="1" t="s">
        <v>59</v>
      </c>
      <c r="J121" s="1">
        <v>2220.64</v>
      </c>
      <c r="K121" s="1">
        <v>5.12</v>
      </c>
      <c r="L121" s="1">
        <v>-0.09</v>
      </c>
      <c r="M121" s="1">
        <v>-0.76</v>
      </c>
      <c r="N121" s="1">
        <v>1.0</v>
      </c>
      <c r="O121" s="1" t="s">
        <v>948</v>
      </c>
      <c r="P121" s="1" t="s">
        <v>949</v>
      </c>
      <c r="Q121" s="1" t="s">
        <v>950</v>
      </c>
      <c r="R121" s="1" t="s">
        <v>951</v>
      </c>
      <c r="S121" s="9" t="s">
        <v>952</v>
      </c>
      <c r="T121" s="1" t="str">
        <f>"&gt;"&amp;'RiPPs-Referencia'!$D121&amp;" "&amp;'RiPPs-Referencia'!$R121</f>
        <v>&gt;	cypemycin  ATPATPTVAQFVIQGSTICLVC</v>
      </c>
      <c r="U121" s="10">
        <v>0.723</v>
      </c>
      <c r="V121" s="10" t="s">
        <v>36</v>
      </c>
      <c r="W121" s="11">
        <v>0.701</v>
      </c>
      <c r="X121" s="11" t="s">
        <v>36</v>
      </c>
      <c r="Y121" s="12">
        <v>0.17336091</v>
      </c>
      <c r="Z121" s="2" t="s">
        <v>44</v>
      </c>
      <c r="AA121" s="13">
        <v>0.999</v>
      </c>
      <c r="AB121" s="13" t="s">
        <v>36</v>
      </c>
      <c r="AC121" s="14">
        <v>0.79</v>
      </c>
      <c r="AD121" s="14" t="s">
        <v>36</v>
      </c>
      <c r="AE121" s="1"/>
    </row>
    <row r="122" ht="15.75" customHeight="1">
      <c r="A122" s="1" t="s">
        <v>953</v>
      </c>
      <c r="B122" s="1" t="s">
        <v>936</v>
      </c>
      <c r="C122" s="1" t="s">
        <v>845</v>
      </c>
      <c r="D122" s="1" t="s">
        <v>954</v>
      </c>
      <c r="E122" s="1" t="s">
        <v>955</v>
      </c>
      <c r="F122" s="1" t="s">
        <v>48</v>
      </c>
      <c r="G122" s="2" t="s">
        <v>36</v>
      </c>
      <c r="H122" s="1" t="s">
        <v>829</v>
      </c>
      <c r="I122" s="1" t="s">
        <v>197</v>
      </c>
      <c r="J122" s="1">
        <v>8736.83</v>
      </c>
      <c r="K122" s="1">
        <v>7.0</v>
      </c>
      <c r="L122" s="1">
        <v>0.0</v>
      </c>
      <c r="M122" s="1">
        <v>-0.23</v>
      </c>
      <c r="N122" s="1">
        <v>1.0</v>
      </c>
      <c r="O122" s="1" t="s">
        <v>956</v>
      </c>
      <c r="P122" s="1" t="s">
        <v>957</v>
      </c>
      <c r="Q122" s="1" t="s">
        <v>958</v>
      </c>
      <c r="R122" s="1" t="s">
        <v>959</v>
      </c>
      <c r="S122" s="9" t="s">
        <v>960</v>
      </c>
      <c r="T122" s="1" t="str">
        <f>"&gt;"&amp;'RiPPs-Referencia'!$D122&amp;" "&amp;'RiPPs-Referencia'!$R122</f>
        <v>&gt;Colicin V ASGRDIAMAIGTLSGQFVAGGIGAAAGGVAGGAIYDYASTHKPNPAMSPSGLGGTIKQKPEGIPSEAWNYAAGRLCNWSPNNLSDVCL</v>
      </c>
      <c r="U122" s="10">
        <v>0.703</v>
      </c>
      <c r="V122" s="10" t="s">
        <v>36</v>
      </c>
      <c r="W122" s="11">
        <v>0.992</v>
      </c>
      <c r="X122" s="11" t="s">
        <v>36</v>
      </c>
      <c r="Y122" s="12">
        <v>0.85061944</v>
      </c>
      <c r="Z122" s="2" t="s">
        <v>36</v>
      </c>
      <c r="AA122" s="13">
        <v>0.9999</v>
      </c>
      <c r="AB122" s="13" t="s">
        <v>36</v>
      </c>
      <c r="AC122" s="14">
        <v>0.63</v>
      </c>
      <c r="AD122" s="14" t="s">
        <v>36</v>
      </c>
      <c r="AE122" s="1"/>
    </row>
    <row r="123" ht="15.75" customHeight="1">
      <c r="A123" s="1" t="s">
        <v>961</v>
      </c>
      <c r="B123" s="1" t="s">
        <v>962</v>
      </c>
      <c r="C123" s="1" t="s">
        <v>845</v>
      </c>
      <c r="D123" s="1" t="s">
        <v>963</v>
      </c>
      <c r="E123" s="1" t="s">
        <v>955</v>
      </c>
      <c r="F123" s="1" t="s">
        <v>48</v>
      </c>
      <c r="G123" s="2" t="s">
        <v>36</v>
      </c>
      <c r="H123" s="1" t="s">
        <v>829</v>
      </c>
      <c r="I123" s="1" t="s">
        <v>197</v>
      </c>
      <c r="J123" s="1">
        <v>7399.31</v>
      </c>
      <c r="K123" s="1">
        <v>3.53</v>
      </c>
      <c r="L123" s="1">
        <v>-2.91</v>
      </c>
      <c r="M123" s="1">
        <v>-0.38</v>
      </c>
      <c r="N123" s="1">
        <v>1.0</v>
      </c>
      <c r="O123" s="1" t="s">
        <v>964</v>
      </c>
      <c r="P123" s="1" t="s">
        <v>965</v>
      </c>
      <c r="Q123" s="1" t="s">
        <v>966</v>
      </c>
      <c r="R123" s="1" t="s">
        <v>967</v>
      </c>
      <c r="S123" s="9" t="s">
        <v>968</v>
      </c>
      <c r="T123" s="1" t="str">
        <f>"&gt;"&amp;'RiPPs-Referencia'!$D123&amp;" "&amp;'RiPPs-Referencia'!$R123</f>
        <v>&gt;microcin E492 DPNTQLLNDLGNNMAWGAALGAPGGLGSAALGAAGGALQTVGQGLIDHGPVNVPIPVLIGPSWNGSGSGYNSATSSSGSGS</v>
      </c>
      <c r="U123" s="10">
        <v>0.238</v>
      </c>
      <c r="V123" s="10" t="s">
        <v>44</v>
      </c>
      <c r="W123" s="11">
        <v>0.79</v>
      </c>
      <c r="X123" s="11" t="s">
        <v>36</v>
      </c>
      <c r="Y123" s="12">
        <v>0.9676362</v>
      </c>
      <c r="Z123" s="2" t="s">
        <v>36</v>
      </c>
      <c r="AA123" s="13">
        <v>0.9997</v>
      </c>
      <c r="AB123" s="13" t="s">
        <v>36</v>
      </c>
      <c r="AC123" s="14">
        <v>0.7</v>
      </c>
      <c r="AD123" s="14" t="s">
        <v>36</v>
      </c>
      <c r="AE123" s="1"/>
    </row>
    <row r="124" ht="15.75" customHeight="1">
      <c r="A124" s="1" t="s">
        <v>969</v>
      </c>
      <c r="B124" s="1" t="s">
        <v>970</v>
      </c>
      <c r="C124" s="1" t="s">
        <v>845</v>
      </c>
      <c r="D124" s="1" t="s">
        <v>971</v>
      </c>
      <c r="E124" s="1" t="s">
        <v>955</v>
      </c>
      <c r="F124" s="1" t="s">
        <v>48</v>
      </c>
      <c r="G124" s="2" t="s">
        <v>36</v>
      </c>
      <c r="H124" s="1" t="s">
        <v>829</v>
      </c>
      <c r="I124" s="1" t="s">
        <v>197</v>
      </c>
      <c r="J124" s="1">
        <v>5626.21</v>
      </c>
      <c r="K124" s="1">
        <v>3.95</v>
      </c>
      <c r="L124" s="1">
        <v>-2.91</v>
      </c>
      <c r="M124" s="1">
        <v>-0.32</v>
      </c>
      <c r="N124" s="1">
        <v>1.0</v>
      </c>
      <c r="O124" s="1" t="s">
        <v>972</v>
      </c>
      <c r="P124" s="1" t="s">
        <v>973</v>
      </c>
      <c r="Q124" s="1" t="s">
        <v>974</v>
      </c>
      <c r="R124" s="1" t="s">
        <v>975</v>
      </c>
      <c r="S124" s="9" t="s">
        <v>976</v>
      </c>
      <c r="T124" s="1" t="str">
        <f>"&gt;"&amp;'RiPPs-Referencia'!$D124&amp;" "&amp;'RiPPs-Referencia'!$R124</f>
        <v>&gt;microcin H47 DGNDGQAELIAIGSLAGTFISPGFGSIAGAYIGDKVHSWATTATVSPSMSPSGIGLSS</v>
      </c>
      <c r="U124" s="10">
        <v>0.089</v>
      </c>
      <c r="V124" s="10" t="s">
        <v>44</v>
      </c>
      <c r="W124" s="11">
        <v>0.606</v>
      </c>
      <c r="X124" s="11" t="s">
        <v>36</v>
      </c>
      <c r="Y124" s="12">
        <v>0.9769354</v>
      </c>
      <c r="Z124" s="2" t="s">
        <v>36</v>
      </c>
      <c r="AA124" s="13">
        <v>0.3248</v>
      </c>
      <c r="AB124" s="13" t="s">
        <v>44</v>
      </c>
      <c r="AC124" s="14">
        <v>0.7</v>
      </c>
      <c r="AD124" s="14" t="s">
        <v>36</v>
      </c>
      <c r="AE124" s="1"/>
    </row>
    <row r="125" ht="15.75" customHeight="1">
      <c r="A125" s="1" t="s">
        <v>977</v>
      </c>
      <c r="B125" s="1" t="s">
        <v>970</v>
      </c>
      <c r="C125" s="1" t="s">
        <v>845</v>
      </c>
      <c r="D125" s="1" t="s">
        <v>978</v>
      </c>
      <c r="E125" s="1" t="s">
        <v>955</v>
      </c>
      <c r="F125" s="1" t="s">
        <v>48</v>
      </c>
      <c r="G125" s="2" t="s">
        <v>36</v>
      </c>
      <c r="H125" s="1" t="s">
        <v>829</v>
      </c>
      <c r="I125" s="1" t="s">
        <v>979</v>
      </c>
      <c r="J125" s="1">
        <v>8887.91</v>
      </c>
      <c r="K125" s="1">
        <v>4.21</v>
      </c>
      <c r="L125" s="1">
        <v>-3.18</v>
      </c>
      <c r="M125" s="1">
        <v>-0.24</v>
      </c>
      <c r="N125" s="1">
        <v>1.0</v>
      </c>
      <c r="O125" s="1" t="s">
        <v>980</v>
      </c>
      <c r="P125" s="1" t="s">
        <v>981</v>
      </c>
      <c r="Q125" s="1" t="s">
        <v>982</v>
      </c>
      <c r="R125" s="1" t="s">
        <v>983</v>
      </c>
      <c r="S125" s="9" t="s">
        <v>984</v>
      </c>
      <c r="T125" s="1" t="str">
        <f>"&gt;"&amp;'RiPPs-Referencia'!$D125&amp;" "&amp;'RiPPs-Referencia'!$R125</f>
        <v>&gt;microcin L GDVNWVDVGKTVATNGAGVIGGAFGAGLCGPVCAGAFAVGSSAAVAALYDAAGNSNSAKQKPEGLPPEAWNYAEGRMCNWSPNNLSDVCL</v>
      </c>
      <c r="U125" s="10">
        <v>0.673</v>
      </c>
      <c r="V125" s="10" t="s">
        <v>36</v>
      </c>
      <c r="W125" s="11">
        <v>1.0</v>
      </c>
      <c r="X125" s="11" t="s">
        <v>36</v>
      </c>
      <c r="Y125" s="12">
        <v>0.9992721</v>
      </c>
      <c r="Z125" s="2" t="s">
        <v>36</v>
      </c>
      <c r="AA125" s="13">
        <v>0.9996</v>
      </c>
      <c r="AB125" s="13" t="s">
        <v>36</v>
      </c>
      <c r="AC125" s="14">
        <v>0.7</v>
      </c>
      <c r="AD125" s="14" t="s">
        <v>36</v>
      </c>
      <c r="AE125" s="1"/>
    </row>
    <row r="126" ht="15.75" customHeight="1">
      <c r="A126" s="1" t="s">
        <v>985</v>
      </c>
      <c r="B126" s="1" t="s">
        <v>970</v>
      </c>
      <c r="C126" s="1" t="s">
        <v>845</v>
      </c>
      <c r="D126" s="1" t="s">
        <v>986</v>
      </c>
      <c r="E126" s="1" t="s">
        <v>955</v>
      </c>
      <c r="F126" s="1" t="s">
        <v>48</v>
      </c>
      <c r="G126" s="2" t="s">
        <v>36</v>
      </c>
      <c r="H126" s="1" t="s">
        <v>829</v>
      </c>
      <c r="I126" s="1" t="s">
        <v>197</v>
      </c>
      <c r="J126" s="1">
        <v>4750.26</v>
      </c>
      <c r="K126" s="1">
        <v>6.01</v>
      </c>
      <c r="L126" s="1">
        <v>0.0</v>
      </c>
      <c r="M126" s="1">
        <v>-0.45</v>
      </c>
      <c r="N126" s="1">
        <v>1.0</v>
      </c>
      <c r="O126" s="1" t="s">
        <v>987</v>
      </c>
      <c r="P126" s="1" t="s">
        <v>988</v>
      </c>
      <c r="Q126" s="1" t="s">
        <v>989</v>
      </c>
      <c r="R126" s="1" t="s">
        <v>990</v>
      </c>
      <c r="S126" s="9" t="s">
        <v>991</v>
      </c>
      <c r="T126" s="1" t="str">
        <f>"&gt;"&amp;'RiPPs-Referencia'!$D126&amp;" "&amp;'RiPPs-Referencia'!$R126</f>
        <v>&gt;microcin M APATSANAAGAAAIVGALAGIPGGPLGVVVGAVSAGLTTAIGSTVGSGSASSSAGGGS</v>
      </c>
      <c r="U126" s="10">
        <v>0.584</v>
      </c>
      <c r="V126" s="10" t="s">
        <v>36</v>
      </c>
      <c r="W126" s="11">
        <v>0.945</v>
      </c>
      <c r="X126" s="11" t="s">
        <v>36</v>
      </c>
      <c r="Y126" s="12">
        <v>0.999725</v>
      </c>
      <c r="Z126" s="2" t="s">
        <v>36</v>
      </c>
      <c r="AA126" s="13">
        <v>0.994</v>
      </c>
      <c r="AB126" s="13" t="s">
        <v>36</v>
      </c>
      <c r="AC126" s="14">
        <v>0.7</v>
      </c>
      <c r="AD126" s="14" t="s">
        <v>36</v>
      </c>
      <c r="AE126" s="1"/>
    </row>
    <row r="127" ht="15.75" customHeight="1">
      <c r="A127" s="1" t="s">
        <v>992</v>
      </c>
      <c r="B127" s="1" t="s">
        <v>970</v>
      </c>
      <c r="C127" s="1" t="s">
        <v>845</v>
      </c>
      <c r="D127" s="1" t="s">
        <v>993</v>
      </c>
      <c r="E127" s="1" t="s">
        <v>955</v>
      </c>
      <c r="F127" s="1" t="s">
        <v>48</v>
      </c>
      <c r="G127" s="2" t="s">
        <v>36</v>
      </c>
      <c r="H127" s="1" t="s">
        <v>829</v>
      </c>
      <c r="I127" s="1" t="s">
        <v>197</v>
      </c>
      <c r="J127" s="1">
        <v>7293.37</v>
      </c>
      <c r="K127" s="1">
        <v>10.63</v>
      </c>
      <c r="L127" s="1">
        <v>2.09</v>
      </c>
      <c r="M127" s="1">
        <v>-0.3</v>
      </c>
      <c r="N127" s="1" t="s">
        <v>489</v>
      </c>
      <c r="O127" s="1" t="s">
        <v>994</v>
      </c>
      <c r="P127" s="1" t="s">
        <v>995</v>
      </c>
      <c r="Q127" s="1" t="s">
        <v>996</v>
      </c>
      <c r="R127" s="1" t="s">
        <v>997</v>
      </c>
      <c r="S127" s="9" t="s">
        <v>998</v>
      </c>
      <c r="T127" s="1" t="str">
        <f>"&gt;"&amp;'RiPPs-Referencia'!$D127&amp;" "&amp;'RiPPs-Referencia'!$R127</f>
        <v>&gt;microcin N AGDPLADPNSQIVRQIMSNAAWGAAFGARGGLGGMAVGAAGGVTQTVLQGAAAHMPVNVPIPKVPMGPSWNGSKG</v>
      </c>
      <c r="U127" s="10">
        <v>0.307</v>
      </c>
      <c r="V127" s="10" t="s">
        <v>44</v>
      </c>
      <c r="W127" s="11">
        <v>0.575</v>
      </c>
      <c r="X127" s="11" t="s">
        <v>36</v>
      </c>
      <c r="Y127" s="12">
        <v>0.8933593</v>
      </c>
      <c r="Z127" s="2" t="s">
        <v>36</v>
      </c>
      <c r="AA127" s="13">
        <v>0.9998</v>
      </c>
      <c r="AB127" s="13" t="s">
        <v>36</v>
      </c>
      <c r="AC127" s="14">
        <v>0.7</v>
      </c>
      <c r="AD127" s="14" t="s">
        <v>36</v>
      </c>
      <c r="AE127" s="1"/>
    </row>
    <row r="128" ht="15.75" customHeight="1">
      <c r="A128" s="1" t="s">
        <v>999</v>
      </c>
      <c r="B128" s="1" t="s">
        <v>1000</v>
      </c>
      <c r="C128" s="1" t="s">
        <v>845</v>
      </c>
      <c r="D128" s="1" t="s">
        <v>1001</v>
      </c>
      <c r="E128" s="1" t="s">
        <v>955</v>
      </c>
      <c r="F128" s="1" t="s">
        <v>48</v>
      </c>
      <c r="G128" s="2" t="s">
        <v>36</v>
      </c>
      <c r="H128" s="1" t="s">
        <v>59</v>
      </c>
      <c r="I128" s="1" t="s">
        <v>59</v>
      </c>
      <c r="J128" s="1">
        <v>3802.06</v>
      </c>
      <c r="K128" s="1">
        <v>3.27</v>
      </c>
      <c r="L128" s="1">
        <v>-5.0</v>
      </c>
      <c r="M128" s="1">
        <v>0.17</v>
      </c>
      <c r="N128" s="1" t="s">
        <v>489</v>
      </c>
      <c r="O128" s="1" t="s">
        <v>1002</v>
      </c>
      <c r="P128" s="1" t="s">
        <v>1003</v>
      </c>
      <c r="Q128" s="1" t="s">
        <v>1004</v>
      </c>
      <c r="R128" s="1" t="s">
        <v>1005</v>
      </c>
      <c r="S128" s="9" t="s">
        <v>1006</v>
      </c>
      <c r="T128" s="1" t="str">
        <f>"&gt;"&amp;'RiPPs-Referencia'!$D128&amp;" "&amp;'RiPPs-Referencia'!$R128</f>
        <v>&gt;	marinostatin TASQQSPVQEVPEQPFATMRYPSDSDEDGFNFPV</v>
      </c>
      <c r="U128" s="10">
        <v>0.119</v>
      </c>
      <c r="V128" s="10" t="s">
        <v>44</v>
      </c>
      <c r="W128" s="11">
        <v>0.003</v>
      </c>
      <c r="X128" s="11" t="s">
        <v>44</v>
      </c>
      <c r="Y128" s="12">
        <v>0.004404515</v>
      </c>
      <c r="Z128" s="2" t="s">
        <v>44</v>
      </c>
      <c r="AA128" s="13">
        <v>0.0015</v>
      </c>
      <c r="AB128" s="13" t="s">
        <v>44</v>
      </c>
      <c r="AC128" s="14">
        <v>0.48</v>
      </c>
      <c r="AD128" s="14" t="s">
        <v>44</v>
      </c>
      <c r="AE128" s="1"/>
    </row>
    <row r="129" ht="15.75" customHeight="1">
      <c r="A129" s="1" t="s">
        <v>1007</v>
      </c>
      <c r="B129" s="1" t="s">
        <v>1008</v>
      </c>
      <c r="C129" s="1" t="s">
        <v>1009</v>
      </c>
      <c r="D129" s="1" t="s">
        <v>1010</v>
      </c>
      <c r="E129" s="1" t="s">
        <v>955</v>
      </c>
      <c r="F129" s="1" t="s">
        <v>36</v>
      </c>
      <c r="G129" s="2" t="s">
        <v>48</v>
      </c>
      <c r="H129" s="1" t="s">
        <v>59</v>
      </c>
      <c r="I129" s="1" t="s">
        <v>59</v>
      </c>
      <c r="J129" s="1">
        <v>1725.87</v>
      </c>
      <c r="K129" s="1">
        <v>3.77</v>
      </c>
      <c r="L129" s="1">
        <v>-2.0</v>
      </c>
      <c r="M129" s="1">
        <v>-0.06</v>
      </c>
      <c r="N129" s="1" t="s">
        <v>489</v>
      </c>
      <c r="O129" s="1" t="s">
        <v>1011</v>
      </c>
      <c r="P129" s="1" t="s">
        <v>1012</v>
      </c>
      <c r="Q129" s="1" t="s">
        <v>1013</v>
      </c>
      <c r="R129" s="1" t="s">
        <v>1014</v>
      </c>
      <c r="S129" s="9" t="s">
        <v>1015</v>
      </c>
      <c r="T129" s="1" t="str">
        <f>"&gt;"&amp;'RiPPs-Referencia'!$D129&amp;" "&amp;'RiPPs-Referencia'!$R129</f>
        <v>&gt;	microviridin B FGTTLKYPSDWEEY</v>
      </c>
      <c r="U129" s="10">
        <v>0.069</v>
      </c>
      <c r="V129" s="10" t="s">
        <v>44</v>
      </c>
      <c r="W129" s="11">
        <v>0.009</v>
      </c>
      <c r="X129" s="11" t="s">
        <v>44</v>
      </c>
      <c r="Y129" s="12">
        <v>0.018224329</v>
      </c>
      <c r="Z129" s="2" t="s">
        <v>44</v>
      </c>
      <c r="AA129" s="13">
        <v>0.0077</v>
      </c>
      <c r="AB129" s="13" t="s">
        <v>44</v>
      </c>
      <c r="AC129" s="14">
        <v>0.87</v>
      </c>
      <c r="AD129" s="14" t="s">
        <v>36</v>
      </c>
      <c r="AE129" s="1"/>
    </row>
    <row r="130" ht="15.75" customHeight="1">
      <c r="A130" s="1" t="s">
        <v>1016</v>
      </c>
      <c r="B130" s="1" t="s">
        <v>1017</v>
      </c>
      <c r="C130" s="1" t="s">
        <v>1009</v>
      </c>
      <c r="D130" s="1" t="s">
        <v>1018</v>
      </c>
      <c r="E130" s="1" t="s">
        <v>955</v>
      </c>
      <c r="F130" s="1" t="s">
        <v>36</v>
      </c>
      <c r="G130" s="2" t="s">
        <v>48</v>
      </c>
      <c r="H130" s="1" t="s">
        <v>59</v>
      </c>
      <c r="I130" s="1" t="s">
        <v>59</v>
      </c>
      <c r="J130" s="1">
        <v>1696.84</v>
      </c>
      <c r="K130" s="1">
        <v>4.53</v>
      </c>
      <c r="L130" s="1">
        <v>-1.0</v>
      </c>
      <c r="M130" s="1">
        <v>0.33</v>
      </c>
      <c r="N130" s="1" t="s">
        <v>489</v>
      </c>
      <c r="O130" s="1" t="s">
        <v>1019</v>
      </c>
      <c r="P130" s="1" t="s">
        <v>1020</v>
      </c>
      <c r="Q130" s="1" t="s">
        <v>1021</v>
      </c>
      <c r="R130" s="1" t="s">
        <v>1022</v>
      </c>
      <c r="S130" s="9" t="s">
        <v>1023</v>
      </c>
      <c r="T130" s="1" t="str">
        <f>"&gt;"&amp;'RiPPs-Referencia'!$D130&amp;" "&amp;'RiPPs-Referencia'!$R130</f>
        <v>&gt;	microviridin J  ISTRKYPSDWEEW</v>
      </c>
      <c r="U130" s="10">
        <v>0.099</v>
      </c>
      <c r="V130" s="10" t="s">
        <v>44</v>
      </c>
      <c r="W130" s="11">
        <v>0.005</v>
      </c>
      <c r="X130" s="11" t="s">
        <v>44</v>
      </c>
      <c r="Y130" s="12">
        <v>0.016984135</v>
      </c>
      <c r="Z130" s="2" t="s">
        <v>44</v>
      </c>
      <c r="AA130" s="13">
        <v>7.0E-4</v>
      </c>
      <c r="AB130" s="13" t="s">
        <v>44</v>
      </c>
      <c r="AC130" s="14">
        <v>0.87</v>
      </c>
      <c r="AD130" s="14" t="s">
        <v>36</v>
      </c>
      <c r="AE130" s="1"/>
    </row>
    <row r="131" ht="15.75" customHeight="1">
      <c r="A131" s="1" t="s">
        <v>1024</v>
      </c>
      <c r="B131" s="1" t="s">
        <v>1025</v>
      </c>
      <c r="C131" s="1" t="s">
        <v>1009</v>
      </c>
      <c r="D131" s="1" t="s">
        <v>1026</v>
      </c>
      <c r="E131" s="1" t="s">
        <v>1027</v>
      </c>
      <c r="F131" s="1" t="s">
        <v>48</v>
      </c>
      <c r="G131" s="2" t="s">
        <v>36</v>
      </c>
      <c r="H131" s="1" t="s">
        <v>37</v>
      </c>
      <c r="I131" s="1" t="s">
        <v>48</v>
      </c>
      <c r="J131" s="1">
        <v>1782.9</v>
      </c>
      <c r="K131" s="1">
        <v>3.77</v>
      </c>
      <c r="L131" s="1">
        <v>-2.0</v>
      </c>
      <c r="M131" s="1">
        <v>0.04</v>
      </c>
      <c r="N131" s="1" t="s">
        <v>489</v>
      </c>
      <c r="O131" s="1" t="s">
        <v>1028</v>
      </c>
      <c r="P131" s="1" t="s">
        <v>1029</v>
      </c>
      <c r="Q131" s="1" t="s">
        <v>1030</v>
      </c>
      <c r="R131" s="1" t="s">
        <v>1031</v>
      </c>
      <c r="S131" s="9" t="s">
        <v>1032</v>
      </c>
      <c r="T131" s="1" t="str">
        <f>"&gt;"&amp;'RiPPs-Referencia'!$D131&amp;" "&amp;'RiPPs-Referencia'!$R131</f>
        <v>&gt;microviridin K  YGNTMKYPSDWEEY</v>
      </c>
      <c r="U131" s="10">
        <v>0.069</v>
      </c>
      <c r="V131" s="10" t="s">
        <v>44</v>
      </c>
      <c r="W131" s="11">
        <v>0.003</v>
      </c>
      <c r="X131" s="11" t="s">
        <v>44</v>
      </c>
      <c r="Y131" s="12">
        <v>0.008723885</v>
      </c>
      <c r="Z131" s="2" t="s">
        <v>44</v>
      </c>
      <c r="AA131" s="13">
        <v>0.0207</v>
      </c>
      <c r="AB131" s="13" t="s">
        <v>44</v>
      </c>
      <c r="AC131" s="14">
        <v>0.54</v>
      </c>
      <c r="AD131" s="14" t="s">
        <v>36</v>
      </c>
      <c r="AE131" s="1"/>
    </row>
    <row r="132" ht="15.75" customHeight="1">
      <c r="A132" s="1" t="s">
        <v>1033</v>
      </c>
      <c r="B132" s="1" t="s">
        <v>1034</v>
      </c>
      <c r="C132" s="1"/>
      <c r="D132" s="1" t="s">
        <v>1035</v>
      </c>
      <c r="E132" s="1" t="s">
        <v>1036</v>
      </c>
      <c r="F132" s="1" t="s">
        <v>48</v>
      </c>
      <c r="G132" s="2" t="s">
        <v>48</v>
      </c>
      <c r="H132" s="1" t="s">
        <v>59</v>
      </c>
      <c r="I132" s="1" t="s">
        <v>59</v>
      </c>
      <c r="J132" s="1">
        <v>6799.38</v>
      </c>
      <c r="K132" s="1">
        <v>3.93</v>
      </c>
      <c r="L132" s="1">
        <v>-4.91</v>
      </c>
      <c r="M132" s="1">
        <v>-0.28</v>
      </c>
      <c r="N132" s="1" t="s">
        <v>489</v>
      </c>
      <c r="O132" s="1" t="s">
        <v>1037</v>
      </c>
      <c r="P132" s="1" t="s">
        <v>1038</v>
      </c>
      <c r="Q132" s="1" t="s">
        <v>1039</v>
      </c>
      <c r="R132" s="1" t="s">
        <v>1040</v>
      </c>
      <c r="S132" s="9" t="s">
        <v>1041</v>
      </c>
      <c r="T132" s="1" t="str">
        <f>"&gt;"&amp;'RiPPs-Referencia'!$D132&amp;" "&amp;'RiPPs-Referencia'!$R132</f>
        <v>&gt;polytheonamide A HPQNVSDQTLTDDDLDQAAGGTGIGVVVAVVAGAVANTGAGVNQVAGGNINVVGNINVNANVSVNMNQTT</v>
      </c>
      <c r="U132" s="10">
        <v>0.149</v>
      </c>
      <c r="V132" s="10" t="s">
        <v>44</v>
      </c>
      <c r="W132" s="11">
        <v>0.022</v>
      </c>
      <c r="X132" s="11" t="s">
        <v>44</v>
      </c>
      <c r="Y132" s="12">
        <v>0.9906131</v>
      </c>
      <c r="Z132" s="2" t="s">
        <v>36</v>
      </c>
      <c r="AA132" s="13">
        <v>0.0413</v>
      </c>
      <c r="AB132" s="13" t="s">
        <v>44</v>
      </c>
      <c r="AC132" s="14">
        <v>0.51</v>
      </c>
      <c r="AD132" s="14" t="s">
        <v>36</v>
      </c>
      <c r="AE132" s="1"/>
    </row>
    <row r="133" ht="15.75" customHeight="1">
      <c r="A133" s="1" t="s">
        <v>1042</v>
      </c>
      <c r="B133" s="1" t="s">
        <v>1043</v>
      </c>
      <c r="C133" s="1" t="s">
        <v>187</v>
      </c>
      <c r="D133" s="1" t="s">
        <v>1044</v>
      </c>
      <c r="E133" s="1" t="s">
        <v>171</v>
      </c>
      <c r="F133" s="1" t="s">
        <v>48</v>
      </c>
      <c r="G133" s="2" t="s">
        <v>36</v>
      </c>
      <c r="H133" s="1" t="s">
        <v>37</v>
      </c>
      <c r="I133" s="1" t="s">
        <v>197</v>
      </c>
      <c r="J133" s="1">
        <v>3412.91</v>
      </c>
      <c r="K133" s="1">
        <v>2.87</v>
      </c>
      <c r="L133" s="1">
        <v>-4.13</v>
      </c>
      <c r="M133" s="1">
        <v>-0.37</v>
      </c>
      <c r="N133" s="1">
        <v>1.0</v>
      </c>
      <c r="O133" s="1" t="s">
        <v>1045</v>
      </c>
      <c r="P133" s="1" t="s">
        <v>1046</v>
      </c>
      <c r="Q133" s="1" t="s">
        <v>1047</v>
      </c>
      <c r="R133" s="1" t="s">
        <v>1048</v>
      </c>
      <c r="S133" s="9" t="s">
        <v>1049</v>
      </c>
      <c r="T133" s="1" t="str">
        <f>"&gt;"&amp;'RiPPs-Referencia'!$D133&amp;" "&amp;'RiPPs-Referencia'!$R133</f>
        <v>&gt;	thuricin CD α VDEEIGGNAACVIGCIGSCVISEGIGSLVGTAFTLG</v>
      </c>
      <c r="U133" s="10">
        <v>0.287</v>
      </c>
      <c r="V133" s="10" t="s">
        <v>44</v>
      </c>
      <c r="W133" s="11">
        <v>0.989</v>
      </c>
      <c r="X133" s="11" t="s">
        <v>36</v>
      </c>
      <c r="Y133" s="12">
        <v>0.93564975</v>
      </c>
      <c r="Z133" s="2" t="s">
        <v>36</v>
      </c>
      <c r="AA133" s="13">
        <v>0.9999</v>
      </c>
      <c r="AB133" s="13" t="s">
        <v>36</v>
      </c>
      <c r="AC133" s="14">
        <v>0.68</v>
      </c>
      <c r="AD133" s="14" t="s">
        <v>36</v>
      </c>
      <c r="AE133" s="1"/>
    </row>
    <row r="134" ht="15.75" customHeight="1">
      <c r="A134" s="1" t="s">
        <v>1050</v>
      </c>
      <c r="B134" s="1" t="s">
        <v>1043</v>
      </c>
      <c r="C134" s="1" t="s">
        <v>187</v>
      </c>
      <c r="D134" s="1" t="s">
        <v>1051</v>
      </c>
      <c r="E134" s="1" t="s">
        <v>1027</v>
      </c>
      <c r="F134" s="1" t="s">
        <v>48</v>
      </c>
      <c r="G134" s="2" t="s">
        <v>48</v>
      </c>
      <c r="H134" s="1" t="s">
        <v>59</v>
      </c>
      <c r="I134" s="1" t="s">
        <v>59</v>
      </c>
      <c r="J134" s="1">
        <v>3021.53</v>
      </c>
      <c r="K134" s="1">
        <v>3.27</v>
      </c>
      <c r="L134" s="1">
        <v>-1.18</v>
      </c>
      <c r="M134" s="1">
        <v>-0.76</v>
      </c>
      <c r="N134" s="1">
        <v>4.0</v>
      </c>
      <c r="O134" s="1" t="s">
        <v>1052</v>
      </c>
      <c r="P134" s="1" t="s">
        <v>1053</v>
      </c>
      <c r="Q134" s="1" t="s">
        <v>1054</v>
      </c>
      <c r="R134" s="1" t="s">
        <v>1055</v>
      </c>
      <c r="S134" s="9" t="s">
        <v>1056</v>
      </c>
      <c r="T134" s="1" t="str">
        <f>"&gt;"&amp;'RiPPs-Referencia'!$D134&amp;" "&amp;'RiPPs-Referencia'!$R134</f>
        <v>&gt;	thurincin H WTCWSCLVCAACSVELLNLVTAATGASTAS</v>
      </c>
      <c r="U134" s="10">
        <v>0.416</v>
      </c>
      <c r="V134" s="10" t="s">
        <v>44</v>
      </c>
      <c r="W134" s="11">
        <v>0.908</v>
      </c>
      <c r="X134" s="11" t="s">
        <v>36</v>
      </c>
      <c r="Y134" s="12">
        <v>0.4386464</v>
      </c>
      <c r="Z134" s="2" t="s">
        <v>44</v>
      </c>
      <c r="AA134" s="13">
        <v>0.9997</v>
      </c>
      <c r="AB134" s="13" t="s">
        <v>36</v>
      </c>
      <c r="AC134" s="14">
        <v>0.71</v>
      </c>
      <c r="AD134" s="14" t="s">
        <v>36</v>
      </c>
      <c r="AE134" s="1"/>
    </row>
    <row r="135" ht="15.75" customHeight="1">
      <c r="A135" s="1" t="s">
        <v>1057</v>
      </c>
      <c r="B135" s="1" t="s">
        <v>1058</v>
      </c>
      <c r="C135" s="1" t="s">
        <v>187</v>
      </c>
      <c r="D135" s="1" t="s">
        <v>1059</v>
      </c>
      <c r="E135" s="1" t="s">
        <v>171</v>
      </c>
      <c r="F135" s="1" t="s">
        <v>36</v>
      </c>
      <c r="G135" s="2" t="s">
        <v>44</v>
      </c>
      <c r="H135" s="1" t="s">
        <v>59</v>
      </c>
      <c r="I135" s="1" t="s">
        <v>59</v>
      </c>
      <c r="J135" s="1">
        <v>2702.36</v>
      </c>
      <c r="K135" s="1">
        <v>10.15</v>
      </c>
      <c r="L135" s="1">
        <v>3.0</v>
      </c>
      <c r="M135" s="1">
        <v>-0.4</v>
      </c>
      <c r="N135" s="1">
        <v>3.0</v>
      </c>
      <c r="O135" s="1" t="s">
        <v>1060</v>
      </c>
      <c r="P135" s="1" t="s">
        <v>1061</v>
      </c>
      <c r="Q135" s="1" t="s">
        <v>1062</v>
      </c>
      <c r="R135" s="1" t="s">
        <v>1063</v>
      </c>
      <c r="S135" s="9" t="s">
        <v>1064</v>
      </c>
      <c r="T135" s="1" t="str">
        <f>"&gt;"&amp;'RiPPs-Referencia'!$D135&amp;" "&amp;'RiPPs-Referencia'!$R135</f>
        <v>&gt;sporulation killing factor  MGCWASKSIAMTRVCALPHPAMRAI</v>
      </c>
      <c r="U135" s="10">
        <v>0.802</v>
      </c>
      <c r="V135" s="10" t="s">
        <v>36</v>
      </c>
      <c r="W135" s="11">
        <v>0.524</v>
      </c>
      <c r="X135" s="11" t="s">
        <v>36</v>
      </c>
      <c r="Y135" s="12">
        <v>0.44549242</v>
      </c>
      <c r="Z135" s="2" t="s">
        <v>44</v>
      </c>
      <c r="AA135" s="13">
        <v>0.9999</v>
      </c>
      <c r="AB135" s="13" t="s">
        <v>36</v>
      </c>
      <c r="AC135" s="14">
        <v>0.64</v>
      </c>
      <c r="AD135" s="14" t="s">
        <v>36</v>
      </c>
      <c r="AE135" s="1"/>
    </row>
    <row r="136" ht="15.75" customHeight="1">
      <c r="A136" s="1" t="s">
        <v>1065</v>
      </c>
      <c r="B136" s="1" t="s">
        <v>1066</v>
      </c>
      <c r="C136" s="1" t="s">
        <v>187</v>
      </c>
      <c r="D136" s="1" t="s">
        <v>1067</v>
      </c>
      <c r="E136" s="1" t="s">
        <v>1068</v>
      </c>
      <c r="F136" s="1" t="s">
        <v>48</v>
      </c>
      <c r="G136" s="2" t="s">
        <v>36</v>
      </c>
      <c r="H136" s="1" t="s">
        <v>37</v>
      </c>
      <c r="I136" s="1" t="s">
        <v>197</v>
      </c>
      <c r="J136" s="1">
        <v>3183.68</v>
      </c>
      <c r="K136" s="1">
        <v>2.85</v>
      </c>
      <c r="L136" s="1">
        <v>-3.13</v>
      </c>
      <c r="M136" s="1">
        <v>-0.54</v>
      </c>
      <c r="N136" s="1">
        <v>4.0</v>
      </c>
      <c r="O136" s="1" t="s">
        <v>1069</v>
      </c>
      <c r="P136" s="1" t="s">
        <v>1070</v>
      </c>
      <c r="Q136" s="1" t="s">
        <v>1071</v>
      </c>
      <c r="R136" s="1" t="s">
        <v>1072</v>
      </c>
      <c r="S136" s="9" t="s">
        <v>1073</v>
      </c>
      <c r="T136" s="1" t="str">
        <f>"&gt;"&amp;'RiPPs-Referencia'!$D136&amp;" "&amp;'RiPPs-Referencia'!$R136</f>
        <v>&gt;	subtilosin A GCATCSIGAACLVDGPIPDFEIAGATGLFGLWG</v>
      </c>
      <c r="U136" s="10">
        <v>0.188</v>
      </c>
      <c r="V136" s="10" t="s">
        <v>44</v>
      </c>
      <c r="W136" s="11">
        <v>0.981</v>
      </c>
      <c r="X136" s="11" t="s">
        <v>36</v>
      </c>
      <c r="Y136" s="12">
        <v>0.72137904</v>
      </c>
      <c r="Z136" s="2" t="s">
        <v>36</v>
      </c>
      <c r="AA136" s="13">
        <v>0.9985</v>
      </c>
      <c r="AB136" s="13" t="s">
        <v>36</v>
      </c>
      <c r="AC136" s="14">
        <v>0.62</v>
      </c>
      <c r="AD136" s="14" t="s">
        <v>36</v>
      </c>
      <c r="AE136" s="1"/>
    </row>
    <row r="137" ht="15.75" customHeight="1">
      <c r="A137" s="1" t="s">
        <v>1074</v>
      </c>
      <c r="B137" s="1" t="s">
        <v>1075</v>
      </c>
      <c r="C137" s="1" t="s">
        <v>317</v>
      </c>
      <c r="D137" s="1" t="s">
        <v>1076</v>
      </c>
      <c r="E137" s="1" t="s">
        <v>1068</v>
      </c>
      <c r="F137" s="1" t="s">
        <v>36</v>
      </c>
      <c r="G137" s="2" t="s">
        <v>36</v>
      </c>
      <c r="H137" s="1" t="s">
        <v>37</v>
      </c>
      <c r="I137" s="1" t="s">
        <v>1077</v>
      </c>
      <c r="J137" s="1">
        <v>1731.01</v>
      </c>
      <c r="K137" s="1">
        <v>4.95</v>
      </c>
      <c r="L137" s="1">
        <v>-0.31</v>
      </c>
      <c r="M137" s="1">
        <v>-0.41</v>
      </c>
      <c r="N137" s="1">
        <v>2.0</v>
      </c>
      <c r="O137" s="1" t="s">
        <v>1078</v>
      </c>
      <c r="P137" s="1" t="s">
        <v>1079</v>
      </c>
      <c r="Q137" s="1" t="s">
        <v>1080</v>
      </c>
      <c r="R137" s="1" t="s">
        <v>1081</v>
      </c>
      <c r="S137" s="9" t="s">
        <v>1082</v>
      </c>
      <c r="T137" s="1" t="str">
        <f>"&gt;"&amp;'RiPPs-Referencia'!$D137&amp;" "&amp;'RiPPs-Referencia'!$R137</f>
        <v>&gt;	cyclothiazomycin SNCTSTGTPASCCSCCCC</v>
      </c>
      <c r="U137" s="10">
        <v>0.446</v>
      </c>
      <c r="V137" s="10" t="s">
        <v>44</v>
      </c>
      <c r="W137" s="11">
        <v>0.988</v>
      </c>
      <c r="X137" s="11" t="s">
        <v>36</v>
      </c>
      <c r="Y137" s="12">
        <v>0.986465</v>
      </c>
      <c r="Z137" s="2" t="s">
        <v>36</v>
      </c>
      <c r="AA137" s="13">
        <v>0.9998</v>
      </c>
      <c r="AB137" s="13" t="s">
        <v>36</v>
      </c>
      <c r="AC137" s="14">
        <v>0.49</v>
      </c>
      <c r="AD137" s="14" t="s">
        <v>44</v>
      </c>
      <c r="AE137" s="1"/>
    </row>
    <row r="138" ht="15.75" customHeight="1">
      <c r="A138" s="1" t="s">
        <v>1083</v>
      </c>
      <c r="B138" s="1" t="s">
        <v>1084</v>
      </c>
      <c r="C138" s="1" t="s">
        <v>317</v>
      </c>
      <c r="D138" s="1" t="s">
        <v>1085</v>
      </c>
      <c r="E138" s="1" t="s">
        <v>1068</v>
      </c>
      <c r="F138" s="1" t="s">
        <v>36</v>
      </c>
      <c r="G138" s="2" t="s">
        <v>36</v>
      </c>
      <c r="H138" s="1" t="s">
        <v>37</v>
      </c>
      <c r="I138" s="1" t="s">
        <v>38</v>
      </c>
      <c r="J138" s="1">
        <v>1570.86</v>
      </c>
      <c r="K138" s="1">
        <v>4.97</v>
      </c>
      <c r="L138" s="1">
        <v>-0.27</v>
      </c>
      <c r="M138" s="1">
        <v>-0.57</v>
      </c>
      <c r="N138" s="1">
        <v>1.0</v>
      </c>
      <c r="O138" s="1" t="s">
        <v>1086</v>
      </c>
      <c r="P138" s="1" t="s">
        <v>1087</v>
      </c>
      <c r="Q138" s="1" t="s">
        <v>1088</v>
      </c>
      <c r="R138" s="1" t="s">
        <v>1089</v>
      </c>
      <c r="S138" s="9" t="s">
        <v>1090</v>
      </c>
      <c r="T138" s="1" t="str">
        <f>"&gt;"&amp;'RiPPs-Referencia'!$D138&amp;" "&amp;'RiPPs-Referencia'!$R138</f>
        <v>&gt;GE2270A SCNCVCGFCCSCSPSA</v>
      </c>
      <c r="U138" s="10">
        <v>0.703</v>
      </c>
      <c r="V138" s="10" t="s">
        <v>36</v>
      </c>
      <c r="W138" s="11">
        <v>0.995</v>
      </c>
      <c r="X138" s="11" t="s">
        <v>36</v>
      </c>
      <c r="Y138" s="12">
        <v>0.9471222</v>
      </c>
      <c r="Z138" s="2" t="s">
        <v>36</v>
      </c>
      <c r="AA138" s="13">
        <v>0.9999</v>
      </c>
      <c r="AB138" s="13" t="s">
        <v>36</v>
      </c>
      <c r="AC138" s="14">
        <v>0.62</v>
      </c>
      <c r="AD138" s="14" t="s">
        <v>36</v>
      </c>
      <c r="AE138" s="1"/>
    </row>
    <row r="139" ht="15.75" customHeight="1">
      <c r="A139" s="1" t="s">
        <v>1091</v>
      </c>
      <c r="B139" s="1" t="s">
        <v>1092</v>
      </c>
      <c r="C139" s="1" t="s">
        <v>317</v>
      </c>
      <c r="D139" s="1" t="s">
        <v>1093</v>
      </c>
      <c r="E139" s="1" t="s">
        <v>1068</v>
      </c>
      <c r="F139" s="1" t="s">
        <v>48</v>
      </c>
      <c r="G139" s="2" t="s">
        <v>36</v>
      </c>
      <c r="H139" s="1" t="s">
        <v>37</v>
      </c>
      <c r="I139" s="1" t="s">
        <v>38</v>
      </c>
      <c r="J139" s="1">
        <v>1634.88</v>
      </c>
      <c r="K139" s="1">
        <v>4.99</v>
      </c>
      <c r="L139" s="1">
        <v>-0.23</v>
      </c>
      <c r="M139" s="1">
        <v>-0.69</v>
      </c>
      <c r="N139" s="1">
        <v>1.0</v>
      </c>
      <c r="O139" s="1" t="s">
        <v>1094</v>
      </c>
      <c r="P139" s="1" t="s">
        <v>1095</v>
      </c>
      <c r="Q139" s="1" t="s">
        <v>1096</v>
      </c>
      <c r="R139" s="1" t="s">
        <v>1097</v>
      </c>
      <c r="S139" s="9" t="s">
        <v>1098</v>
      </c>
      <c r="T139" s="1" t="str">
        <f>"&gt;"&amp;'RiPPs-Referencia'!$D139&amp;" "&amp;'RiPPs-Referencia'!$R139</f>
        <v>&gt;	GE37468  STNCFCYICCSCSSN</v>
      </c>
      <c r="U139" s="10">
        <v>0.485</v>
      </c>
      <c r="V139" s="10" t="s">
        <v>44</v>
      </c>
      <c r="W139" s="11">
        <v>0.28</v>
      </c>
      <c r="X139" s="11" t="s">
        <v>44</v>
      </c>
      <c r="Y139" s="12">
        <v>0.81301224</v>
      </c>
      <c r="Z139" s="2" t="s">
        <v>36</v>
      </c>
      <c r="AA139" s="13">
        <v>0.9998</v>
      </c>
      <c r="AB139" s="13" t="s">
        <v>36</v>
      </c>
      <c r="AC139" s="14">
        <v>0.81</v>
      </c>
      <c r="AD139" s="14" t="s">
        <v>36</v>
      </c>
      <c r="AE139" s="1"/>
    </row>
    <row r="140" ht="15.75" customHeight="1">
      <c r="A140" s="1" t="s">
        <v>1099</v>
      </c>
      <c r="B140" s="1" t="s">
        <v>1100</v>
      </c>
      <c r="C140" s="1" t="s">
        <v>317</v>
      </c>
      <c r="D140" s="1" t="s">
        <v>1101</v>
      </c>
      <c r="E140" s="1" t="s">
        <v>1068</v>
      </c>
      <c r="F140" s="1" t="s">
        <v>48</v>
      </c>
      <c r="G140" s="2" t="s">
        <v>44</v>
      </c>
      <c r="H140" s="1" t="s">
        <v>59</v>
      </c>
      <c r="I140" s="1" t="s">
        <v>59</v>
      </c>
      <c r="J140" s="1">
        <v>1963.14</v>
      </c>
      <c r="K140" s="1">
        <v>3.09</v>
      </c>
      <c r="L140" s="1">
        <v>-1.14</v>
      </c>
      <c r="M140" s="1">
        <v>-0.17</v>
      </c>
      <c r="N140" s="1">
        <v>1.0</v>
      </c>
      <c r="O140" s="1" t="s">
        <v>1102</v>
      </c>
      <c r="P140" s="1" t="s">
        <v>1103</v>
      </c>
      <c r="Q140" s="1" t="s">
        <v>1104</v>
      </c>
      <c r="R140" s="1" t="s">
        <v>1105</v>
      </c>
      <c r="S140" s="9" t="s">
        <v>1106</v>
      </c>
      <c r="T140" s="1" t="str">
        <f>"&gt;"&amp;'RiPPs-Referencia'!$D140&amp;" "&amp;'RiPPs-Referencia'!$R140</f>
        <v>&gt;lactazole SWGSCSCQASSSCAQPQDM</v>
      </c>
      <c r="U140" s="10">
        <v>0.347</v>
      </c>
      <c r="V140" s="10" t="s">
        <v>44</v>
      </c>
      <c r="W140" s="11">
        <v>0.048</v>
      </c>
      <c r="X140" s="11" t="s">
        <v>44</v>
      </c>
      <c r="Y140" s="12">
        <v>0.30024824</v>
      </c>
      <c r="Z140" s="2" t="s">
        <v>44</v>
      </c>
      <c r="AA140" s="13">
        <v>0.5696</v>
      </c>
      <c r="AB140" s="13" t="s">
        <v>36</v>
      </c>
      <c r="AC140" s="14">
        <v>0.69</v>
      </c>
      <c r="AD140" s="14" t="s">
        <v>36</v>
      </c>
      <c r="AE140" s="1"/>
    </row>
    <row r="141" ht="15.75" customHeight="1">
      <c r="A141" s="1" t="s">
        <v>1107</v>
      </c>
      <c r="B141" s="1" t="s">
        <v>1108</v>
      </c>
      <c r="C141" s="1" t="s">
        <v>187</v>
      </c>
      <c r="D141" s="1" t="s">
        <v>1109</v>
      </c>
      <c r="E141" s="1" t="s">
        <v>1068</v>
      </c>
      <c r="F141" s="1" t="s">
        <v>48</v>
      </c>
      <c r="G141" s="2" t="s">
        <v>36</v>
      </c>
      <c r="H141" s="1" t="s">
        <v>37</v>
      </c>
      <c r="I141" s="1" t="s">
        <v>38</v>
      </c>
      <c r="J141" s="1">
        <v>1415.7</v>
      </c>
      <c r="K141" s="1">
        <v>4.97</v>
      </c>
      <c r="L141" s="1">
        <v>-0.27</v>
      </c>
      <c r="M141" s="1">
        <v>-0.64</v>
      </c>
      <c r="N141" s="1">
        <v>1.0</v>
      </c>
      <c r="O141" s="1" t="s">
        <v>1110</v>
      </c>
      <c r="P141" s="1" t="s">
        <v>1111</v>
      </c>
      <c r="Q141" s="1" t="s">
        <v>1112</v>
      </c>
      <c r="R141" s="1" t="s">
        <v>1113</v>
      </c>
      <c r="S141" s="9" t="s">
        <v>1114</v>
      </c>
      <c r="T141" s="1" t="str">
        <f>"&gt;"&amp;'RiPPs-Referencia'!$D141&amp;" "&amp;'RiPPs-Referencia'!$R141</f>
        <v>&gt;	micrococcin P1  SCTTCVCTCSCCTT</v>
      </c>
      <c r="U141" s="10">
        <v>0.762</v>
      </c>
      <c r="V141" s="10" t="s">
        <v>36</v>
      </c>
      <c r="W141" s="11">
        <v>0.476</v>
      </c>
      <c r="X141" s="11" t="s">
        <v>44</v>
      </c>
      <c r="Y141" s="12">
        <v>0.9967212</v>
      </c>
      <c r="Z141" s="2" t="s">
        <v>36</v>
      </c>
      <c r="AA141" s="13">
        <v>0.9999</v>
      </c>
      <c r="AB141" s="13" t="s">
        <v>36</v>
      </c>
      <c r="AC141" s="14">
        <v>0.54</v>
      </c>
      <c r="AD141" s="14" t="s">
        <v>36</v>
      </c>
      <c r="AE141" s="1"/>
    </row>
    <row r="142" ht="15.75" customHeight="1">
      <c r="A142" s="1" t="s">
        <v>1115</v>
      </c>
      <c r="B142" s="1" t="s">
        <v>1116</v>
      </c>
      <c r="C142" s="1" t="s">
        <v>317</v>
      </c>
      <c r="D142" s="1" t="s">
        <v>1117</v>
      </c>
      <c r="E142" s="1" t="s">
        <v>1068</v>
      </c>
      <c r="F142" s="1" t="s">
        <v>48</v>
      </c>
      <c r="G142" s="2" t="s">
        <v>36</v>
      </c>
      <c r="H142" s="1" t="s">
        <v>37</v>
      </c>
      <c r="I142" s="1" t="s">
        <v>48</v>
      </c>
      <c r="J142" s="1">
        <v>1300.46</v>
      </c>
      <c r="K142" s="1">
        <v>3.27</v>
      </c>
      <c r="L142" s="1">
        <v>-1.22</v>
      </c>
      <c r="M142" s="1">
        <v>-0.01</v>
      </c>
      <c r="N142" s="1">
        <v>1.0</v>
      </c>
      <c r="O142" s="1" t="s">
        <v>1118</v>
      </c>
      <c r="P142" s="1" t="s">
        <v>1119</v>
      </c>
      <c r="Q142" s="1" t="s">
        <v>1120</v>
      </c>
      <c r="R142" s="1" t="s">
        <v>1121</v>
      </c>
      <c r="S142" s="9" t="s">
        <v>1122</v>
      </c>
      <c r="T142" s="1" t="str">
        <f>"&gt;"&amp;'RiPPs-Referencia'!$D142&amp;" "&amp;'RiPPs-Referencia'!$R142</f>
        <v>&gt;	nocathiacin SCTTCECSCSCSS</v>
      </c>
      <c r="U142" s="10">
        <v>0.416</v>
      </c>
      <c r="V142" s="10" t="s">
        <v>44</v>
      </c>
      <c r="W142" s="11">
        <v>0.044</v>
      </c>
      <c r="X142" s="11" t="s">
        <v>44</v>
      </c>
      <c r="Y142" s="12">
        <v>0.90777063</v>
      </c>
      <c r="Z142" s="2" t="s">
        <v>36</v>
      </c>
      <c r="AA142" s="13">
        <v>0.9961</v>
      </c>
      <c r="AB142" s="13" t="s">
        <v>36</v>
      </c>
      <c r="AC142" s="14">
        <v>0.57</v>
      </c>
      <c r="AD142" s="14" t="s">
        <v>36</v>
      </c>
      <c r="AE142" s="1"/>
    </row>
    <row r="143" ht="15.75" customHeight="1">
      <c r="A143" s="1" t="s">
        <v>1123</v>
      </c>
      <c r="B143" s="1" t="s">
        <v>1124</v>
      </c>
      <c r="C143" s="1" t="s">
        <v>317</v>
      </c>
      <c r="D143" s="1" t="s">
        <v>1125</v>
      </c>
      <c r="E143" s="1" t="s">
        <v>1068</v>
      </c>
      <c r="F143" s="1" t="s">
        <v>48</v>
      </c>
      <c r="G143" s="2" t="s">
        <v>36</v>
      </c>
      <c r="H143" s="16" t="s">
        <v>37</v>
      </c>
      <c r="I143" s="1" t="s">
        <v>38</v>
      </c>
      <c r="J143" s="1">
        <v>1316.52</v>
      </c>
      <c r="K143" s="1">
        <v>3.27</v>
      </c>
      <c r="L143" s="1">
        <v>-1.27</v>
      </c>
      <c r="M143" s="1">
        <v>-0.2</v>
      </c>
      <c r="N143" s="1">
        <v>1.0</v>
      </c>
      <c r="O143" s="1" t="s">
        <v>1126</v>
      </c>
      <c r="P143" s="1" t="s">
        <v>1127</v>
      </c>
      <c r="Q143" s="1" t="s">
        <v>1128</v>
      </c>
      <c r="R143" s="1" t="s">
        <v>1129</v>
      </c>
      <c r="S143" s="9" t="s">
        <v>1130</v>
      </c>
      <c r="T143" s="1" t="str">
        <f>"&gt;"&amp;'RiPPs-Referencia'!$D143&amp;" "&amp;'RiPPs-Referencia'!$R143</f>
        <v>&gt;nosiheptide SCTTCECCCSCSS</v>
      </c>
      <c r="U143" s="10">
        <v>0.406</v>
      </c>
      <c r="V143" s="10" t="s">
        <v>44</v>
      </c>
      <c r="W143" s="11">
        <v>0.464</v>
      </c>
      <c r="X143" s="11" t="s">
        <v>44</v>
      </c>
      <c r="Y143" s="12">
        <v>0.9761356</v>
      </c>
      <c r="Z143" s="2" t="s">
        <v>36</v>
      </c>
      <c r="AA143" s="13">
        <v>0.9974</v>
      </c>
      <c r="AB143" s="13" t="s">
        <v>36</v>
      </c>
      <c r="AC143" s="14">
        <v>0.57</v>
      </c>
      <c r="AD143" s="14" t="s">
        <v>36</v>
      </c>
      <c r="AE143" s="1"/>
    </row>
    <row r="144" ht="15.75" customHeight="1">
      <c r="A144" s="1" t="s">
        <v>1131</v>
      </c>
      <c r="B144" s="1" t="s">
        <v>1132</v>
      </c>
      <c r="C144" s="1" t="s">
        <v>317</v>
      </c>
      <c r="D144" s="1" t="s">
        <v>1133</v>
      </c>
      <c r="E144" s="1" t="s">
        <v>1068</v>
      </c>
      <c r="F144" s="1" t="s">
        <v>48</v>
      </c>
      <c r="G144" s="2" t="s">
        <v>36</v>
      </c>
      <c r="H144" s="1" t="s">
        <v>37</v>
      </c>
      <c r="I144" s="1" t="s">
        <v>38</v>
      </c>
      <c r="J144" s="1">
        <v>1642.89</v>
      </c>
      <c r="K144" s="1">
        <v>4.99</v>
      </c>
      <c r="L144" s="1">
        <v>-0.23</v>
      </c>
      <c r="M144" s="1">
        <v>-0.48</v>
      </c>
      <c r="N144" s="1">
        <v>1.0</v>
      </c>
      <c r="O144" s="1" t="s">
        <v>1134</v>
      </c>
      <c r="P144" s="1" t="s">
        <v>1135</v>
      </c>
      <c r="Q144" s="1" t="s">
        <v>1136</v>
      </c>
      <c r="R144" s="1" t="s">
        <v>1137</v>
      </c>
      <c r="S144" s="9" t="s">
        <v>1138</v>
      </c>
      <c r="T144" s="1" t="str">
        <f>"&gt;"&amp;'RiPPs-Referencia'!$D144&amp;" "&amp;'RiPPs-Referencia'!$R144</f>
        <v>&gt;	siomycin A  VSSASCTTCICTCSCSS</v>
      </c>
      <c r="U144" s="10">
        <v>0.495</v>
      </c>
      <c r="V144" s="10" t="s">
        <v>44</v>
      </c>
      <c r="W144" s="11">
        <v>0.762</v>
      </c>
      <c r="X144" s="11" t="s">
        <v>36</v>
      </c>
      <c r="Y144" s="12">
        <v>0.9505025</v>
      </c>
      <c r="Z144" s="2" t="s">
        <v>36</v>
      </c>
      <c r="AA144" s="13">
        <v>0.9999</v>
      </c>
      <c r="AB144" s="13" t="s">
        <v>36</v>
      </c>
      <c r="AC144" s="14">
        <v>0.92</v>
      </c>
      <c r="AD144" s="14" t="s">
        <v>36</v>
      </c>
      <c r="AE144" s="1"/>
    </row>
    <row r="145" ht="15.75" customHeight="1">
      <c r="A145" s="1" t="s">
        <v>1139</v>
      </c>
      <c r="B145" s="1" t="s">
        <v>1140</v>
      </c>
      <c r="C145" s="1" t="s">
        <v>317</v>
      </c>
      <c r="D145" s="1" t="s">
        <v>1141</v>
      </c>
      <c r="E145" s="1" t="s">
        <v>1068</v>
      </c>
      <c r="F145" s="1" t="s">
        <v>36</v>
      </c>
      <c r="G145" s="2" t="s">
        <v>36</v>
      </c>
      <c r="H145" s="1" t="s">
        <v>37</v>
      </c>
      <c r="I145" s="1" t="s">
        <v>38</v>
      </c>
      <c r="J145" s="1">
        <v>1593.89</v>
      </c>
      <c r="K145" s="1">
        <v>4.97</v>
      </c>
      <c r="L145" s="1">
        <v>-0.27</v>
      </c>
      <c r="M145" s="1">
        <v>-0.78</v>
      </c>
      <c r="N145" s="1">
        <v>1.0</v>
      </c>
      <c r="O145" s="1" t="s">
        <v>1142</v>
      </c>
      <c r="P145" s="1" t="s">
        <v>1143</v>
      </c>
      <c r="Q145" s="1" t="s">
        <v>1144</v>
      </c>
      <c r="R145" s="1" t="s">
        <v>1145</v>
      </c>
      <c r="S145" s="9" t="s">
        <v>1146</v>
      </c>
      <c r="T145" s="1" t="str">
        <f>"&gt;"&amp;'RiPPs-Referencia'!$D145&amp;" "&amp;'RiPPs-Referencia'!$R145</f>
        <v>&gt;thiomuracin A SCNCFCYICCSCSSA</v>
      </c>
      <c r="U145" s="10">
        <v>0.446</v>
      </c>
      <c r="V145" s="10" t="s">
        <v>44</v>
      </c>
      <c r="W145" s="11">
        <v>0.974</v>
      </c>
      <c r="X145" s="11" t="s">
        <v>36</v>
      </c>
      <c r="Y145" s="12">
        <v>0.96657526</v>
      </c>
      <c r="Z145" s="2" t="s">
        <v>36</v>
      </c>
      <c r="AA145" s="13">
        <v>1.0</v>
      </c>
      <c r="AB145" s="13" t="s">
        <v>36</v>
      </c>
      <c r="AC145" s="14">
        <v>0.54</v>
      </c>
      <c r="AD145" s="14" t="s">
        <v>36</v>
      </c>
      <c r="AE145" s="1"/>
    </row>
    <row r="146" ht="15.75" customHeight="1">
      <c r="A146" s="1" t="s">
        <v>1147</v>
      </c>
      <c r="B146" s="1" t="s">
        <v>1148</v>
      </c>
      <c r="C146" s="1" t="s">
        <v>317</v>
      </c>
      <c r="D146" s="1" t="s">
        <v>1149</v>
      </c>
      <c r="E146" s="1" t="s">
        <v>1068</v>
      </c>
      <c r="F146" s="1" t="s">
        <v>48</v>
      </c>
      <c r="G146" s="2" t="s">
        <v>36</v>
      </c>
      <c r="H146" s="1" t="s">
        <v>37</v>
      </c>
      <c r="I146" s="1" t="s">
        <v>38</v>
      </c>
      <c r="J146" s="1">
        <v>1640.92</v>
      </c>
      <c r="K146" s="1">
        <v>4.99</v>
      </c>
      <c r="L146" s="1">
        <v>-0.23</v>
      </c>
      <c r="M146" s="1">
        <v>-0.55</v>
      </c>
      <c r="N146" s="1">
        <v>1.0</v>
      </c>
      <c r="O146" s="1" t="s">
        <v>1150</v>
      </c>
      <c r="P146" s="1" t="s">
        <v>1151</v>
      </c>
      <c r="Q146" s="1" t="s">
        <v>1152</v>
      </c>
      <c r="R146" s="1" t="s">
        <v>1153</v>
      </c>
      <c r="S146" s="9" t="s">
        <v>1154</v>
      </c>
      <c r="T146" s="1" t="str">
        <f>"&gt;"&amp;'RiPPs-Referencia'!$D146&amp;" "&amp;'RiPPs-Referencia'!$R146</f>
        <v>&gt;thiostrepton  IASASCTTCICTCSCSS</v>
      </c>
      <c r="U146" s="10">
        <v>0.723</v>
      </c>
      <c r="V146" s="10" t="s">
        <v>36</v>
      </c>
      <c r="W146" s="11">
        <v>0.952</v>
      </c>
      <c r="X146" s="11" t="s">
        <v>36</v>
      </c>
      <c r="Y146" s="12">
        <v>0.92176926</v>
      </c>
      <c r="Z146" s="2" t="s">
        <v>36</v>
      </c>
      <c r="AA146" s="13">
        <v>0.9999</v>
      </c>
      <c r="AB146" s="13" t="s">
        <v>36</v>
      </c>
      <c r="AC146" s="14">
        <v>0.94</v>
      </c>
      <c r="AD146" s="14" t="s">
        <v>36</v>
      </c>
      <c r="AE146" s="1"/>
    </row>
    <row r="147" ht="15.75" customHeight="1">
      <c r="A147" s="1" t="s">
        <v>1155</v>
      </c>
      <c r="B147" s="1" t="s">
        <v>1156</v>
      </c>
      <c r="C147" s="1" t="s">
        <v>317</v>
      </c>
      <c r="D147" s="1" t="s">
        <v>1157</v>
      </c>
      <c r="E147" s="1" t="s">
        <v>1068</v>
      </c>
      <c r="F147" s="1" t="s">
        <v>36</v>
      </c>
      <c r="G147" s="2" t="s">
        <v>36</v>
      </c>
      <c r="H147" s="1" t="s">
        <v>37</v>
      </c>
      <c r="I147" s="1" t="s">
        <v>38</v>
      </c>
      <c r="J147" s="1">
        <v>1469.55</v>
      </c>
      <c r="K147" s="1">
        <v>5.05</v>
      </c>
      <c r="L147" s="1">
        <v>-0.14</v>
      </c>
      <c r="M147" s="1">
        <v>-0.19</v>
      </c>
      <c r="N147" s="1">
        <v>1.0</v>
      </c>
      <c r="O147" s="1" t="s">
        <v>1158</v>
      </c>
      <c r="P147" s="1" t="s">
        <v>1159</v>
      </c>
      <c r="Q147" s="1" t="s">
        <v>1160</v>
      </c>
      <c r="R147" s="1" t="s">
        <v>1161</v>
      </c>
      <c r="S147" s="9" t="s">
        <v>1162</v>
      </c>
      <c r="T147" s="1" t="str">
        <f>"&gt;"&amp;'RiPPs-Referencia'!$D147&amp;" "&amp;'RiPPs-Referencia'!$R147</f>
        <v>&gt;TP-1161  SCTTTGCACSSSSSST</v>
      </c>
      <c r="U147" s="10">
        <v>0.485</v>
      </c>
      <c r="V147" s="10" t="s">
        <v>44</v>
      </c>
      <c r="W147" s="11">
        <v>0.003</v>
      </c>
      <c r="X147" s="11" t="s">
        <v>44</v>
      </c>
      <c r="Y147" s="12">
        <v>0.32223016</v>
      </c>
      <c r="Z147" s="2" t="s">
        <v>44</v>
      </c>
      <c r="AA147" s="13">
        <v>0.9105</v>
      </c>
      <c r="AB147" s="13" t="s">
        <v>36</v>
      </c>
      <c r="AC147" s="14">
        <v>0.63</v>
      </c>
      <c r="AD147" s="14" t="s">
        <v>36</v>
      </c>
      <c r="AE147" s="1"/>
    </row>
    <row r="148" ht="15.75" customHeight="1">
      <c r="A148" s="1" t="s">
        <v>1163</v>
      </c>
      <c r="B148" s="1" t="s">
        <v>836</v>
      </c>
      <c r="C148" s="1" t="s">
        <v>187</v>
      </c>
      <c r="D148" s="1" t="s">
        <v>1164</v>
      </c>
      <c r="E148" s="1" t="s">
        <v>1068</v>
      </c>
      <c r="F148" s="1" t="s">
        <v>36</v>
      </c>
      <c r="G148" s="2" t="s">
        <v>36</v>
      </c>
      <c r="H148" s="1" t="s">
        <v>37</v>
      </c>
      <c r="I148" s="1" t="s">
        <v>48</v>
      </c>
      <c r="J148" s="1">
        <v>6399.63</v>
      </c>
      <c r="K148" s="1">
        <v>10.26</v>
      </c>
      <c r="L148" s="1">
        <v>4.99</v>
      </c>
      <c r="M148" s="1">
        <v>-0.36</v>
      </c>
      <c r="N148" s="1">
        <v>1.0</v>
      </c>
      <c r="O148" s="1" t="s">
        <v>1165</v>
      </c>
      <c r="P148" s="1" t="s">
        <v>1166</v>
      </c>
      <c r="Q148" s="1" t="s">
        <v>1167</v>
      </c>
      <c r="R148" s="1" t="s">
        <v>1168</v>
      </c>
      <c r="S148" s="9" t="s">
        <v>1169</v>
      </c>
      <c r="T148" s="1" t="str">
        <f>"&gt;"&amp;'RiPPs-Referencia'!$D148&amp;" "&amp;'RiPPs-Referencia'!$R148</f>
        <v>&gt;amylocyclicin LASTLGISTAAAKKAIDIIDAASTIASIISLIGIVTGAGAISYAIVATAKTMIKKYGKKYAAAW</v>
      </c>
      <c r="U148" s="10">
        <v>0.376</v>
      </c>
      <c r="V148" s="10" t="s">
        <v>44</v>
      </c>
      <c r="W148" s="11">
        <v>0.971</v>
      </c>
      <c r="X148" s="11" t="s">
        <v>36</v>
      </c>
      <c r="Y148" s="12">
        <v>0.9764963</v>
      </c>
      <c r="Z148" s="2" t="s">
        <v>36</v>
      </c>
      <c r="AA148" s="13">
        <v>0.9965</v>
      </c>
      <c r="AB148" s="13" t="s">
        <v>36</v>
      </c>
      <c r="AC148" s="14">
        <v>0.56</v>
      </c>
      <c r="AD148" s="14" t="s">
        <v>36</v>
      </c>
      <c r="AE148" s="1"/>
    </row>
    <row r="149" ht="15.75" customHeight="1">
      <c r="A149" s="1" t="s">
        <v>1170</v>
      </c>
      <c r="B149" s="1" t="s">
        <v>1171</v>
      </c>
      <c r="C149" s="1" t="s">
        <v>187</v>
      </c>
      <c r="D149" s="1" t="s">
        <v>1172</v>
      </c>
      <c r="E149" s="1" t="s">
        <v>255</v>
      </c>
      <c r="F149" s="1" t="s">
        <v>48</v>
      </c>
      <c r="G149" s="2" t="s">
        <v>36</v>
      </c>
      <c r="H149" s="1" t="s">
        <v>37</v>
      </c>
      <c r="I149" s="1" t="s">
        <v>48</v>
      </c>
      <c r="J149" s="1">
        <v>4615.22</v>
      </c>
      <c r="K149" s="1">
        <v>8.7</v>
      </c>
      <c r="L149" s="1">
        <v>3.09</v>
      </c>
      <c r="M149" s="1">
        <v>-0.28</v>
      </c>
      <c r="N149" s="1">
        <v>4.0</v>
      </c>
      <c r="O149" s="1" t="s">
        <v>1173</v>
      </c>
      <c r="P149" s="1" t="s">
        <v>1174</v>
      </c>
      <c r="Q149" s="1" t="s">
        <v>1175</v>
      </c>
      <c r="R149" s="1" t="s">
        <v>1176</v>
      </c>
      <c r="S149" s="9" t="s">
        <v>1177</v>
      </c>
      <c r="T149" s="1" t="str">
        <f>"&gt;"&amp;'RiPPs-Referencia'!$D149&amp;" "&amp;'RiPPs-Referencia'!$R149</f>
        <v>&gt;coagulin KYYGNGVTCGKHSCSVDWGKATTCIINNGAMAWATGGHQGTHKC</v>
      </c>
      <c r="U149" s="10">
        <v>0.98</v>
      </c>
      <c r="V149" s="10" t="s">
        <v>36</v>
      </c>
      <c r="W149" s="11">
        <v>0.988</v>
      </c>
      <c r="X149" s="11" t="s">
        <v>36</v>
      </c>
      <c r="Y149" s="12">
        <v>0.99807745</v>
      </c>
      <c r="Z149" s="2" t="s">
        <v>36</v>
      </c>
      <c r="AA149" s="13">
        <v>0.9999</v>
      </c>
      <c r="AB149" s="13" t="s">
        <v>36</v>
      </c>
      <c r="AC149" s="14">
        <v>1.0</v>
      </c>
      <c r="AD149" s="14" t="s">
        <v>36</v>
      </c>
      <c r="AE149" s="1"/>
    </row>
    <row r="150" ht="15.75" customHeight="1">
      <c r="A150" s="1" t="s">
        <v>1178</v>
      </c>
      <c r="B150" s="1" t="s">
        <v>1179</v>
      </c>
      <c r="C150" s="1" t="s">
        <v>187</v>
      </c>
      <c r="D150" s="1" t="s">
        <v>1180</v>
      </c>
      <c r="E150" s="1" t="s">
        <v>255</v>
      </c>
      <c r="F150" s="1" t="s">
        <v>48</v>
      </c>
      <c r="G150" s="2" t="s">
        <v>36</v>
      </c>
      <c r="H150" s="1" t="s">
        <v>37</v>
      </c>
      <c r="I150" s="1" t="s">
        <v>197</v>
      </c>
      <c r="J150" s="1">
        <v>4349.13</v>
      </c>
      <c r="K150" s="1">
        <v>9.05</v>
      </c>
      <c r="L150" s="1">
        <v>3.82</v>
      </c>
      <c r="M150" s="1">
        <v>-0.31</v>
      </c>
      <c r="N150" s="1">
        <v>3.0</v>
      </c>
      <c r="O150" s="1" t="s">
        <v>1181</v>
      </c>
      <c r="P150" s="1" t="s">
        <v>1182</v>
      </c>
      <c r="Q150" s="1" t="s">
        <v>1183</v>
      </c>
      <c r="R150" s="1" t="s">
        <v>1184</v>
      </c>
      <c r="S150" s="9" t="s">
        <v>1185</v>
      </c>
      <c r="T150" s="1" t="str">
        <f>"&gt;"&amp;'RiPPs-Referencia'!$D150&amp;" "&amp;'RiPPs-Referencia'!$R150</f>
        <v>&gt;	enterocin A  KYYGNGVYCTKNKCTVDWAKATTCIAGMSIGGFLGGAIPGKC</v>
      </c>
      <c r="U150" s="10">
        <v>0.584</v>
      </c>
      <c r="V150" s="10" t="s">
        <v>36</v>
      </c>
      <c r="W150" s="11">
        <v>0.977</v>
      </c>
      <c r="X150" s="11" t="s">
        <v>36</v>
      </c>
      <c r="Y150" s="12">
        <v>0.9994567</v>
      </c>
      <c r="Z150" s="2" t="s">
        <v>36</v>
      </c>
      <c r="AA150" s="13">
        <v>1.0</v>
      </c>
      <c r="AB150" s="13" t="s">
        <v>36</v>
      </c>
      <c r="AC150" s="14">
        <v>0.41</v>
      </c>
      <c r="AD150" s="14" t="s">
        <v>44</v>
      </c>
      <c r="AE150" s="1"/>
    </row>
    <row r="151" ht="15.75" customHeight="1">
      <c r="A151" s="1" t="s">
        <v>1186</v>
      </c>
      <c r="B151" s="1" t="s">
        <v>1187</v>
      </c>
      <c r="C151" s="1" t="s">
        <v>187</v>
      </c>
      <c r="D151" s="1" t="s">
        <v>1188</v>
      </c>
      <c r="E151" s="1" t="s">
        <v>1027</v>
      </c>
      <c r="F151" s="1" t="s">
        <v>48</v>
      </c>
      <c r="G151" s="2" t="s">
        <v>36</v>
      </c>
      <c r="H151" s="1" t="s">
        <v>37</v>
      </c>
      <c r="I151" s="1" t="s">
        <v>197</v>
      </c>
      <c r="J151" s="1">
        <v>4488.22</v>
      </c>
      <c r="K151" s="1">
        <v>9.66</v>
      </c>
      <c r="L151" s="1">
        <v>3.0</v>
      </c>
      <c r="M151" s="1">
        <v>-0.6</v>
      </c>
      <c r="N151" s="1" t="s">
        <v>489</v>
      </c>
      <c r="O151" s="1" t="s">
        <v>1189</v>
      </c>
      <c r="P151" s="1" t="s">
        <v>1190</v>
      </c>
      <c r="Q151" s="1" t="s">
        <v>1191</v>
      </c>
      <c r="R151" s="1" t="s">
        <v>1192</v>
      </c>
      <c r="S151" s="9" t="s">
        <v>1193</v>
      </c>
      <c r="T151" s="1" t="str">
        <f>"&gt;"&amp;'RiPPs-Referencia'!$D151&amp;" "&amp;'RiPPs-Referencia'!$R151</f>
        <v>&gt;gassericin T VGGATVAGWALGNAVCGPACGFVGAHYVPIAWAGVTAATGGFGKIRK</v>
      </c>
      <c r="U151" s="10">
        <v>0.307</v>
      </c>
      <c r="V151" s="10" t="s">
        <v>44</v>
      </c>
      <c r="W151" s="11">
        <v>0.944</v>
      </c>
      <c r="X151" s="11" t="s">
        <v>36</v>
      </c>
      <c r="Y151" s="12">
        <v>0.9712765</v>
      </c>
      <c r="Z151" s="2" t="s">
        <v>36</v>
      </c>
      <c r="AA151" s="13">
        <v>1.0</v>
      </c>
      <c r="AB151" s="13" t="s">
        <v>36</v>
      </c>
      <c r="AC151" s="14">
        <v>0.59</v>
      </c>
      <c r="AD151" s="14" t="s">
        <v>36</v>
      </c>
      <c r="AE151" s="1"/>
    </row>
    <row r="152" ht="15.75" customHeight="1">
      <c r="A152" s="1" t="s">
        <v>1194</v>
      </c>
      <c r="B152" s="1" t="s">
        <v>598</v>
      </c>
      <c r="C152" s="1" t="s">
        <v>187</v>
      </c>
      <c r="D152" s="1" t="s">
        <v>1195</v>
      </c>
      <c r="E152" s="1" t="s">
        <v>1027</v>
      </c>
      <c r="F152" s="1" t="s">
        <v>48</v>
      </c>
      <c r="G152" s="2" t="s">
        <v>36</v>
      </c>
      <c r="H152" s="1" t="s">
        <v>37</v>
      </c>
      <c r="I152" s="1" t="s">
        <v>197</v>
      </c>
      <c r="J152" s="1">
        <v>4190.99</v>
      </c>
      <c r="K152" s="1">
        <v>10.58</v>
      </c>
      <c r="L152" s="1">
        <v>4.0</v>
      </c>
      <c r="M152" s="1">
        <v>-0.26</v>
      </c>
      <c r="N152" s="1" t="s">
        <v>489</v>
      </c>
      <c r="O152" s="1" t="s">
        <v>1196</v>
      </c>
      <c r="P152" s="1" t="s">
        <v>1197</v>
      </c>
      <c r="Q152" s="1" t="s">
        <v>1198</v>
      </c>
      <c r="R152" s="1" t="s">
        <v>1199</v>
      </c>
      <c r="S152" s="9" t="s">
        <v>1200</v>
      </c>
      <c r="T152" s="1" t="str">
        <f>"&gt;"&amp;'RiPPs-Referencia'!$D152&amp;" "&amp;'RiPPs-Referencia'!$R152</f>
        <v>&gt;	lacticin Q KAVQWAWANKGKILDWLNAGQAIDWVVSKIKQILGIK</v>
      </c>
      <c r="U152" s="10">
        <v>0.525</v>
      </c>
      <c r="V152" s="10" t="s">
        <v>36</v>
      </c>
      <c r="W152" s="11">
        <v>0.996</v>
      </c>
      <c r="X152" s="11" t="s">
        <v>36</v>
      </c>
      <c r="Y152" s="12">
        <v>0.81010914</v>
      </c>
      <c r="Z152" s="2" t="s">
        <v>36</v>
      </c>
      <c r="AA152" s="13">
        <v>0.1584</v>
      </c>
      <c r="AB152" s="13" t="s">
        <v>44</v>
      </c>
      <c r="AC152" s="14">
        <v>0.94</v>
      </c>
      <c r="AD152" s="14" t="s">
        <v>36</v>
      </c>
      <c r="AE152" s="1"/>
    </row>
    <row r="153" ht="15.75" customHeight="1">
      <c r="A153" s="1" t="s">
        <v>1201</v>
      </c>
      <c r="B153" s="1" t="s">
        <v>1202</v>
      </c>
      <c r="C153" s="1" t="s">
        <v>187</v>
      </c>
      <c r="D153" s="1" t="s">
        <v>1203</v>
      </c>
      <c r="E153" s="1" t="s">
        <v>1027</v>
      </c>
      <c r="F153" s="1" t="s">
        <v>48</v>
      </c>
      <c r="G153" s="2" t="s">
        <v>36</v>
      </c>
      <c r="H153" s="1" t="s">
        <v>37</v>
      </c>
      <c r="I153" s="1" t="s">
        <v>1204</v>
      </c>
      <c r="J153" s="1">
        <v>6216.47</v>
      </c>
      <c r="K153" s="1">
        <v>9.6</v>
      </c>
      <c r="L153" s="1">
        <v>1.99</v>
      </c>
      <c r="M153" s="1">
        <v>-0.99</v>
      </c>
      <c r="N153" s="1" t="s">
        <v>489</v>
      </c>
      <c r="O153" s="1" t="s">
        <v>1205</v>
      </c>
      <c r="P153" s="1" t="s">
        <v>1206</v>
      </c>
      <c r="Q153" s="1" t="s">
        <v>1207</v>
      </c>
      <c r="R153" s="1" t="s">
        <v>1208</v>
      </c>
      <c r="S153" s="9" t="s">
        <v>1209</v>
      </c>
      <c r="T153" s="1" t="str">
        <f>"&gt;"&amp;'RiPPs-Referencia'!$D153&amp;" "&amp;'RiPPs-Referencia'!$R153</f>
        <v>&gt;megacin TASLYYAYSLAPIVGLILSLFGTKGKFRIVFSLIFLAFIVWFYVVPAMNFLNGDF</v>
      </c>
      <c r="U153" s="10">
        <v>0.03</v>
      </c>
      <c r="V153" s="10" t="s">
        <v>44</v>
      </c>
      <c r="W153" s="11">
        <v>0.005</v>
      </c>
      <c r="X153" s="11" t="s">
        <v>44</v>
      </c>
      <c r="Y153" s="12">
        <v>3.0106306E-4</v>
      </c>
      <c r="Z153" s="2" t="s">
        <v>44</v>
      </c>
      <c r="AA153" s="13">
        <v>0.5439</v>
      </c>
      <c r="AB153" s="13" t="s">
        <v>36</v>
      </c>
      <c r="AC153" s="14">
        <v>0.26</v>
      </c>
      <c r="AD153" s="14" t="s">
        <v>44</v>
      </c>
      <c r="AE153" s="1"/>
    </row>
    <row r="154" ht="15.75" customHeight="1">
      <c r="A154" s="1" t="s">
        <v>1210</v>
      </c>
      <c r="B154" s="1" t="s">
        <v>1211</v>
      </c>
      <c r="C154" s="1" t="s">
        <v>187</v>
      </c>
      <c r="D154" s="1" t="s">
        <v>1212</v>
      </c>
      <c r="E154" s="1" t="s">
        <v>1027</v>
      </c>
      <c r="F154" s="1" t="s">
        <v>48</v>
      </c>
      <c r="G154" s="2" t="s">
        <v>36</v>
      </c>
      <c r="H154" s="16" t="s">
        <v>292</v>
      </c>
      <c r="I154" s="1" t="s">
        <v>197</v>
      </c>
      <c r="J154" s="1">
        <v>3279.73</v>
      </c>
      <c r="K154" s="1">
        <v>6.96</v>
      </c>
      <c r="L154" s="1">
        <v>-0.04</v>
      </c>
      <c r="M154" s="1">
        <v>-0.27</v>
      </c>
      <c r="N154" s="1">
        <v>4.0</v>
      </c>
      <c r="O154" s="1" t="s">
        <v>1213</v>
      </c>
      <c r="P154" s="1" t="s">
        <v>1214</v>
      </c>
      <c r="Q154" s="1" t="s">
        <v>1215</v>
      </c>
      <c r="R154" s="1" t="s">
        <v>1216</v>
      </c>
      <c r="S154" s="9" t="s">
        <v>1217</v>
      </c>
      <c r="T154" s="1" t="str">
        <f>"&gt;"&amp;'RiPPs-Referencia'!$D154&amp;" "&amp;'RiPPs-Referencia'!$R154</f>
        <v>&gt;plantaricin W α KCKWWNISCDLGNNGHVCTLSHECQVSCN</v>
      </c>
      <c r="U154" s="10">
        <v>0.723</v>
      </c>
      <c r="V154" s="10" t="s">
        <v>36</v>
      </c>
      <c r="W154" s="11">
        <v>0.978</v>
      </c>
      <c r="X154" s="11" t="s">
        <v>36</v>
      </c>
      <c r="Y154" s="12">
        <v>0.44342598</v>
      </c>
      <c r="Z154" s="2" t="s">
        <v>44</v>
      </c>
      <c r="AA154" s="13">
        <v>0.9995</v>
      </c>
      <c r="AB154" s="13" t="s">
        <v>36</v>
      </c>
      <c r="AC154" s="14">
        <v>0.55</v>
      </c>
      <c r="AD154" s="14" t="s">
        <v>36</v>
      </c>
      <c r="AE154" s="1"/>
    </row>
    <row r="155" ht="15.75" customHeight="1">
      <c r="A155" s="1" t="s">
        <v>1210</v>
      </c>
      <c r="B155" s="1" t="s">
        <v>1211</v>
      </c>
      <c r="C155" s="1" t="s">
        <v>187</v>
      </c>
      <c r="D155" s="1" t="s">
        <v>1218</v>
      </c>
      <c r="E155" s="1" t="s">
        <v>1027</v>
      </c>
      <c r="F155" s="1" t="s">
        <v>48</v>
      </c>
      <c r="G155" s="2" t="s">
        <v>36</v>
      </c>
      <c r="H155" s="16" t="s">
        <v>292</v>
      </c>
      <c r="I155" s="1" t="s">
        <v>197</v>
      </c>
      <c r="J155" s="1">
        <v>3832.56</v>
      </c>
      <c r="K155" s="1">
        <v>10.09</v>
      </c>
      <c r="L155" s="1">
        <v>5.82</v>
      </c>
      <c r="M155" s="1">
        <v>0.38</v>
      </c>
      <c r="N155" s="1">
        <v>3.0</v>
      </c>
      <c r="O155" s="1" t="s">
        <v>1219</v>
      </c>
      <c r="P155" s="1" t="s">
        <v>1220</v>
      </c>
      <c r="Q155" s="1" t="s">
        <v>1221</v>
      </c>
      <c r="R155" s="1" t="s">
        <v>1222</v>
      </c>
      <c r="S155" s="9" t="s">
        <v>1217</v>
      </c>
      <c r="T155" s="1" t="str">
        <f>"&gt;"&amp;'RiPPs-Referencia'!$D155&amp;" "&amp;'RiPPs-Referencia'!$R155</f>
        <v>&gt;plantaricin W β GDPEARSGIPCTIGAAVAASIAVCPTTKCSKRCGKRKK</v>
      </c>
      <c r="U155" s="10">
        <v>0.446</v>
      </c>
      <c r="V155" s="10" t="s">
        <v>44</v>
      </c>
      <c r="W155" s="11">
        <v>0.997</v>
      </c>
      <c r="X155" s="11" t="s">
        <v>36</v>
      </c>
      <c r="Y155" s="12">
        <v>0.9922347</v>
      </c>
      <c r="Z155" s="2" t="s">
        <v>36</v>
      </c>
      <c r="AA155" s="13">
        <v>1.0</v>
      </c>
      <c r="AB155" s="13" t="s">
        <v>36</v>
      </c>
      <c r="AC155" s="14">
        <v>0.55</v>
      </c>
      <c r="AD155" s="14" t="s">
        <v>36</v>
      </c>
      <c r="AE155" s="1"/>
    </row>
    <row r="156" ht="15.75" customHeight="1">
      <c r="A156" s="1" t="s">
        <v>1223</v>
      </c>
      <c r="B156" s="1" t="s">
        <v>1224</v>
      </c>
      <c r="C156" s="1" t="s">
        <v>187</v>
      </c>
      <c r="D156" s="1" t="s">
        <v>1225</v>
      </c>
      <c r="E156" s="1" t="s">
        <v>1027</v>
      </c>
      <c r="F156" s="1" t="s">
        <v>48</v>
      </c>
      <c r="G156" s="2" t="s">
        <v>36</v>
      </c>
      <c r="H156" s="16" t="s">
        <v>292</v>
      </c>
      <c r="I156" s="1" t="s">
        <v>48</v>
      </c>
      <c r="J156" s="1">
        <v>4096.86</v>
      </c>
      <c r="K156" s="1">
        <v>9.15</v>
      </c>
      <c r="L156" s="1">
        <v>1.91</v>
      </c>
      <c r="M156" s="1">
        <v>-0.54</v>
      </c>
      <c r="N156" s="1" t="s">
        <v>489</v>
      </c>
      <c r="O156" s="1" t="s">
        <v>1226</v>
      </c>
      <c r="P156" s="1" t="s">
        <v>1227</v>
      </c>
      <c r="Q156" s="1" t="s">
        <v>1228</v>
      </c>
      <c r="R156" s="1" t="s">
        <v>1229</v>
      </c>
      <c r="S156" s="9" t="s">
        <v>1230</v>
      </c>
      <c r="T156" s="1" t="str">
        <f>"&gt;"&amp;'RiPPs-Referencia'!$D156&amp;" "&amp;'RiPPs-Referencia'!$R156</f>
        <v>&gt;salivaricin CRL1328 α  KRGPNCVGNFLGGLFAGAAAGVPLGPAGIVGGANLGMVGGALTCL</v>
      </c>
      <c r="U156" s="10">
        <v>0.832</v>
      </c>
      <c r="V156" s="10" t="s">
        <v>36</v>
      </c>
      <c r="W156" s="11">
        <v>0.909</v>
      </c>
      <c r="X156" s="11" t="s">
        <v>36</v>
      </c>
      <c r="Y156" s="12">
        <v>0.99949</v>
      </c>
      <c r="Z156" s="2" t="s">
        <v>36</v>
      </c>
      <c r="AA156" s="13">
        <v>1.0</v>
      </c>
      <c r="AB156" s="13" t="s">
        <v>36</v>
      </c>
      <c r="AC156" s="14">
        <v>0.83</v>
      </c>
      <c r="AD156" s="14" t="s">
        <v>36</v>
      </c>
      <c r="AE156" s="1"/>
    </row>
    <row r="157" ht="15.75" customHeight="1">
      <c r="A157" s="1" t="s">
        <v>1223</v>
      </c>
      <c r="B157" s="1" t="s">
        <v>1224</v>
      </c>
      <c r="C157" s="1" t="s">
        <v>187</v>
      </c>
      <c r="D157" s="1" t="s">
        <v>1231</v>
      </c>
      <c r="E157" s="1" t="s">
        <v>1027</v>
      </c>
      <c r="F157" s="1" t="s">
        <v>48</v>
      </c>
      <c r="G157" s="2" t="s">
        <v>36</v>
      </c>
      <c r="H157" s="16" t="s">
        <v>292</v>
      </c>
      <c r="I157" s="1" t="s">
        <v>48</v>
      </c>
      <c r="J157" s="1">
        <v>4333.89</v>
      </c>
      <c r="K157" s="1">
        <v>9.77</v>
      </c>
      <c r="L157" s="1">
        <v>3.0</v>
      </c>
      <c r="M157" s="1">
        <v>-0.43</v>
      </c>
      <c r="N157" s="1" t="s">
        <v>489</v>
      </c>
      <c r="O157" s="1" t="s">
        <v>1232</v>
      </c>
      <c r="P157" s="1" t="s">
        <v>1233</v>
      </c>
      <c r="Q157" s="1" t="s">
        <v>1234</v>
      </c>
      <c r="R157" s="1" t="s">
        <v>1235</v>
      </c>
      <c r="S157" s="9" t="s">
        <v>1230</v>
      </c>
      <c r="T157" s="1" t="str">
        <f>"&gt;"&amp;'RiPPs-Referencia'!$D157&amp;" "&amp;'RiPPs-Referencia'!$R157</f>
        <v>&gt;salivaricin CRL1328  β  KNGYGGSGNRWVHCGAGIVGGALIGAIGGPWSAVAGGISGGFTSCR</v>
      </c>
      <c r="U157" s="10">
        <v>0.485</v>
      </c>
      <c r="V157" s="10" t="s">
        <v>44</v>
      </c>
      <c r="W157" s="11">
        <v>0.98</v>
      </c>
      <c r="X157" s="11" t="s">
        <v>36</v>
      </c>
      <c r="Y157" s="12">
        <v>0.9981621</v>
      </c>
      <c r="Z157" s="2" t="s">
        <v>36</v>
      </c>
      <c r="AA157" s="13">
        <v>1.0</v>
      </c>
      <c r="AB157" s="13" t="s">
        <v>36</v>
      </c>
      <c r="AC157" s="14">
        <v>0.83</v>
      </c>
      <c r="AD157" s="14" t="s">
        <v>36</v>
      </c>
      <c r="AE157" s="1"/>
    </row>
    <row r="158" ht="15.75" customHeight="1">
      <c r="A158" s="1" t="s">
        <v>1236</v>
      </c>
      <c r="B158" s="1" t="s">
        <v>1237</v>
      </c>
      <c r="C158" s="1" t="s">
        <v>317</v>
      </c>
      <c r="D158" s="1" t="s">
        <v>1238</v>
      </c>
      <c r="E158" s="1" t="s">
        <v>255</v>
      </c>
      <c r="F158" s="1" t="s">
        <v>48</v>
      </c>
      <c r="G158" s="2" t="s">
        <v>48</v>
      </c>
      <c r="H158" s="1" t="s">
        <v>59</v>
      </c>
      <c r="I158" s="1" t="s">
        <v>59</v>
      </c>
      <c r="J158" s="1">
        <v>2443.74</v>
      </c>
      <c r="K158" s="1">
        <v>4.5</v>
      </c>
      <c r="L158" s="1">
        <v>-1.95</v>
      </c>
      <c r="M158" s="1">
        <v>0.03</v>
      </c>
      <c r="N158" s="1">
        <v>1.0</v>
      </c>
      <c r="O158" s="1" t="s">
        <v>1239</v>
      </c>
      <c r="P158" s="1" t="s">
        <v>1240</v>
      </c>
      <c r="Q158" s="1" t="s">
        <v>1241</v>
      </c>
      <c r="R158" s="1" t="s">
        <v>1242</v>
      </c>
      <c r="S158" s="9" t="s">
        <v>1243</v>
      </c>
      <c r="T158" s="1" t="str">
        <f>"&gt;"&amp;'RiPPs-Referencia'!$D158&amp;" "&amp;'RiPPs-Referencia'!$R158</f>
        <v>&gt;	thioviridamide KSGISPDEEAQGSVMAAAASIALHC</v>
      </c>
      <c r="U158" s="10">
        <v>0.05</v>
      </c>
      <c r="V158" s="10" t="s">
        <v>44</v>
      </c>
      <c r="W158" s="11">
        <v>0.088</v>
      </c>
      <c r="X158" s="11" t="s">
        <v>44</v>
      </c>
      <c r="Y158" s="12">
        <v>0.5514207</v>
      </c>
      <c r="Z158" s="2" t="s">
        <v>36</v>
      </c>
      <c r="AA158" s="13">
        <v>0.0052</v>
      </c>
      <c r="AB158" s="13" t="s">
        <v>44</v>
      </c>
      <c r="AC158" s="14">
        <v>0.95</v>
      </c>
      <c r="AD158" s="14" t="s">
        <v>36</v>
      </c>
      <c r="AE158" s="1"/>
    </row>
    <row r="159" ht="15.75" customHeight="1">
      <c r="A159" s="1" t="s">
        <v>1244</v>
      </c>
      <c r="B159" s="1" t="s">
        <v>1245</v>
      </c>
      <c r="C159" s="1" t="s">
        <v>187</v>
      </c>
      <c r="D159" s="1" t="s">
        <v>1246</v>
      </c>
      <c r="E159" s="1" t="s">
        <v>255</v>
      </c>
      <c r="F159" s="1" t="s">
        <v>48</v>
      </c>
      <c r="G159" s="2" t="s">
        <v>36</v>
      </c>
      <c r="H159" s="1" t="s">
        <v>37</v>
      </c>
      <c r="I159" s="1" t="s">
        <v>197</v>
      </c>
      <c r="J159" s="1">
        <v>3768.53</v>
      </c>
      <c r="K159" s="1">
        <v>8.3</v>
      </c>
      <c r="L159" s="1">
        <v>1.82</v>
      </c>
      <c r="M159" s="1">
        <v>-0.28</v>
      </c>
      <c r="N159" s="1">
        <v>3.0</v>
      </c>
      <c r="O159" s="1" t="s">
        <v>1247</v>
      </c>
      <c r="P159" s="1" t="s">
        <v>1248</v>
      </c>
      <c r="Q159" s="1" t="s">
        <v>1249</v>
      </c>
      <c r="R159" s="1" t="s">
        <v>1250</v>
      </c>
      <c r="S159" s="9" t="s">
        <v>1251</v>
      </c>
      <c r="T159" s="1" t="str">
        <f>"&gt;"&amp;'RiPPs-Referencia'!$D159&amp;" "&amp;'RiPPs-Referencia'!$R159</f>
        <v>&gt;	thuricin AGPGWVETLTKDCPWNVPVACVTIMGQRICKKCY</v>
      </c>
      <c r="U159" s="10">
        <v>0.302</v>
      </c>
      <c r="V159" s="10" t="s">
        <v>44</v>
      </c>
      <c r="W159" s="11">
        <v>0.616</v>
      </c>
      <c r="X159" s="11" t="s">
        <v>36</v>
      </c>
      <c r="Y159" s="12">
        <v>0.68690133</v>
      </c>
      <c r="Z159" s="2" t="s">
        <v>36</v>
      </c>
      <c r="AA159" s="13">
        <v>0.9999</v>
      </c>
      <c r="AB159" s="13" t="s">
        <v>36</v>
      </c>
      <c r="AC159" s="14">
        <v>0.67</v>
      </c>
      <c r="AD159" s="14" t="s">
        <v>36</v>
      </c>
      <c r="AE159" s="1"/>
    </row>
    <row r="160" ht="15.75" customHeight="1">
      <c r="A160" s="1" t="s">
        <v>1252</v>
      </c>
      <c r="B160" s="1" t="s">
        <v>1253</v>
      </c>
      <c r="C160" s="1" t="s">
        <v>187</v>
      </c>
      <c r="D160" s="1" t="s">
        <v>1254</v>
      </c>
      <c r="E160" s="1" t="s">
        <v>1068</v>
      </c>
      <c r="F160" s="1" t="s">
        <v>36</v>
      </c>
      <c r="G160" s="2" t="s">
        <v>48</v>
      </c>
      <c r="H160" s="1" t="s">
        <v>59</v>
      </c>
      <c r="I160" s="1" t="s">
        <v>59</v>
      </c>
      <c r="J160" s="1">
        <v>1288.58</v>
      </c>
      <c r="K160" s="1">
        <v>4.95</v>
      </c>
      <c r="L160" s="1">
        <v>-0.31</v>
      </c>
      <c r="M160" s="1">
        <v>-0.62</v>
      </c>
      <c r="N160" s="1">
        <v>1.0</v>
      </c>
      <c r="O160" s="1" t="s">
        <v>1255</v>
      </c>
      <c r="P160" s="1" t="s">
        <v>1256</v>
      </c>
      <c r="Q160" s="1" t="s">
        <v>1257</v>
      </c>
      <c r="R160" s="1" t="s">
        <v>1258</v>
      </c>
      <c r="S160" s="9" t="s">
        <v>1259</v>
      </c>
      <c r="T160" s="1" t="str">
        <f>"&gt;"&amp;'RiPPs-Referencia'!$D160&amp;" "&amp;'RiPPs-Referencia'!$R160</f>
        <v>&gt;	lactocillin SCTTCTCCCSCCA</v>
      </c>
      <c r="U160" s="10">
        <v>0.673</v>
      </c>
      <c r="V160" s="10" t="s">
        <v>36</v>
      </c>
      <c r="W160" s="11">
        <v>0.996</v>
      </c>
      <c r="X160" s="11" t="s">
        <v>36</v>
      </c>
      <c r="Y160" s="12">
        <v>0.99780595</v>
      </c>
      <c r="Z160" s="2" t="s">
        <v>36</v>
      </c>
      <c r="AA160" s="13">
        <v>0.9999</v>
      </c>
      <c r="AB160" s="13" t="s">
        <v>36</v>
      </c>
      <c r="AC160" s="14">
        <v>0.58</v>
      </c>
      <c r="AD160" s="14" t="s">
        <v>36</v>
      </c>
      <c r="AE160" s="1"/>
    </row>
    <row r="161" ht="15.75" customHeight="1">
      <c r="A161" s="1" t="s">
        <v>1260</v>
      </c>
      <c r="B161" s="1" t="s">
        <v>1261</v>
      </c>
      <c r="C161" s="1" t="s">
        <v>317</v>
      </c>
      <c r="D161" s="1" t="s">
        <v>1262</v>
      </c>
      <c r="E161" s="1" t="s">
        <v>1068</v>
      </c>
      <c r="F161" s="1" t="s">
        <v>48</v>
      </c>
      <c r="G161" s="2" t="s">
        <v>44</v>
      </c>
      <c r="H161" s="1" t="s">
        <v>59</v>
      </c>
      <c r="I161" s="1" t="s">
        <v>59</v>
      </c>
      <c r="J161" s="1">
        <v>1786.09</v>
      </c>
      <c r="K161" s="1">
        <v>7.35</v>
      </c>
      <c r="L161" s="1">
        <v>0.69</v>
      </c>
      <c r="M161" s="1">
        <v>-0.22</v>
      </c>
      <c r="N161" s="1">
        <v>1.0</v>
      </c>
      <c r="O161" s="1" t="s">
        <v>1263</v>
      </c>
      <c r="P161" s="1" t="s">
        <v>1264</v>
      </c>
      <c r="Q161" s="1" t="s">
        <v>1265</v>
      </c>
      <c r="R161" s="1" t="s">
        <v>1266</v>
      </c>
      <c r="S161" s="9" t="s">
        <v>1267</v>
      </c>
      <c r="T161" s="1" t="str">
        <f>"&gt;"&amp;'RiPPs-Referencia'!$D161&amp;" "&amp;'RiPPs-Referencia'!$R161</f>
        <v>&gt;cyclothiazomycin b1 SNCTSRGTPASCCSCCCC</v>
      </c>
      <c r="U161" s="10">
        <v>0.248</v>
      </c>
      <c r="V161" s="10" t="s">
        <v>44</v>
      </c>
      <c r="W161" s="11">
        <v>0.99</v>
      </c>
      <c r="X161" s="11" t="s">
        <v>36</v>
      </c>
      <c r="Y161" s="12">
        <v>0.989285</v>
      </c>
      <c r="Z161" s="2" t="s">
        <v>36</v>
      </c>
      <c r="AA161" s="13">
        <v>0.9999</v>
      </c>
      <c r="AB161" s="13" t="s">
        <v>36</v>
      </c>
      <c r="AC161" s="14">
        <v>0.49</v>
      </c>
      <c r="AD161" s="14" t="s">
        <v>44</v>
      </c>
      <c r="AE161" s="1"/>
    </row>
    <row r="162" ht="15.75" customHeight="1">
      <c r="A162" s="1" t="s">
        <v>1268</v>
      </c>
      <c r="B162" s="1" t="s">
        <v>1269</v>
      </c>
      <c r="C162" s="1" t="s">
        <v>317</v>
      </c>
      <c r="D162" s="1" t="s">
        <v>1270</v>
      </c>
      <c r="E162" s="1" t="s">
        <v>1068</v>
      </c>
      <c r="F162" s="1" t="s">
        <v>96</v>
      </c>
      <c r="G162" s="2" t="s">
        <v>36</v>
      </c>
      <c r="H162" s="1" t="s">
        <v>37</v>
      </c>
      <c r="I162" s="1" t="s">
        <v>48</v>
      </c>
      <c r="J162" s="1">
        <v>1744.05</v>
      </c>
      <c r="K162" s="1">
        <v>7.35</v>
      </c>
      <c r="L162" s="1">
        <v>0.68</v>
      </c>
      <c r="M162" s="1">
        <v>-0.18</v>
      </c>
      <c r="N162" s="1">
        <v>1.0</v>
      </c>
      <c r="O162" s="1" t="s">
        <v>1271</v>
      </c>
      <c r="P162" s="1" t="s">
        <v>1272</v>
      </c>
      <c r="Q162" s="1" t="s">
        <v>1273</v>
      </c>
      <c r="R162" s="1" t="s">
        <v>1274</v>
      </c>
      <c r="S162" s="9" t="s">
        <v>1275</v>
      </c>
      <c r="T162" s="1" t="str">
        <f>"&gt;"&amp;'RiPPs-Referencia'!$D162&amp;" "&amp;'RiPPs-Referencia'!$R162</f>
        <v>&gt;cyclothiazomycin C SNCTSKGSPASCCSCCCC</v>
      </c>
      <c r="U162" s="10">
        <v>0.277</v>
      </c>
      <c r="V162" s="10" t="s">
        <v>44</v>
      </c>
      <c r="W162" s="11">
        <v>0.997</v>
      </c>
      <c r="X162" s="11" t="s">
        <v>36</v>
      </c>
      <c r="Y162" s="12">
        <v>0.9887265</v>
      </c>
      <c r="Z162" s="2" t="s">
        <v>36</v>
      </c>
      <c r="AA162" s="13">
        <v>0.9998</v>
      </c>
      <c r="AB162" s="13" t="s">
        <v>36</v>
      </c>
      <c r="AC162" s="14">
        <v>0.49</v>
      </c>
      <c r="AD162" s="14" t="s">
        <v>44</v>
      </c>
      <c r="AE162" s="1"/>
    </row>
    <row r="163" ht="15.75" customHeight="1">
      <c r="A163" s="1" t="s">
        <v>1276</v>
      </c>
      <c r="B163" s="1" t="s">
        <v>1277</v>
      </c>
      <c r="C163" s="1" t="s">
        <v>317</v>
      </c>
      <c r="D163" s="1" t="s">
        <v>1278</v>
      </c>
      <c r="E163" s="1" t="s">
        <v>1027</v>
      </c>
      <c r="F163" s="1" t="s">
        <v>36</v>
      </c>
      <c r="G163" s="2" t="s">
        <v>48</v>
      </c>
      <c r="H163" s="1" t="s">
        <v>59</v>
      </c>
      <c r="I163" s="1" t="s">
        <v>59</v>
      </c>
      <c r="J163" s="1">
        <v>2257.49</v>
      </c>
      <c r="K163" s="1">
        <v>3.96</v>
      </c>
      <c r="L163" s="1">
        <v>-2.0</v>
      </c>
      <c r="M163" s="1">
        <v>0.21</v>
      </c>
      <c r="N163" s="1" t="s">
        <v>489</v>
      </c>
      <c r="O163" s="1" t="s">
        <v>1279</v>
      </c>
      <c r="P163" s="1" t="s">
        <v>1280</v>
      </c>
      <c r="Q163" s="1" t="s">
        <v>1281</v>
      </c>
      <c r="R163" s="1" t="s">
        <v>1282</v>
      </c>
      <c r="S163" s="9" t="s">
        <v>1283</v>
      </c>
      <c r="T163" s="1" t="str">
        <f>"&gt;"&amp;'RiPPs-Referencia'!$D163&amp;" "&amp;'RiPPs-Referencia'!$R163</f>
        <v>&gt;piricyclamide 7005E2 WILLADGTRPKNAPFAGDDAE</v>
      </c>
      <c r="U163" s="10">
        <v>0.04</v>
      </c>
      <c r="V163" s="10" t="s">
        <v>44</v>
      </c>
      <c r="W163" s="11">
        <v>0.277</v>
      </c>
      <c r="X163" s="11" t="s">
        <v>44</v>
      </c>
      <c r="Y163" s="12">
        <v>0.008135051</v>
      </c>
      <c r="Z163" s="2" t="s">
        <v>44</v>
      </c>
      <c r="AA163" s="13">
        <v>0.0042</v>
      </c>
      <c r="AB163" s="13" t="s">
        <v>44</v>
      </c>
      <c r="AC163" s="14">
        <v>0.79</v>
      </c>
      <c r="AD163" s="14" t="s">
        <v>36</v>
      </c>
      <c r="AE163" s="1"/>
    </row>
    <row r="164" ht="15.75" customHeight="1">
      <c r="A164" s="1" t="s">
        <v>1276</v>
      </c>
      <c r="B164" s="1" t="s">
        <v>1277</v>
      </c>
      <c r="C164" s="1" t="s">
        <v>317</v>
      </c>
      <c r="D164" s="1" t="s">
        <v>1284</v>
      </c>
      <c r="E164" s="1" t="s">
        <v>58</v>
      </c>
      <c r="F164" s="1" t="s">
        <v>36</v>
      </c>
      <c r="G164" s="2" t="s">
        <v>48</v>
      </c>
      <c r="H164" s="1" t="s">
        <v>59</v>
      </c>
      <c r="I164" s="1" t="s">
        <v>59</v>
      </c>
      <c r="J164" s="1">
        <v>2023.08</v>
      </c>
      <c r="K164" s="1">
        <v>2.79</v>
      </c>
      <c r="L164" s="1">
        <v>-4.0</v>
      </c>
      <c r="M164" s="1">
        <v>0.16</v>
      </c>
      <c r="N164" s="1">
        <v>1.0</v>
      </c>
      <c r="O164" s="1" t="s">
        <v>1285</v>
      </c>
      <c r="P164" s="1" t="s">
        <v>1286</v>
      </c>
      <c r="Q164" s="1" t="s">
        <v>1287</v>
      </c>
      <c r="R164" s="1" t="s">
        <v>1288</v>
      </c>
      <c r="S164" s="9" t="s">
        <v>1283</v>
      </c>
      <c r="T164" s="1" t="str">
        <f>"&gt;"&amp;'RiPPs-Referencia'!$D164&amp;" "&amp;'RiPPs-Referencia'!$R164</f>
        <v>&gt;piricyclamide 7005E3 NEFMQTGSYSGPFAGDDAE</v>
      </c>
      <c r="U164" s="10">
        <v>0.139</v>
      </c>
      <c r="V164" s="10" t="s">
        <v>44</v>
      </c>
      <c r="W164" s="11">
        <v>0.008</v>
      </c>
      <c r="X164" s="11" t="s">
        <v>44</v>
      </c>
      <c r="Y164" s="12">
        <v>0.06754878</v>
      </c>
      <c r="Z164" s="2" t="s">
        <v>44</v>
      </c>
      <c r="AA164" s="13">
        <v>0.001</v>
      </c>
      <c r="AB164" s="13" t="s">
        <v>44</v>
      </c>
      <c r="AC164" s="14">
        <v>0.83</v>
      </c>
      <c r="AD164" s="14" t="s">
        <v>36</v>
      </c>
      <c r="AE164" s="1"/>
    </row>
    <row r="165" ht="15.75" customHeight="1">
      <c r="A165" s="1" t="s">
        <v>1276</v>
      </c>
      <c r="B165" s="1" t="s">
        <v>1277</v>
      </c>
      <c r="C165" s="1" t="s">
        <v>317</v>
      </c>
      <c r="D165" s="1" t="s">
        <v>1289</v>
      </c>
      <c r="E165" s="1" t="s">
        <v>58</v>
      </c>
      <c r="F165" s="1" t="s">
        <v>36</v>
      </c>
      <c r="G165" s="2" t="s">
        <v>48</v>
      </c>
      <c r="H165" s="1" t="s">
        <v>59</v>
      </c>
      <c r="I165" s="1" t="s">
        <v>59</v>
      </c>
      <c r="J165" s="1">
        <v>2065.31</v>
      </c>
      <c r="K165" s="1">
        <v>3.53</v>
      </c>
      <c r="L165" s="1">
        <v>-2.09</v>
      </c>
      <c r="M165" s="1">
        <v>-0.14</v>
      </c>
      <c r="N165" s="1">
        <v>1.0</v>
      </c>
      <c r="O165" s="1" t="s">
        <v>1290</v>
      </c>
      <c r="P165" s="1" t="s">
        <v>1291</v>
      </c>
      <c r="Q165" s="1" t="s">
        <v>1292</v>
      </c>
      <c r="R165" s="1" t="s">
        <v>1293</v>
      </c>
      <c r="S165" s="9" t="s">
        <v>1283</v>
      </c>
      <c r="T165" s="1" t="str">
        <f>"&gt;"&amp;'RiPPs-Referencia'!$D165&amp;" "&amp;'RiPPs-Referencia'!$R165</f>
        <v>&gt;piricyclamide 7005E4 TFCDLATKQCYPFAGDDAV</v>
      </c>
      <c r="U165" s="10">
        <v>0.069</v>
      </c>
      <c r="V165" s="10" t="s">
        <v>44</v>
      </c>
      <c r="W165" s="11">
        <v>0.192</v>
      </c>
      <c r="X165" s="11" t="s">
        <v>44</v>
      </c>
      <c r="Y165" s="12">
        <v>0.0028740168</v>
      </c>
      <c r="Z165" s="2" t="s">
        <v>44</v>
      </c>
      <c r="AA165" s="13">
        <v>0.0359</v>
      </c>
      <c r="AB165" s="13" t="s">
        <v>44</v>
      </c>
      <c r="AC165" s="14">
        <v>0.83</v>
      </c>
      <c r="AD165" s="14" t="s">
        <v>36</v>
      </c>
      <c r="AE165" s="1"/>
    </row>
    <row r="166" ht="15.75" customHeight="1">
      <c r="A166" s="1" t="s">
        <v>1294</v>
      </c>
      <c r="B166" s="1" t="s">
        <v>1295</v>
      </c>
      <c r="C166" s="1" t="s">
        <v>187</v>
      </c>
      <c r="D166" s="1" t="s">
        <v>1296</v>
      </c>
      <c r="E166" s="1" t="s">
        <v>803</v>
      </c>
      <c r="F166" s="1" t="s">
        <v>36</v>
      </c>
      <c r="G166" s="2" t="s">
        <v>36</v>
      </c>
      <c r="H166" s="1" t="s">
        <v>37</v>
      </c>
      <c r="I166" s="1" t="s">
        <v>197</v>
      </c>
      <c r="J166" s="1">
        <v>2256.7</v>
      </c>
      <c r="K166" s="1">
        <v>7.29</v>
      </c>
      <c r="L166" s="1">
        <v>0.64</v>
      </c>
      <c r="M166" s="1">
        <v>-0.36</v>
      </c>
      <c r="N166" s="1" t="s">
        <v>489</v>
      </c>
      <c r="O166" s="1" t="s">
        <v>1297</v>
      </c>
      <c r="P166" s="1" t="s">
        <v>1298</v>
      </c>
      <c r="Q166" s="1" t="s">
        <v>1299</v>
      </c>
      <c r="R166" s="1" t="s">
        <v>1300</v>
      </c>
      <c r="S166" s="9" t="s">
        <v>1301</v>
      </c>
      <c r="T166" s="1" t="str">
        <f>"&gt;"&amp;'RiPPs-Referencia'!$D166&amp;" "&amp;'RiPPs-Referencia'!$R166</f>
        <v>&gt;	listeriolysin S  CCSCSCSTCTCTCTCASSAATKM</v>
      </c>
      <c r="U166" s="10">
        <v>0.485</v>
      </c>
      <c r="V166" s="10" t="s">
        <v>44</v>
      </c>
      <c r="W166" s="11">
        <v>1.0</v>
      </c>
      <c r="X166" s="11" t="s">
        <v>36</v>
      </c>
      <c r="Y166" s="12">
        <v>0.9176432</v>
      </c>
      <c r="Z166" s="2" t="s">
        <v>36</v>
      </c>
      <c r="AA166" s="13">
        <v>1.0</v>
      </c>
      <c r="AB166" s="13" t="s">
        <v>36</v>
      </c>
      <c r="AC166" s="14">
        <v>0.77</v>
      </c>
      <c r="AD166" s="14" t="s">
        <v>36</v>
      </c>
      <c r="AE166" s="1"/>
    </row>
    <row r="167" ht="15.75" customHeight="1">
      <c r="A167" s="1" t="s">
        <v>1302</v>
      </c>
      <c r="B167" s="1" t="s">
        <v>1303</v>
      </c>
      <c r="C167" s="1" t="s">
        <v>317</v>
      </c>
      <c r="D167" s="1" t="s">
        <v>1304</v>
      </c>
      <c r="E167" s="1" t="s">
        <v>803</v>
      </c>
      <c r="F167" s="1" t="s">
        <v>36</v>
      </c>
      <c r="G167" s="2" t="s">
        <v>48</v>
      </c>
      <c r="H167" s="1" t="s">
        <v>59</v>
      </c>
      <c r="I167" s="1" t="s">
        <v>59</v>
      </c>
      <c r="J167" s="1">
        <v>1509.88</v>
      </c>
      <c r="K167" s="1">
        <v>7.35</v>
      </c>
      <c r="L167" s="1">
        <v>0.69</v>
      </c>
      <c r="M167" s="1">
        <v>-0.42</v>
      </c>
      <c r="N167" s="1" t="s">
        <v>489</v>
      </c>
      <c r="O167" s="1" t="s">
        <v>1305</v>
      </c>
      <c r="P167" s="1" t="s">
        <v>1306</v>
      </c>
      <c r="Q167" s="1" t="s">
        <v>1307</v>
      </c>
      <c r="R167" s="1" t="s">
        <v>1308</v>
      </c>
      <c r="S167" s="9" t="s">
        <v>1309</v>
      </c>
      <c r="T167" s="1" t="str">
        <f>"&gt;"&amp;'RiPPs-Referencia'!$D167&amp;" "&amp;'RiPPs-Referencia'!$R167</f>
        <v>&gt;corynazolicin RCSCTTLPCCCCCGG</v>
      </c>
      <c r="U167" s="10">
        <v>0.347</v>
      </c>
      <c r="V167" s="10" t="s">
        <v>44</v>
      </c>
      <c r="W167" s="11">
        <v>0.996</v>
      </c>
      <c r="X167" s="11" t="s">
        <v>36</v>
      </c>
      <c r="Y167" s="12">
        <v>0.996619</v>
      </c>
      <c r="Z167" s="2" t="s">
        <v>36</v>
      </c>
      <c r="AA167" s="13">
        <v>1.0</v>
      </c>
      <c r="AB167" s="13" t="s">
        <v>36</v>
      </c>
      <c r="AC167" s="14">
        <v>0.95</v>
      </c>
      <c r="AD167" s="14" t="s">
        <v>36</v>
      </c>
      <c r="AE167" s="1"/>
    </row>
    <row r="168" ht="15.75" customHeight="1">
      <c r="A168" s="1" t="s">
        <v>1310</v>
      </c>
      <c r="B168" s="1" t="s">
        <v>1311</v>
      </c>
      <c r="C168" s="1" t="s">
        <v>317</v>
      </c>
      <c r="D168" s="1" t="s">
        <v>1312</v>
      </c>
      <c r="E168" s="1" t="s">
        <v>847</v>
      </c>
      <c r="F168" s="1" t="s">
        <v>36</v>
      </c>
      <c r="G168" s="2" t="s">
        <v>36</v>
      </c>
      <c r="H168" s="1" t="s">
        <v>37</v>
      </c>
      <c r="I168" s="1" t="s">
        <v>256</v>
      </c>
      <c r="J168" s="1">
        <v>2252.59</v>
      </c>
      <c r="K168" s="1">
        <v>3.09</v>
      </c>
      <c r="L168" s="1">
        <v>-1.0</v>
      </c>
      <c r="M168" s="1">
        <v>-0.74</v>
      </c>
      <c r="N168" s="1">
        <v>1.0</v>
      </c>
      <c r="O168" s="1" t="s">
        <v>1313</v>
      </c>
      <c r="P168" s="1" t="s">
        <v>1314</v>
      </c>
      <c r="Q168" s="1" t="s">
        <v>1315</v>
      </c>
      <c r="R168" s="1" t="s">
        <v>1316</v>
      </c>
      <c r="S168" s="9" t="s">
        <v>1317</v>
      </c>
      <c r="T168" s="1" t="str">
        <f>"&gt;"&amp;'RiPPs-Referencia'!$D168&amp;" "&amp;'RiPPs-Referencia'!$R168</f>
        <v>&gt;	streptomonomicin SLGSSPYNDILGYPALIVIYP</v>
      </c>
      <c r="U168" s="10">
        <v>0.149</v>
      </c>
      <c r="V168" s="10" t="s">
        <v>44</v>
      </c>
      <c r="W168" s="11">
        <v>0.648</v>
      </c>
      <c r="X168" s="11" t="s">
        <v>36</v>
      </c>
      <c r="Y168" s="12">
        <v>0.008795232</v>
      </c>
      <c r="Z168" s="2" t="s">
        <v>44</v>
      </c>
      <c r="AA168" s="13">
        <v>0.0017</v>
      </c>
      <c r="AB168" s="13" t="s">
        <v>44</v>
      </c>
      <c r="AC168" s="14">
        <v>0.81</v>
      </c>
      <c r="AD168" s="14" t="s">
        <v>36</v>
      </c>
      <c r="AE168" s="1"/>
    </row>
    <row r="169" ht="15.75" customHeight="1">
      <c r="A169" s="1" t="s">
        <v>1318</v>
      </c>
      <c r="B169" s="1" t="s">
        <v>1319</v>
      </c>
      <c r="C169" s="1" t="s">
        <v>317</v>
      </c>
      <c r="D169" s="1" t="s">
        <v>1320</v>
      </c>
      <c r="E169" s="1" t="s">
        <v>938</v>
      </c>
      <c r="F169" s="1" t="s">
        <v>48</v>
      </c>
      <c r="G169" s="2" t="s">
        <v>36</v>
      </c>
      <c r="H169" s="1" t="s">
        <v>1321</v>
      </c>
      <c r="I169" s="1" t="s">
        <v>48</v>
      </c>
      <c r="J169" s="1">
        <v>3719.23</v>
      </c>
      <c r="K169" s="1">
        <v>6.03</v>
      </c>
      <c r="L169" s="1">
        <v>-0.82</v>
      </c>
      <c r="M169" s="1">
        <v>-0.4</v>
      </c>
      <c r="N169" s="1" t="s">
        <v>489</v>
      </c>
      <c r="O169" s="1" t="s">
        <v>1322</v>
      </c>
      <c r="P169" s="1" t="s">
        <v>1323</v>
      </c>
      <c r="Q169" s="1" t="s">
        <v>1324</v>
      </c>
      <c r="R169" s="1" t="s">
        <v>1325</v>
      </c>
      <c r="S169" s="9" t="s">
        <v>1326</v>
      </c>
      <c r="T169" s="1" t="str">
        <f>"&gt;"&amp;'RiPPs-Referencia'!$D169&amp;" "&amp;'RiPPs-Referencia'!$R169</f>
        <v>&gt;	legonaridin ITPLATLATPEATPVGFAATSATAAAVNMITHDVTRH</v>
      </c>
      <c r="U169" s="10">
        <v>0.188</v>
      </c>
      <c r="V169" s="10" t="s">
        <v>44</v>
      </c>
      <c r="W169" s="11">
        <v>0.019</v>
      </c>
      <c r="X169" s="11" t="s">
        <v>44</v>
      </c>
      <c r="Y169" s="12">
        <v>0.053818256</v>
      </c>
      <c r="Z169" s="2" t="s">
        <v>44</v>
      </c>
      <c r="AA169" s="13">
        <v>0.6957</v>
      </c>
      <c r="AB169" s="13" t="s">
        <v>36</v>
      </c>
      <c r="AC169" s="14">
        <v>0.84</v>
      </c>
      <c r="AD169" s="14" t="s">
        <v>36</v>
      </c>
      <c r="AE169" s="1"/>
    </row>
    <row r="170" ht="15.75" customHeight="1">
      <c r="A170" s="1" t="s">
        <v>1327</v>
      </c>
      <c r="B170" s="1" t="s">
        <v>1328</v>
      </c>
      <c r="C170" s="1" t="s">
        <v>187</v>
      </c>
      <c r="D170" s="1" t="s">
        <v>1329</v>
      </c>
      <c r="E170" s="1" t="s">
        <v>1027</v>
      </c>
      <c r="F170" s="1" t="s">
        <v>48</v>
      </c>
      <c r="G170" s="2" t="s">
        <v>48</v>
      </c>
      <c r="H170" s="1" t="s">
        <v>59</v>
      </c>
      <c r="I170" s="1" t="s">
        <v>59</v>
      </c>
      <c r="J170" s="1">
        <v>2127.39</v>
      </c>
      <c r="K170" s="1">
        <v>7.01</v>
      </c>
      <c r="L170" s="1">
        <v>0.0</v>
      </c>
      <c r="M170" s="1">
        <v>0.35</v>
      </c>
      <c r="N170" s="1" t="s">
        <v>489</v>
      </c>
      <c r="O170" s="1" t="s">
        <v>1330</v>
      </c>
      <c r="P170" s="1" t="s">
        <v>1331</v>
      </c>
      <c r="Q170" s="1" t="s">
        <v>1332</v>
      </c>
      <c r="R170" s="1" t="s">
        <v>1333</v>
      </c>
      <c r="S170" s="9" t="s">
        <v>1334</v>
      </c>
      <c r="T170" s="1" t="str">
        <f>"&gt;"&amp;'RiPPs-Referencia'!$D170&amp;" "&amp;'RiPPs-Referencia'!$R170</f>
        <v>&gt;streptide  SSSMAKGDGWKVMAKGDGWE</v>
      </c>
      <c r="U170" s="10">
        <v>0.099</v>
      </c>
      <c r="V170" s="10" t="s">
        <v>44</v>
      </c>
      <c r="W170" s="11">
        <v>0.066</v>
      </c>
      <c r="X170" s="11" t="s">
        <v>44</v>
      </c>
      <c r="Y170" s="12">
        <v>0.020591766</v>
      </c>
      <c r="Z170" s="2" t="s">
        <v>44</v>
      </c>
      <c r="AA170" s="13">
        <v>3.0E-4</v>
      </c>
      <c r="AB170" s="13" t="s">
        <v>44</v>
      </c>
      <c r="AC170" s="14">
        <v>0.78</v>
      </c>
      <c r="AD170" s="14" t="s">
        <v>36</v>
      </c>
      <c r="AE170" s="1"/>
    </row>
    <row r="171" ht="15.75" customHeight="1">
      <c r="A171" s="1" t="s">
        <v>1335</v>
      </c>
      <c r="B171" s="1" t="s">
        <v>1336</v>
      </c>
      <c r="C171" s="1" t="s">
        <v>187</v>
      </c>
      <c r="D171" s="1" t="s">
        <v>1337</v>
      </c>
      <c r="E171" s="1" t="s">
        <v>1027</v>
      </c>
      <c r="F171" s="1" t="s">
        <v>48</v>
      </c>
      <c r="G171" s="2" t="s">
        <v>36</v>
      </c>
      <c r="H171" s="1" t="s">
        <v>37</v>
      </c>
      <c r="I171" s="1" t="s">
        <v>256</v>
      </c>
      <c r="J171" s="1">
        <v>2860.23</v>
      </c>
      <c r="K171" s="1">
        <v>3.87</v>
      </c>
      <c r="L171" s="1">
        <v>-1.27</v>
      </c>
      <c r="M171" s="1">
        <v>-0.47</v>
      </c>
      <c r="N171" s="1" t="s">
        <v>489</v>
      </c>
      <c r="O171" s="1" t="s">
        <v>1338</v>
      </c>
      <c r="P171" s="1" t="s">
        <v>1339</v>
      </c>
      <c r="Q171" s="1" t="s">
        <v>1340</v>
      </c>
      <c r="R171" s="1" t="s">
        <v>1341</v>
      </c>
      <c r="S171" s="9" t="s">
        <v>1342</v>
      </c>
      <c r="T171" s="1" t="str">
        <f>"&gt;"&amp;'RiPPs-Referencia'!$D171&amp;" "&amp;'RiPPs-Referencia'!$R171</f>
        <v>&gt;	pseudomycoicidin  GDCGGTCTWTKDCSICPSWSCWSWSC</v>
      </c>
      <c r="U171" s="10">
        <v>0.257</v>
      </c>
      <c r="V171" s="10" t="s">
        <v>44</v>
      </c>
      <c r="W171" s="11">
        <v>1.0</v>
      </c>
      <c r="X171" s="11" t="s">
        <v>36</v>
      </c>
      <c r="Y171" s="12">
        <v>0.1867119</v>
      </c>
      <c r="Z171" s="2" t="s">
        <v>44</v>
      </c>
      <c r="AA171" s="13">
        <v>1.0</v>
      </c>
      <c r="AB171" s="13" t="s">
        <v>36</v>
      </c>
      <c r="AC171" s="14">
        <v>0.43</v>
      </c>
      <c r="AD171" s="14" t="s">
        <v>44</v>
      </c>
      <c r="AE171" s="1"/>
    </row>
    <row r="172" ht="15.75" customHeight="1">
      <c r="A172" s="1" t="s">
        <v>1343</v>
      </c>
      <c r="B172" s="1" t="s">
        <v>1344</v>
      </c>
      <c r="C172" s="1" t="s">
        <v>317</v>
      </c>
      <c r="D172" s="1" t="s">
        <v>1345</v>
      </c>
      <c r="E172" s="1" t="s">
        <v>1346</v>
      </c>
      <c r="F172" s="1" t="s">
        <v>36</v>
      </c>
      <c r="G172" s="2" t="s">
        <v>48</v>
      </c>
      <c r="H172" s="1" t="s">
        <v>59</v>
      </c>
      <c r="I172" s="1" t="s">
        <v>59</v>
      </c>
      <c r="J172" s="1">
        <v>2448.93</v>
      </c>
      <c r="K172" s="1">
        <v>5.01</v>
      </c>
      <c r="L172" s="1">
        <v>-0.18</v>
      </c>
      <c r="M172" s="1">
        <v>-0.84</v>
      </c>
      <c r="N172" s="1">
        <v>4.0</v>
      </c>
      <c r="O172" s="1" t="s">
        <v>1347</v>
      </c>
      <c r="P172" s="1" t="s">
        <v>1348</v>
      </c>
      <c r="Q172" s="1" t="s">
        <v>1349</v>
      </c>
      <c r="R172" s="1" t="s">
        <v>1350</v>
      </c>
      <c r="S172" s="9" t="s">
        <v>1351</v>
      </c>
      <c r="T172" s="1" t="str">
        <f>"&gt;"&amp;'RiPPs-Referencia'!$D172&amp;" "&amp;'RiPPs-Referencia'!$R172</f>
        <v>&gt;	streptocollin  SYSGTCACVGLLTLLNTVCVGISCA</v>
      </c>
      <c r="U172" s="10">
        <v>0.267</v>
      </c>
      <c r="V172" s="10" t="s">
        <v>44</v>
      </c>
      <c r="W172" s="11">
        <v>0.967</v>
      </c>
      <c r="X172" s="11" t="s">
        <v>36</v>
      </c>
      <c r="Y172" s="12">
        <v>0.9937305</v>
      </c>
      <c r="Z172" s="2" t="s">
        <v>36</v>
      </c>
      <c r="AA172" s="13">
        <v>1.0</v>
      </c>
      <c r="AB172" s="13" t="s">
        <v>36</v>
      </c>
      <c r="AC172" s="14">
        <v>0.8</v>
      </c>
      <c r="AD172" s="14" t="s">
        <v>36</v>
      </c>
      <c r="AE172" s="1"/>
    </row>
    <row r="173" ht="15.75" customHeight="1">
      <c r="A173" s="1" t="s">
        <v>1352</v>
      </c>
      <c r="B173" s="1" t="s">
        <v>1353</v>
      </c>
      <c r="C173" s="1" t="s">
        <v>317</v>
      </c>
      <c r="D173" s="1" t="s">
        <v>1354</v>
      </c>
      <c r="E173" s="1" t="s">
        <v>255</v>
      </c>
      <c r="F173" s="1" t="s">
        <v>36</v>
      </c>
      <c r="G173" s="2" t="s">
        <v>48</v>
      </c>
      <c r="H173" s="1" t="s">
        <v>59</v>
      </c>
      <c r="I173" s="1" t="s">
        <v>59</v>
      </c>
      <c r="J173" s="1">
        <v>4188.82</v>
      </c>
      <c r="K173" s="1">
        <v>8.02</v>
      </c>
      <c r="L173" s="1">
        <v>0.96</v>
      </c>
      <c r="M173" s="1">
        <v>-0.29</v>
      </c>
      <c r="N173" s="1">
        <v>3.0</v>
      </c>
      <c r="O173" s="1" t="s">
        <v>1355</v>
      </c>
      <c r="P173" s="1" t="s">
        <v>1356</v>
      </c>
      <c r="Q173" s="1" t="s">
        <v>1357</v>
      </c>
      <c r="R173" s="1" t="s">
        <v>1358</v>
      </c>
      <c r="S173" s="9" t="s">
        <v>1359</v>
      </c>
      <c r="T173" s="1" t="str">
        <f>"&gt;"&amp;'RiPPs-Referencia'!$D173&amp;" "&amp;'RiPPs-Referencia'!$R173</f>
        <v>&gt;	SBI-06990 A1 alpha TISPIDTVKIIFRVSSHFGGNGGFGLFCTLSKECQPNCN</v>
      </c>
      <c r="U173" s="10">
        <v>0.248</v>
      </c>
      <c r="V173" s="10" t="s">
        <v>44</v>
      </c>
      <c r="W173" s="11">
        <v>0.482</v>
      </c>
      <c r="X173" s="11" t="s">
        <v>44</v>
      </c>
      <c r="Y173" s="12">
        <v>0.38085243</v>
      </c>
      <c r="Z173" s="2" t="s">
        <v>44</v>
      </c>
      <c r="AA173" s="13">
        <v>0.9841</v>
      </c>
      <c r="AB173" s="13" t="s">
        <v>36</v>
      </c>
      <c r="AC173" s="14">
        <v>0.3</v>
      </c>
      <c r="AD173" s="14" t="s">
        <v>44</v>
      </c>
      <c r="AE173" s="1"/>
    </row>
    <row r="174" ht="15.75" customHeight="1">
      <c r="A174" s="1" t="s">
        <v>1352</v>
      </c>
      <c r="B174" s="1" t="s">
        <v>1353</v>
      </c>
      <c r="C174" s="1" t="s">
        <v>317</v>
      </c>
      <c r="D174" s="1" t="s">
        <v>1360</v>
      </c>
      <c r="E174" s="1" t="s">
        <v>255</v>
      </c>
      <c r="F174" s="1" t="s">
        <v>36</v>
      </c>
      <c r="G174" s="2" t="s">
        <v>48</v>
      </c>
      <c r="H174" s="1" t="s">
        <v>59</v>
      </c>
      <c r="I174" s="1" t="s">
        <v>59</v>
      </c>
      <c r="J174" s="1">
        <v>3592.26</v>
      </c>
      <c r="K174" s="1">
        <v>8.01</v>
      </c>
      <c r="L174" s="1">
        <v>0.86</v>
      </c>
      <c r="M174" s="1">
        <v>-0.46</v>
      </c>
      <c r="N174" s="1">
        <v>3.0</v>
      </c>
      <c r="O174" s="1" t="s">
        <v>1361</v>
      </c>
      <c r="P174" s="1" t="s">
        <v>1362</v>
      </c>
      <c r="Q174" s="1" t="s">
        <v>1363</v>
      </c>
      <c r="R174" s="1" t="s">
        <v>1364</v>
      </c>
      <c r="S174" s="9" t="s">
        <v>1359</v>
      </c>
      <c r="T174" s="1" t="str">
        <f>"&gt;"&amp;'RiPPs-Referencia'!$D174&amp;" "&amp;'RiPPs-Referencia'!$R174</f>
        <v>&gt;	SBI-06990 A1 beta TDPAVTGLILGIVAIQAGVAVGVSAAFCPTTKCTSRC</v>
      </c>
      <c r="U174" s="10">
        <v>0.139</v>
      </c>
      <c r="V174" s="10" t="s">
        <v>44</v>
      </c>
      <c r="W174" s="11">
        <v>0.947</v>
      </c>
      <c r="X174" s="11" t="s">
        <v>36</v>
      </c>
      <c r="Y174" s="12">
        <v>0.9527667</v>
      </c>
      <c r="Z174" s="2" t="s">
        <v>36</v>
      </c>
      <c r="AA174" s="13">
        <v>0.9999</v>
      </c>
      <c r="AB174" s="13" t="s">
        <v>36</v>
      </c>
      <c r="AC174" s="14">
        <v>0.3</v>
      </c>
      <c r="AD174" s="14" t="s">
        <v>44</v>
      </c>
      <c r="AE174" s="1"/>
    </row>
    <row r="175" ht="15.75" customHeight="1">
      <c r="A175" s="1" t="s">
        <v>1365</v>
      </c>
      <c r="B175" s="1" t="s">
        <v>1366</v>
      </c>
      <c r="C175" s="1" t="s">
        <v>187</v>
      </c>
      <c r="D175" s="1" t="s">
        <v>1367</v>
      </c>
      <c r="E175" s="1" t="s">
        <v>255</v>
      </c>
      <c r="F175" s="1" t="s">
        <v>48</v>
      </c>
      <c r="G175" s="2" t="s">
        <v>48</v>
      </c>
      <c r="H175" s="1" t="s">
        <v>59</v>
      </c>
      <c r="I175" s="1" t="s">
        <v>59</v>
      </c>
      <c r="J175" s="1">
        <v>4884.36</v>
      </c>
      <c r="K175" s="1">
        <v>6.88</v>
      </c>
      <c r="L175" s="1">
        <v>-0.14</v>
      </c>
      <c r="M175" s="1">
        <v>-0.41</v>
      </c>
      <c r="N175" s="1">
        <v>4.0</v>
      </c>
      <c r="O175" s="1" t="s">
        <v>1368</v>
      </c>
      <c r="P175" s="1" t="s">
        <v>1369</v>
      </c>
      <c r="Q175" s="1" t="s">
        <v>1370</v>
      </c>
      <c r="R175" s="1" t="s">
        <v>1371</v>
      </c>
      <c r="S175" s="9" t="s">
        <v>1372</v>
      </c>
      <c r="T175" s="1" t="str">
        <f>"&gt;"&amp;'RiPPs-Referencia'!$D175&amp;" "&amp;'RiPPs-Referencia'!$R175</f>
        <v>&gt;penisin A1 FGLYTSQCYSSQCYSSKCYSDSCYSSDCYTGRHMCGYTHGYSC</v>
      </c>
      <c r="U175" s="10">
        <v>0.455</v>
      </c>
      <c r="V175" s="10" t="s">
        <v>44</v>
      </c>
      <c r="W175" s="11">
        <v>0.729</v>
      </c>
      <c r="X175" s="11" t="s">
        <v>36</v>
      </c>
      <c r="Y175" s="12">
        <v>0.23236537</v>
      </c>
      <c r="Z175" s="2" t="s">
        <v>44</v>
      </c>
      <c r="AA175" s="13">
        <v>0.9999</v>
      </c>
      <c r="AB175" s="13" t="s">
        <v>36</v>
      </c>
      <c r="AC175" s="14">
        <v>0.79</v>
      </c>
      <c r="AD175" s="14" t="s">
        <v>36</v>
      </c>
      <c r="AE175" s="1"/>
    </row>
    <row r="176" ht="15.75" customHeight="1">
      <c r="A176" s="1" t="s">
        <v>1365</v>
      </c>
      <c r="B176" s="1" t="s">
        <v>1366</v>
      </c>
      <c r="C176" s="1" t="s">
        <v>187</v>
      </c>
      <c r="D176" s="1" t="s">
        <v>1373</v>
      </c>
      <c r="E176" s="1" t="s">
        <v>255</v>
      </c>
      <c r="F176" s="1" t="s">
        <v>48</v>
      </c>
      <c r="G176" s="2" t="s">
        <v>48</v>
      </c>
      <c r="H176" s="1" t="s">
        <v>59</v>
      </c>
      <c r="I176" s="1" t="s">
        <v>59</v>
      </c>
      <c r="J176" s="1">
        <v>3969.42</v>
      </c>
      <c r="K176" s="1">
        <v>7.41</v>
      </c>
      <c r="L176" s="1">
        <v>0.87</v>
      </c>
      <c r="M176" s="1">
        <v>-0.36</v>
      </c>
      <c r="N176" s="1">
        <v>6.0</v>
      </c>
      <c r="O176" s="1" t="s">
        <v>1374</v>
      </c>
      <c r="P176" s="1" t="s">
        <v>1375</v>
      </c>
      <c r="Q176" s="1" t="s">
        <v>1376</v>
      </c>
      <c r="R176" s="1" t="s">
        <v>1377</v>
      </c>
      <c r="S176" s="9" t="s">
        <v>1372</v>
      </c>
      <c r="T176" s="1" t="str">
        <f>"&gt;"&amp;'RiPPs-Referencia'!$D176&amp;" "&amp;'RiPPs-Referencia'!$R176</f>
        <v>&gt;penisin A2 TCFSSQCFSSKCFTDTCFSSNCFTGRHQCGYTHGSC</v>
      </c>
      <c r="U176" s="10">
        <v>0.455</v>
      </c>
      <c r="V176" s="10" t="s">
        <v>44</v>
      </c>
      <c r="W176" s="11">
        <v>0.78</v>
      </c>
      <c r="X176" s="11" t="s">
        <v>36</v>
      </c>
      <c r="Y176" s="12">
        <v>0.9524298</v>
      </c>
      <c r="Z176" s="2" t="s">
        <v>36</v>
      </c>
      <c r="AA176" s="13">
        <v>0.9999</v>
      </c>
      <c r="AB176" s="13" t="s">
        <v>36</v>
      </c>
      <c r="AC176" s="14">
        <v>0.79</v>
      </c>
      <c r="AD176" s="14" t="s">
        <v>36</v>
      </c>
      <c r="AE176" s="1"/>
    </row>
    <row r="177" ht="15.75" customHeight="1">
      <c r="A177" s="1" t="s">
        <v>1378</v>
      </c>
      <c r="B177" s="1" t="s">
        <v>1379</v>
      </c>
      <c r="C177" s="1" t="s">
        <v>187</v>
      </c>
      <c r="D177" s="1" t="s">
        <v>1380</v>
      </c>
      <c r="E177" s="1" t="s">
        <v>1027</v>
      </c>
      <c r="F177" s="1" t="s">
        <v>48</v>
      </c>
      <c r="G177" s="2" t="s">
        <v>36</v>
      </c>
      <c r="H177" s="1" t="s">
        <v>37</v>
      </c>
      <c r="I177" s="1" t="s">
        <v>197</v>
      </c>
      <c r="J177" s="1">
        <v>6334.54</v>
      </c>
      <c r="K177" s="1">
        <v>10.34</v>
      </c>
      <c r="L177" s="1">
        <v>4.99</v>
      </c>
      <c r="M177" s="1">
        <v>-0.49</v>
      </c>
      <c r="N177" s="1" t="s">
        <v>489</v>
      </c>
      <c r="O177" s="1" t="s">
        <v>1381</v>
      </c>
      <c r="P177" s="1" t="s">
        <v>1382</v>
      </c>
      <c r="Q177" s="1" t="s">
        <v>1383</v>
      </c>
      <c r="R177" s="1" t="s">
        <v>1384</v>
      </c>
      <c r="S177" s="9" t="s">
        <v>1385</v>
      </c>
      <c r="T177" s="1" t="str">
        <f>"&gt;"&amp;'RiPPs-Referencia'!$D177&amp;" "&amp;'RiPPs-Referencia'!$R177</f>
        <v>&gt;	enterocin NKR-5-3B LTANLGISSYAAKKVIDIINTGSAVATIIALVTAVVGGGLITAGIVATAKSLIKKYGAKYAAAW</v>
      </c>
      <c r="U177" s="10">
        <v>0.158</v>
      </c>
      <c r="V177" s="10" t="s">
        <v>44</v>
      </c>
      <c r="W177" s="11">
        <v>0.986</v>
      </c>
      <c r="X177" s="11" t="s">
        <v>36</v>
      </c>
      <c r="Y177" s="12">
        <v>0.9954147</v>
      </c>
      <c r="Z177" s="2" t="s">
        <v>36</v>
      </c>
      <c r="AA177" s="13">
        <v>0.9995</v>
      </c>
      <c r="AB177" s="13" t="s">
        <v>36</v>
      </c>
      <c r="AC177" s="14">
        <v>0.18</v>
      </c>
      <c r="AD177" s="14" t="s">
        <v>44</v>
      </c>
      <c r="AE177" s="1"/>
    </row>
    <row r="178" ht="15.75" customHeight="1">
      <c r="A178" s="1" t="s">
        <v>1386</v>
      </c>
      <c r="B178" s="1" t="s">
        <v>1387</v>
      </c>
      <c r="C178" s="1" t="s">
        <v>1388</v>
      </c>
      <c r="D178" s="1" t="s">
        <v>1389</v>
      </c>
      <c r="E178" s="1" t="s">
        <v>1027</v>
      </c>
      <c r="F178" s="1" t="s">
        <v>48</v>
      </c>
      <c r="G178" s="2" t="s">
        <v>48</v>
      </c>
      <c r="H178" s="1" t="s">
        <v>59</v>
      </c>
      <c r="I178" s="1" t="s">
        <v>59</v>
      </c>
      <c r="J178" s="1">
        <v>6506.25</v>
      </c>
      <c r="K178" s="1">
        <v>4.33</v>
      </c>
      <c r="L178" s="1">
        <v>-4.9</v>
      </c>
      <c r="M178" s="1">
        <v>0.33</v>
      </c>
      <c r="N178" s="1" t="s">
        <v>489</v>
      </c>
      <c r="O178" s="1" t="s">
        <v>1390</v>
      </c>
      <c r="P178" s="1" t="s">
        <v>1391</v>
      </c>
      <c r="Q178" s="1" t="s">
        <v>1392</v>
      </c>
      <c r="R178" s="1" t="s">
        <v>1393</v>
      </c>
      <c r="S178" s="9" t="s">
        <v>1394</v>
      </c>
      <c r="T178" s="1" t="str">
        <f>"&gt;"&amp;'RiPPs-Referencia'!$D178&amp;" "&amp;'RiPPs-Referencia'!$R178</f>
        <v>&gt;	asperipin 2a LPLQNDVISDDGSKPIDAIMATAMEHKVVNPENLDATPATPENPEDLDKRFYYTGYKR</v>
      </c>
      <c r="U178" s="10">
        <v>0.01</v>
      </c>
      <c r="V178" s="10" t="s">
        <v>44</v>
      </c>
      <c r="W178" s="11">
        <v>0.004</v>
      </c>
      <c r="X178" s="11" t="s">
        <v>44</v>
      </c>
      <c r="Y178" s="12">
        <v>0.12601593</v>
      </c>
      <c r="Z178" s="2" t="s">
        <v>44</v>
      </c>
      <c r="AA178" s="13">
        <v>0.0232</v>
      </c>
      <c r="AB178" s="13" t="s">
        <v>44</v>
      </c>
      <c r="AC178" s="14">
        <v>0.45</v>
      </c>
      <c r="AD178" s="14" t="s">
        <v>44</v>
      </c>
      <c r="AE178" s="1"/>
    </row>
    <row r="179" ht="15.75" customHeight="1">
      <c r="A179" s="1" t="s">
        <v>1395</v>
      </c>
      <c r="B179" s="1" t="s">
        <v>1396</v>
      </c>
      <c r="C179" s="1" t="s">
        <v>317</v>
      </c>
      <c r="D179" s="1" t="s">
        <v>1397</v>
      </c>
      <c r="E179" s="1" t="s">
        <v>847</v>
      </c>
      <c r="F179" s="1" t="s">
        <v>48</v>
      </c>
      <c r="G179" s="2" t="s">
        <v>44</v>
      </c>
      <c r="H179" s="1" t="s">
        <v>59</v>
      </c>
      <c r="I179" s="1" t="s">
        <v>59</v>
      </c>
      <c r="J179" s="1">
        <v>1632.84</v>
      </c>
      <c r="K179" s="1">
        <v>6.82</v>
      </c>
      <c r="L179" s="1">
        <v>0.0</v>
      </c>
      <c r="M179" s="1">
        <v>-0.45</v>
      </c>
      <c r="N179" s="1">
        <v>1.0</v>
      </c>
      <c r="O179" s="1" t="s">
        <v>1398</v>
      </c>
      <c r="P179" s="1" t="s">
        <v>1399</v>
      </c>
      <c r="Q179" s="1" t="s">
        <v>1400</v>
      </c>
      <c r="R179" s="1" t="s">
        <v>1401</v>
      </c>
      <c r="S179" s="9" t="s">
        <v>1402</v>
      </c>
      <c r="T179" s="1" t="str">
        <f>"&gt;"&amp;'RiPPs-Referencia'!$D179&amp;" "&amp;'RiPPs-Referencia'!$R179</f>
        <v>&gt;chaxapeptin GFGSKPLDSFGLNFF</v>
      </c>
      <c r="U179" s="10">
        <v>0.178</v>
      </c>
      <c r="V179" s="10" t="s">
        <v>44</v>
      </c>
      <c r="W179" s="11">
        <v>0.452</v>
      </c>
      <c r="X179" s="11" t="s">
        <v>44</v>
      </c>
      <c r="Y179" s="12">
        <v>0.023667425</v>
      </c>
      <c r="Z179" s="2" t="s">
        <v>44</v>
      </c>
      <c r="AA179" s="13">
        <v>0.9563</v>
      </c>
      <c r="AB179" s="13" t="s">
        <v>36</v>
      </c>
      <c r="AC179" s="14">
        <v>0.9</v>
      </c>
      <c r="AD179" s="14" t="s">
        <v>36</v>
      </c>
      <c r="AE179" s="1"/>
    </row>
    <row r="180" ht="15.75" customHeight="1">
      <c r="A180" s="1" t="s">
        <v>1403</v>
      </c>
      <c r="B180" s="1" t="s">
        <v>1404</v>
      </c>
      <c r="C180" s="1" t="s">
        <v>187</v>
      </c>
      <c r="D180" s="1" t="s">
        <v>1405</v>
      </c>
      <c r="E180" s="1" t="s">
        <v>255</v>
      </c>
      <c r="F180" s="1" t="s">
        <v>48</v>
      </c>
      <c r="G180" s="2" t="s">
        <v>44</v>
      </c>
      <c r="H180" s="1" t="s">
        <v>59</v>
      </c>
      <c r="I180" s="1" t="s">
        <v>59</v>
      </c>
      <c r="J180" s="1">
        <v>4411.13</v>
      </c>
      <c r="K180" s="1">
        <v>8.01</v>
      </c>
      <c r="L180" s="1">
        <v>1.73</v>
      </c>
      <c r="M180" s="1">
        <v>-0.45</v>
      </c>
      <c r="N180" s="1">
        <v>5.0</v>
      </c>
      <c r="O180" s="1" t="s">
        <v>1406</v>
      </c>
      <c r="P180" s="1" t="s">
        <v>1407</v>
      </c>
      <c r="Q180" s="1" t="s">
        <v>1408</v>
      </c>
      <c r="R180" s="1" t="s">
        <v>1409</v>
      </c>
      <c r="S180" s="9" t="s">
        <v>1410</v>
      </c>
      <c r="T180" s="1" t="str">
        <f>"&gt;"&amp;'RiPPs-Referencia'!$D180&amp;" "&amp;'RiPPs-Referencia'!$R180</f>
        <v>&gt;	flavecinsA1.a GWKQTIVCTIAQGTVGCLVSYGLGNGGYCCTYTVECSKTCNK</v>
      </c>
      <c r="U180" s="10">
        <v>0.495</v>
      </c>
      <c r="V180" s="10" t="s">
        <v>44</v>
      </c>
      <c r="W180" s="11">
        <v>0.996</v>
      </c>
      <c r="X180" s="11" t="s">
        <v>36</v>
      </c>
      <c r="Y180" s="12">
        <v>0.9663168</v>
      </c>
      <c r="Z180" s="2" t="s">
        <v>36</v>
      </c>
      <c r="AA180" s="13">
        <v>1.0</v>
      </c>
      <c r="AB180" s="13" t="s">
        <v>36</v>
      </c>
      <c r="AC180" s="14">
        <v>0.98</v>
      </c>
      <c r="AD180" s="14" t="s">
        <v>36</v>
      </c>
      <c r="AE180" s="1"/>
    </row>
    <row r="181" ht="15.75" customHeight="1">
      <c r="A181" s="1" t="s">
        <v>1403</v>
      </c>
      <c r="B181" s="1" t="s">
        <v>1404</v>
      </c>
      <c r="C181" s="1" t="s">
        <v>187</v>
      </c>
      <c r="D181" s="1" t="s">
        <v>1411</v>
      </c>
      <c r="E181" s="1" t="s">
        <v>255</v>
      </c>
      <c r="F181" s="1" t="s">
        <v>48</v>
      </c>
      <c r="G181" s="2" t="s">
        <v>36</v>
      </c>
      <c r="H181" s="1" t="s">
        <v>37</v>
      </c>
      <c r="I181" s="1" t="s">
        <v>48</v>
      </c>
      <c r="J181" s="1">
        <v>3818.58</v>
      </c>
      <c r="K181" s="1">
        <v>10.52</v>
      </c>
      <c r="L181" s="1">
        <v>4.04</v>
      </c>
      <c r="M181" s="1">
        <v>-0.35</v>
      </c>
      <c r="N181" s="1">
        <v>1.0</v>
      </c>
      <c r="O181" s="1" t="s">
        <v>1412</v>
      </c>
      <c r="P181" s="1" t="s">
        <v>1413</v>
      </c>
      <c r="Q181" s="1" t="s">
        <v>1414</v>
      </c>
      <c r="R181" s="1" t="s">
        <v>1415</v>
      </c>
      <c r="S181" s="9" t="s">
        <v>1410</v>
      </c>
      <c r="T181" s="1" t="str">
        <f>"&gt;"&amp;'RiPPs-Referencia'!$D181&amp;" "&amp;'RiPPs-Referencia'!$R181</f>
        <v>&gt;	flavecinsaA2.a STVNTVGIHTTYLISKGLQNCPLKPTTILPILPRK</v>
      </c>
      <c r="U181" s="10">
        <v>0.356</v>
      </c>
      <c r="V181" s="10" t="s">
        <v>44</v>
      </c>
      <c r="W181" s="11">
        <v>0.185</v>
      </c>
      <c r="X181" s="11" t="s">
        <v>44</v>
      </c>
      <c r="Y181" s="12">
        <v>0.020874262</v>
      </c>
      <c r="Z181" s="2" t="s">
        <v>44</v>
      </c>
      <c r="AA181" s="13">
        <v>0.322</v>
      </c>
      <c r="AB181" s="13" t="s">
        <v>44</v>
      </c>
      <c r="AC181" s="14">
        <v>0.67</v>
      </c>
      <c r="AD181" s="14" t="s">
        <v>36</v>
      </c>
      <c r="AE181" s="1"/>
    </row>
    <row r="182" ht="15.75" customHeight="1">
      <c r="A182" s="1" t="s">
        <v>1403</v>
      </c>
      <c r="B182" s="1" t="s">
        <v>1404</v>
      </c>
      <c r="C182" s="1" t="s">
        <v>187</v>
      </c>
      <c r="D182" s="1" t="s">
        <v>1416</v>
      </c>
      <c r="E182" s="1" t="s">
        <v>255</v>
      </c>
      <c r="F182" s="1" t="s">
        <v>48</v>
      </c>
      <c r="G182" s="2" t="s">
        <v>36</v>
      </c>
      <c r="H182" s="1" t="s">
        <v>37</v>
      </c>
      <c r="I182" s="1" t="s">
        <v>48</v>
      </c>
      <c r="J182" s="1">
        <v>3362.9</v>
      </c>
      <c r="K182" s="1">
        <v>5.91</v>
      </c>
      <c r="L182" s="1">
        <v>-0.14</v>
      </c>
      <c r="M182" s="1">
        <v>-0.62</v>
      </c>
      <c r="N182" s="1">
        <v>3.0</v>
      </c>
      <c r="O182" s="1" t="s">
        <v>1417</v>
      </c>
      <c r="P182" s="1" t="s">
        <v>1418</v>
      </c>
      <c r="Q182" s="1" t="s">
        <v>1419</v>
      </c>
      <c r="R182" s="1" t="s">
        <v>1420</v>
      </c>
      <c r="S182" s="9" t="s">
        <v>1410</v>
      </c>
      <c r="T182" s="1" t="str">
        <f>"&gt;"&amp;'RiPPs-Referencia'!$D182&amp;" "&amp;'RiPPs-Referencia'!$R182</f>
        <v>&gt;	flavecinsA2.b GSPLTVTITGLIVAATTGFDWCPTGACTYSCRV</v>
      </c>
      <c r="U182" s="10">
        <v>0.396</v>
      </c>
      <c r="V182" s="10" t="s">
        <v>44</v>
      </c>
      <c r="W182" s="11">
        <v>0.613</v>
      </c>
      <c r="X182" s="11" t="s">
        <v>36</v>
      </c>
      <c r="Y182" s="12">
        <v>0.97643507</v>
      </c>
      <c r="Z182" s="2" t="s">
        <v>36</v>
      </c>
      <c r="AA182" s="13">
        <v>0.9999</v>
      </c>
      <c r="AB182" s="13" t="s">
        <v>36</v>
      </c>
      <c r="AC182" s="14">
        <v>0.73</v>
      </c>
      <c r="AD182" s="14" t="s">
        <v>36</v>
      </c>
      <c r="AE182" s="1"/>
    </row>
    <row r="183" ht="15.75" customHeight="1">
      <c r="A183" s="1" t="s">
        <v>1403</v>
      </c>
      <c r="B183" s="1" t="s">
        <v>1404</v>
      </c>
      <c r="C183" s="1" t="s">
        <v>187</v>
      </c>
      <c r="D183" s="1" t="s">
        <v>1421</v>
      </c>
      <c r="E183" s="1" t="s">
        <v>255</v>
      </c>
      <c r="F183" s="1" t="s">
        <v>48</v>
      </c>
      <c r="G183" s="2" t="s">
        <v>36</v>
      </c>
      <c r="H183" s="1" t="s">
        <v>37</v>
      </c>
      <c r="I183" s="1" t="s">
        <v>48</v>
      </c>
      <c r="J183" s="1">
        <v>3955.53</v>
      </c>
      <c r="K183" s="1">
        <v>6.02</v>
      </c>
      <c r="L183" s="1">
        <v>-0.18</v>
      </c>
      <c r="M183" s="1">
        <v>-0.21</v>
      </c>
      <c r="N183" s="1">
        <v>4.0</v>
      </c>
      <c r="O183" s="1" t="s">
        <v>1422</v>
      </c>
      <c r="P183" s="1" t="s">
        <v>1423</v>
      </c>
      <c r="Q183" s="1" t="s">
        <v>1424</v>
      </c>
      <c r="R183" s="1" t="s">
        <v>1425</v>
      </c>
      <c r="S183" s="9" t="s">
        <v>1410</v>
      </c>
      <c r="T183" s="1" t="str">
        <f>"&gt;"&amp;'RiPPs-Referencia'!$D183&amp;" "&amp;'RiPPs-Referencia'!$R183</f>
        <v>&gt;	flavecinsA2.c GSSNDCADLILKITGVVVSATSKFDWCPTGACTTSCRF</v>
      </c>
      <c r="U183" s="10">
        <v>0.05</v>
      </c>
      <c r="V183" s="10" t="s">
        <v>44</v>
      </c>
      <c r="W183" s="11">
        <v>0.884</v>
      </c>
      <c r="X183" s="11" t="s">
        <v>36</v>
      </c>
      <c r="Y183" s="12">
        <v>0.8862162</v>
      </c>
      <c r="Z183" s="2" t="s">
        <v>36</v>
      </c>
      <c r="AA183" s="13">
        <v>0.9988</v>
      </c>
      <c r="AB183" s="13" t="s">
        <v>36</v>
      </c>
      <c r="AC183" s="14">
        <v>0.45</v>
      </c>
      <c r="AD183" s="14" t="s">
        <v>44</v>
      </c>
      <c r="AE183" s="1"/>
    </row>
    <row r="184" ht="15.75" customHeight="1">
      <c r="A184" s="1" t="s">
        <v>1403</v>
      </c>
      <c r="B184" s="1" t="s">
        <v>1404</v>
      </c>
      <c r="C184" s="1" t="s">
        <v>187</v>
      </c>
      <c r="D184" s="1" t="s">
        <v>1426</v>
      </c>
      <c r="E184" s="1" t="s">
        <v>255</v>
      </c>
      <c r="F184" s="1" t="s">
        <v>48</v>
      </c>
      <c r="G184" s="2" t="s">
        <v>44</v>
      </c>
      <c r="H184" s="1" t="s">
        <v>59</v>
      </c>
      <c r="I184" s="1" t="s">
        <v>59</v>
      </c>
      <c r="J184" s="1">
        <v>3436.04</v>
      </c>
      <c r="K184" s="1">
        <v>5.81</v>
      </c>
      <c r="L184" s="1">
        <v>-0.22</v>
      </c>
      <c r="M184" s="1">
        <v>-0.52</v>
      </c>
      <c r="N184" s="1">
        <v>5.0</v>
      </c>
      <c r="O184" s="1" t="s">
        <v>1427</v>
      </c>
      <c r="P184" s="1" t="s">
        <v>1428</v>
      </c>
      <c r="Q184" s="1" t="s">
        <v>1429</v>
      </c>
      <c r="R184" s="1" t="s">
        <v>1430</v>
      </c>
      <c r="S184" s="9" t="s">
        <v>1410</v>
      </c>
      <c r="T184" s="1" t="str">
        <f>"&gt;"&amp;'RiPPs-Referencia'!$D184&amp;" "&amp;'RiPPs-Referencia'!$R184</f>
        <v>&gt;	flavecinsA2.d GSTIQCVNTTIGTILSVVFDCCPTSACTPPCRF</v>
      </c>
      <c r="U184" s="10">
        <v>0.366</v>
      </c>
      <c r="V184" s="10" t="s">
        <v>44</v>
      </c>
      <c r="W184" s="11">
        <v>0.693</v>
      </c>
      <c r="X184" s="11" t="s">
        <v>36</v>
      </c>
      <c r="Y184" s="12">
        <v>0.9590932</v>
      </c>
      <c r="Z184" s="2" t="s">
        <v>36</v>
      </c>
      <c r="AA184" s="13">
        <v>0.9998</v>
      </c>
      <c r="AB184" s="13" t="s">
        <v>36</v>
      </c>
      <c r="AC184" s="14">
        <v>0.74</v>
      </c>
      <c r="AD184" s="14" t="s">
        <v>36</v>
      </c>
      <c r="AE184" s="1"/>
    </row>
    <row r="185" ht="15.75" customHeight="1">
      <c r="A185" s="1" t="s">
        <v>1403</v>
      </c>
      <c r="B185" s="1" t="s">
        <v>1404</v>
      </c>
      <c r="C185" s="1" t="s">
        <v>187</v>
      </c>
      <c r="D185" s="1" t="s">
        <v>1431</v>
      </c>
      <c r="E185" s="1" t="s">
        <v>255</v>
      </c>
      <c r="F185" s="1" t="s">
        <v>48</v>
      </c>
      <c r="G185" s="2" t="s">
        <v>36</v>
      </c>
      <c r="H185" s="1" t="s">
        <v>37</v>
      </c>
      <c r="I185" s="1" t="s">
        <v>48</v>
      </c>
      <c r="J185" s="1">
        <v>3878.58</v>
      </c>
      <c r="K185" s="1">
        <v>8.31</v>
      </c>
      <c r="L185" s="1">
        <v>1.82</v>
      </c>
      <c r="M185" s="1">
        <v>-0.45</v>
      </c>
      <c r="N185" s="1">
        <v>4.0</v>
      </c>
      <c r="O185" s="1" t="s">
        <v>1432</v>
      </c>
      <c r="P185" s="1" t="s">
        <v>1433</v>
      </c>
      <c r="Q185" s="1" t="s">
        <v>1434</v>
      </c>
      <c r="R185" s="1" t="s">
        <v>1435</v>
      </c>
      <c r="S185" s="9" t="s">
        <v>1410</v>
      </c>
      <c r="T185" s="1" t="str">
        <f>"&gt;"&amp;'RiPPs-Referencia'!$D185&amp;" "&amp;'RiPPs-Referencia'!$R185</f>
        <v>&gt;	flavecinsA2.e ASSIPCAKVVVKVTTVVVAATTGFDWCPTGACTTSCRF</v>
      </c>
      <c r="U185" s="10">
        <v>0.446</v>
      </c>
      <c r="V185" s="10" t="s">
        <v>44</v>
      </c>
      <c r="W185" s="11">
        <v>0.651</v>
      </c>
      <c r="X185" s="11" t="s">
        <v>36</v>
      </c>
      <c r="Y185" s="12">
        <v>0.9744507</v>
      </c>
      <c r="Z185" s="2" t="s">
        <v>36</v>
      </c>
      <c r="AA185" s="13">
        <v>1.0</v>
      </c>
      <c r="AB185" s="13" t="s">
        <v>36</v>
      </c>
      <c r="AC185" s="14">
        <v>0.7</v>
      </c>
      <c r="AD185" s="14" t="s">
        <v>36</v>
      </c>
      <c r="AE185" s="1"/>
    </row>
    <row r="186" ht="15.75" customHeight="1">
      <c r="A186" s="1" t="s">
        <v>1403</v>
      </c>
      <c r="B186" s="1" t="s">
        <v>1404</v>
      </c>
      <c r="C186" s="1" t="s">
        <v>187</v>
      </c>
      <c r="D186" s="1" t="s">
        <v>1436</v>
      </c>
      <c r="E186" s="1" t="s">
        <v>255</v>
      </c>
      <c r="F186" s="1" t="s">
        <v>48</v>
      </c>
      <c r="G186" s="2" t="s">
        <v>44</v>
      </c>
      <c r="H186" s="1" t="s">
        <v>59</v>
      </c>
      <c r="I186" s="1" t="s">
        <v>59</v>
      </c>
      <c r="J186" s="1">
        <v>3607.3</v>
      </c>
      <c r="K186" s="1">
        <v>8.98</v>
      </c>
      <c r="L186" s="1">
        <v>1.91</v>
      </c>
      <c r="M186" s="1">
        <v>-0.48</v>
      </c>
      <c r="N186" s="1">
        <v>2.0</v>
      </c>
      <c r="O186" s="1" t="s">
        <v>1437</v>
      </c>
      <c r="P186" s="1" t="s">
        <v>1438</v>
      </c>
      <c r="Q186" s="1" t="s">
        <v>1439</v>
      </c>
      <c r="R186" s="1" t="s">
        <v>1440</v>
      </c>
      <c r="S186" s="9" t="s">
        <v>1410</v>
      </c>
      <c r="T186" s="1" t="str">
        <f>"&gt;"&amp;'RiPPs-Referencia'!$D186&amp;" "&amp;'RiPPs-Referencia'!$R186</f>
        <v>&gt;	flavecinsA2.f VGYTTYWGILPLVTKNPQICPVSENTVKCRLL</v>
      </c>
      <c r="U186" s="10">
        <v>0.475</v>
      </c>
      <c r="V186" s="10" t="s">
        <v>44</v>
      </c>
      <c r="W186" s="11">
        <v>0.187</v>
      </c>
      <c r="X186" s="11" t="s">
        <v>44</v>
      </c>
      <c r="Y186" s="12">
        <v>0.009611279</v>
      </c>
      <c r="Z186" s="2" t="s">
        <v>44</v>
      </c>
      <c r="AA186" s="13">
        <v>0.2502</v>
      </c>
      <c r="AB186" s="13" t="s">
        <v>44</v>
      </c>
      <c r="AC186" s="14">
        <v>0.56</v>
      </c>
      <c r="AD186" s="14" t="s">
        <v>36</v>
      </c>
      <c r="AE186" s="1"/>
    </row>
    <row r="187" ht="15.75" customHeight="1">
      <c r="A187" s="1" t="s">
        <v>1403</v>
      </c>
      <c r="B187" s="1" t="s">
        <v>1404</v>
      </c>
      <c r="C187" s="1" t="s">
        <v>187</v>
      </c>
      <c r="D187" s="1" t="s">
        <v>1441</v>
      </c>
      <c r="E187" s="1" t="s">
        <v>255</v>
      </c>
      <c r="F187" s="1" t="s">
        <v>48</v>
      </c>
      <c r="G187" s="2" t="s">
        <v>36</v>
      </c>
      <c r="H187" s="1" t="s">
        <v>37</v>
      </c>
      <c r="I187" s="1" t="s">
        <v>48</v>
      </c>
      <c r="J187" s="1">
        <v>3943.61</v>
      </c>
      <c r="K187" s="1">
        <v>6.85</v>
      </c>
      <c r="L187" s="1">
        <v>-0.09</v>
      </c>
      <c r="M187" s="1">
        <v>-0.47</v>
      </c>
      <c r="N187" s="1">
        <v>4.0</v>
      </c>
      <c r="O187" s="1" t="s">
        <v>1442</v>
      </c>
      <c r="P187" s="1" t="s">
        <v>1443</v>
      </c>
      <c r="Q187" s="1" t="s">
        <v>1444</v>
      </c>
      <c r="R187" s="1" t="s">
        <v>1445</v>
      </c>
      <c r="S187" s="9" t="s">
        <v>1410</v>
      </c>
      <c r="T187" s="1" t="str">
        <f>"&gt;"&amp;'RiPPs-Referencia'!$D187&amp;" "&amp;'RiPPs-Referencia'!$R187</f>
        <v>&gt;	flavecinsA2.g ASTLPCAEVVVTVTGIIVKATTGFDWCPTGACTHSCRF</v>
      </c>
      <c r="U187" s="10">
        <v>0.188</v>
      </c>
      <c r="V187" s="10" t="s">
        <v>44</v>
      </c>
      <c r="W187" s="11">
        <v>0.191</v>
      </c>
      <c r="X187" s="11" t="s">
        <v>44</v>
      </c>
      <c r="Y187" s="12">
        <v>0.9170973</v>
      </c>
      <c r="Z187" s="2" t="s">
        <v>36</v>
      </c>
      <c r="AA187" s="13">
        <v>0.9986</v>
      </c>
      <c r="AB187" s="13" t="s">
        <v>36</v>
      </c>
      <c r="AC187" s="14">
        <v>0.59</v>
      </c>
      <c r="AD187" s="14" t="s">
        <v>36</v>
      </c>
      <c r="AE187" s="1"/>
    </row>
    <row r="188" ht="15.75" customHeight="1">
      <c r="A188" s="1" t="s">
        <v>1403</v>
      </c>
      <c r="B188" s="1" t="s">
        <v>1404</v>
      </c>
      <c r="C188" s="1" t="s">
        <v>187</v>
      </c>
      <c r="D188" s="1" t="s">
        <v>1446</v>
      </c>
      <c r="E188" s="1" t="s">
        <v>255</v>
      </c>
      <c r="F188" s="1" t="s">
        <v>48</v>
      </c>
      <c r="G188" s="2" t="s">
        <v>44</v>
      </c>
      <c r="H188" s="1" t="s">
        <v>59</v>
      </c>
      <c r="I188" s="1" t="s">
        <v>59</v>
      </c>
      <c r="J188" s="1">
        <v>4079.67</v>
      </c>
      <c r="K188" s="1">
        <v>6.12</v>
      </c>
      <c r="L188" s="1">
        <v>-0.18</v>
      </c>
      <c r="M188" s="1">
        <v>-0.16</v>
      </c>
      <c r="N188" s="1">
        <v>4.0</v>
      </c>
      <c r="O188" s="1" t="s">
        <v>1447</v>
      </c>
      <c r="P188" s="1" t="s">
        <v>1448</v>
      </c>
      <c r="Q188" s="1" t="s">
        <v>1449</v>
      </c>
      <c r="R188" s="1" t="s">
        <v>1450</v>
      </c>
      <c r="S188" s="9" t="s">
        <v>1410</v>
      </c>
      <c r="T188" s="1" t="str">
        <f>"&gt;"&amp;'RiPPs-Referencia'!$D188&amp;" "&amp;'RiPPs-Referencia'!$R188</f>
        <v>&gt;	flavecinsA2.h TSSIDCVRLASNTPEGTVNLTVRIEFCPSAACTYSCRL</v>
      </c>
      <c r="U188" s="10">
        <v>0.099</v>
      </c>
      <c r="V188" s="10" t="s">
        <v>44</v>
      </c>
      <c r="W188" s="11">
        <v>0.44</v>
      </c>
      <c r="X188" s="11" t="s">
        <v>44</v>
      </c>
      <c r="Y188" s="12">
        <v>0.29243028</v>
      </c>
      <c r="Z188" s="2" t="s">
        <v>44</v>
      </c>
      <c r="AA188" s="13">
        <v>0.0365</v>
      </c>
      <c r="AB188" s="13" t="s">
        <v>44</v>
      </c>
      <c r="AC188" s="14">
        <v>0.6</v>
      </c>
      <c r="AD188" s="14" t="s">
        <v>36</v>
      </c>
      <c r="AE188" s="1"/>
    </row>
    <row r="189" ht="15.75" customHeight="1">
      <c r="A189" s="1" t="s">
        <v>1451</v>
      </c>
      <c r="B189" s="1" t="s">
        <v>1452</v>
      </c>
      <c r="C189" s="1" t="s">
        <v>187</v>
      </c>
      <c r="D189" s="1" t="s">
        <v>1453</v>
      </c>
      <c r="E189" s="1" t="s">
        <v>847</v>
      </c>
      <c r="F189" s="1" t="s">
        <v>48</v>
      </c>
      <c r="G189" s="2" t="s">
        <v>48</v>
      </c>
      <c r="H189" s="1" t="s">
        <v>59</v>
      </c>
      <c r="I189" s="1" t="s">
        <v>59</v>
      </c>
      <c r="J189" s="1">
        <v>2347.35</v>
      </c>
      <c r="K189" s="1">
        <v>3.19</v>
      </c>
      <c r="L189" s="1">
        <v>-5.91</v>
      </c>
      <c r="M189" s="1">
        <v>0.49</v>
      </c>
      <c r="N189" s="1">
        <v>2.0</v>
      </c>
      <c r="O189" s="1" t="s">
        <v>1454</v>
      </c>
      <c r="P189" s="1" t="s">
        <v>1455</v>
      </c>
      <c r="Q189" s="1" t="s">
        <v>1456</v>
      </c>
      <c r="R189" s="1" t="s">
        <v>1457</v>
      </c>
      <c r="S189" s="9" t="s">
        <v>1458</v>
      </c>
      <c r="T189" s="1" t="str">
        <f>"&gt;"&amp;'RiPPs-Referencia'!$D189&amp;" "&amp;'RiPPs-Referencia'!$R189</f>
        <v>&gt;paeninodin GPGTSTPDAFQPDPDEDVHYDS</v>
      </c>
      <c r="U189" s="10">
        <v>0.228</v>
      </c>
      <c r="V189" s="10" t="s">
        <v>44</v>
      </c>
      <c r="W189" s="11">
        <v>0.072</v>
      </c>
      <c r="X189" s="11" t="s">
        <v>44</v>
      </c>
      <c r="Y189" s="12">
        <v>0.071977526</v>
      </c>
      <c r="Z189" s="2" t="s">
        <v>44</v>
      </c>
      <c r="AA189" s="13">
        <v>0.0195</v>
      </c>
      <c r="AB189" s="13" t="s">
        <v>44</v>
      </c>
      <c r="AC189" s="14">
        <v>0.45</v>
      </c>
      <c r="AD189" s="14" t="s">
        <v>44</v>
      </c>
      <c r="AE189" s="1"/>
    </row>
    <row r="190" ht="15.75" customHeight="1">
      <c r="A190" s="1" t="s">
        <v>1459</v>
      </c>
      <c r="B190" s="1" t="s">
        <v>1460</v>
      </c>
      <c r="C190" s="1" t="s">
        <v>317</v>
      </c>
      <c r="D190" s="1" t="s">
        <v>1461</v>
      </c>
      <c r="E190" s="1" t="s">
        <v>1027</v>
      </c>
      <c r="F190" s="1" t="s">
        <v>48</v>
      </c>
      <c r="G190" s="2" t="s">
        <v>36</v>
      </c>
      <c r="H190" s="1" t="s">
        <v>37</v>
      </c>
      <c r="I190" s="1" t="s">
        <v>197</v>
      </c>
      <c r="J190" s="1">
        <v>6003.75</v>
      </c>
      <c r="K190" s="1">
        <v>6.58</v>
      </c>
      <c r="L190" s="1">
        <v>-0.04</v>
      </c>
      <c r="M190" s="1">
        <v>0.22</v>
      </c>
      <c r="N190" s="1" t="s">
        <v>489</v>
      </c>
      <c r="O190" s="1" t="s">
        <v>1462</v>
      </c>
      <c r="P190" s="1" t="s">
        <v>1463</v>
      </c>
      <c r="Q190" s="1" t="s">
        <v>1464</v>
      </c>
      <c r="R190" s="1" t="s">
        <v>1465</v>
      </c>
      <c r="S190" s="9" t="s">
        <v>1466</v>
      </c>
      <c r="T190" s="1" t="str">
        <f>"&gt;"&amp;'RiPPs-Referencia'!$D190&amp;" "&amp;'RiPPs-Referencia'!$R190</f>
        <v>&gt;cinnamycin B AAAVGCVVAARVALASADRPGGKEPAKSSTSPVQPPNTGYWTPERMQSAKPAPMPDPDD</v>
      </c>
      <c r="U190" s="10">
        <v>0.05</v>
      </c>
      <c r="V190" s="10" t="s">
        <v>44</v>
      </c>
      <c r="W190" s="11">
        <v>0.005</v>
      </c>
      <c r="X190" s="11" t="s">
        <v>44</v>
      </c>
      <c r="Y190" s="12">
        <v>0.6339759</v>
      </c>
      <c r="Z190" s="2" t="s">
        <v>36</v>
      </c>
      <c r="AA190" s="13">
        <v>0.0063</v>
      </c>
      <c r="AB190" s="13" t="s">
        <v>44</v>
      </c>
      <c r="AC190" s="14">
        <v>0.54</v>
      </c>
      <c r="AD190" s="14" t="s">
        <v>36</v>
      </c>
      <c r="AE190" s="1"/>
    </row>
    <row r="191" ht="15.75" customHeight="1">
      <c r="A191" s="1" t="s">
        <v>1467</v>
      </c>
      <c r="B191" s="1" t="s">
        <v>1468</v>
      </c>
      <c r="C191" s="1" t="s">
        <v>187</v>
      </c>
      <c r="D191" s="1" t="s">
        <v>1469</v>
      </c>
      <c r="E191" s="1" t="s">
        <v>255</v>
      </c>
      <c r="F191" s="1" t="s">
        <v>48</v>
      </c>
      <c r="G191" s="2" t="s">
        <v>36</v>
      </c>
      <c r="H191" s="1" t="s">
        <v>37</v>
      </c>
      <c r="I191" s="1" t="s">
        <v>197</v>
      </c>
      <c r="J191" s="1">
        <v>4127.65</v>
      </c>
      <c r="K191" s="1">
        <v>8.01</v>
      </c>
      <c r="L191" s="1">
        <v>0.87</v>
      </c>
      <c r="M191" s="1">
        <v>-0.26</v>
      </c>
      <c r="N191" s="1">
        <v>3.0</v>
      </c>
      <c r="O191" s="1" t="s">
        <v>1470</v>
      </c>
      <c r="P191" s="1" t="s">
        <v>1471</v>
      </c>
      <c r="Q191" s="1" t="s">
        <v>1472</v>
      </c>
      <c r="R191" s="1" t="s">
        <v>1473</v>
      </c>
      <c r="S191" s="9" t="s">
        <v>1474</v>
      </c>
      <c r="T191" s="1" t="str">
        <f>"&gt;"&amp;'RiPPs-Referencia'!$D191&amp;" "&amp;'RiPPs-Referencia'!$R191</f>
        <v>&gt;	thusin A1 INTWNTTATSTSIIISETFGNKGKVCTYTVECVNNCRG</v>
      </c>
      <c r="U191" s="10">
        <v>0.287</v>
      </c>
      <c r="V191" s="10" t="s">
        <v>44</v>
      </c>
      <c r="W191" s="11">
        <v>0.283</v>
      </c>
      <c r="X191" s="11" t="s">
        <v>44</v>
      </c>
      <c r="Y191" s="12">
        <v>0.64648795</v>
      </c>
      <c r="Z191" s="2" t="s">
        <v>36</v>
      </c>
      <c r="AA191" s="13">
        <v>0.9993</v>
      </c>
      <c r="AB191" s="13" t="s">
        <v>36</v>
      </c>
      <c r="AC191" s="14">
        <v>0.27</v>
      </c>
      <c r="AD191" s="14" t="s">
        <v>44</v>
      </c>
      <c r="AE191" s="1"/>
    </row>
    <row r="192" ht="15.75" customHeight="1">
      <c r="A192" s="1" t="s">
        <v>1467</v>
      </c>
      <c r="B192" s="1" t="s">
        <v>1468</v>
      </c>
      <c r="C192" s="1" t="s">
        <v>187</v>
      </c>
      <c r="D192" s="1" t="s">
        <v>1475</v>
      </c>
      <c r="E192" s="1" t="s">
        <v>255</v>
      </c>
      <c r="F192" s="1" t="s">
        <v>48</v>
      </c>
      <c r="G192" s="2" t="s">
        <v>36</v>
      </c>
      <c r="H192" s="1" t="s">
        <v>37</v>
      </c>
      <c r="I192" s="1" t="s">
        <v>197</v>
      </c>
      <c r="J192" s="1">
        <v>3496.94</v>
      </c>
      <c r="K192" s="1">
        <v>8.01</v>
      </c>
      <c r="L192" s="1">
        <v>0.87</v>
      </c>
      <c r="M192" s="1">
        <v>-0.13</v>
      </c>
      <c r="N192" s="1">
        <v>3.0</v>
      </c>
      <c r="O192" s="1" t="s">
        <v>1476</v>
      </c>
      <c r="P192" s="1" t="s">
        <v>1477</v>
      </c>
      <c r="Q192" s="1" t="s">
        <v>1478</v>
      </c>
      <c r="R192" s="1" t="s">
        <v>1479</v>
      </c>
      <c r="S192" s="9" t="s">
        <v>1474</v>
      </c>
      <c r="T192" s="1" t="str">
        <f>"&gt;"&amp;'RiPPs-Referencia'!$D192&amp;" "&amp;'RiPPs-Referencia'!$R192</f>
        <v>&gt;	thusin A2 ESSGAGTPAITTAISAIIAATAQSPCPTSACSKSCNK</v>
      </c>
      <c r="U192" s="10">
        <v>0.307</v>
      </c>
      <c r="V192" s="10" t="s">
        <v>44</v>
      </c>
      <c r="W192" s="11">
        <v>0.867</v>
      </c>
      <c r="X192" s="11" t="s">
        <v>36</v>
      </c>
      <c r="Y192" s="12">
        <v>0.70475185</v>
      </c>
      <c r="Z192" s="2" t="s">
        <v>36</v>
      </c>
      <c r="AA192" s="13">
        <v>0.9983</v>
      </c>
      <c r="AB192" s="13" t="s">
        <v>36</v>
      </c>
      <c r="AC192" s="14">
        <v>0.27</v>
      </c>
      <c r="AD192" s="14" t="s">
        <v>44</v>
      </c>
      <c r="AE192" s="1"/>
    </row>
    <row r="193" ht="15.75" customHeight="1">
      <c r="A193" s="1" t="s">
        <v>1480</v>
      </c>
      <c r="B193" s="1" t="s">
        <v>1481</v>
      </c>
      <c r="C193" s="1" t="s">
        <v>1388</v>
      </c>
      <c r="D193" s="1" t="s">
        <v>1482</v>
      </c>
      <c r="E193" s="1" t="s">
        <v>1027</v>
      </c>
      <c r="F193" s="1" t="s">
        <v>48</v>
      </c>
      <c r="G193" s="2" t="s">
        <v>44</v>
      </c>
      <c r="H193" s="1" t="s">
        <v>59</v>
      </c>
      <c r="I193" s="1" t="s">
        <v>59</v>
      </c>
      <c r="J193" s="1">
        <v>2275.5</v>
      </c>
      <c r="K193" s="1">
        <v>3.94</v>
      </c>
      <c r="L193" s="1">
        <v>-3.99</v>
      </c>
      <c r="M193" s="1">
        <v>0.93</v>
      </c>
      <c r="N193" s="1" t="s">
        <v>489</v>
      </c>
      <c r="O193" s="1" t="s">
        <v>1483</v>
      </c>
      <c r="P193" s="1" t="s">
        <v>1484</v>
      </c>
      <c r="Q193" s="1" t="s">
        <v>1485</v>
      </c>
      <c r="R193" s="1" t="s">
        <v>1486</v>
      </c>
      <c r="S193" s="9" t="s">
        <v>1487</v>
      </c>
      <c r="T193" s="1" t="str">
        <f>"&gt;"&amp;'RiPPs-Referencia'!$D193&amp;" "&amp;'RiPPs-Referencia'!$R193</f>
        <v>&gt;phomopsin A  EAVEDYVIPIDKKRGEAVED</v>
      </c>
      <c r="U193" s="10">
        <v>0.05</v>
      </c>
      <c r="V193" s="10" t="s">
        <v>44</v>
      </c>
      <c r="W193" s="11">
        <v>0.041</v>
      </c>
      <c r="X193" s="11" t="s">
        <v>44</v>
      </c>
      <c r="Y193" s="12">
        <v>0.050587147</v>
      </c>
      <c r="Z193" s="2" t="s">
        <v>44</v>
      </c>
      <c r="AA193" s="13">
        <v>2.0E-4</v>
      </c>
      <c r="AB193" s="13" t="s">
        <v>44</v>
      </c>
      <c r="AC193" s="14">
        <v>0.26</v>
      </c>
      <c r="AD193" s="14" t="s">
        <v>44</v>
      </c>
      <c r="AE193" s="1"/>
    </row>
    <row r="194" ht="15.75" customHeight="1">
      <c r="A194" s="1" t="s">
        <v>1488</v>
      </c>
      <c r="B194" s="1" t="s">
        <v>1489</v>
      </c>
      <c r="C194" s="1" t="s">
        <v>187</v>
      </c>
      <c r="D194" s="1" t="s">
        <v>1490</v>
      </c>
      <c r="E194" s="1" t="s">
        <v>1027</v>
      </c>
      <c r="F194" s="1" t="s">
        <v>48</v>
      </c>
      <c r="G194" s="2" t="s">
        <v>36</v>
      </c>
      <c r="H194" s="1" t="s">
        <v>37</v>
      </c>
      <c r="I194" s="1" t="s">
        <v>1491</v>
      </c>
      <c r="J194" s="1">
        <v>3624.16</v>
      </c>
      <c r="K194" s="1">
        <v>10.1</v>
      </c>
      <c r="L194" s="1">
        <v>2.0</v>
      </c>
      <c r="M194" s="1">
        <v>-0.58</v>
      </c>
      <c r="N194" s="1" t="s">
        <v>489</v>
      </c>
      <c r="O194" s="1" t="s">
        <v>1492</v>
      </c>
      <c r="P194" s="1" t="s">
        <v>1493</v>
      </c>
      <c r="Q194" s="1" t="s">
        <v>1494</v>
      </c>
      <c r="R194" s="1" t="s">
        <v>1495</v>
      </c>
      <c r="S194" s="9" t="s">
        <v>1496</v>
      </c>
      <c r="T194" s="1" t="str">
        <f>"&gt;"&amp;'RiPPs-Referencia'!$D194&amp;" "&amp;'RiPPs-Referencia'!$R194</f>
        <v>&gt;bicereucin A1 QRATPATPATPWLIKASYVVSGAGVSFVASYITVN</v>
      </c>
      <c r="U194" s="10">
        <v>0.257</v>
      </c>
      <c r="V194" s="10" t="s">
        <v>44</v>
      </c>
      <c r="W194" s="11">
        <v>0.661</v>
      </c>
      <c r="X194" s="11" t="s">
        <v>36</v>
      </c>
      <c r="Y194" s="12">
        <v>0.021424562</v>
      </c>
      <c r="Z194" s="2" t="s">
        <v>44</v>
      </c>
      <c r="AA194" s="13">
        <v>0.1021</v>
      </c>
      <c r="AB194" s="13" t="s">
        <v>44</v>
      </c>
      <c r="AC194" s="14">
        <v>0.67</v>
      </c>
      <c r="AD194" s="14" t="s">
        <v>36</v>
      </c>
      <c r="AE194" s="1"/>
    </row>
    <row r="195" ht="15.75" customHeight="1">
      <c r="A195" s="1" t="s">
        <v>1488</v>
      </c>
      <c r="B195" s="1" t="s">
        <v>1489</v>
      </c>
      <c r="C195" s="1" t="s">
        <v>187</v>
      </c>
      <c r="D195" s="1" t="s">
        <v>1497</v>
      </c>
      <c r="E195" s="1" t="s">
        <v>255</v>
      </c>
      <c r="F195" s="1" t="s">
        <v>48</v>
      </c>
      <c r="G195" s="2" t="s">
        <v>36</v>
      </c>
      <c r="H195" s="1" t="s">
        <v>37</v>
      </c>
      <c r="I195" s="1" t="s">
        <v>197</v>
      </c>
      <c r="J195" s="1">
        <v>4291.9</v>
      </c>
      <c r="K195" s="1">
        <v>9.51</v>
      </c>
      <c r="L195" s="1">
        <v>2.04</v>
      </c>
      <c r="M195" s="1">
        <v>-0.49</v>
      </c>
      <c r="N195" s="1">
        <v>1.0</v>
      </c>
      <c r="O195" s="1" t="s">
        <v>1498</v>
      </c>
      <c r="P195" s="1" t="s">
        <v>1499</v>
      </c>
      <c r="Q195" s="1" t="s">
        <v>1494</v>
      </c>
      <c r="R195" s="1" t="s">
        <v>1500</v>
      </c>
      <c r="S195" s="9" t="s">
        <v>1496</v>
      </c>
      <c r="T195" s="1" t="str">
        <f>"&gt;"&amp;'RiPPs-Referencia'!$D195&amp;" "&amp;'RiPPs-Referencia'!$R195</f>
        <v>&gt;bicereucin A2 QRATPTLATPLTPHTPYATYVVSGGVVSAISGIFSNNKTCLG</v>
      </c>
      <c r="U195" s="10">
        <v>0.356</v>
      </c>
      <c r="V195" s="10" t="s">
        <v>44</v>
      </c>
      <c r="W195" s="11">
        <v>0.065</v>
      </c>
      <c r="X195" s="11" t="s">
        <v>44</v>
      </c>
      <c r="Y195" s="12">
        <v>0.68793213</v>
      </c>
      <c r="Z195" s="2" t="s">
        <v>36</v>
      </c>
      <c r="AA195" s="13">
        <v>0.9827</v>
      </c>
      <c r="AB195" s="13" t="s">
        <v>36</v>
      </c>
      <c r="AC195" s="14">
        <v>0.87</v>
      </c>
      <c r="AD195" s="14" t="s">
        <v>36</v>
      </c>
      <c r="AE195" s="1"/>
    </row>
    <row r="196" ht="15.75" customHeight="1">
      <c r="A196" s="1" t="s">
        <v>1501</v>
      </c>
      <c r="B196" s="1" t="s">
        <v>1502</v>
      </c>
      <c r="C196" s="1" t="s">
        <v>317</v>
      </c>
      <c r="D196" s="1" t="s">
        <v>1503</v>
      </c>
      <c r="E196" s="1" t="s">
        <v>1068</v>
      </c>
      <c r="F196" s="1" t="s">
        <v>48</v>
      </c>
      <c r="G196" s="2" t="s">
        <v>36</v>
      </c>
      <c r="H196" s="1" t="s">
        <v>37</v>
      </c>
      <c r="I196" s="1" t="s">
        <v>38</v>
      </c>
      <c r="J196" s="1">
        <v>1559.76</v>
      </c>
      <c r="K196" s="1">
        <v>4.99</v>
      </c>
      <c r="L196" s="1">
        <v>-0.23</v>
      </c>
      <c r="M196" s="1">
        <v>-0.37</v>
      </c>
      <c r="N196" s="1">
        <v>1.0</v>
      </c>
      <c r="O196" s="1" t="s">
        <v>1504</v>
      </c>
      <c r="P196" s="1" t="s">
        <v>1505</v>
      </c>
      <c r="Q196" s="1" t="s">
        <v>1506</v>
      </c>
      <c r="R196" s="1" t="s">
        <v>1507</v>
      </c>
      <c r="S196" s="9" t="s">
        <v>1508</v>
      </c>
      <c r="T196" s="1" t="str">
        <f>"&gt;"&amp;'RiPPs-Referencia'!$D196&amp;" "&amp;'RiPPs-Referencia'!$R196</f>
        <v>&gt;	saalfelduracin SSSSCTTCICTCSCSS</v>
      </c>
      <c r="U196" s="10">
        <v>0.455</v>
      </c>
      <c r="V196" s="10" t="s">
        <v>44</v>
      </c>
      <c r="W196" s="11">
        <v>0.021</v>
      </c>
      <c r="X196" s="11" t="s">
        <v>44</v>
      </c>
      <c r="Y196" s="12">
        <v>0.9542755</v>
      </c>
      <c r="Z196" s="2" t="s">
        <v>36</v>
      </c>
      <c r="AA196" s="13">
        <v>0.9998</v>
      </c>
      <c r="AB196" s="13" t="s">
        <v>36</v>
      </c>
      <c r="AC196" s="14">
        <v>0.59</v>
      </c>
      <c r="AD196" s="14" t="s">
        <v>36</v>
      </c>
      <c r="AE196" s="1"/>
    </row>
    <row r="197" ht="15.75" customHeight="1">
      <c r="A197" s="1" t="s">
        <v>1509</v>
      </c>
      <c r="B197" s="1" t="s">
        <v>1510</v>
      </c>
      <c r="C197" s="1" t="s">
        <v>317</v>
      </c>
      <c r="D197" s="1" t="s">
        <v>1511</v>
      </c>
      <c r="E197" s="1" t="s">
        <v>1027</v>
      </c>
      <c r="F197" s="1" t="s">
        <v>48</v>
      </c>
      <c r="G197" s="2" t="s">
        <v>36</v>
      </c>
      <c r="H197" s="1" t="s">
        <v>37</v>
      </c>
      <c r="I197" s="1" t="s">
        <v>38</v>
      </c>
      <c r="J197" s="1">
        <v>1495.5</v>
      </c>
      <c r="K197" s="1">
        <v>5.27</v>
      </c>
      <c r="L197" s="1">
        <v>-0.05</v>
      </c>
      <c r="M197" s="1">
        <v>-0.07</v>
      </c>
      <c r="N197" s="1">
        <v>1.0</v>
      </c>
      <c r="O197" s="1" t="s">
        <v>1512</v>
      </c>
      <c r="P197" s="1" t="s">
        <v>1513</v>
      </c>
      <c r="Q197" s="1" t="s">
        <v>1514</v>
      </c>
      <c r="R197" s="1" t="s">
        <v>1515</v>
      </c>
      <c r="S197" s="9" t="s">
        <v>1516</v>
      </c>
      <c r="T197" s="1" t="str">
        <f>"&gt;"&amp;'RiPPs-Referencia'!$D197&amp;" "&amp;'RiPPs-Referencia'!$R197</f>
        <v>&gt;berninamycin A SCTTTSVSTSSSSSSS</v>
      </c>
      <c r="U197" s="10">
        <v>0.436</v>
      </c>
      <c r="V197" s="10" t="s">
        <v>44</v>
      </c>
      <c r="W197" s="11">
        <v>0.0</v>
      </c>
      <c r="X197" s="11" t="s">
        <v>44</v>
      </c>
      <c r="Y197" s="12">
        <v>0.1457319</v>
      </c>
      <c r="Z197" s="2" t="s">
        <v>44</v>
      </c>
      <c r="AA197" s="13">
        <v>0.0078</v>
      </c>
      <c r="AB197" s="13" t="s">
        <v>44</v>
      </c>
      <c r="AC197" s="14">
        <v>0.59</v>
      </c>
      <c r="AD197" s="14" t="s">
        <v>36</v>
      </c>
      <c r="AE197" s="1"/>
    </row>
    <row r="198" ht="15.75" customHeight="1">
      <c r="A198" s="1" t="s">
        <v>1517</v>
      </c>
      <c r="B198" s="1" t="s">
        <v>1518</v>
      </c>
      <c r="C198" s="1" t="s">
        <v>317</v>
      </c>
      <c r="D198" s="1" t="s">
        <v>1519</v>
      </c>
      <c r="E198" s="1" t="s">
        <v>1068</v>
      </c>
      <c r="F198" s="1" t="s">
        <v>36</v>
      </c>
      <c r="G198" s="2" t="s">
        <v>36</v>
      </c>
      <c r="H198" s="1" t="s">
        <v>37</v>
      </c>
      <c r="I198" s="1" t="s">
        <v>38</v>
      </c>
      <c r="J198" s="1">
        <v>1626.9</v>
      </c>
      <c r="K198" s="1">
        <v>4.99</v>
      </c>
      <c r="L198" s="1">
        <v>-0.23</v>
      </c>
      <c r="M198" s="1">
        <v>-0.53</v>
      </c>
      <c r="N198" s="1">
        <v>1.0</v>
      </c>
      <c r="O198" s="1" t="s">
        <v>1520</v>
      </c>
      <c r="P198" s="1" t="s">
        <v>1521</v>
      </c>
      <c r="Q198" s="1" t="s">
        <v>1522</v>
      </c>
      <c r="R198" s="1" t="s">
        <v>1523</v>
      </c>
      <c r="S198" s="9" t="s">
        <v>1524</v>
      </c>
      <c r="T198" s="1" t="str">
        <f>"&gt;"&amp;'RiPPs-Referencia'!$D198&amp;" "&amp;'RiPPs-Referencia'!$R198</f>
        <v>&gt;	thiopeptin VASASCTTCICTCSCSS</v>
      </c>
      <c r="U198" s="10">
        <v>0.723</v>
      </c>
      <c r="V198" s="10" t="s">
        <v>36</v>
      </c>
      <c r="W198" s="11">
        <v>0.94</v>
      </c>
      <c r="X198" s="11" t="s">
        <v>36</v>
      </c>
      <c r="Y198" s="12">
        <v>0.952775</v>
      </c>
      <c r="Z198" s="2" t="s">
        <v>36</v>
      </c>
      <c r="AA198" s="13">
        <v>0.9999</v>
      </c>
      <c r="AB198" s="13" t="s">
        <v>36</v>
      </c>
      <c r="AC198" s="14">
        <v>0.94</v>
      </c>
      <c r="AD198" s="14" t="s">
        <v>36</v>
      </c>
      <c r="AE198" s="1"/>
    </row>
    <row r="199" ht="15.75" customHeight="1">
      <c r="A199" s="1" t="s">
        <v>1525</v>
      </c>
      <c r="B199" s="1" t="s">
        <v>1526</v>
      </c>
      <c r="C199" s="1" t="s">
        <v>827</v>
      </c>
      <c r="D199" s="1" t="s">
        <v>1527</v>
      </c>
      <c r="E199" s="1" t="s">
        <v>1027</v>
      </c>
      <c r="F199" s="1" t="s">
        <v>48</v>
      </c>
      <c r="G199" s="2" t="s">
        <v>48</v>
      </c>
      <c r="H199" s="1" t="s">
        <v>59</v>
      </c>
      <c r="I199" s="1" t="s">
        <v>59</v>
      </c>
      <c r="J199" s="1">
        <v>1021.18</v>
      </c>
      <c r="K199" s="1">
        <v>4.3</v>
      </c>
      <c r="L199" s="1">
        <v>-1.0</v>
      </c>
      <c r="M199" s="1">
        <v>0.17</v>
      </c>
      <c r="N199" s="1" t="s">
        <v>489</v>
      </c>
      <c r="O199" s="1" t="s">
        <v>1528</v>
      </c>
      <c r="P199" s="1" t="s">
        <v>1529</v>
      </c>
      <c r="Q199" s="1" t="s">
        <v>1530</v>
      </c>
      <c r="R199" s="1" t="s">
        <v>1531</v>
      </c>
      <c r="S199" s="9" t="s">
        <v>1532</v>
      </c>
      <c r="T199" s="1" t="str">
        <f>"&gt;"&amp;'RiPPs-Referencia'!$D199&amp;" "&amp;'RiPPs-Referencia'!$R199</f>
        <v>&gt;3-thiaglutamate EVIESKVFA</v>
      </c>
      <c r="U199" s="10">
        <v>0.109</v>
      </c>
      <c r="V199" s="10" t="s">
        <v>44</v>
      </c>
      <c r="W199" s="11">
        <v>0.013</v>
      </c>
      <c r="X199" s="11" t="s">
        <v>44</v>
      </c>
      <c r="Y199" s="12">
        <v>0.11065295</v>
      </c>
      <c r="Z199" s="2" t="s">
        <v>44</v>
      </c>
      <c r="AA199" s="13">
        <v>0.0153</v>
      </c>
      <c r="AB199" s="13" t="s">
        <v>44</v>
      </c>
      <c r="AC199" s="14">
        <v>0.19</v>
      </c>
      <c r="AD199" s="14" t="s">
        <v>44</v>
      </c>
      <c r="AE199" s="1"/>
    </row>
    <row r="200" ht="15.75" customHeight="1">
      <c r="A200" s="1" t="s">
        <v>1533</v>
      </c>
      <c r="B200" s="1" t="s">
        <v>1534</v>
      </c>
      <c r="C200" s="1" t="s">
        <v>317</v>
      </c>
      <c r="D200" s="1" t="s">
        <v>1535</v>
      </c>
      <c r="E200" s="1" t="s">
        <v>1027</v>
      </c>
      <c r="F200" s="1" t="s">
        <v>48</v>
      </c>
      <c r="G200" s="2" t="s">
        <v>36</v>
      </c>
      <c r="H200" s="1" t="s">
        <v>1536</v>
      </c>
      <c r="I200" s="1" t="s">
        <v>48</v>
      </c>
      <c r="J200" s="1">
        <v>1677.83</v>
      </c>
      <c r="K200" s="1">
        <v>2.91</v>
      </c>
      <c r="L200" s="1">
        <v>-2.0</v>
      </c>
      <c r="M200" s="1">
        <v>-0.71</v>
      </c>
      <c r="N200" s="1" t="s">
        <v>489</v>
      </c>
      <c r="O200" s="1" t="s">
        <v>1537</v>
      </c>
      <c r="P200" s="1" t="s">
        <v>1538</v>
      </c>
      <c r="Q200" s="1" t="s">
        <v>1539</v>
      </c>
      <c r="R200" s="1" t="s">
        <v>1540</v>
      </c>
      <c r="S200" s="9" t="s">
        <v>1541</v>
      </c>
      <c r="T200" s="1" t="str">
        <f>"&gt;"&amp;'RiPPs-Referencia'!$D200&amp;" "&amp;'RiPPs-Referencia'!$R200</f>
        <v>&gt;achromosin GIGSQTWDTIWLWD</v>
      </c>
      <c r="U200" s="10">
        <v>0.099</v>
      </c>
      <c r="V200" s="10" t="s">
        <v>44</v>
      </c>
      <c r="W200" s="11">
        <v>0.316</v>
      </c>
      <c r="X200" s="11" t="s">
        <v>44</v>
      </c>
      <c r="Y200" s="12">
        <v>0.001021564</v>
      </c>
      <c r="Z200" s="2" t="s">
        <v>44</v>
      </c>
      <c r="AA200" s="13">
        <v>0.0012</v>
      </c>
      <c r="AB200" s="13" t="s">
        <v>44</v>
      </c>
      <c r="AC200" s="14">
        <v>0.68</v>
      </c>
      <c r="AD200" s="14" t="s">
        <v>36</v>
      </c>
      <c r="AE200" s="1"/>
    </row>
    <row r="201" ht="15.75" customHeight="1">
      <c r="A201" s="1" t="s">
        <v>1542</v>
      </c>
      <c r="B201" s="1" t="s">
        <v>1543</v>
      </c>
      <c r="C201" s="1" t="s">
        <v>827</v>
      </c>
      <c r="D201" s="1" t="s">
        <v>1544</v>
      </c>
      <c r="E201" s="1" t="s">
        <v>1027</v>
      </c>
      <c r="F201" s="1" t="s">
        <v>48</v>
      </c>
      <c r="G201" s="2" t="s">
        <v>36</v>
      </c>
      <c r="H201" s="1" t="s">
        <v>829</v>
      </c>
      <c r="I201" s="1" t="s">
        <v>38</v>
      </c>
      <c r="J201" s="1">
        <v>1975.15</v>
      </c>
      <c r="K201" s="1">
        <v>4.3</v>
      </c>
      <c r="L201" s="1">
        <v>-1.0</v>
      </c>
      <c r="M201" s="1">
        <v>-0.3</v>
      </c>
      <c r="N201" s="1" t="s">
        <v>489</v>
      </c>
      <c r="O201" s="1" t="s">
        <v>1545</v>
      </c>
      <c r="P201" s="1" t="s">
        <v>1546</v>
      </c>
      <c r="Q201" s="1" t="s">
        <v>1547</v>
      </c>
      <c r="R201" s="1" t="s">
        <v>1548</v>
      </c>
      <c r="S201" s="9" t="s">
        <v>1549</v>
      </c>
      <c r="T201" s="1" t="str">
        <f>"&gt;"&amp;'RiPPs-Referencia'!$D201&amp;" "&amp;'RiPPs-Referencia'!$R201</f>
        <v>&gt;acinetodin GGKGPIFETWVTEGNYYG</v>
      </c>
      <c r="U201" s="10">
        <v>0.119</v>
      </c>
      <c r="V201" s="10" t="s">
        <v>44</v>
      </c>
      <c r="W201" s="11">
        <v>0.093</v>
      </c>
      <c r="X201" s="11" t="s">
        <v>44</v>
      </c>
      <c r="Y201" s="12">
        <v>0.04367295</v>
      </c>
      <c r="Z201" s="2" t="s">
        <v>44</v>
      </c>
      <c r="AA201" s="13">
        <v>0.06</v>
      </c>
      <c r="AB201" s="13" t="s">
        <v>44</v>
      </c>
      <c r="AC201" s="14">
        <v>0.9</v>
      </c>
      <c r="AD201" s="14" t="s">
        <v>36</v>
      </c>
      <c r="AE201" s="1"/>
    </row>
    <row r="202" ht="15.75" customHeight="1">
      <c r="A202" s="1" t="s">
        <v>1550</v>
      </c>
      <c r="B202" s="1" t="s">
        <v>1551</v>
      </c>
      <c r="C202" s="1" t="s">
        <v>56</v>
      </c>
      <c r="D202" s="1" t="s">
        <v>1552</v>
      </c>
      <c r="E202" s="1" t="s">
        <v>58</v>
      </c>
      <c r="F202" s="1" t="s">
        <v>48</v>
      </c>
      <c r="G202" s="2" t="s">
        <v>36</v>
      </c>
      <c r="H202" s="1" t="s">
        <v>829</v>
      </c>
      <c r="I202" s="1" t="s">
        <v>48</v>
      </c>
      <c r="J202" s="1">
        <v>2086.2</v>
      </c>
      <c r="K202" s="1">
        <v>2.85</v>
      </c>
      <c r="L202" s="1">
        <v>-3.0</v>
      </c>
      <c r="M202" s="1">
        <v>-0.11</v>
      </c>
      <c r="N202" s="1">
        <v>1.0</v>
      </c>
      <c r="O202" s="1" t="s">
        <v>1553</v>
      </c>
      <c r="P202" s="1" t="s">
        <v>1554</v>
      </c>
      <c r="Q202" s="1" t="s">
        <v>1555</v>
      </c>
      <c r="R202" s="1" t="s">
        <v>1556</v>
      </c>
      <c r="S202" s="9" t="s">
        <v>1557</v>
      </c>
      <c r="T202" s="1" t="str">
        <f>"&gt;"&amp;'RiPPs-Referencia'!$D202&amp;" "&amp;'RiPPs-Referencia'!$R202</f>
        <v>&gt;anacyclamide D8P QVTPSAQGVSYFPFAGDDAE</v>
      </c>
      <c r="U202" s="10">
        <v>0.069</v>
      </c>
      <c r="V202" s="10" t="s">
        <v>44</v>
      </c>
      <c r="W202" s="11">
        <v>0.037</v>
      </c>
      <c r="X202" s="11" t="s">
        <v>44</v>
      </c>
      <c r="Y202" s="12">
        <v>0.009877294</v>
      </c>
      <c r="Z202" s="2" t="s">
        <v>44</v>
      </c>
      <c r="AA202" s="13">
        <v>8.0E-4</v>
      </c>
      <c r="AB202" s="13" t="s">
        <v>44</v>
      </c>
      <c r="AC202" s="14">
        <v>0.4</v>
      </c>
      <c r="AD202" s="14" t="s">
        <v>44</v>
      </c>
      <c r="AE202" s="1"/>
    </row>
    <row r="203" ht="15.75" customHeight="1">
      <c r="A203" s="1" t="s">
        <v>1558</v>
      </c>
      <c r="B203" s="1" t="s">
        <v>1559</v>
      </c>
      <c r="C203" s="1" t="s">
        <v>317</v>
      </c>
      <c r="D203" s="1" t="s">
        <v>1560</v>
      </c>
      <c r="E203" s="1" t="s">
        <v>1027</v>
      </c>
      <c r="F203" s="1" t="s">
        <v>48</v>
      </c>
      <c r="G203" s="2" t="s">
        <v>36</v>
      </c>
      <c r="H203" s="1" t="s">
        <v>37</v>
      </c>
      <c r="I203" s="1" t="s">
        <v>48</v>
      </c>
      <c r="J203" s="1">
        <v>2125.33</v>
      </c>
      <c r="K203" s="1">
        <v>3.87</v>
      </c>
      <c r="L203" s="1">
        <v>-1.0</v>
      </c>
      <c r="M203" s="1">
        <v>-0.57</v>
      </c>
      <c r="N203" s="1" t="s">
        <v>489</v>
      </c>
      <c r="O203" s="1" t="s">
        <v>1561</v>
      </c>
      <c r="P203" s="1" t="s">
        <v>1562</v>
      </c>
      <c r="Q203" s="1" t="s">
        <v>1563</v>
      </c>
      <c r="R203" s="1" t="s">
        <v>1564</v>
      </c>
      <c r="S203" s="9" t="s">
        <v>1565</v>
      </c>
      <c r="T203" s="1" t="str">
        <f>"&gt;"&amp;'RiPPs-Referencia'!$D203&amp;" "&amp;'RiPPs-Referencia'!$R203</f>
        <v>&gt;actinokineosin GYPFWDNRDIFGGYTFIG</v>
      </c>
      <c r="U203" s="10">
        <v>0.119</v>
      </c>
      <c r="V203" s="10" t="s">
        <v>44</v>
      </c>
      <c r="W203" s="11">
        <v>0.015</v>
      </c>
      <c r="X203" s="11" t="s">
        <v>44</v>
      </c>
      <c r="Y203" s="12">
        <v>0.0037089884</v>
      </c>
      <c r="Z203" s="2" t="s">
        <v>44</v>
      </c>
      <c r="AA203" s="13">
        <v>0.0141</v>
      </c>
      <c r="AB203" s="13" t="s">
        <v>44</v>
      </c>
      <c r="AC203" s="14">
        <v>0.68</v>
      </c>
      <c r="AD203" s="14" t="s">
        <v>36</v>
      </c>
      <c r="AE203" s="1"/>
    </row>
    <row r="204" ht="15.75" customHeight="1">
      <c r="A204" s="1" t="s">
        <v>1566</v>
      </c>
      <c r="B204" s="1" t="s">
        <v>1567</v>
      </c>
      <c r="C204" s="1" t="s">
        <v>317</v>
      </c>
      <c r="D204" s="1" t="s">
        <v>1568</v>
      </c>
      <c r="E204" s="1" t="s">
        <v>847</v>
      </c>
      <c r="F204" s="1" t="s">
        <v>48</v>
      </c>
      <c r="G204" s="2" t="s">
        <v>36</v>
      </c>
      <c r="H204" s="1" t="s">
        <v>1569</v>
      </c>
      <c r="I204" s="1" t="s">
        <v>48</v>
      </c>
      <c r="J204" s="1">
        <v>1830.98</v>
      </c>
      <c r="K204" s="1">
        <v>4.95</v>
      </c>
      <c r="L204" s="1">
        <v>-0.91</v>
      </c>
      <c r="M204" s="1">
        <v>-0.81</v>
      </c>
      <c r="N204" s="1">
        <v>1.0</v>
      </c>
      <c r="O204" s="1" t="s">
        <v>1570</v>
      </c>
      <c r="P204" s="1" t="s">
        <v>1571</v>
      </c>
      <c r="Q204" s="1" t="s">
        <v>1572</v>
      </c>
      <c r="R204" s="1" t="s">
        <v>1573</v>
      </c>
      <c r="S204" s="9" t="s">
        <v>1574</v>
      </c>
      <c r="T204" s="1" t="str">
        <f>"&gt;"&amp;'RiPPs-Referencia'!$D204&amp;" "&amp;'RiPPs-Referencia'!$R204</f>
        <v>&gt;anantin B1 GFIGWGNDIFGHYSGGF</v>
      </c>
      <c r="U204" s="10">
        <v>0.178</v>
      </c>
      <c r="V204" s="10" t="s">
        <v>44</v>
      </c>
      <c r="W204" s="11">
        <v>0.466</v>
      </c>
      <c r="X204" s="11" t="s">
        <v>44</v>
      </c>
      <c r="Y204" s="12">
        <v>0.7398519</v>
      </c>
      <c r="Z204" s="2" t="s">
        <v>36</v>
      </c>
      <c r="AA204" s="13">
        <v>0.3458</v>
      </c>
      <c r="AB204" s="13" t="s">
        <v>44</v>
      </c>
      <c r="AC204" s="14">
        <v>0.32</v>
      </c>
      <c r="AD204" s="14" t="s">
        <v>44</v>
      </c>
      <c r="AE204" s="1"/>
    </row>
    <row r="205" ht="15.75" customHeight="1">
      <c r="A205" s="1" t="s">
        <v>1575</v>
      </c>
      <c r="B205" s="1" t="s">
        <v>1576</v>
      </c>
      <c r="C205" s="1" t="s">
        <v>317</v>
      </c>
      <c r="D205" s="1" t="s">
        <v>1577</v>
      </c>
      <c r="E205" s="1" t="s">
        <v>847</v>
      </c>
      <c r="F205" s="1" t="s">
        <v>48</v>
      </c>
      <c r="G205" s="2" t="s">
        <v>48</v>
      </c>
      <c r="H205" s="1" t="s">
        <v>59</v>
      </c>
      <c r="I205" s="1" t="s">
        <v>59</v>
      </c>
      <c r="J205" s="1">
        <v>1890.0</v>
      </c>
      <c r="K205" s="1">
        <v>3.53</v>
      </c>
      <c r="L205" s="1">
        <v>-2.91</v>
      </c>
      <c r="M205" s="1">
        <v>-0.47</v>
      </c>
      <c r="N205" s="1">
        <v>1.0</v>
      </c>
      <c r="O205" s="1" t="s">
        <v>1578</v>
      </c>
      <c r="P205" s="1" t="s">
        <v>1579</v>
      </c>
      <c r="Q205" s="1" t="s">
        <v>1580</v>
      </c>
      <c r="R205" s="1" t="s">
        <v>1581</v>
      </c>
      <c r="S205" s="9" t="s">
        <v>1582</v>
      </c>
      <c r="T205" s="1" t="str">
        <f>"&gt;"&amp;'RiPPs-Referencia'!$D205&amp;" "&amp;'RiPPs-Referencia'!$R205</f>
        <v>&gt;	anantin C  GFIGWGDDIFGHYSGDF</v>
      </c>
      <c r="U205" s="10">
        <v>0.119</v>
      </c>
      <c r="V205" s="10" t="s">
        <v>44</v>
      </c>
      <c r="W205" s="11">
        <v>0.076</v>
      </c>
      <c r="X205" s="11" t="s">
        <v>44</v>
      </c>
      <c r="Y205" s="12">
        <v>0.19661558</v>
      </c>
      <c r="Z205" s="2" t="s">
        <v>44</v>
      </c>
      <c r="AA205" s="13">
        <v>0.015</v>
      </c>
      <c r="AB205" s="13" t="s">
        <v>44</v>
      </c>
      <c r="AC205" s="14">
        <v>0.32</v>
      </c>
      <c r="AD205" s="14" t="s">
        <v>44</v>
      </c>
      <c r="AE205" s="1"/>
    </row>
    <row r="206" ht="15.75" customHeight="1">
      <c r="A206" s="1" t="s">
        <v>1583</v>
      </c>
      <c r="B206" s="1" t="s">
        <v>1584</v>
      </c>
      <c r="C206" s="1" t="s">
        <v>317</v>
      </c>
      <c r="D206" s="1" t="s">
        <v>1585</v>
      </c>
      <c r="E206" s="1" t="s">
        <v>1027</v>
      </c>
      <c r="F206" s="1" t="s">
        <v>48</v>
      </c>
      <c r="G206" s="2" t="s">
        <v>48</v>
      </c>
      <c r="H206" s="1" t="s">
        <v>59</v>
      </c>
      <c r="I206" s="1" t="s">
        <v>59</v>
      </c>
      <c r="J206" s="1">
        <v>2705.76</v>
      </c>
      <c r="K206" s="1">
        <v>4.95</v>
      </c>
      <c r="L206" s="1">
        <v>-3.64</v>
      </c>
      <c r="M206" s="1">
        <v>-0.68</v>
      </c>
      <c r="N206" s="1" t="s">
        <v>489</v>
      </c>
      <c r="O206" s="1" t="s">
        <v>1586</v>
      </c>
      <c r="P206" s="1" t="s">
        <v>1587</v>
      </c>
      <c r="Q206" s="1" t="s">
        <v>1588</v>
      </c>
      <c r="R206" s="1" t="s">
        <v>1589</v>
      </c>
      <c r="S206" s="9" t="s">
        <v>1590</v>
      </c>
      <c r="T206" s="1" t="str">
        <f>"&gt;"&amp;'RiPPs-Referencia'!$D206&amp;" "&amp;'RiPPs-Referencia'!$R206</f>
        <v>&gt;cattlecin SYHWGDYHDWHHGWYGWWDD</v>
      </c>
      <c r="U206" s="10">
        <v>0.168</v>
      </c>
      <c r="V206" s="10" t="s">
        <v>44</v>
      </c>
      <c r="W206" s="11">
        <v>0.224</v>
      </c>
      <c r="X206" s="11" t="s">
        <v>44</v>
      </c>
      <c r="Y206" s="12">
        <v>1.8447638E-4</v>
      </c>
      <c r="Z206" s="2" t="s">
        <v>44</v>
      </c>
      <c r="AA206" s="13">
        <v>0.046</v>
      </c>
      <c r="AB206" s="13" t="s">
        <v>44</v>
      </c>
      <c r="AC206" s="14">
        <v>0.53</v>
      </c>
      <c r="AD206" s="14" t="s">
        <v>36</v>
      </c>
      <c r="AE206" s="1"/>
    </row>
    <row r="207" ht="15.75" customHeight="1">
      <c r="A207" s="1" t="s">
        <v>1591</v>
      </c>
      <c r="B207" s="1" t="s">
        <v>1592</v>
      </c>
      <c r="C207" s="1" t="s">
        <v>317</v>
      </c>
      <c r="D207" s="1" t="s">
        <v>1593</v>
      </c>
      <c r="E207" s="1" t="s">
        <v>1027</v>
      </c>
      <c r="F207" s="1" t="s">
        <v>48</v>
      </c>
      <c r="G207" s="2" t="s">
        <v>48</v>
      </c>
      <c r="H207" s="1" t="s">
        <v>59</v>
      </c>
      <c r="I207" s="1" t="s">
        <v>59</v>
      </c>
      <c r="J207" s="1">
        <v>1582.86</v>
      </c>
      <c r="K207" s="1">
        <v>10.12</v>
      </c>
      <c r="L207" s="1">
        <v>1.0</v>
      </c>
      <c r="M207" s="1">
        <v>-0.09</v>
      </c>
      <c r="N207" s="1" t="s">
        <v>489</v>
      </c>
      <c r="O207" s="1" t="s">
        <v>1594</v>
      </c>
      <c r="P207" s="1" t="s">
        <v>1595</v>
      </c>
      <c r="Q207" s="1" t="s">
        <v>1596</v>
      </c>
      <c r="R207" s="1" t="s">
        <v>1597</v>
      </c>
      <c r="S207" s="9" t="s">
        <v>1598</v>
      </c>
      <c r="T207" s="1" t="str">
        <f>"&gt;"&amp;'RiPPs-Referencia'!$D207&amp;" "&amp;'RiPPs-Referencia'!$R207</f>
        <v>&gt;citrulassin A LLGLAGNDRLVLSKN</v>
      </c>
      <c r="U207" s="10">
        <v>0.257</v>
      </c>
      <c r="V207" s="10" t="s">
        <v>44</v>
      </c>
      <c r="W207" s="11">
        <v>0.714</v>
      </c>
      <c r="X207" s="11" t="s">
        <v>36</v>
      </c>
      <c r="Y207" s="12">
        <v>0.023589432</v>
      </c>
      <c r="Z207" s="2" t="s">
        <v>44</v>
      </c>
      <c r="AA207" s="13">
        <v>0.0069</v>
      </c>
      <c r="AB207" s="13" t="s">
        <v>44</v>
      </c>
      <c r="AC207" s="14">
        <v>0.69</v>
      </c>
      <c r="AD207" s="14" t="s">
        <v>36</v>
      </c>
      <c r="AE207" s="1"/>
    </row>
    <row r="208" ht="15.75" customHeight="1">
      <c r="A208" s="1" t="s">
        <v>1599</v>
      </c>
      <c r="B208" s="1" t="s">
        <v>1600</v>
      </c>
      <c r="C208" s="1" t="s">
        <v>317</v>
      </c>
      <c r="D208" s="1" t="s">
        <v>1601</v>
      </c>
      <c r="E208" s="1" t="s">
        <v>1027</v>
      </c>
      <c r="F208" s="1" t="s">
        <v>48</v>
      </c>
      <c r="G208" s="2" t="s">
        <v>48</v>
      </c>
      <c r="H208" s="1" t="s">
        <v>59</v>
      </c>
      <c r="I208" s="1" t="s">
        <v>59</v>
      </c>
      <c r="J208" s="1">
        <v>1811.08</v>
      </c>
      <c r="K208" s="1">
        <v>11.34</v>
      </c>
      <c r="L208" s="1">
        <v>2.09</v>
      </c>
      <c r="M208" s="1">
        <v>0.18</v>
      </c>
      <c r="N208" s="1" t="s">
        <v>489</v>
      </c>
      <c r="O208" s="1" t="s">
        <v>1602</v>
      </c>
      <c r="P208" s="1" t="s">
        <v>1603</v>
      </c>
      <c r="Q208" s="1" t="s">
        <v>1604</v>
      </c>
      <c r="R208" s="1" t="s">
        <v>1605</v>
      </c>
      <c r="S208" s="9" t="s">
        <v>1606</v>
      </c>
      <c r="T208" s="1" t="str">
        <f>"&gt;"&amp;'RiPPs-Referencia'!$D208&amp;" "&amp;'RiPPs-Referencia'!$R208</f>
        <v>&gt;	citrulassin B  LLQRHGNDRLIFSKN</v>
      </c>
      <c r="U208" s="10">
        <v>0.188</v>
      </c>
      <c r="V208" s="10" t="s">
        <v>44</v>
      </c>
      <c r="W208" s="11">
        <v>0.317</v>
      </c>
      <c r="X208" s="11" t="s">
        <v>44</v>
      </c>
      <c r="Y208" s="12">
        <v>0.006629944</v>
      </c>
      <c r="Z208" s="2" t="s">
        <v>44</v>
      </c>
      <c r="AA208" s="13">
        <v>0.0024</v>
      </c>
      <c r="AB208" s="13" t="s">
        <v>44</v>
      </c>
      <c r="AC208" s="14">
        <v>0.69</v>
      </c>
      <c r="AD208" s="14" t="s">
        <v>36</v>
      </c>
      <c r="AE208" s="1"/>
    </row>
    <row r="209" ht="15.75" customHeight="1">
      <c r="A209" s="1" t="s">
        <v>1607</v>
      </c>
      <c r="B209" s="1" t="s">
        <v>1608</v>
      </c>
      <c r="C209" s="1" t="s">
        <v>317</v>
      </c>
      <c r="D209" s="1" t="s">
        <v>1609</v>
      </c>
      <c r="E209" s="1" t="s">
        <v>1027</v>
      </c>
      <c r="F209" s="1" t="s">
        <v>48</v>
      </c>
      <c r="G209" s="2" t="s">
        <v>48</v>
      </c>
      <c r="H209" s="1" t="s">
        <v>59</v>
      </c>
      <c r="I209" s="1" t="s">
        <v>59</v>
      </c>
      <c r="J209" s="1">
        <v>1641.89</v>
      </c>
      <c r="K209" s="1">
        <v>11.34</v>
      </c>
      <c r="L209" s="1">
        <v>2.0</v>
      </c>
      <c r="M209" s="1">
        <v>0.29</v>
      </c>
      <c r="N209" s="1" t="s">
        <v>489</v>
      </c>
      <c r="O209" s="1" t="s">
        <v>1610</v>
      </c>
      <c r="P209" s="1" t="s">
        <v>1611</v>
      </c>
      <c r="Q209" s="1" t="s">
        <v>1612</v>
      </c>
      <c r="R209" s="1" t="s">
        <v>1613</v>
      </c>
      <c r="S209" s="9" t="s">
        <v>1614</v>
      </c>
      <c r="T209" s="1" t="str">
        <f>"&gt;"&amp;'RiPPs-Referencia'!$D209&amp;" "&amp;'RiPPs-Referencia'!$R209</f>
        <v>&gt;citrulassin D  LLGRSGNDRLVLSKN</v>
      </c>
      <c r="U209" s="10">
        <v>0.188</v>
      </c>
      <c r="V209" s="10" t="s">
        <v>44</v>
      </c>
      <c r="W209" s="11">
        <v>0.301</v>
      </c>
      <c r="X209" s="11" t="s">
        <v>44</v>
      </c>
      <c r="Y209" s="12">
        <v>0.03683144</v>
      </c>
      <c r="Z209" s="2" t="s">
        <v>44</v>
      </c>
      <c r="AA209" s="13">
        <v>0.008</v>
      </c>
      <c r="AB209" s="13" t="s">
        <v>44</v>
      </c>
      <c r="AC209" s="14">
        <v>0.69</v>
      </c>
      <c r="AD209" s="14" t="s">
        <v>36</v>
      </c>
      <c r="AE209" s="1"/>
    </row>
    <row r="210" ht="15.75" customHeight="1">
      <c r="A210" s="1" t="s">
        <v>1615</v>
      </c>
      <c r="B210" s="1" t="s">
        <v>1616</v>
      </c>
      <c r="C210" s="1" t="s">
        <v>317</v>
      </c>
      <c r="D210" s="1" t="s">
        <v>1617</v>
      </c>
      <c r="E210" s="1" t="s">
        <v>1027</v>
      </c>
      <c r="F210" s="1" t="s">
        <v>48</v>
      </c>
      <c r="G210" s="2" t="s">
        <v>48</v>
      </c>
      <c r="H210" s="1" t="s">
        <v>59</v>
      </c>
      <c r="I210" s="1" t="s">
        <v>59</v>
      </c>
      <c r="J210" s="1">
        <v>1777.06</v>
      </c>
      <c r="K210" s="1">
        <v>11.34</v>
      </c>
      <c r="L210" s="1">
        <v>2.09</v>
      </c>
      <c r="M210" s="1">
        <v>0.23</v>
      </c>
      <c r="N210" s="1" t="s">
        <v>489</v>
      </c>
      <c r="O210" s="1" t="s">
        <v>1618</v>
      </c>
      <c r="P210" s="1" t="s">
        <v>1619</v>
      </c>
      <c r="Q210" s="1" t="s">
        <v>1620</v>
      </c>
      <c r="R210" s="1" t="s">
        <v>1621</v>
      </c>
      <c r="S210" s="9" t="s">
        <v>1622</v>
      </c>
      <c r="T210" s="1" t="str">
        <f>"&gt;"&amp;'RiPPs-Referencia'!$D210&amp;" "&amp;'RiPPs-Referencia'!$R210</f>
        <v>&gt;citrulassin E LLQRHGNDRLILSKN</v>
      </c>
      <c r="U210" s="10">
        <v>0.149</v>
      </c>
      <c r="V210" s="10" t="s">
        <v>44</v>
      </c>
      <c r="W210" s="11">
        <v>0.253</v>
      </c>
      <c r="X210" s="11" t="s">
        <v>44</v>
      </c>
      <c r="Y210" s="12">
        <v>0.0050842166</v>
      </c>
      <c r="Z210" s="2" t="s">
        <v>44</v>
      </c>
      <c r="AA210" s="13">
        <v>0.0021</v>
      </c>
      <c r="AB210" s="13" t="s">
        <v>44</v>
      </c>
      <c r="AC210" s="14">
        <v>0.69</v>
      </c>
      <c r="AD210" s="14" t="s">
        <v>36</v>
      </c>
      <c r="AE210" s="1"/>
    </row>
    <row r="211" ht="15.75" customHeight="1">
      <c r="A211" s="1" t="s">
        <v>1623</v>
      </c>
      <c r="B211" s="1" t="s">
        <v>1624</v>
      </c>
      <c r="C211" s="1" t="s">
        <v>317</v>
      </c>
      <c r="D211" s="1" t="s">
        <v>1625</v>
      </c>
      <c r="E211" s="1" t="s">
        <v>1027</v>
      </c>
      <c r="F211" s="1" t="s">
        <v>48</v>
      </c>
      <c r="G211" s="2" t="s">
        <v>48</v>
      </c>
      <c r="H211" s="1" t="s">
        <v>59</v>
      </c>
      <c r="I211" s="1" t="s">
        <v>59</v>
      </c>
      <c r="J211" s="1">
        <v>6930.72</v>
      </c>
      <c r="K211" s="1">
        <v>3.39</v>
      </c>
      <c r="L211" s="1">
        <v>-9.99</v>
      </c>
      <c r="M211" s="1">
        <v>0.05</v>
      </c>
      <c r="N211" s="1" t="s">
        <v>489</v>
      </c>
      <c r="O211" s="1" t="s">
        <v>1626</v>
      </c>
      <c r="P211" s="1" t="s">
        <v>1627</v>
      </c>
      <c r="Q211" s="1" t="s">
        <v>1628</v>
      </c>
      <c r="R211" s="1" t="s">
        <v>1629</v>
      </c>
      <c r="S211" s="9" t="s">
        <v>1630</v>
      </c>
      <c r="T211" s="1" t="str">
        <f>"&gt;"&amp;'RiPPs-Referencia'!$D211&amp;" "&amp;'RiPPs-Referencia'!$R211</f>
        <v>&gt;citrulassin F  LLDERAGEYWELNPTGTLVVNTLMAGGDEAAAVVALADEFDIDLVQAKQDVDALVQQLRTSGLAE</v>
      </c>
      <c r="U211" s="10">
        <v>0.01</v>
      </c>
      <c r="V211" s="10" t="s">
        <v>44</v>
      </c>
      <c r="W211" s="11">
        <v>0.206</v>
      </c>
      <c r="X211" s="11" t="s">
        <v>44</v>
      </c>
      <c r="Y211" s="12">
        <v>0.020745069</v>
      </c>
      <c r="Z211" s="2" t="s">
        <v>44</v>
      </c>
      <c r="AA211" s="13">
        <v>1.0E-4</v>
      </c>
      <c r="AB211" s="13" t="s">
        <v>44</v>
      </c>
      <c r="AC211" s="14">
        <v>0.69</v>
      </c>
      <c r="AD211" s="14" t="s">
        <v>36</v>
      </c>
      <c r="AE211" s="1"/>
    </row>
    <row r="212" ht="15.75" customHeight="1">
      <c r="A212" s="1" t="s">
        <v>1631</v>
      </c>
      <c r="B212" s="1" t="s">
        <v>1632</v>
      </c>
      <c r="C212" s="1" t="s">
        <v>56</v>
      </c>
      <c r="D212" s="1" t="s">
        <v>1633</v>
      </c>
      <c r="E212" s="1" t="s">
        <v>1027</v>
      </c>
      <c r="F212" s="1" t="s">
        <v>48</v>
      </c>
      <c r="G212" s="2" t="s">
        <v>44</v>
      </c>
      <c r="H212" s="1" t="s">
        <v>59</v>
      </c>
      <c r="I212" s="1" t="s">
        <v>59</v>
      </c>
      <c r="J212" s="1">
        <v>2341.7</v>
      </c>
      <c r="K212" s="1">
        <v>8.29</v>
      </c>
      <c r="L212" s="1">
        <v>1.0</v>
      </c>
      <c r="M212" s="1">
        <v>-0.42</v>
      </c>
      <c r="N212" s="1" t="s">
        <v>489</v>
      </c>
      <c r="O212" s="1" t="s">
        <v>1634</v>
      </c>
      <c r="P212" s="1" t="s">
        <v>1635</v>
      </c>
      <c r="Q212" s="1" t="s">
        <v>1636</v>
      </c>
      <c r="R212" s="1" t="s">
        <v>1637</v>
      </c>
      <c r="S212" s="9" t="s">
        <v>1638</v>
      </c>
      <c r="T212" s="1" t="str">
        <f>"&gt;"&amp;'RiPPs-Referencia'!$D212&amp;" "&amp;'RiPPs-Referencia'!$R212</f>
        <v>&gt;divamide A  ERQQHCGIFTNTWFCPFVK</v>
      </c>
      <c r="U212" s="10">
        <v>0.317</v>
      </c>
      <c r="V212" s="10" t="s">
        <v>44</v>
      </c>
      <c r="W212" s="11">
        <v>0.039</v>
      </c>
      <c r="X212" s="11" t="s">
        <v>44</v>
      </c>
      <c r="Y212" s="12">
        <v>5.0726533E-4</v>
      </c>
      <c r="Z212" s="2" t="s">
        <v>44</v>
      </c>
      <c r="AA212" s="13">
        <v>0.9661</v>
      </c>
      <c r="AB212" s="13" t="s">
        <v>36</v>
      </c>
      <c r="AC212" s="14">
        <v>0.66</v>
      </c>
      <c r="AD212" s="14" t="s">
        <v>36</v>
      </c>
      <c r="AE212" s="1"/>
    </row>
    <row r="213" ht="15.75" customHeight="1">
      <c r="A213" s="1" t="s">
        <v>1639</v>
      </c>
      <c r="B213" s="1" t="s">
        <v>316</v>
      </c>
      <c r="C213" s="1" t="s">
        <v>317</v>
      </c>
      <c r="D213" s="1" t="s">
        <v>1640</v>
      </c>
      <c r="E213" s="1" t="s">
        <v>255</v>
      </c>
      <c r="F213" s="1" t="s">
        <v>36</v>
      </c>
      <c r="G213" s="2" t="s">
        <v>36</v>
      </c>
      <c r="H213" s="1" t="s">
        <v>37</v>
      </c>
      <c r="I213" s="1" t="s">
        <v>197</v>
      </c>
      <c r="J213" s="1">
        <v>2069.37</v>
      </c>
      <c r="K213" s="1">
        <v>8.01</v>
      </c>
      <c r="L213" s="1">
        <v>0.86</v>
      </c>
      <c r="M213" s="1">
        <v>-0.15</v>
      </c>
      <c r="N213" s="1">
        <v>4.0</v>
      </c>
      <c r="O213" s="1" t="s">
        <v>1641</v>
      </c>
      <c r="P213" s="1" t="s">
        <v>1642</v>
      </c>
      <c r="Q213" s="1" t="s">
        <v>1643</v>
      </c>
      <c r="R213" s="1" t="s">
        <v>1644</v>
      </c>
      <c r="S213" s="9" t="s">
        <v>1645</v>
      </c>
      <c r="T213" s="1" t="str">
        <f>"&gt;"&amp;'RiPPs-Referencia'!$D213&amp;" "&amp;'RiPPs-Referencia'!$R213</f>
        <v>&gt;duramycin  CKQSCSFGPFTFVCDGNTK</v>
      </c>
      <c r="U213" s="10">
        <v>0.941</v>
      </c>
      <c r="V213" s="10" t="s">
        <v>36</v>
      </c>
      <c r="W213" s="11">
        <v>0.793</v>
      </c>
      <c r="X213" s="11" t="s">
        <v>36</v>
      </c>
      <c r="Y213" s="12">
        <v>0.8496579</v>
      </c>
      <c r="Z213" s="2" t="s">
        <v>36</v>
      </c>
      <c r="AA213" s="13">
        <v>0.9998</v>
      </c>
      <c r="AB213" s="13" t="s">
        <v>36</v>
      </c>
      <c r="AC213" s="14">
        <v>1.0</v>
      </c>
      <c r="AD213" s="14" t="s">
        <v>36</v>
      </c>
      <c r="AE213" s="1"/>
    </row>
    <row r="214" ht="15.75" customHeight="1">
      <c r="A214" s="1" t="s">
        <v>1646</v>
      </c>
      <c r="B214" s="1" t="s">
        <v>1187</v>
      </c>
      <c r="C214" s="1" t="s">
        <v>187</v>
      </c>
      <c r="D214" s="1" t="s">
        <v>1647</v>
      </c>
      <c r="E214" s="1" t="s">
        <v>955</v>
      </c>
      <c r="F214" s="1" t="s">
        <v>48</v>
      </c>
      <c r="G214" s="2" t="s">
        <v>36</v>
      </c>
      <c r="H214" s="1" t="s">
        <v>37</v>
      </c>
      <c r="I214" s="1" t="s">
        <v>197</v>
      </c>
      <c r="J214" s="1">
        <v>6060.93</v>
      </c>
      <c r="K214" s="1">
        <v>11.41</v>
      </c>
      <c r="L214" s="1">
        <v>4.91</v>
      </c>
      <c r="M214" s="1">
        <v>-0.41</v>
      </c>
      <c r="N214" s="1" t="s">
        <v>489</v>
      </c>
      <c r="O214" s="1" t="s">
        <v>1648</v>
      </c>
      <c r="P214" s="1" t="s">
        <v>1649</v>
      </c>
      <c r="Q214" s="1" t="s">
        <v>1650</v>
      </c>
      <c r="R214" s="1" t="s">
        <v>1651</v>
      </c>
      <c r="S214" s="9" t="s">
        <v>1652</v>
      </c>
      <c r="T214" s="1" t="str">
        <f>"&gt;"&amp;'RiPPs-Referencia'!$D214&amp;" "&amp;'RiPPs-Referencia'!$R214</f>
        <v>&gt;gassericin-S  KNWSVAKCGGTIGTNIAIGAWRGARAGSFFGQPVSVGAGALIGASAGAIGGSVQCVGWLAGGGR</v>
      </c>
      <c r="U214" s="10">
        <v>0.267</v>
      </c>
      <c r="V214" s="10" t="s">
        <v>44</v>
      </c>
      <c r="W214" s="11">
        <v>0.988</v>
      </c>
      <c r="X214" s="11" t="s">
        <v>36</v>
      </c>
      <c r="Y214" s="12">
        <v>0.99995255</v>
      </c>
      <c r="Z214" s="2" t="s">
        <v>36</v>
      </c>
      <c r="AA214" s="13">
        <v>1.0</v>
      </c>
      <c r="AB214" s="13" t="s">
        <v>36</v>
      </c>
      <c r="AC214" s="14">
        <v>0.62</v>
      </c>
      <c r="AD214" s="14" t="s">
        <v>36</v>
      </c>
      <c r="AE214" s="1"/>
    </row>
    <row r="215" ht="15.75" customHeight="1">
      <c r="A215" s="1" t="s">
        <v>1653</v>
      </c>
      <c r="B215" s="1" t="s">
        <v>1187</v>
      </c>
      <c r="C215" s="1" t="s">
        <v>187</v>
      </c>
      <c r="D215" s="1" t="s">
        <v>1654</v>
      </c>
      <c r="E215" s="1" t="s">
        <v>955</v>
      </c>
      <c r="F215" s="1" t="s">
        <v>48</v>
      </c>
      <c r="G215" s="2" t="s">
        <v>36</v>
      </c>
      <c r="H215" s="1" t="s">
        <v>37</v>
      </c>
      <c r="I215" s="1" t="s">
        <v>197</v>
      </c>
      <c r="J215" s="1">
        <v>4763.43</v>
      </c>
      <c r="K215" s="1">
        <v>9.99</v>
      </c>
      <c r="L215" s="1">
        <v>3.91</v>
      </c>
      <c r="M215" s="1">
        <v>-0.46</v>
      </c>
      <c r="N215" s="1" t="s">
        <v>489</v>
      </c>
      <c r="O215" s="1" t="s">
        <v>1655</v>
      </c>
      <c r="P215" s="1" t="s">
        <v>1656</v>
      </c>
      <c r="Q215" s="1" t="s">
        <v>1657</v>
      </c>
      <c r="R215" s="1" t="s">
        <v>1658</v>
      </c>
      <c r="S215" s="9" t="s">
        <v>1659</v>
      </c>
      <c r="T215" s="1" t="str">
        <f>"&gt;"&amp;'RiPPs-Referencia'!$D215&amp;" "&amp;'RiPPs-Referencia'!$R215</f>
        <v>&gt;gassericin-T  NKWGNAVIGAATGATRGVSWCRGFGPWGMTACGLGGAAIGGYLGYKSN</v>
      </c>
      <c r="U215" s="10">
        <v>0.446</v>
      </c>
      <c r="V215" s="10" t="s">
        <v>44</v>
      </c>
      <c r="W215" s="11">
        <v>0.966</v>
      </c>
      <c r="X215" s="11" t="s">
        <v>36</v>
      </c>
      <c r="Y215" s="12">
        <v>0.99920785</v>
      </c>
      <c r="Z215" s="2" t="s">
        <v>36</v>
      </c>
      <c r="AA215" s="13">
        <v>0.9999</v>
      </c>
      <c r="AB215" s="13" t="s">
        <v>36</v>
      </c>
      <c r="AC215" s="14">
        <v>0.93</v>
      </c>
      <c r="AD215" s="14" t="s">
        <v>36</v>
      </c>
      <c r="AE215" s="1"/>
    </row>
    <row r="216" ht="15.75" customHeight="1">
      <c r="A216" s="1" t="s">
        <v>1660</v>
      </c>
      <c r="B216" s="1" t="s">
        <v>1661</v>
      </c>
      <c r="C216" s="1" t="s">
        <v>187</v>
      </c>
      <c r="D216" s="1" t="s">
        <v>1662</v>
      </c>
      <c r="E216" s="1" t="s">
        <v>340</v>
      </c>
      <c r="F216" s="1" t="s">
        <v>48</v>
      </c>
      <c r="G216" s="2" t="s">
        <v>36</v>
      </c>
      <c r="H216" s="1" t="s">
        <v>37</v>
      </c>
      <c r="I216" s="1" t="s">
        <v>197</v>
      </c>
      <c r="J216" s="1">
        <v>2575.95</v>
      </c>
      <c r="K216" s="1">
        <v>7.73</v>
      </c>
      <c r="L216" s="1">
        <v>0.82</v>
      </c>
      <c r="M216" s="1">
        <v>-0.26</v>
      </c>
      <c r="N216" s="1">
        <v>4.0</v>
      </c>
      <c r="O216" s="1" t="s">
        <v>1663</v>
      </c>
      <c r="P216" s="1" t="s">
        <v>1664</v>
      </c>
      <c r="Q216" s="1" t="s">
        <v>1665</v>
      </c>
      <c r="R216" s="1" t="s">
        <v>1666</v>
      </c>
      <c r="S216" s="1" t="s">
        <v>1667</v>
      </c>
      <c r="T216" s="1" t="str">
        <f>"&gt;"&amp;'RiPPs-Referencia'!$D216&amp;" "&amp;'RiPPs-Referencia'!$R216</f>
        <v>&gt;hyicin 3682 ERITSFSLCTPGCAKTGSFNSYCC</v>
      </c>
      <c r="U216" s="10">
        <v>0.396</v>
      </c>
      <c r="V216" s="10" t="s">
        <v>44</v>
      </c>
      <c r="W216" s="11">
        <v>0.981</v>
      </c>
      <c r="X216" s="11" t="s">
        <v>36</v>
      </c>
      <c r="Y216" s="12">
        <v>0.96395504</v>
      </c>
      <c r="Z216" s="2" t="s">
        <v>36</v>
      </c>
      <c r="AA216" s="13">
        <v>0.9999</v>
      </c>
      <c r="AB216" s="13" t="s">
        <v>36</v>
      </c>
      <c r="AC216" s="14">
        <v>0.71</v>
      </c>
      <c r="AD216" s="14" t="s">
        <v>36</v>
      </c>
      <c r="AE216" s="1"/>
    </row>
    <row r="217" ht="15.75" customHeight="1">
      <c r="A217" s="1" t="s">
        <v>1668</v>
      </c>
      <c r="B217" s="1" t="s">
        <v>1669</v>
      </c>
      <c r="C217" s="1" t="s">
        <v>1670</v>
      </c>
      <c r="D217" s="1" t="s">
        <v>1671</v>
      </c>
      <c r="E217" s="1" t="s">
        <v>1027</v>
      </c>
      <c r="F217" s="1" t="s">
        <v>48</v>
      </c>
      <c r="G217" s="2" t="s">
        <v>48</v>
      </c>
      <c r="H217" s="1" t="s">
        <v>59</v>
      </c>
      <c r="I217" s="1" t="s">
        <v>59</v>
      </c>
      <c r="J217" s="1">
        <v>1303.35</v>
      </c>
      <c r="K217" s="1">
        <v>3.09</v>
      </c>
      <c r="L217" s="1">
        <v>-1.0</v>
      </c>
      <c r="M217" s="1">
        <v>-0.46</v>
      </c>
      <c r="N217" s="1">
        <v>1.0</v>
      </c>
      <c r="O217" s="1" t="s">
        <v>1672</v>
      </c>
      <c r="P217" s="1" t="s">
        <v>1673</v>
      </c>
      <c r="Q217" s="1" t="s">
        <v>1674</v>
      </c>
      <c r="R217" s="1" t="s">
        <v>1675</v>
      </c>
      <c r="S217" s="9" t="s">
        <v>1676</v>
      </c>
      <c r="T217" s="1" t="str">
        <f>"&gt;"&amp;'RiPPs-Referencia'!$D217&amp;" "&amp;'RiPPs-Referencia'!$R217</f>
        <v>&gt;	kawaguchipeptin A  WLNGDNNWSTP</v>
      </c>
      <c r="U217" s="10">
        <v>0.099</v>
      </c>
      <c r="V217" s="10" t="s">
        <v>44</v>
      </c>
      <c r="W217" s="11">
        <v>0.016</v>
      </c>
      <c r="X217" s="11" t="s">
        <v>44</v>
      </c>
      <c r="Y217" s="12">
        <v>0.004177779</v>
      </c>
      <c r="Z217" s="2" t="s">
        <v>44</v>
      </c>
      <c r="AA217" s="13">
        <v>0.0209</v>
      </c>
      <c r="AB217" s="13" t="s">
        <v>44</v>
      </c>
      <c r="AC217" s="14">
        <v>0.61</v>
      </c>
      <c r="AD217" s="14" t="s">
        <v>36</v>
      </c>
      <c r="AE217" s="1"/>
    </row>
    <row r="218" ht="15.75" customHeight="1">
      <c r="A218" s="1" t="s">
        <v>1677</v>
      </c>
      <c r="B218" s="1" t="s">
        <v>1678</v>
      </c>
      <c r="C218" s="1" t="s">
        <v>317</v>
      </c>
      <c r="D218" s="1" t="s">
        <v>1679</v>
      </c>
      <c r="E218" s="1" t="s">
        <v>1027</v>
      </c>
      <c r="F218" s="1" t="s">
        <v>48</v>
      </c>
      <c r="G218" s="2" t="s">
        <v>48</v>
      </c>
      <c r="H218" s="1" t="s">
        <v>59</v>
      </c>
      <c r="I218" s="1" t="s">
        <v>59</v>
      </c>
      <c r="J218" s="1">
        <v>2100.41</v>
      </c>
      <c r="K218" s="1">
        <v>9.67</v>
      </c>
      <c r="L218" s="1">
        <v>2.0</v>
      </c>
      <c r="M218" s="1">
        <v>-0.49</v>
      </c>
      <c r="N218" s="1" t="s">
        <v>489</v>
      </c>
      <c r="O218" s="1" t="s">
        <v>1680</v>
      </c>
      <c r="P218" s="1" t="s">
        <v>1681</v>
      </c>
      <c r="Q218" s="1" t="s">
        <v>1682</v>
      </c>
      <c r="R218" s="1" t="s">
        <v>1683</v>
      </c>
      <c r="S218" s="9" t="s">
        <v>1684</v>
      </c>
      <c r="T218" s="1" t="str">
        <f>"&gt;"&amp;'RiPPs-Referencia'!$D218&amp;" "&amp;'RiPPs-Referencia'!$R218</f>
        <v>&gt;keywimysin  GYFYGSYKEYWVRRII</v>
      </c>
      <c r="U218" s="10">
        <v>0.228</v>
      </c>
      <c r="V218" s="10" t="s">
        <v>44</v>
      </c>
      <c r="W218" s="11">
        <v>0.033</v>
      </c>
      <c r="X218" s="11" t="s">
        <v>44</v>
      </c>
      <c r="Y218" s="12">
        <v>0.11664319</v>
      </c>
      <c r="Z218" s="2" t="s">
        <v>44</v>
      </c>
      <c r="AA218" s="13">
        <v>0.9877</v>
      </c>
      <c r="AB218" s="13" t="s">
        <v>36</v>
      </c>
      <c r="AC218" s="14">
        <v>0.66</v>
      </c>
      <c r="AD218" s="14" t="s">
        <v>36</v>
      </c>
      <c r="AE218" s="1"/>
    </row>
    <row r="219" ht="15.75" customHeight="1">
      <c r="A219" s="1" t="s">
        <v>1685</v>
      </c>
      <c r="B219" s="1" t="s">
        <v>1686</v>
      </c>
      <c r="C219" s="1" t="s">
        <v>827</v>
      </c>
      <c r="D219" s="1" t="s">
        <v>1687</v>
      </c>
      <c r="E219" s="1" t="s">
        <v>340</v>
      </c>
      <c r="F219" s="1" t="s">
        <v>48</v>
      </c>
      <c r="G219" s="2" t="s">
        <v>36</v>
      </c>
      <c r="H219" s="1" t="s">
        <v>829</v>
      </c>
      <c r="I219" s="1" t="s">
        <v>38</v>
      </c>
      <c r="J219" s="1">
        <v>2534.75</v>
      </c>
      <c r="K219" s="1">
        <v>8.01</v>
      </c>
      <c r="L219" s="1">
        <v>0.86</v>
      </c>
      <c r="M219" s="1">
        <v>-0.19</v>
      </c>
      <c r="N219" s="1">
        <v>3.0</v>
      </c>
      <c r="O219" s="1" t="s">
        <v>1688</v>
      </c>
      <c r="P219" s="1" t="s">
        <v>1689</v>
      </c>
      <c r="Q219" s="1" t="s">
        <v>1690</v>
      </c>
      <c r="R219" s="1" t="s">
        <v>1691</v>
      </c>
      <c r="S219" s="9" t="s">
        <v>1692</v>
      </c>
      <c r="T219" s="1" t="str">
        <f>"&gt;"&amp;'RiPPs-Referencia'!$D219&amp;" "&amp;'RiPPs-Referencia'!$R219</f>
        <v>&gt;	klebsazolicin  KGLYSQSPGNCASCSNSASANCTGGLG</v>
      </c>
      <c r="U219" s="10">
        <v>0.416</v>
      </c>
      <c r="V219" s="10" t="s">
        <v>44</v>
      </c>
      <c r="W219" s="11">
        <v>0.785</v>
      </c>
      <c r="X219" s="11" t="s">
        <v>36</v>
      </c>
      <c r="Y219" s="12">
        <v>0.13653737</v>
      </c>
      <c r="Z219" s="2" t="s">
        <v>44</v>
      </c>
      <c r="AA219" s="13">
        <v>0.6338</v>
      </c>
      <c r="AB219" s="13" t="s">
        <v>36</v>
      </c>
      <c r="AC219" s="14">
        <v>0.92</v>
      </c>
      <c r="AD219" s="14" t="s">
        <v>36</v>
      </c>
      <c r="AE219" s="1"/>
    </row>
    <row r="220" ht="15.75" customHeight="1">
      <c r="A220" s="1" t="s">
        <v>1693</v>
      </c>
      <c r="B220" s="1" t="s">
        <v>1694</v>
      </c>
      <c r="C220" s="1" t="s">
        <v>827</v>
      </c>
      <c r="D220" s="1" t="s">
        <v>1695</v>
      </c>
      <c r="E220" s="1" t="s">
        <v>1027</v>
      </c>
      <c r="F220" s="1" t="s">
        <v>48</v>
      </c>
      <c r="G220" s="2" t="s">
        <v>36</v>
      </c>
      <c r="H220" s="1" t="s">
        <v>829</v>
      </c>
      <c r="I220" s="1" t="s">
        <v>38</v>
      </c>
      <c r="J220" s="1">
        <v>3433.98</v>
      </c>
      <c r="K220" s="1">
        <v>10.52</v>
      </c>
      <c r="L220" s="1">
        <v>4.09</v>
      </c>
      <c r="M220" s="1">
        <v>0.22</v>
      </c>
      <c r="N220" s="1" t="s">
        <v>489</v>
      </c>
      <c r="O220" s="1" t="s">
        <v>1696</v>
      </c>
      <c r="P220" s="1" t="s">
        <v>1697</v>
      </c>
      <c r="Q220" s="1" t="s">
        <v>1698</v>
      </c>
      <c r="R220" s="1" t="s">
        <v>1699</v>
      </c>
      <c r="S220" s="9" t="s">
        <v>1700</v>
      </c>
      <c r="T220" s="1" t="str">
        <f>"&gt;"&amp;'RiPPs-Referencia'!$D220&amp;" "&amp;'RiPPs-Referencia'!$R220</f>
        <v>&gt;klebsidin  KKLNKKASKVTRGSDGPIIEFFNPNGVMHYG</v>
      </c>
      <c r="U220" s="10">
        <v>0.416</v>
      </c>
      <c r="V220" s="10" t="s">
        <v>44</v>
      </c>
      <c r="W220" s="11">
        <v>0.273</v>
      </c>
      <c r="X220" s="11" t="s">
        <v>44</v>
      </c>
      <c r="Y220" s="12">
        <v>0.4425252</v>
      </c>
      <c r="Z220" s="2" t="s">
        <v>44</v>
      </c>
      <c r="AA220" s="13">
        <v>0.0449</v>
      </c>
      <c r="AB220" s="13" t="s">
        <v>44</v>
      </c>
      <c r="AC220" s="14">
        <v>0.87</v>
      </c>
      <c r="AD220" s="14" t="s">
        <v>36</v>
      </c>
      <c r="AE220" s="1"/>
    </row>
    <row r="221" ht="15.75" customHeight="1">
      <c r="A221" s="1" t="s">
        <v>1701</v>
      </c>
      <c r="B221" s="1" t="s">
        <v>1702</v>
      </c>
      <c r="C221" s="1" t="s">
        <v>317</v>
      </c>
      <c r="D221" s="1" t="s">
        <v>1703</v>
      </c>
      <c r="E221" s="1" t="s">
        <v>1068</v>
      </c>
      <c r="F221" s="1" t="s">
        <v>48</v>
      </c>
      <c r="G221" s="2" t="s">
        <v>36</v>
      </c>
      <c r="H221" s="1" t="s">
        <v>37</v>
      </c>
      <c r="I221" s="1" t="s">
        <v>48</v>
      </c>
      <c r="J221" s="1">
        <v>1918.16</v>
      </c>
      <c r="K221" s="1">
        <v>4.99</v>
      </c>
      <c r="L221" s="1">
        <v>-0.23</v>
      </c>
      <c r="M221" s="1">
        <v>-0.48</v>
      </c>
      <c r="N221" s="1">
        <v>0.0</v>
      </c>
      <c r="O221" s="1" t="s">
        <v>1704</v>
      </c>
      <c r="P221" s="1" t="s">
        <v>1705</v>
      </c>
      <c r="Q221" s="1" t="s">
        <v>1706</v>
      </c>
      <c r="R221" s="1" t="s">
        <v>1707</v>
      </c>
      <c r="S221" s="9" t="s">
        <v>1708</v>
      </c>
      <c r="T221" s="1" t="str">
        <f>"&gt;"&amp;'RiPPs-Referencia'!$D221&amp;" "&amp;'RiPPs-Referencia'!$R221</f>
        <v>&gt;kocurin STNCFCYPCCSCSAPSSSA</v>
      </c>
      <c r="U221" s="10">
        <v>0.554</v>
      </c>
      <c r="V221" s="10" t="s">
        <v>36</v>
      </c>
      <c r="W221" s="11">
        <v>0.916</v>
      </c>
      <c r="X221" s="11" t="s">
        <v>36</v>
      </c>
      <c r="Y221" s="12">
        <v>0.59256685</v>
      </c>
      <c r="Z221" s="2" t="s">
        <v>36</v>
      </c>
      <c r="AA221" s="13">
        <v>0.9997</v>
      </c>
      <c r="AB221" s="13" t="s">
        <v>36</v>
      </c>
      <c r="AC221" s="14">
        <v>0.52</v>
      </c>
      <c r="AD221" s="14" t="s">
        <v>36</v>
      </c>
      <c r="AE221" s="1"/>
    </row>
    <row r="222" ht="15.75" customHeight="1">
      <c r="A222" s="1" t="s">
        <v>1709</v>
      </c>
      <c r="B222" s="1" t="s">
        <v>1710</v>
      </c>
      <c r="C222" s="1" t="s">
        <v>317</v>
      </c>
      <c r="D222" s="1" t="s">
        <v>1711</v>
      </c>
      <c r="E222" s="1" t="s">
        <v>847</v>
      </c>
      <c r="F222" s="1" t="s">
        <v>48</v>
      </c>
      <c r="G222" s="2" t="s">
        <v>36</v>
      </c>
      <c r="H222" s="1" t="s">
        <v>37</v>
      </c>
      <c r="I222" s="1" t="s">
        <v>48</v>
      </c>
      <c r="J222" s="1">
        <v>1534.73</v>
      </c>
      <c r="K222" s="1">
        <v>4.95</v>
      </c>
      <c r="L222" s="1">
        <v>-0.91</v>
      </c>
      <c r="M222" s="1">
        <v>-0.39</v>
      </c>
      <c r="N222" s="1">
        <v>1.0</v>
      </c>
      <c r="O222" s="1" t="s">
        <v>1712</v>
      </c>
      <c r="P222" s="1" t="s">
        <v>1713</v>
      </c>
      <c r="Q222" s="1" t="s">
        <v>1714</v>
      </c>
      <c r="R222" s="1" t="s">
        <v>1715</v>
      </c>
      <c r="S222" s="9" t="s">
        <v>1716</v>
      </c>
      <c r="T222" s="1" t="str">
        <f>"&gt;"&amp;'RiPPs-Referencia'!$D222&amp;" "&amp;'RiPPs-Referencia'!$R222</f>
        <v>&gt;	lagmysin  LAGQGSPDLLGGHSLL</v>
      </c>
      <c r="U222" s="10">
        <v>0.109</v>
      </c>
      <c r="V222" s="10" t="s">
        <v>44</v>
      </c>
      <c r="W222" s="11">
        <v>0.352</v>
      </c>
      <c r="X222" s="11" t="s">
        <v>44</v>
      </c>
      <c r="Y222" s="12">
        <v>0.11555743</v>
      </c>
      <c r="Z222" s="2" t="s">
        <v>44</v>
      </c>
      <c r="AA222" s="13">
        <v>0.0015</v>
      </c>
      <c r="AB222" s="13" t="s">
        <v>44</v>
      </c>
      <c r="AC222" s="14">
        <v>0.45</v>
      </c>
      <c r="AD222" s="14" t="s">
        <v>44</v>
      </c>
      <c r="AE222" s="1"/>
    </row>
    <row r="223" ht="15.75" customHeight="1">
      <c r="A223" s="1" t="s">
        <v>1717</v>
      </c>
      <c r="B223" s="1" t="s">
        <v>1718</v>
      </c>
      <c r="C223" s="1" t="s">
        <v>317</v>
      </c>
      <c r="D223" s="1" t="s">
        <v>1719</v>
      </c>
      <c r="E223" s="1" t="s">
        <v>255</v>
      </c>
      <c r="F223" s="1" t="s">
        <v>48</v>
      </c>
      <c r="G223" s="2" t="s">
        <v>36</v>
      </c>
      <c r="H223" s="1" t="s">
        <v>37</v>
      </c>
      <c r="I223" s="1" t="s">
        <v>48</v>
      </c>
      <c r="J223" s="1">
        <v>2025.26</v>
      </c>
      <c r="K223" s="1">
        <v>6.15</v>
      </c>
      <c r="L223" s="1">
        <v>-0.09</v>
      </c>
      <c r="M223" s="1">
        <v>-0.09</v>
      </c>
      <c r="N223" s="1">
        <v>1.0</v>
      </c>
      <c r="O223" s="1" t="s">
        <v>1720</v>
      </c>
      <c r="P223" s="1" t="s">
        <v>1721</v>
      </c>
      <c r="Q223" s="1" t="s">
        <v>1722</v>
      </c>
      <c r="R223" s="1" t="s">
        <v>1723</v>
      </c>
      <c r="S223" s="9" t="s">
        <v>1724</v>
      </c>
      <c r="T223" s="1" t="str">
        <f>"&gt;"&amp;'RiPPs-Referencia'!$D223&amp;" "&amp;'RiPPs-Referencia'!$R223</f>
        <v>&gt;	LP2006  GRPNWGFENDWSCVRVC</v>
      </c>
      <c r="U223" s="10">
        <v>0.119</v>
      </c>
      <c r="V223" s="10" t="s">
        <v>44</v>
      </c>
      <c r="W223" s="11">
        <v>0.168</v>
      </c>
      <c r="X223" s="11" t="s">
        <v>44</v>
      </c>
      <c r="Y223" s="12">
        <v>0.0334554</v>
      </c>
      <c r="Z223" s="2" t="s">
        <v>44</v>
      </c>
      <c r="AA223" s="13">
        <v>0.9562</v>
      </c>
      <c r="AB223" s="13" t="s">
        <v>36</v>
      </c>
      <c r="AC223" s="14">
        <v>0.95</v>
      </c>
      <c r="AD223" s="14" t="s">
        <v>36</v>
      </c>
      <c r="AE223" s="1"/>
    </row>
    <row r="224" ht="15.75" customHeight="1">
      <c r="A224" s="1" t="s">
        <v>1725</v>
      </c>
      <c r="B224" s="1" t="s">
        <v>1726</v>
      </c>
      <c r="C224" s="1" t="s">
        <v>317</v>
      </c>
      <c r="D224" s="1" t="s">
        <v>1727</v>
      </c>
      <c r="E224" s="1" t="s">
        <v>58</v>
      </c>
      <c r="F224" s="1" t="s">
        <v>48</v>
      </c>
      <c r="G224" s="2" t="s">
        <v>36</v>
      </c>
      <c r="H224" s="1" t="s">
        <v>37</v>
      </c>
      <c r="I224" s="1" t="s">
        <v>48</v>
      </c>
      <c r="J224" s="1">
        <v>4469.95</v>
      </c>
      <c r="K224" s="1">
        <v>4.02</v>
      </c>
      <c r="L224" s="1">
        <v>-5.04</v>
      </c>
      <c r="M224" s="1">
        <v>-0.01</v>
      </c>
      <c r="N224" s="1" t="s">
        <v>489</v>
      </c>
      <c r="O224" s="1" t="s">
        <v>1728</v>
      </c>
      <c r="P224" s="1" t="s">
        <v>1729</v>
      </c>
      <c r="Q224" s="1" t="s">
        <v>1730</v>
      </c>
      <c r="R224" s="1" t="s">
        <v>1731</v>
      </c>
      <c r="S224" s="9" t="s">
        <v>1732</v>
      </c>
      <c r="T224" s="1" t="str">
        <f>"&gt;"&amp;'RiPPs-Referencia'!$D224&amp;" "&amp;'RiPPs-Referencia'!$R224</f>
        <v>&gt;mathermycin VERQDHEAIEAFTEAVVASEIYACASTCSFGPFTIACDGTTK</v>
      </c>
      <c r="U224" s="10">
        <v>0.059</v>
      </c>
      <c r="V224" s="10" t="s">
        <v>44</v>
      </c>
      <c r="W224" s="11">
        <v>0.066</v>
      </c>
      <c r="X224" s="11" t="s">
        <v>44</v>
      </c>
      <c r="Y224" s="12">
        <v>0.03883308</v>
      </c>
      <c r="Z224" s="2" t="s">
        <v>44</v>
      </c>
      <c r="AA224" s="13">
        <v>0.0301</v>
      </c>
      <c r="AB224" s="13" t="s">
        <v>44</v>
      </c>
      <c r="AC224" s="14">
        <v>0.88</v>
      </c>
      <c r="AD224" s="14" t="s">
        <v>36</v>
      </c>
      <c r="AE224" s="1"/>
    </row>
    <row r="225" ht="15.75" customHeight="1">
      <c r="A225" s="1" t="s">
        <v>1733</v>
      </c>
      <c r="B225" s="1" t="s">
        <v>1734</v>
      </c>
      <c r="C225" s="1" t="s">
        <v>317</v>
      </c>
      <c r="D225" s="1" t="s">
        <v>1735</v>
      </c>
      <c r="E225" s="1" t="s">
        <v>255</v>
      </c>
      <c r="F225" s="1" t="s">
        <v>48</v>
      </c>
      <c r="G225" s="2" t="s">
        <v>36</v>
      </c>
      <c r="H225" s="1" t="s">
        <v>37</v>
      </c>
      <c r="I225" s="1" t="s">
        <v>48</v>
      </c>
      <c r="J225" s="1">
        <v>2201.64</v>
      </c>
      <c r="K225" s="1">
        <v>5.99</v>
      </c>
      <c r="L225" s="1">
        <v>-0.18</v>
      </c>
      <c r="M225" s="1">
        <v>-0.57</v>
      </c>
      <c r="N225" s="1">
        <v>4.0</v>
      </c>
      <c r="O225" s="1" t="s">
        <v>1736</v>
      </c>
      <c r="P225" s="1" t="s">
        <v>1737</v>
      </c>
      <c r="Q225" s="1" t="s">
        <v>1738</v>
      </c>
      <c r="R225" s="1" t="s">
        <v>1739</v>
      </c>
      <c r="S225" s="9" t="s">
        <v>1740</v>
      </c>
      <c r="T225" s="1" t="str">
        <f>"&gt;"&amp;'RiPPs-Referencia'!$D225&amp;" "&amp;'RiPPs-Referencia'!$R225</f>
        <v>&gt;microvionin ASSGWLCTLTIECGTLICACR</v>
      </c>
      <c r="U225" s="10">
        <v>0.594</v>
      </c>
      <c r="V225" s="10" t="s">
        <v>36</v>
      </c>
      <c r="W225" s="11">
        <v>0.635</v>
      </c>
      <c r="X225" s="11" t="s">
        <v>36</v>
      </c>
      <c r="Y225" s="12">
        <v>0.9561059</v>
      </c>
      <c r="Z225" s="2" t="s">
        <v>36</v>
      </c>
      <c r="AA225" s="13">
        <v>0.9989</v>
      </c>
      <c r="AB225" s="13" t="s">
        <v>36</v>
      </c>
      <c r="AC225" s="14">
        <v>0.8</v>
      </c>
      <c r="AD225" s="14" t="s">
        <v>36</v>
      </c>
      <c r="AE225" s="1"/>
    </row>
    <row r="226" ht="15.75" customHeight="1">
      <c r="A226" s="1" t="s">
        <v>1741</v>
      </c>
      <c r="B226" s="1" t="s">
        <v>1742</v>
      </c>
      <c r="C226" s="1" t="s">
        <v>317</v>
      </c>
      <c r="D226" s="1" t="s">
        <v>1743</v>
      </c>
      <c r="E226" s="1" t="s">
        <v>58</v>
      </c>
      <c r="F226" s="1" t="s">
        <v>48</v>
      </c>
      <c r="G226" s="2" t="s">
        <v>48</v>
      </c>
      <c r="H226" s="1" t="s">
        <v>59</v>
      </c>
      <c r="I226" s="1" t="s">
        <v>59</v>
      </c>
      <c r="J226" s="1">
        <v>2185.56</v>
      </c>
      <c r="K226" s="1">
        <v>3.09</v>
      </c>
      <c r="L226" s="1">
        <v>-1.18</v>
      </c>
      <c r="M226" s="1">
        <v>-0.9</v>
      </c>
      <c r="N226" s="1">
        <v>1.0</v>
      </c>
      <c r="O226" s="1" t="s">
        <v>1744</v>
      </c>
      <c r="P226" s="1" t="s">
        <v>1745</v>
      </c>
      <c r="Q226" s="1" t="s">
        <v>1746</v>
      </c>
      <c r="R226" s="1" t="s">
        <v>1747</v>
      </c>
      <c r="S226" s="9" t="s">
        <v>1748</v>
      </c>
      <c r="T226" s="1" t="str">
        <f>"&gt;"&amp;'RiPPs-Referencia'!$D226&amp;" "&amp;'RiPPs-Referencia'!$R226</f>
        <v>&gt;MS-271 CLGVGSCNDFAGCGYAIVCFW</v>
      </c>
      <c r="U226" s="10">
        <v>0.97</v>
      </c>
      <c r="V226" s="10" t="s">
        <v>36</v>
      </c>
      <c r="W226" s="11">
        <v>0.948</v>
      </c>
      <c r="X226" s="11" t="s">
        <v>36</v>
      </c>
      <c r="Y226" s="12">
        <v>0.5915224</v>
      </c>
      <c r="Z226" s="2" t="s">
        <v>36</v>
      </c>
      <c r="AA226" s="13">
        <v>1.0</v>
      </c>
      <c r="AB226" s="13" t="s">
        <v>36</v>
      </c>
      <c r="AC226" s="14">
        <v>1.0</v>
      </c>
      <c r="AD226" s="14" t="s">
        <v>36</v>
      </c>
      <c r="AE226" s="1"/>
    </row>
    <row r="227" ht="15.75" customHeight="1">
      <c r="A227" s="1" t="s">
        <v>1749</v>
      </c>
      <c r="B227" s="1" t="s">
        <v>1750</v>
      </c>
      <c r="C227" s="1" t="s">
        <v>317</v>
      </c>
      <c r="D227" s="1" t="s">
        <v>1751</v>
      </c>
      <c r="E227" s="1" t="s">
        <v>255</v>
      </c>
      <c r="F227" s="1" t="s">
        <v>48</v>
      </c>
      <c r="G227" s="2" t="s">
        <v>48</v>
      </c>
      <c r="H227" s="1" t="s">
        <v>59</v>
      </c>
      <c r="I227" s="1" t="s">
        <v>59</v>
      </c>
      <c r="J227" s="1">
        <v>1191.44</v>
      </c>
      <c r="K227" s="1">
        <v>7.12</v>
      </c>
      <c r="L227" s="1">
        <v>0.04</v>
      </c>
      <c r="M227" s="1">
        <v>-0.93</v>
      </c>
      <c r="N227" s="1">
        <v>1.0</v>
      </c>
      <c r="O227" s="1" t="s">
        <v>1752</v>
      </c>
      <c r="P227" s="1" t="s">
        <v>1753</v>
      </c>
      <c r="Q227" s="1" t="s">
        <v>1754</v>
      </c>
      <c r="R227" s="1" t="s">
        <v>1755</v>
      </c>
      <c r="S227" s="9" t="s">
        <v>1756</v>
      </c>
      <c r="T227" s="1" t="str">
        <f>"&gt;"&amp;'RiPPs-Referencia'!$D227&amp;" "&amp;'RiPPs-Referencia'!$R227</f>
        <v>&gt;neothioviridamide  VMAAAATVAFHC</v>
      </c>
      <c r="U227" s="10">
        <v>0.347</v>
      </c>
      <c r="V227" s="10" t="s">
        <v>44</v>
      </c>
      <c r="W227" s="11">
        <v>0.163</v>
      </c>
      <c r="X227" s="11" t="s">
        <v>44</v>
      </c>
      <c r="Y227" s="12">
        <v>0.7552228</v>
      </c>
      <c r="Z227" s="2" t="s">
        <v>36</v>
      </c>
      <c r="AA227" s="13">
        <v>0.8855</v>
      </c>
      <c r="AB227" s="13" t="s">
        <v>36</v>
      </c>
      <c r="AC227" s="14">
        <v>0.62</v>
      </c>
      <c r="AD227" s="14" t="s">
        <v>36</v>
      </c>
      <c r="AE227" s="1"/>
    </row>
    <row r="228" ht="15.75" customHeight="1">
      <c r="A228" s="1" t="s">
        <v>1757</v>
      </c>
      <c r="B228" s="1" t="s">
        <v>1758</v>
      </c>
      <c r="C228" s="1" t="s">
        <v>187</v>
      </c>
      <c r="D228" s="1" t="s">
        <v>1759</v>
      </c>
      <c r="E228" s="1" t="s">
        <v>340</v>
      </c>
      <c r="F228" s="1" t="s">
        <v>48</v>
      </c>
      <c r="G228" s="2" t="s">
        <v>36</v>
      </c>
      <c r="H228" s="1" t="s">
        <v>37</v>
      </c>
      <c r="I228" s="1" t="s">
        <v>197</v>
      </c>
      <c r="J228" s="1">
        <v>3373.09</v>
      </c>
      <c r="K228" s="1">
        <v>8.83</v>
      </c>
      <c r="L228" s="1">
        <v>3.86</v>
      </c>
      <c r="M228" s="1">
        <v>-0.22</v>
      </c>
      <c r="N228" s="1">
        <v>5.0</v>
      </c>
      <c r="O228" s="1" t="s">
        <v>1760</v>
      </c>
      <c r="P228" s="1" t="s">
        <v>1761</v>
      </c>
      <c r="Q228" s="1" t="s">
        <v>1762</v>
      </c>
      <c r="R228" s="1" t="s">
        <v>1763</v>
      </c>
      <c r="S228" s="9" t="s">
        <v>1764</v>
      </c>
      <c r="T228" s="1" t="str">
        <f>"&gt;"&amp;'RiPPs-Referencia'!$D228&amp;" "&amp;'RiPPs-Referencia'!$R228</f>
        <v>&gt;	nisin O YKSKSACTPGCPTGILMTCPLKTATCGCHITGK</v>
      </c>
      <c r="U228" s="10">
        <v>0.396</v>
      </c>
      <c r="V228" s="10" t="s">
        <v>44</v>
      </c>
      <c r="W228" s="11">
        <v>0.963</v>
      </c>
      <c r="X228" s="11" t="s">
        <v>36</v>
      </c>
      <c r="Y228" s="12">
        <v>0.87671304</v>
      </c>
      <c r="Z228" s="2" t="s">
        <v>36</v>
      </c>
      <c r="AA228" s="13">
        <v>1.0</v>
      </c>
      <c r="AB228" s="13" t="s">
        <v>36</v>
      </c>
      <c r="AC228" s="14">
        <v>0.84</v>
      </c>
      <c r="AD228" s="14" t="s">
        <v>36</v>
      </c>
      <c r="AE228" s="1"/>
    </row>
    <row r="229" ht="15.75" customHeight="1">
      <c r="A229" s="1" t="s">
        <v>1765</v>
      </c>
      <c r="B229" s="1" t="s">
        <v>1766</v>
      </c>
      <c r="C229" s="1" t="s">
        <v>187</v>
      </c>
      <c r="D229" s="1" t="s">
        <v>1767</v>
      </c>
      <c r="E229" s="1" t="s">
        <v>1027</v>
      </c>
      <c r="F229" s="1" t="s">
        <v>48</v>
      </c>
      <c r="G229" s="2" t="s">
        <v>36</v>
      </c>
      <c r="H229" s="1" t="s">
        <v>37</v>
      </c>
      <c r="I229" s="1" t="s">
        <v>48</v>
      </c>
      <c r="J229" s="1">
        <v>2638.13</v>
      </c>
      <c r="K229" s="1">
        <v>7.56</v>
      </c>
      <c r="L229" s="1">
        <v>0.77</v>
      </c>
      <c r="M229" s="1">
        <v>-0.53</v>
      </c>
      <c r="N229" s="1" t="s">
        <v>489</v>
      </c>
      <c r="O229" s="1" t="s">
        <v>1768</v>
      </c>
      <c r="P229" s="1" t="s">
        <v>1769</v>
      </c>
      <c r="Q229" s="1" t="s">
        <v>1770</v>
      </c>
      <c r="R229" s="1" t="s">
        <v>1771</v>
      </c>
      <c r="S229" s="9" t="s">
        <v>1772</v>
      </c>
      <c r="T229" s="1" t="str">
        <f>"&gt;"&amp;'RiPPs-Referencia'!$D229&amp;" "&amp;'RiPPs-Referencia'!$R229</f>
        <v>&gt;	paenilan SGLICTPSCATGTLNCQVSLSFCKTC</v>
      </c>
      <c r="U229" s="10">
        <v>0.436</v>
      </c>
      <c r="V229" s="10" t="s">
        <v>44</v>
      </c>
      <c r="W229" s="11">
        <v>0.995</v>
      </c>
      <c r="X229" s="11" t="s">
        <v>36</v>
      </c>
      <c r="Y229" s="12">
        <v>0.76669586</v>
      </c>
      <c r="Z229" s="2" t="s">
        <v>36</v>
      </c>
      <c r="AA229" s="13">
        <v>1.0</v>
      </c>
      <c r="AB229" s="13" t="s">
        <v>36</v>
      </c>
      <c r="AC229" s="14">
        <v>0.85</v>
      </c>
      <c r="AD229" s="14" t="s">
        <v>36</v>
      </c>
      <c r="AE229" s="1"/>
    </row>
    <row r="230" ht="15.75" customHeight="1">
      <c r="A230" s="1" t="s">
        <v>1773</v>
      </c>
      <c r="B230" s="1" t="s">
        <v>1774</v>
      </c>
      <c r="C230" s="1" t="s">
        <v>1670</v>
      </c>
      <c r="D230" s="1" t="s">
        <v>1775</v>
      </c>
      <c r="E230" s="1" t="s">
        <v>1027</v>
      </c>
      <c r="F230" s="1" t="s">
        <v>48</v>
      </c>
      <c r="G230" s="2" t="s">
        <v>48</v>
      </c>
      <c r="H230" s="1" t="s">
        <v>59</v>
      </c>
      <c r="I230" s="1" t="s">
        <v>59</v>
      </c>
      <c r="J230" s="1">
        <v>3503.15</v>
      </c>
      <c r="K230" s="1">
        <v>10.75</v>
      </c>
      <c r="L230" s="1">
        <v>5.0</v>
      </c>
      <c r="M230" s="1">
        <v>0.17</v>
      </c>
      <c r="N230" s="1" t="s">
        <v>489</v>
      </c>
      <c r="O230" s="1" t="s">
        <v>1776</v>
      </c>
      <c r="P230" s="1" t="s">
        <v>1777</v>
      </c>
      <c r="Q230" s="1" t="s">
        <v>1778</v>
      </c>
      <c r="R230" s="1" t="s">
        <v>1779</v>
      </c>
      <c r="S230" s="9" t="s">
        <v>1780</v>
      </c>
      <c r="T230" s="1" t="str">
        <f>"&gt;"&amp;'RiPPs-Referencia'!$D230&amp;" "&amp;'RiPPs-Referencia'!$R230</f>
        <v>&gt;PcpA  QAWQSQIAYLKAILKAKQALDRIEKRYLR</v>
      </c>
      <c r="U230" s="10">
        <v>0.416</v>
      </c>
      <c r="V230" s="10" t="s">
        <v>44</v>
      </c>
      <c r="W230" s="11">
        <v>0.942</v>
      </c>
      <c r="X230" s="11" t="s">
        <v>36</v>
      </c>
      <c r="Y230" s="12">
        <v>0.5572041</v>
      </c>
      <c r="Z230" s="2" t="s">
        <v>36</v>
      </c>
      <c r="AA230" s="13">
        <v>2.0E-4</v>
      </c>
      <c r="AB230" s="13" t="s">
        <v>44</v>
      </c>
      <c r="AC230" s="14">
        <v>0.63</v>
      </c>
      <c r="AD230" s="14" t="s">
        <v>36</v>
      </c>
      <c r="AE230" s="1"/>
    </row>
    <row r="231" ht="15.75" customHeight="1">
      <c r="A231" s="1" t="s">
        <v>1781</v>
      </c>
      <c r="B231" s="1" t="s">
        <v>1211</v>
      </c>
      <c r="C231" s="1" t="s">
        <v>187</v>
      </c>
      <c r="D231" s="1" t="s">
        <v>1782</v>
      </c>
      <c r="E231" s="1" t="s">
        <v>1027</v>
      </c>
      <c r="F231" s="1" t="s">
        <v>48</v>
      </c>
      <c r="G231" s="2" t="s">
        <v>36</v>
      </c>
      <c r="H231" s="1" t="s">
        <v>37</v>
      </c>
      <c r="I231" s="1" t="s">
        <v>48</v>
      </c>
      <c r="J231" s="1">
        <v>5588.53</v>
      </c>
      <c r="K231" s="1">
        <v>9.86</v>
      </c>
      <c r="L231" s="1">
        <v>1.09</v>
      </c>
      <c r="M231" s="1">
        <v>-0.64</v>
      </c>
      <c r="N231" s="1" t="s">
        <v>489</v>
      </c>
      <c r="O231" s="1" t="s">
        <v>1783</v>
      </c>
      <c r="P231" s="1" t="s">
        <v>1784</v>
      </c>
      <c r="Q231" s="1" t="s">
        <v>1785</v>
      </c>
      <c r="R231" s="1" t="s">
        <v>1786</v>
      </c>
      <c r="S231" s="9" t="s">
        <v>1787</v>
      </c>
      <c r="T231" s="1" t="str">
        <f>"&gt;"&amp;'RiPPs-Referencia'!$D231&amp;" "&amp;'RiPPs-Referencia'!$R231</f>
        <v>&gt;plantaricyclin  IVWIAKQFGVHLTTSLTQKALDLLSAGSSLGTVAAAVLGVTLPAWAVAAAGALGGTAA</v>
      </c>
      <c r="U231" s="10">
        <v>0.198</v>
      </c>
      <c r="V231" s="10" t="s">
        <v>44</v>
      </c>
      <c r="W231" s="11">
        <v>0.943</v>
      </c>
      <c r="X231" s="11" t="s">
        <v>36</v>
      </c>
      <c r="Y231" s="12">
        <v>0.9970658</v>
      </c>
      <c r="Z231" s="2" t="s">
        <v>36</v>
      </c>
      <c r="AA231" s="13">
        <v>0.9997</v>
      </c>
      <c r="AB231" s="13" t="s">
        <v>36</v>
      </c>
      <c r="AC231" s="14">
        <v>0.73</v>
      </c>
      <c r="AD231" s="14" t="s">
        <v>36</v>
      </c>
      <c r="AE231" s="1"/>
    </row>
    <row r="232" ht="15.75" customHeight="1">
      <c r="A232" s="1" t="s">
        <v>1788</v>
      </c>
      <c r="B232" s="1" t="s">
        <v>1789</v>
      </c>
      <c r="C232" s="1" t="s">
        <v>1670</v>
      </c>
      <c r="D232" s="1" t="s">
        <v>1790</v>
      </c>
      <c r="E232" s="1" t="s">
        <v>340</v>
      </c>
      <c r="F232" s="1" t="s">
        <v>48</v>
      </c>
      <c r="G232" s="2" t="s">
        <v>48</v>
      </c>
      <c r="H232" s="1" t="s">
        <v>59</v>
      </c>
      <c r="I232" s="1" t="s">
        <v>59</v>
      </c>
      <c r="J232" s="1">
        <v>1989.04</v>
      </c>
      <c r="K232" s="1">
        <v>2.73</v>
      </c>
      <c r="L232" s="1">
        <v>-0.4</v>
      </c>
      <c r="M232" s="1">
        <v>-0.05</v>
      </c>
      <c r="N232" s="1">
        <v>0.0</v>
      </c>
      <c r="O232" s="1" t="s">
        <v>1791</v>
      </c>
      <c r="P232" s="1" t="s">
        <v>1792</v>
      </c>
      <c r="Q232" s="1" t="s">
        <v>1793</v>
      </c>
      <c r="R232" s="1" t="s">
        <v>1794</v>
      </c>
      <c r="S232" s="9" t="s">
        <v>1795</v>
      </c>
      <c r="T232" s="1" t="str">
        <f>"&gt;"&amp;'RiPPs-Referencia'!$D232&amp;" "&amp;'RiPPs-Referencia'!$R232</f>
        <v>&gt;PlpA1 WYFVTNDDEGAIVGSDSN</v>
      </c>
      <c r="U232" s="10">
        <v>0.059</v>
      </c>
      <c r="V232" s="10" t="s">
        <v>44</v>
      </c>
      <c r="W232" s="11">
        <v>0.013</v>
      </c>
      <c r="X232" s="11" t="s">
        <v>44</v>
      </c>
      <c r="Y232" s="12">
        <v>0.02757451</v>
      </c>
      <c r="Z232" s="2" t="s">
        <v>44</v>
      </c>
      <c r="AA232" s="13">
        <v>0.0015</v>
      </c>
      <c r="AB232" s="13" t="s">
        <v>44</v>
      </c>
      <c r="AC232" s="14">
        <v>0.59</v>
      </c>
      <c r="AD232" s="14" t="s">
        <v>36</v>
      </c>
      <c r="AE232" s="1"/>
    </row>
    <row r="233" ht="15.75" customHeight="1">
      <c r="A233" s="1" t="s">
        <v>1788</v>
      </c>
      <c r="B233" s="1" t="s">
        <v>1789</v>
      </c>
      <c r="C233" s="1" t="s">
        <v>1670</v>
      </c>
      <c r="D233" s="1" t="s">
        <v>1796</v>
      </c>
      <c r="E233" s="1" t="s">
        <v>58</v>
      </c>
      <c r="F233" s="1" t="s">
        <v>48</v>
      </c>
      <c r="G233" s="2" t="s">
        <v>48</v>
      </c>
      <c r="H233" s="1" t="s">
        <v>59</v>
      </c>
      <c r="I233" s="1" t="s">
        <v>59</v>
      </c>
      <c r="J233" s="1">
        <v>2899.42</v>
      </c>
      <c r="K233" s="1">
        <v>3.39</v>
      </c>
      <c r="L233" s="1">
        <v>-0.4</v>
      </c>
      <c r="M233" s="1">
        <v>-0.27</v>
      </c>
      <c r="N233" s="1" t="s">
        <v>489</v>
      </c>
      <c r="O233" s="1" t="s">
        <v>1797</v>
      </c>
      <c r="P233" s="1" t="s">
        <v>1798</v>
      </c>
      <c r="Q233" s="1" t="s">
        <v>1799</v>
      </c>
      <c r="R233" s="1" t="s">
        <v>1800</v>
      </c>
      <c r="S233" s="9" t="s">
        <v>1795</v>
      </c>
      <c r="T233" s="1" t="str">
        <f>"&gt;"&amp;'RiPPs-Referencia'!$D233&amp;" "&amp;'RiPPs-Referencia'!$R233</f>
        <v>&gt;PlpA2 VDLSIFELLDEEPLFPIRPLYGLPI</v>
      </c>
      <c r="U233" s="10">
        <v>0.089</v>
      </c>
      <c r="V233" s="10" t="s">
        <v>44</v>
      </c>
      <c r="W233" s="11">
        <v>0.233</v>
      </c>
      <c r="X233" s="11" t="s">
        <v>44</v>
      </c>
      <c r="Y233" s="12">
        <v>0.0065158904</v>
      </c>
      <c r="Z233" s="2" t="s">
        <v>44</v>
      </c>
      <c r="AA233" s="13">
        <v>2.0E-4</v>
      </c>
      <c r="AB233" s="13" t="s">
        <v>44</v>
      </c>
      <c r="AC233" s="14">
        <v>0.81</v>
      </c>
      <c r="AD233" s="14" t="s">
        <v>36</v>
      </c>
      <c r="AE233" s="1"/>
    </row>
    <row r="234" ht="15.75" customHeight="1">
      <c r="A234" s="1" t="s">
        <v>1788</v>
      </c>
      <c r="B234" s="1" t="s">
        <v>1789</v>
      </c>
      <c r="C234" s="1" t="s">
        <v>1670</v>
      </c>
      <c r="D234" s="1" t="s">
        <v>1801</v>
      </c>
      <c r="E234" s="1" t="s">
        <v>255</v>
      </c>
      <c r="F234" s="1" t="s">
        <v>48</v>
      </c>
      <c r="G234" s="2" t="s">
        <v>48</v>
      </c>
      <c r="H234" s="1" t="s">
        <v>59</v>
      </c>
      <c r="I234" s="1" t="s">
        <v>59</v>
      </c>
      <c r="J234" s="1">
        <v>2653.02</v>
      </c>
      <c r="K234" s="1">
        <v>4.09</v>
      </c>
      <c r="L234" s="1">
        <v>-1.0</v>
      </c>
      <c r="M234" s="1">
        <v>-0.68</v>
      </c>
      <c r="N234" s="1">
        <v>0.0</v>
      </c>
      <c r="O234" s="1" t="s">
        <v>1802</v>
      </c>
      <c r="P234" s="1" t="s">
        <v>1803</v>
      </c>
      <c r="Q234" s="1" t="s">
        <v>1804</v>
      </c>
      <c r="R234" s="1" t="s">
        <v>1805</v>
      </c>
      <c r="S234" s="1" t="s">
        <v>1795</v>
      </c>
      <c r="T234" s="1" t="str">
        <f>"&gt;"&amp;'RiPPs-Referencia'!$D234&amp;" "&amp;'RiPPs-Referencia'!$R234</f>
        <v>&gt;PlpA3 AVAAMYGVVFPWDNEFPWPRWGG</v>
      </c>
      <c r="U234" s="10">
        <v>0.208</v>
      </c>
      <c r="V234" s="10" t="s">
        <v>44</v>
      </c>
      <c r="W234" s="11">
        <v>0.013</v>
      </c>
      <c r="X234" s="11" t="s">
        <v>44</v>
      </c>
      <c r="Y234" s="12">
        <v>0.063714206</v>
      </c>
      <c r="Z234" s="2" t="s">
        <v>44</v>
      </c>
      <c r="AA234" s="13">
        <v>0.0024</v>
      </c>
      <c r="AB234" s="13" t="s">
        <v>44</v>
      </c>
      <c r="AC234" s="14">
        <v>0.68</v>
      </c>
      <c r="AD234" s="14" t="s">
        <v>36</v>
      </c>
      <c r="AE234" s="1"/>
    </row>
    <row r="235" ht="15.75" customHeight="1">
      <c r="A235" s="1" t="s">
        <v>1806</v>
      </c>
      <c r="B235" s="1" t="s">
        <v>1807</v>
      </c>
      <c r="C235" s="1" t="s">
        <v>317</v>
      </c>
      <c r="D235" s="1" t="s">
        <v>1808</v>
      </c>
      <c r="E235" s="1" t="s">
        <v>1027</v>
      </c>
      <c r="F235" s="1" t="s">
        <v>48</v>
      </c>
      <c r="G235" s="2" t="s">
        <v>44</v>
      </c>
      <c r="H235" s="1" t="s">
        <v>59</v>
      </c>
      <c r="I235" s="1" t="s">
        <v>59</v>
      </c>
      <c r="J235" s="1">
        <v>1584.61</v>
      </c>
      <c r="K235" s="1">
        <v>5.12</v>
      </c>
      <c r="L235" s="1">
        <v>-0.09</v>
      </c>
      <c r="M235" s="1">
        <v>-0.12</v>
      </c>
      <c r="N235" s="1">
        <v>1.0</v>
      </c>
      <c r="O235" s="1" t="s">
        <v>1809</v>
      </c>
      <c r="P235" s="1" t="s">
        <v>1810</v>
      </c>
      <c r="Q235" s="1" t="s">
        <v>1811</v>
      </c>
      <c r="R235" s="1" t="s">
        <v>1812</v>
      </c>
      <c r="S235" s="9" t="s">
        <v>1813</v>
      </c>
      <c r="T235" s="1" t="str">
        <f>"&gt;"&amp;'RiPPs-Referencia'!$D235&amp;" "&amp;'RiPPs-Referencia'!$R235</f>
        <v>&gt;	radamycin  STTTTGCTTSSCSSSSS</v>
      </c>
      <c r="U235" s="10">
        <v>0.366</v>
      </c>
      <c r="V235" s="10" t="s">
        <v>44</v>
      </c>
      <c r="W235" s="11">
        <v>0.0</v>
      </c>
      <c r="X235" s="11" t="s">
        <v>44</v>
      </c>
      <c r="Y235" s="12">
        <v>0.12803456</v>
      </c>
      <c r="Z235" s="2" t="s">
        <v>44</v>
      </c>
      <c r="AA235" s="13">
        <v>0.18</v>
      </c>
      <c r="AB235" s="13" t="s">
        <v>44</v>
      </c>
      <c r="AC235" s="14">
        <v>0.67</v>
      </c>
      <c r="AD235" s="14" t="s">
        <v>36</v>
      </c>
      <c r="AE235" s="1"/>
    </row>
    <row r="236" ht="15.75" customHeight="1">
      <c r="A236" s="1" t="s">
        <v>1806</v>
      </c>
      <c r="B236" s="1" t="s">
        <v>1807</v>
      </c>
      <c r="C236" s="1" t="s">
        <v>317</v>
      </c>
      <c r="D236" s="1" t="s">
        <v>1814</v>
      </c>
      <c r="E236" s="1" t="s">
        <v>1068</v>
      </c>
      <c r="F236" s="1" t="s">
        <v>48</v>
      </c>
      <c r="G236" s="2" t="s">
        <v>48</v>
      </c>
      <c r="H236" s="1" t="s">
        <v>59</v>
      </c>
      <c r="I236" s="1" t="s">
        <v>59</v>
      </c>
      <c r="J236" s="1">
        <v>1437.55</v>
      </c>
      <c r="K236" s="1">
        <v>5.05</v>
      </c>
      <c r="L236" s="1">
        <v>-0.14</v>
      </c>
      <c r="M236" s="1">
        <v>-0.26</v>
      </c>
      <c r="N236" s="1">
        <v>1.0</v>
      </c>
      <c r="O236" s="1" t="s">
        <v>1815</v>
      </c>
      <c r="P236" s="1" t="s">
        <v>1816</v>
      </c>
      <c r="Q236" s="1" t="s">
        <v>1817</v>
      </c>
      <c r="R236" s="1" t="s">
        <v>1818</v>
      </c>
      <c r="S236" s="9" t="s">
        <v>1813</v>
      </c>
      <c r="T236" s="1" t="str">
        <f>"&gt;"&amp;'RiPPs-Referencia'!$D236&amp;" "&amp;'RiPPs-Referencia'!$R236</f>
        <v>&gt;globimycin SCVGTACACSSTSSSS</v>
      </c>
      <c r="U236" s="10">
        <v>0.535</v>
      </c>
      <c r="V236" s="10" t="s">
        <v>36</v>
      </c>
      <c r="W236" s="11">
        <v>0.05</v>
      </c>
      <c r="X236" s="11" t="s">
        <v>44</v>
      </c>
      <c r="Y236" s="12">
        <v>0.43839794</v>
      </c>
      <c r="Z236" s="2" t="s">
        <v>44</v>
      </c>
      <c r="AA236" s="13">
        <v>0.9136</v>
      </c>
      <c r="AB236" s="13" t="s">
        <v>36</v>
      </c>
      <c r="AC236" s="14">
        <v>0.64</v>
      </c>
      <c r="AD236" s="14" t="s">
        <v>36</v>
      </c>
      <c r="AE236" s="1"/>
    </row>
    <row r="237" ht="15.75" customHeight="1">
      <c r="A237" s="1" t="s">
        <v>1819</v>
      </c>
      <c r="B237" s="1" t="s">
        <v>1820</v>
      </c>
      <c r="C237" s="1" t="s">
        <v>317</v>
      </c>
      <c r="D237" s="1" t="s">
        <v>1821</v>
      </c>
      <c r="E237" s="1" t="s">
        <v>847</v>
      </c>
      <c r="F237" s="1" t="s">
        <v>48</v>
      </c>
      <c r="G237" s="2" t="s">
        <v>36</v>
      </c>
      <c r="H237" s="1" t="s">
        <v>37</v>
      </c>
      <c r="I237" s="1" t="s">
        <v>48</v>
      </c>
      <c r="J237" s="1">
        <v>2174.53</v>
      </c>
      <c r="K237" s="1">
        <v>6.94</v>
      </c>
      <c r="L237" s="1">
        <v>0.0</v>
      </c>
      <c r="M237" s="1">
        <v>-0.88</v>
      </c>
      <c r="N237" s="1">
        <v>1.0</v>
      </c>
      <c r="O237" s="1" t="s">
        <v>1822</v>
      </c>
      <c r="P237" s="1" t="s">
        <v>1823</v>
      </c>
      <c r="Q237" s="1" t="s">
        <v>1824</v>
      </c>
      <c r="R237" s="1" t="s">
        <v>1825</v>
      </c>
      <c r="S237" s="9" t="s">
        <v>1826</v>
      </c>
      <c r="T237" s="1" t="str">
        <f>"&gt;"&amp;'RiPPs-Referencia'!$D237&amp;" "&amp;'RiPPs-Referencia'!$R237</f>
        <v>&gt;sphaericin GLPIGWWIERPSGWYFPI</v>
      </c>
      <c r="U237" s="10">
        <v>0.198</v>
      </c>
      <c r="V237" s="10" t="s">
        <v>44</v>
      </c>
      <c r="W237" s="11">
        <v>0.154</v>
      </c>
      <c r="X237" s="11" t="s">
        <v>44</v>
      </c>
      <c r="Y237" s="12">
        <v>0.0097334385</v>
      </c>
      <c r="Z237" s="2" t="s">
        <v>44</v>
      </c>
      <c r="AA237" s="13">
        <v>0.7062</v>
      </c>
      <c r="AB237" s="13" t="s">
        <v>36</v>
      </c>
      <c r="AC237" s="14">
        <v>0.85</v>
      </c>
      <c r="AD237" s="14" t="s">
        <v>36</v>
      </c>
      <c r="AE237" s="1"/>
    </row>
    <row r="238" ht="15.75" customHeight="1">
      <c r="A238" s="1" t="s">
        <v>1827</v>
      </c>
      <c r="B238" s="1" t="s">
        <v>1828</v>
      </c>
      <c r="C238" s="1" t="s">
        <v>827</v>
      </c>
      <c r="D238" s="1" t="s">
        <v>1829</v>
      </c>
      <c r="E238" s="1" t="s">
        <v>847</v>
      </c>
      <c r="F238" s="1" t="s">
        <v>48</v>
      </c>
      <c r="G238" s="2" t="s">
        <v>48</v>
      </c>
      <c r="H238" s="1" t="s">
        <v>59</v>
      </c>
      <c r="I238" s="1" t="s">
        <v>59</v>
      </c>
      <c r="J238" s="1">
        <v>2222.49</v>
      </c>
      <c r="K238" s="1">
        <v>3.96</v>
      </c>
      <c r="L238" s="1">
        <v>-2.0</v>
      </c>
      <c r="M238" s="1">
        <v>0.31</v>
      </c>
      <c r="N238" s="1">
        <v>1.0</v>
      </c>
      <c r="O238" s="1" t="s">
        <v>1830</v>
      </c>
      <c r="P238" s="1" t="s">
        <v>1831</v>
      </c>
      <c r="Q238" s="1" t="s">
        <v>1832</v>
      </c>
      <c r="R238" s="1" t="s">
        <v>1833</v>
      </c>
      <c r="S238" s="9" t="s">
        <v>1834</v>
      </c>
      <c r="T238" s="1" t="str">
        <f>"&gt;"&amp;'RiPPs-Referencia'!$D238&amp;" "&amp;'RiPPs-Referencia'!$R238</f>
        <v>&gt;subterisin  GPPGDRIEFGVLAQLPGLDRD</v>
      </c>
      <c r="U238" s="10">
        <v>0.05</v>
      </c>
      <c r="V238" s="10" t="s">
        <v>44</v>
      </c>
      <c r="W238" s="11">
        <v>0.35</v>
      </c>
      <c r="X238" s="11" t="s">
        <v>44</v>
      </c>
      <c r="Y238" s="12">
        <v>0.12771213</v>
      </c>
      <c r="Z238" s="2" t="s">
        <v>44</v>
      </c>
      <c r="AA238" s="13">
        <v>0.0012</v>
      </c>
      <c r="AB238" s="13" t="s">
        <v>44</v>
      </c>
      <c r="AC238" s="14">
        <v>0.61</v>
      </c>
      <c r="AD238" s="14" t="s">
        <v>36</v>
      </c>
      <c r="AE238" s="1"/>
    </row>
    <row r="239" ht="15.75" customHeight="1">
      <c r="A239" s="1" t="s">
        <v>1835</v>
      </c>
      <c r="B239" s="1" t="s">
        <v>1836</v>
      </c>
      <c r="C239" s="1" t="s">
        <v>187</v>
      </c>
      <c r="D239" s="1" t="s">
        <v>1837</v>
      </c>
      <c r="E239" s="1" t="s">
        <v>255</v>
      </c>
      <c r="F239" s="1" t="s">
        <v>48</v>
      </c>
      <c r="G239" s="2" t="s">
        <v>36</v>
      </c>
      <c r="H239" s="1" t="s">
        <v>37</v>
      </c>
      <c r="I239" s="1" t="s">
        <v>197</v>
      </c>
      <c r="J239" s="1">
        <v>3380.98</v>
      </c>
      <c r="K239" s="1">
        <v>8.31</v>
      </c>
      <c r="L239" s="1">
        <v>1.82</v>
      </c>
      <c r="M239" s="1">
        <v>-0.33</v>
      </c>
      <c r="N239" s="1">
        <v>2.0</v>
      </c>
      <c r="O239" s="1" t="s">
        <v>1838</v>
      </c>
      <c r="P239" s="1" t="s">
        <v>1839</v>
      </c>
      <c r="Q239" s="1" t="s">
        <v>1840</v>
      </c>
      <c r="R239" s="1" t="s">
        <v>1841</v>
      </c>
      <c r="S239" s="9" t="s">
        <v>1842</v>
      </c>
      <c r="T239" s="1" t="str">
        <f>"&gt;"&amp;'RiPPs-Referencia'!$D239&amp;" "&amp;'RiPPs-Referencia'!$R239</f>
        <v>&gt;	suicin 3908 AGSGFVKTLTKDCPGFLSNVCVNIGFISGCKNC</v>
      </c>
      <c r="U239" s="10">
        <v>0.594</v>
      </c>
      <c r="V239" s="10" t="s">
        <v>36</v>
      </c>
      <c r="W239" s="11">
        <v>0.998</v>
      </c>
      <c r="X239" s="11" t="s">
        <v>36</v>
      </c>
      <c r="Y239" s="12">
        <v>0.9810456</v>
      </c>
      <c r="Z239" s="2" t="s">
        <v>36</v>
      </c>
      <c r="AA239" s="13">
        <v>1.0</v>
      </c>
      <c r="AB239" s="13" t="s">
        <v>36</v>
      </c>
      <c r="AC239" s="14">
        <v>0.97</v>
      </c>
      <c r="AD239" s="14" t="s">
        <v>36</v>
      </c>
      <c r="AE239" s="1"/>
    </row>
    <row r="240" ht="15.75" customHeight="1">
      <c r="A240" s="1" t="s">
        <v>1843</v>
      </c>
      <c r="B240" s="1" t="s">
        <v>1844</v>
      </c>
      <c r="C240" s="1" t="s">
        <v>187</v>
      </c>
      <c r="D240" s="1" t="s">
        <v>1845</v>
      </c>
      <c r="E240" s="1" t="s">
        <v>255</v>
      </c>
      <c r="F240" s="1" t="s">
        <v>48</v>
      </c>
      <c r="G240" s="2" t="s">
        <v>36</v>
      </c>
      <c r="H240" s="1" t="s">
        <v>37</v>
      </c>
      <c r="I240" s="1" t="s">
        <v>197</v>
      </c>
      <c r="J240" s="1">
        <v>3005.48</v>
      </c>
      <c r="K240" s="1">
        <v>8.02</v>
      </c>
      <c r="L240" s="1">
        <v>1.05</v>
      </c>
      <c r="M240" s="1">
        <v>-0.45</v>
      </c>
      <c r="N240" s="1">
        <v>3.0</v>
      </c>
      <c r="O240" s="1" t="s">
        <v>1846</v>
      </c>
      <c r="P240" s="1" t="s">
        <v>1847</v>
      </c>
      <c r="Q240" s="1" t="s">
        <v>1848</v>
      </c>
      <c r="R240" s="1" t="s">
        <v>1849</v>
      </c>
      <c r="S240" s="9" t="s">
        <v>1850</v>
      </c>
      <c r="T240" s="1" t="str">
        <f>"&gt;"&amp;'RiPPs-Referencia'!$D240&amp;" "&amp;'RiPPs-Referencia'!$R240</f>
        <v>&gt;suicin 65 GKNGVFKTISHECHMNSWQFLFTCCS</v>
      </c>
      <c r="U240" s="10">
        <v>0.535</v>
      </c>
      <c r="V240" s="10" t="s">
        <v>36</v>
      </c>
      <c r="W240" s="11">
        <v>0.617</v>
      </c>
      <c r="X240" s="11" t="s">
        <v>36</v>
      </c>
      <c r="Y240" s="12">
        <v>0.90433407</v>
      </c>
      <c r="Z240" s="2" t="s">
        <v>36</v>
      </c>
      <c r="AA240" s="13">
        <v>1.0</v>
      </c>
      <c r="AB240" s="13" t="s">
        <v>36</v>
      </c>
      <c r="AC240" s="14">
        <v>0.97</v>
      </c>
      <c r="AD240" s="14" t="s">
        <v>36</v>
      </c>
      <c r="AE240" s="1"/>
    </row>
    <row r="241" ht="15.75" customHeight="1">
      <c r="A241" s="1" t="s">
        <v>1851</v>
      </c>
      <c r="B241" s="1" t="s">
        <v>1844</v>
      </c>
      <c r="C241" s="1" t="s">
        <v>187</v>
      </c>
      <c r="D241" s="1" t="s">
        <v>1852</v>
      </c>
      <c r="E241" s="1" t="s">
        <v>340</v>
      </c>
      <c r="F241" s="1" t="s">
        <v>48</v>
      </c>
      <c r="G241" s="2" t="s">
        <v>36</v>
      </c>
      <c r="H241" s="1" t="s">
        <v>37</v>
      </c>
      <c r="I241" s="1" t="s">
        <v>197</v>
      </c>
      <c r="J241" s="1">
        <v>3133.82</v>
      </c>
      <c r="K241" s="1">
        <v>8.5</v>
      </c>
      <c r="L241" s="1">
        <v>2.86</v>
      </c>
      <c r="M241" s="1">
        <v>-0.38</v>
      </c>
      <c r="N241" s="1">
        <v>5.0</v>
      </c>
      <c r="O241" s="1" t="s">
        <v>1853</v>
      </c>
      <c r="P241" s="1" t="s">
        <v>1854</v>
      </c>
      <c r="Q241" s="1" t="s">
        <v>1855</v>
      </c>
      <c r="R241" s="1" t="s">
        <v>1856</v>
      </c>
      <c r="S241" s="9" t="s">
        <v>1857</v>
      </c>
      <c r="T241" s="1" t="str">
        <f>"&gt;"&amp;'RiPPs-Referencia'!$D241&amp;" "&amp;'RiPPs-Referencia'!$R241</f>
        <v>&gt;suicin 90-1330 VTSKSLCTPGCKTGILMTCAIKTATCGCHFG</v>
      </c>
      <c r="U241" s="10">
        <v>0.752</v>
      </c>
      <c r="V241" s="10" t="s">
        <v>36</v>
      </c>
      <c r="W241" s="11">
        <v>0.999</v>
      </c>
      <c r="X241" s="11" t="s">
        <v>36</v>
      </c>
      <c r="Y241" s="12">
        <v>0.99709207</v>
      </c>
      <c r="Z241" s="2" t="s">
        <v>36</v>
      </c>
      <c r="AA241" s="13">
        <v>1.0</v>
      </c>
      <c r="AB241" s="13" t="s">
        <v>36</v>
      </c>
      <c r="AC241" s="14">
        <v>0.96</v>
      </c>
      <c r="AD241" s="14" t="s">
        <v>36</v>
      </c>
      <c r="AE241" s="1"/>
    </row>
    <row r="242" ht="15.75" customHeight="1">
      <c r="A242" s="1" t="s">
        <v>1858</v>
      </c>
      <c r="B242" s="1" t="s">
        <v>1859</v>
      </c>
      <c r="C242" s="1" t="s">
        <v>317</v>
      </c>
      <c r="D242" s="1" t="s">
        <v>1860</v>
      </c>
      <c r="E242" s="1" t="s">
        <v>1027</v>
      </c>
      <c r="F242" s="1" t="s">
        <v>48</v>
      </c>
      <c r="G242" s="2" t="s">
        <v>44</v>
      </c>
      <c r="H242" s="1" t="s">
        <v>59</v>
      </c>
      <c r="I242" s="1" t="s">
        <v>59</v>
      </c>
      <c r="J242" s="1">
        <v>2195.21</v>
      </c>
      <c r="K242" s="1">
        <v>2.65</v>
      </c>
      <c r="L242" s="1">
        <v>-6.04</v>
      </c>
      <c r="M242" s="1">
        <v>0.51</v>
      </c>
      <c r="N242" s="1" t="s">
        <v>489</v>
      </c>
      <c r="O242" s="1" t="s">
        <v>1861</v>
      </c>
      <c r="P242" s="1" t="s">
        <v>1862</v>
      </c>
      <c r="Q242" s="1" t="s">
        <v>1863</v>
      </c>
      <c r="R242" s="1" t="s">
        <v>1864</v>
      </c>
      <c r="S242" s="9" t="s">
        <v>1865</v>
      </c>
      <c r="T242" s="1" t="str">
        <f>"&gt;"&amp;'RiPPs-Referencia'!$D242&amp;" "&amp;'RiPPs-Referencia'!$R242</f>
        <v>&gt;	telomestatin EEGCTTSSSSSSLDISDVDFE</v>
      </c>
      <c r="U242" s="10">
        <v>0.168</v>
      </c>
      <c r="V242" s="10" t="s">
        <v>44</v>
      </c>
      <c r="W242" s="11">
        <v>0.002</v>
      </c>
      <c r="X242" s="11" t="s">
        <v>44</v>
      </c>
      <c r="Y242" s="12">
        <v>0.041232765</v>
      </c>
      <c r="Z242" s="2" t="s">
        <v>44</v>
      </c>
      <c r="AA242" s="13">
        <v>1.0E-4</v>
      </c>
      <c r="AB242" s="13" t="s">
        <v>44</v>
      </c>
      <c r="AC242" s="14">
        <v>0.35</v>
      </c>
      <c r="AD242" s="14" t="s">
        <v>44</v>
      </c>
      <c r="AE242" s="1"/>
    </row>
    <row r="243" ht="15.75" customHeight="1">
      <c r="A243" s="1" t="s">
        <v>1866</v>
      </c>
      <c r="B243" s="1" t="s">
        <v>1867</v>
      </c>
      <c r="C243" s="1" t="s">
        <v>317</v>
      </c>
      <c r="D243" s="1" t="s">
        <v>1868</v>
      </c>
      <c r="E243" s="1" t="s">
        <v>1027</v>
      </c>
      <c r="F243" s="1" t="s">
        <v>36</v>
      </c>
      <c r="G243" s="2" t="s">
        <v>48</v>
      </c>
      <c r="H243" s="1" t="s">
        <v>59</v>
      </c>
      <c r="I243" s="1" t="s">
        <v>59</v>
      </c>
      <c r="J243" s="1">
        <v>1696.84</v>
      </c>
      <c r="K243" s="1">
        <v>9.85</v>
      </c>
      <c r="L243" s="1">
        <v>1.0</v>
      </c>
      <c r="M243" s="1">
        <v>0.06</v>
      </c>
      <c r="N243" s="1" t="s">
        <v>489</v>
      </c>
      <c r="O243" s="1" t="s">
        <v>1869</v>
      </c>
      <c r="P243" s="1" t="s">
        <v>1870</v>
      </c>
      <c r="Q243" s="1" t="s">
        <v>1871</v>
      </c>
      <c r="R243" s="1" t="s">
        <v>1872</v>
      </c>
      <c r="S243" s="9" t="s">
        <v>1873</v>
      </c>
      <c r="T243" s="1" t="str">
        <f>"&gt;"&amp;'RiPPs-Referencia'!$D243&amp;" "&amp;'RiPPs-Referencia'!$R243</f>
        <v>&gt;thiovarsolin A GATDAYFSGPRAQTVR</v>
      </c>
      <c r="U243" s="10">
        <v>0.248</v>
      </c>
      <c r="V243" s="10" t="s">
        <v>44</v>
      </c>
      <c r="W243" s="11">
        <v>0.212</v>
      </c>
      <c r="X243" s="11" t="s">
        <v>44</v>
      </c>
      <c r="Y243" s="12">
        <v>0.088516</v>
      </c>
      <c r="Z243" s="2" t="s">
        <v>44</v>
      </c>
      <c r="AA243" s="13">
        <v>0.1988</v>
      </c>
      <c r="AB243" s="13" t="s">
        <v>44</v>
      </c>
      <c r="AC243" s="14">
        <v>0.3</v>
      </c>
      <c r="AD243" s="14" t="s">
        <v>44</v>
      </c>
      <c r="AE243" s="1"/>
    </row>
    <row r="244" ht="15.75" customHeight="1">
      <c r="A244" s="1" t="s">
        <v>1874</v>
      </c>
      <c r="B244" s="1" t="s">
        <v>1875</v>
      </c>
      <c r="C244" s="1" t="s">
        <v>187</v>
      </c>
      <c r="D244" s="1" t="s">
        <v>1876</v>
      </c>
      <c r="E244" s="1" t="s">
        <v>1027</v>
      </c>
      <c r="F244" s="1" t="s">
        <v>96</v>
      </c>
      <c r="G244" s="2" t="s">
        <v>36</v>
      </c>
      <c r="H244" s="1" t="s">
        <v>37</v>
      </c>
      <c r="I244" s="1" t="s">
        <v>48</v>
      </c>
      <c r="J244" s="1">
        <v>4367.9</v>
      </c>
      <c r="K244" s="1">
        <v>8.48</v>
      </c>
      <c r="L244" s="1">
        <v>2.77</v>
      </c>
      <c r="M244" s="1">
        <v>-0.36</v>
      </c>
      <c r="N244" s="1" t="s">
        <v>489</v>
      </c>
      <c r="O244" s="1" t="s">
        <v>1877</v>
      </c>
      <c r="P244" s="1" t="s">
        <v>1878</v>
      </c>
      <c r="Q244" s="1" t="s">
        <v>1879</v>
      </c>
      <c r="R244" s="1" t="s">
        <v>1880</v>
      </c>
      <c r="S244" s="9" t="s">
        <v>1881</v>
      </c>
      <c r="T244" s="1" t="str">
        <f>"&gt;"&amp;'RiPPs-Referencia'!$D244&amp;" "&amp;'RiPPs-Referencia'!$R244</f>
        <v>&gt;	bacillicin BAG2O  GMGWAQCAALLAQCSSAGSFGCGGGWSQAYSQCNTYRRSCNK</v>
      </c>
      <c r="U244" s="10">
        <v>0.505</v>
      </c>
      <c r="V244" s="10" t="s">
        <v>36</v>
      </c>
      <c r="W244" s="11">
        <v>0.88</v>
      </c>
      <c r="X244" s="11" t="s">
        <v>36</v>
      </c>
      <c r="Y244" s="12">
        <v>0.9877813</v>
      </c>
      <c r="Z244" s="2" t="s">
        <v>36</v>
      </c>
      <c r="AA244" s="13">
        <v>1.0</v>
      </c>
      <c r="AB244" s="13" t="s">
        <v>36</v>
      </c>
      <c r="AC244" s="14">
        <v>0.86</v>
      </c>
      <c r="AD244" s="14" t="s">
        <v>36</v>
      </c>
      <c r="AE244" s="1"/>
    </row>
    <row r="245" ht="15.75" customHeight="1">
      <c r="A245" s="1" t="s">
        <v>1882</v>
      </c>
      <c r="B245" s="1" t="s">
        <v>1883</v>
      </c>
      <c r="C245" s="1" t="s">
        <v>187</v>
      </c>
      <c r="D245" s="1" t="s">
        <v>1884</v>
      </c>
      <c r="E245" s="1" t="s">
        <v>1027</v>
      </c>
      <c r="F245" s="1" t="s">
        <v>36</v>
      </c>
      <c r="G245" s="2" t="s">
        <v>36</v>
      </c>
      <c r="H245" s="1" t="s">
        <v>37</v>
      </c>
      <c r="I245" s="1" t="s">
        <v>48</v>
      </c>
      <c r="J245" s="1">
        <v>4063.72</v>
      </c>
      <c r="K245" s="1">
        <v>7.54</v>
      </c>
      <c r="L245" s="1">
        <v>0.77</v>
      </c>
      <c r="M245" s="1">
        <v>-0.64</v>
      </c>
      <c r="N245" s="1" t="s">
        <v>489</v>
      </c>
      <c r="O245" s="1" t="s">
        <v>1885</v>
      </c>
      <c r="P245" s="1" t="s">
        <v>1886</v>
      </c>
      <c r="Q245" s="1" t="s">
        <v>1887</v>
      </c>
      <c r="R245" s="1" t="s">
        <v>1888</v>
      </c>
      <c r="S245" s="9" t="s">
        <v>1889</v>
      </c>
      <c r="T245" s="1" t="str">
        <f>"&gt;"&amp;'RiPPs-Referencia'!$D245&amp;" "&amp;'RiPPs-Referencia'!$R245</f>
        <v>&gt;	pallidocin GYSAAQCAWMALSCVNYIPGVGFGCGGYSACELYKRYC</v>
      </c>
      <c r="U245" s="10">
        <v>0.396</v>
      </c>
      <c r="V245" s="10" t="s">
        <v>44</v>
      </c>
      <c r="W245" s="11">
        <v>0.69</v>
      </c>
      <c r="X245" s="11" t="s">
        <v>36</v>
      </c>
      <c r="Y245" s="12">
        <v>0.83494586</v>
      </c>
      <c r="Z245" s="2" t="s">
        <v>36</v>
      </c>
      <c r="AA245" s="13">
        <v>0.9999</v>
      </c>
      <c r="AB245" s="13" t="s">
        <v>36</v>
      </c>
      <c r="AC245" s="14">
        <v>0.38</v>
      </c>
      <c r="AD245" s="14" t="s">
        <v>44</v>
      </c>
      <c r="AE245" s="1"/>
    </row>
    <row r="246" ht="15.75" customHeight="1">
      <c r="A246" s="1" t="s">
        <v>1890</v>
      </c>
      <c r="B246" s="1" t="s">
        <v>1891</v>
      </c>
      <c r="C246" s="1" t="s">
        <v>187</v>
      </c>
      <c r="D246" s="1" t="s">
        <v>1892</v>
      </c>
      <c r="E246" s="1" t="s">
        <v>1027</v>
      </c>
      <c r="F246" s="1" t="s">
        <v>96</v>
      </c>
      <c r="G246" s="2" t="s">
        <v>36</v>
      </c>
      <c r="H246" s="1" t="s">
        <v>37</v>
      </c>
      <c r="I246" s="1" t="s">
        <v>48</v>
      </c>
      <c r="J246" s="1">
        <v>4310.85</v>
      </c>
      <c r="K246" s="1">
        <v>8.48</v>
      </c>
      <c r="L246" s="1">
        <v>2.77</v>
      </c>
      <c r="M246" s="1">
        <v>-0.37</v>
      </c>
      <c r="N246" s="1" t="s">
        <v>489</v>
      </c>
      <c r="O246" s="1" t="s">
        <v>1893</v>
      </c>
      <c r="P246" s="1" t="s">
        <v>1894</v>
      </c>
      <c r="Q246" s="1" t="s">
        <v>1895</v>
      </c>
      <c r="R246" s="1" t="s">
        <v>1896</v>
      </c>
      <c r="S246" s="9" t="s">
        <v>1897</v>
      </c>
      <c r="T246" s="1" t="str">
        <f>"&gt;"&amp;'RiPPs-Referencia'!$D246&amp;" "&amp;'RiPPs-Referencia'!$R246</f>
        <v>&gt;bacillicn CER074 MGWAQCAALLAQCSSAGSFGCGGGWSQAYSQCNTYRRSCNK</v>
      </c>
      <c r="U246" s="10">
        <v>0.594</v>
      </c>
      <c r="V246" s="10" t="s">
        <v>36</v>
      </c>
      <c r="W246" s="11">
        <v>0.594</v>
      </c>
      <c r="X246" s="11" t="s">
        <v>36</v>
      </c>
      <c r="Y246" s="12">
        <v>0.78007567</v>
      </c>
      <c r="Z246" s="2" t="s">
        <v>36</v>
      </c>
      <c r="AA246" s="13">
        <v>1.0</v>
      </c>
      <c r="AB246" s="13" t="s">
        <v>36</v>
      </c>
      <c r="AC246" s="14">
        <v>0.12</v>
      </c>
      <c r="AD246" s="14" t="s">
        <v>44</v>
      </c>
      <c r="AE246" s="1"/>
    </row>
    <row r="247" ht="15.75" customHeight="1">
      <c r="A247" s="1" t="s">
        <v>1898</v>
      </c>
      <c r="B247" s="1" t="s">
        <v>1899</v>
      </c>
      <c r="C247" s="1" t="s">
        <v>187</v>
      </c>
      <c r="D247" s="1" t="s">
        <v>1900</v>
      </c>
      <c r="E247" s="1" t="s">
        <v>1901</v>
      </c>
      <c r="F247" s="1" t="s">
        <v>36</v>
      </c>
      <c r="G247" s="2" t="s">
        <v>48</v>
      </c>
      <c r="H247" s="1" t="s">
        <v>59</v>
      </c>
      <c r="I247" s="1" t="s">
        <v>59</v>
      </c>
      <c r="J247" s="1">
        <v>4346.15</v>
      </c>
      <c r="K247" s="1">
        <v>9.35</v>
      </c>
      <c r="L247" s="1">
        <v>4.82</v>
      </c>
      <c r="M247" s="1">
        <v>-0.03</v>
      </c>
      <c r="N247" s="1">
        <v>4.0</v>
      </c>
      <c r="O247" s="1" t="s">
        <v>1902</v>
      </c>
      <c r="P247" s="1" t="s">
        <v>1903</v>
      </c>
      <c r="Q247" s="1" t="s">
        <v>1904</v>
      </c>
      <c r="R247" s="1" t="s">
        <v>1905</v>
      </c>
      <c r="S247" s="9" t="s">
        <v>1906</v>
      </c>
      <c r="T247" s="1" t="str">
        <f>"&gt;"&amp;'RiPPs-Referencia'!$D247&amp;" "&amp;'RiPPs-Referencia'!$R247</f>
        <v>&gt;listeriocytocin KMSKAWCRSMVVSCVYNLVDFSSSSDGKKTCALYRKYC</v>
      </c>
      <c r="U247" s="10">
        <v>0.248</v>
      </c>
      <c r="V247" s="10" t="s">
        <v>44</v>
      </c>
      <c r="W247" s="11">
        <v>0.537</v>
      </c>
      <c r="X247" s="11" t="s">
        <v>36</v>
      </c>
      <c r="Y247" s="12">
        <v>0.86643684</v>
      </c>
      <c r="Z247" s="2" t="s">
        <v>36</v>
      </c>
      <c r="AA247" s="13">
        <v>0.9495</v>
      </c>
      <c r="AB247" s="13" t="s">
        <v>36</v>
      </c>
      <c r="AC247" s="14">
        <v>0.49</v>
      </c>
      <c r="AD247" s="14" t="s">
        <v>44</v>
      </c>
      <c r="AE247" s="1"/>
    </row>
    <row r="248" ht="15.75" customHeight="1">
      <c r="A248" s="1" t="s">
        <v>1907</v>
      </c>
      <c r="B248" s="1" t="s">
        <v>1908</v>
      </c>
      <c r="C248" s="1" t="s">
        <v>1670</v>
      </c>
      <c r="D248" s="1" t="s">
        <v>1909</v>
      </c>
      <c r="E248" s="1" t="s">
        <v>255</v>
      </c>
      <c r="F248" s="1" t="s">
        <v>48</v>
      </c>
      <c r="G248" s="2" t="s">
        <v>48</v>
      </c>
      <c r="H248" s="1" t="s">
        <v>59</v>
      </c>
      <c r="I248" s="1" t="s">
        <v>59</v>
      </c>
      <c r="J248" s="1">
        <v>5136.8</v>
      </c>
      <c r="K248" s="1">
        <v>8.7</v>
      </c>
      <c r="L248" s="1">
        <v>0.96</v>
      </c>
      <c r="M248" s="1">
        <v>0.15</v>
      </c>
      <c r="N248" s="1">
        <v>1.0</v>
      </c>
      <c r="O248" s="1" t="s">
        <v>1910</v>
      </c>
      <c r="P248" s="1" t="s">
        <v>1911</v>
      </c>
      <c r="Q248" s="1" t="s">
        <v>1912</v>
      </c>
      <c r="R248" s="1" t="s">
        <v>1913</v>
      </c>
      <c r="S248" s="9" t="s">
        <v>1914</v>
      </c>
      <c r="T248" s="1" t="str">
        <f>"&gt;"&amp;'RiPPs-Referencia'!$D248&amp;" "&amp;'RiPPs-Referencia'!$R248</f>
        <v>&gt;prochlorosins VTSGGNGVLCFTGTEEIDAITDGRKKTDFMKAKRISLTDGSFYYWR</v>
      </c>
      <c r="U248" s="10">
        <v>0.129</v>
      </c>
      <c r="V248" s="10" t="s">
        <v>44</v>
      </c>
      <c r="W248" s="11">
        <v>0.006</v>
      </c>
      <c r="X248" s="11" t="s">
        <v>44</v>
      </c>
      <c r="Y248" s="12">
        <v>0.0058158636</v>
      </c>
      <c r="Z248" s="2" t="s">
        <v>44</v>
      </c>
      <c r="AA248" s="13">
        <v>0.0572</v>
      </c>
      <c r="AB248" s="13" t="s">
        <v>44</v>
      </c>
      <c r="AC248" s="14">
        <v>0.71</v>
      </c>
      <c r="AD248" s="14" t="s">
        <v>36</v>
      </c>
      <c r="AE248" s="1"/>
    </row>
    <row r="249" ht="15.75" customHeight="1">
      <c r="A249" s="1" t="s">
        <v>1915</v>
      </c>
      <c r="B249" s="1" t="s">
        <v>1916</v>
      </c>
      <c r="C249" s="1" t="s">
        <v>827</v>
      </c>
      <c r="D249" s="1" t="s">
        <v>1917</v>
      </c>
      <c r="E249" s="1" t="s">
        <v>1027</v>
      </c>
      <c r="F249" s="1" t="s">
        <v>48</v>
      </c>
      <c r="G249" s="2" t="s">
        <v>48</v>
      </c>
      <c r="H249" s="1" t="s">
        <v>59</v>
      </c>
      <c r="I249" s="1" t="s">
        <v>59</v>
      </c>
      <c r="J249" s="1">
        <v>2297.48</v>
      </c>
      <c r="K249" s="1">
        <v>7.99</v>
      </c>
      <c r="L249" s="1">
        <v>0.27</v>
      </c>
      <c r="M249" s="1">
        <v>0.39</v>
      </c>
      <c r="N249" s="1" t="s">
        <v>489</v>
      </c>
      <c r="O249" s="1" t="s">
        <v>1918</v>
      </c>
      <c r="P249" s="1" t="s">
        <v>1919</v>
      </c>
      <c r="Q249" s="1" t="s">
        <v>1920</v>
      </c>
      <c r="R249" s="1" t="s">
        <v>1921</v>
      </c>
      <c r="S249" s="9" t="s">
        <v>1922</v>
      </c>
      <c r="T249" s="1" t="str">
        <f>"&gt;"&amp;'RiPPs-Referencia'!$D249&amp;" "&amp;'RiPPs-Referencia'!$R249</f>
        <v>&gt;RaxX  DYPPPGANPKHDPPPRNPGHH</v>
      </c>
      <c r="U249" s="10">
        <v>0.31</v>
      </c>
      <c r="V249" s="10" t="s">
        <v>44</v>
      </c>
      <c r="W249" s="11">
        <v>0.086</v>
      </c>
      <c r="X249" s="11" t="s">
        <v>44</v>
      </c>
      <c r="Y249" s="12">
        <v>0.7948408</v>
      </c>
      <c r="Z249" s="2" t="s">
        <v>36</v>
      </c>
      <c r="AA249" s="13">
        <v>0.9668</v>
      </c>
      <c r="AB249" s="13" t="s">
        <v>36</v>
      </c>
      <c r="AC249" s="14">
        <v>0.5</v>
      </c>
      <c r="AD249" s="14" t="s">
        <v>44</v>
      </c>
      <c r="AE249" s="1"/>
    </row>
    <row r="250" ht="15.75" customHeight="1">
      <c r="A250" s="1" t="s">
        <v>1923</v>
      </c>
      <c r="B250" s="1" t="s">
        <v>1924</v>
      </c>
      <c r="C250" s="1" t="s">
        <v>317</v>
      </c>
      <c r="D250" s="1" t="s">
        <v>1925</v>
      </c>
      <c r="E250" s="1" t="s">
        <v>847</v>
      </c>
      <c r="F250" s="1" t="s">
        <v>48</v>
      </c>
      <c r="G250" s="2" t="s">
        <v>48</v>
      </c>
      <c r="H250" s="1" t="s">
        <v>59</v>
      </c>
      <c r="I250" s="1" t="s">
        <v>59</v>
      </c>
      <c r="J250" s="1">
        <v>1426.53</v>
      </c>
      <c r="K250" s="1">
        <v>8.87</v>
      </c>
      <c r="L250" s="1">
        <v>0.95</v>
      </c>
      <c r="M250" s="1">
        <v>0.99</v>
      </c>
      <c r="N250" s="1" t="s">
        <v>489</v>
      </c>
      <c r="O250" s="1" t="s">
        <v>1926</v>
      </c>
      <c r="P250" s="1" t="s">
        <v>1927</v>
      </c>
      <c r="Q250" s="1" t="s">
        <v>1928</v>
      </c>
      <c r="R250" s="1" t="s">
        <v>1929</v>
      </c>
      <c r="S250" s="9" t="s">
        <v>1930</v>
      </c>
      <c r="T250" s="1" t="str">
        <f>"&gt;"&amp;'RiPPs-Referencia'!$D250&amp;" "&amp;'RiPPs-Referencia'!$R250</f>
        <v>&gt;albusnodin  GQSEDKRRAYNC</v>
      </c>
      <c r="U250" s="10">
        <v>0.248</v>
      </c>
      <c r="V250" s="10" t="s">
        <v>44</v>
      </c>
      <c r="W250" s="11">
        <v>0.034</v>
      </c>
      <c r="X250" s="11" t="s">
        <v>44</v>
      </c>
      <c r="Y250" s="12">
        <v>0.22471428</v>
      </c>
      <c r="Z250" s="2" t="s">
        <v>44</v>
      </c>
      <c r="AA250" s="13">
        <v>0.0065</v>
      </c>
      <c r="AB250" s="13" t="s">
        <v>44</v>
      </c>
      <c r="AC250" s="14">
        <v>0.12</v>
      </c>
      <c r="AD250" s="14" t="s">
        <v>44</v>
      </c>
      <c r="AE250" s="1"/>
    </row>
    <row r="251" ht="15.75" customHeight="1">
      <c r="A251" s="1" t="s">
        <v>1931</v>
      </c>
      <c r="B251" s="1" t="s">
        <v>1932</v>
      </c>
      <c r="C251" s="1" t="s">
        <v>317</v>
      </c>
      <c r="D251" s="1" t="s">
        <v>1933</v>
      </c>
      <c r="E251" s="1" t="s">
        <v>1027</v>
      </c>
      <c r="F251" s="1" t="s">
        <v>48</v>
      </c>
      <c r="G251" s="2" t="s">
        <v>48</v>
      </c>
      <c r="H251" s="1" t="s">
        <v>59</v>
      </c>
      <c r="I251" s="1" t="s">
        <v>59</v>
      </c>
      <c r="J251" s="1">
        <v>2920.2</v>
      </c>
      <c r="K251" s="1">
        <v>2.55</v>
      </c>
      <c r="L251" s="1">
        <v>-9.08</v>
      </c>
      <c r="M251" s="1">
        <v>0.34</v>
      </c>
      <c r="N251" s="1" t="s">
        <v>489</v>
      </c>
      <c r="O251" s="1" t="s">
        <v>1934</v>
      </c>
      <c r="P251" s="1" t="s">
        <v>1935</v>
      </c>
      <c r="Q251" s="1" t="s">
        <v>1936</v>
      </c>
      <c r="R251" s="1" t="s">
        <v>1936</v>
      </c>
      <c r="S251" s="9" t="s">
        <v>1937</v>
      </c>
      <c r="T251" s="1" t="str">
        <f>"&gt;"&amp;'RiPPs-Referencia'!$D251&amp;" "&amp;'RiPPs-Referencia'!$R251</f>
        <v>&gt;	curacozole  FIIGSTCCSLEMEEDDLDVAAEETEAV</v>
      </c>
      <c r="U251" s="10">
        <v>0.168</v>
      </c>
      <c r="V251" s="10" t="s">
        <v>44</v>
      </c>
      <c r="W251" s="11">
        <v>0.074</v>
      </c>
      <c r="X251" s="11" t="s">
        <v>44</v>
      </c>
      <c r="Y251" s="12">
        <v>0.05026886</v>
      </c>
      <c r="Z251" s="2" t="s">
        <v>44</v>
      </c>
      <c r="AA251" s="13">
        <v>5.0E-4</v>
      </c>
      <c r="AB251" s="13" t="s">
        <v>44</v>
      </c>
      <c r="AC251" s="14">
        <v>0.55</v>
      </c>
      <c r="AD251" s="14" t="s">
        <v>36</v>
      </c>
      <c r="AE251" s="1"/>
    </row>
    <row r="252" ht="15.75" customHeight="1">
      <c r="A252" s="1" t="s">
        <v>1938</v>
      </c>
      <c r="B252" s="1" t="s">
        <v>1939</v>
      </c>
      <c r="C252" s="1" t="s">
        <v>317</v>
      </c>
      <c r="D252" s="1" t="s">
        <v>1940</v>
      </c>
      <c r="E252" s="1" t="s">
        <v>1027</v>
      </c>
      <c r="F252" s="1" t="s">
        <v>48</v>
      </c>
      <c r="G252" s="2" t="s">
        <v>48</v>
      </c>
      <c r="H252" s="1" t="s">
        <v>59</v>
      </c>
      <c r="I252" s="1" t="s">
        <v>59</v>
      </c>
      <c r="J252" s="1">
        <v>2185.56</v>
      </c>
      <c r="K252" s="1">
        <v>3.09</v>
      </c>
      <c r="L252" s="1">
        <v>-1.18</v>
      </c>
      <c r="M252" s="1">
        <v>-0.9</v>
      </c>
      <c r="N252" s="1">
        <v>3.0</v>
      </c>
      <c r="O252" s="1" t="s">
        <v>1941</v>
      </c>
      <c r="P252" s="1" t="s">
        <v>1942</v>
      </c>
      <c r="Q252" s="1" t="s">
        <v>1943</v>
      </c>
      <c r="R252" s="1" t="s">
        <v>1944</v>
      </c>
      <c r="S252" s="9" t="s">
        <v>1945</v>
      </c>
      <c r="T252" s="1" t="str">
        <f>"&gt;"&amp;'RiPPs-Referencia'!$D252&amp;" "&amp;'RiPPs-Referencia'!$R252</f>
        <v>&gt;aborycin CLGIGSCNDFAGCGYAVVCFW</v>
      </c>
      <c r="U252" s="10">
        <v>0.96</v>
      </c>
      <c r="V252" s="10" t="s">
        <v>36</v>
      </c>
      <c r="W252" s="11">
        <v>0.948</v>
      </c>
      <c r="X252" s="11" t="s">
        <v>36</v>
      </c>
      <c r="Y252" s="12">
        <v>0.6126277</v>
      </c>
      <c r="Z252" s="2" t="s">
        <v>36</v>
      </c>
      <c r="AA252" s="13">
        <v>1.0</v>
      </c>
      <c r="AB252" s="13" t="s">
        <v>36</v>
      </c>
      <c r="AC252" s="14">
        <v>1.0</v>
      </c>
      <c r="AD252" s="14" t="s">
        <v>36</v>
      </c>
      <c r="AE252" s="1"/>
    </row>
    <row r="253" ht="15.75" customHeight="1">
      <c r="A253" s="1" t="s">
        <v>1946</v>
      </c>
      <c r="B253" s="1" t="s">
        <v>1947</v>
      </c>
      <c r="C253" s="1" t="s">
        <v>1948</v>
      </c>
      <c r="D253" s="1" t="s">
        <v>1949</v>
      </c>
      <c r="E253" s="1" t="s">
        <v>1027</v>
      </c>
      <c r="F253" s="1" t="s">
        <v>48</v>
      </c>
      <c r="G253" s="2" t="s">
        <v>48</v>
      </c>
      <c r="H253" s="1" t="s">
        <v>59</v>
      </c>
      <c r="I253" s="1" t="s">
        <v>59</v>
      </c>
      <c r="J253" s="1">
        <v>620.7</v>
      </c>
      <c r="K253" s="1">
        <v>5.9</v>
      </c>
      <c r="L253" s="1">
        <v>0.0</v>
      </c>
      <c r="M253" s="1">
        <v>-2.17</v>
      </c>
      <c r="N253" s="1" t="s">
        <v>489</v>
      </c>
      <c r="O253" s="1" t="s">
        <v>1950</v>
      </c>
      <c r="P253" s="1" t="s">
        <v>1951</v>
      </c>
      <c r="Q253" s="1" t="s">
        <v>1952</v>
      </c>
      <c r="R253" s="1" t="s">
        <v>1953</v>
      </c>
      <c r="S253" s="9" t="s">
        <v>1954</v>
      </c>
      <c r="T253" s="1" t="str">
        <f>"&gt;"&amp;'RiPPs-Referencia'!$D253&amp;" "&amp;'RiPPs-Referencia'!$R253</f>
        <v>&gt;cittilin A  YIYY</v>
      </c>
      <c r="U253" s="10">
        <v>0.188</v>
      </c>
      <c r="V253" s="10" t="s">
        <v>44</v>
      </c>
      <c r="W253" s="11">
        <v>0.0</v>
      </c>
      <c r="X253" s="11" t="s">
        <v>44</v>
      </c>
      <c r="Y253" s="12">
        <v>0.06914368</v>
      </c>
      <c r="Z253" s="2" t="s">
        <v>44</v>
      </c>
      <c r="AA253" s="13">
        <v>0.5158</v>
      </c>
      <c r="AB253" s="13" t="s">
        <v>36</v>
      </c>
      <c r="AC253" s="14">
        <v>0.55</v>
      </c>
      <c r="AD253" s="14" t="s">
        <v>36</v>
      </c>
      <c r="AE253" s="1"/>
    </row>
    <row r="254" ht="15.75" customHeight="1">
      <c r="A254" s="1" t="s">
        <v>1955</v>
      </c>
      <c r="B254" s="1" t="s">
        <v>1956</v>
      </c>
      <c r="C254" s="1" t="s">
        <v>317</v>
      </c>
      <c r="D254" s="1" t="s">
        <v>1957</v>
      </c>
      <c r="E254" s="1" t="s">
        <v>847</v>
      </c>
      <c r="F254" s="1" t="s">
        <v>36</v>
      </c>
      <c r="G254" s="2" t="s">
        <v>44</v>
      </c>
      <c r="H254" s="1" t="s">
        <v>59</v>
      </c>
      <c r="I254" s="1" t="s">
        <v>59</v>
      </c>
      <c r="J254" s="1">
        <v>1610.79</v>
      </c>
      <c r="K254" s="1">
        <v>7.81</v>
      </c>
      <c r="L254" s="1">
        <v>0.09</v>
      </c>
      <c r="M254" s="1">
        <v>-0.59</v>
      </c>
      <c r="N254" s="1">
        <v>1.0</v>
      </c>
      <c r="O254" s="1" t="s">
        <v>1958</v>
      </c>
      <c r="P254" s="1" t="s">
        <v>1959</v>
      </c>
      <c r="Q254" s="1" t="s">
        <v>1960</v>
      </c>
      <c r="R254" s="1" t="s">
        <v>1961</v>
      </c>
      <c r="S254" s="9" t="s">
        <v>1962</v>
      </c>
      <c r="T254" s="1" t="str">
        <f>"&gt;"&amp;'RiPPs-Referencia'!$D254&amp;" "&amp;'RiPPs-Referencia'!$R254</f>
        <v>&gt;	ulleungdin GFIGWGKDIFGHYGG</v>
      </c>
      <c r="U254" s="10">
        <v>0.307</v>
      </c>
      <c r="V254" s="10" t="s">
        <v>44</v>
      </c>
      <c r="W254" s="11">
        <v>0.297</v>
      </c>
      <c r="X254" s="11" t="s">
        <v>44</v>
      </c>
      <c r="Y254" s="12">
        <v>0.64875686</v>
      </c>
      <c r="Z254" s="2" t="s">
        <v>36</v>
      </c>
      <c r="AA254" s="13">
        <v>0.8649</v>
      </c>
      <c r="AB254" s="13" t="s">
        <v>36</v>
      </c>
      <c r="AC254" s="14">
        <v>0.8</v>
      </c>
      <c r="AD254" s="14" t="s">
        <v>36</v>
      </c>
      <c r="AE254" s="1"/>
    </row>
    <row r="255" ht="15.75" customHeight="1">
      <c r="A255" s="1" t="s">
        <v>1963</v>
      </c>
      <c r="B255" s="1" t="s">
        <v>1964</v>
      </c>
      <c r="C255" s="1" t="s">
        <v>317</v>
      </c>
      <c r="D255" s="1" t="s">
        <v>1965</v>
      </c>
      <c r="E255" s="1" t="s">
        <v>847</v>
      </c>
      <c r="F255" s="1" t="s">
        <v>48</v>
      </c>
      <c r="G255" s="2" t="s">
        <v>44</v>
      </c>
      <c r="H255" s="1" t="s">
        <v>59</v>
      </c>
      <c r="I255" s="1" t="s">
        <v>59</v>
      </c>
      <c r="J255" s="1">
        <v>1865.12</v>
      </c>
      <c r="K255" s="1">
        <v>8.24</v>
      </c>
      <c r="L255" s="1">
        <v>0.91</v>
      </c>
      <c r="M255" s="1">
        <v>-0.19</v>
      </c>
      <c r="N255" s="1" t="s">
        <v>489</v>
      </c>
      <c r="O255" s="1" t="s">
        <v>1966</v>
      </c>
      <c r="P255" s="1" t="s">
        <v>1967</v>
      </c>
      <c r="Q255" s="1" t="s">
        <v>1968</v>
      </c>
      <c r="R255" s="1" t="s">
        <v>1969</v>
      </c>
      <c r="S255" s="9" t="s">
        <v>1970</v>
      </c>
      <c r="T255" s="1" t="str">
        <f>"&gt;"&amp;'RiPPs-Referencia'!$D255&amp;" "&amp;'RiPPs-Referencia'!$R255</f>
        <v>&gt;	felipeptin A2 GGGGRGYEYNKQCLIFC</v>
      </c>
      <c r="U255" s="10">
        <v>0.347</v>
      </c>
      <c r="V255" s="10" t="s">
        <v>44</v>
      </c>
      <c r="W255" s="11">
        <v>0.56</v>
      </c>
      <c r="X255" s="11" t="s">
        <v>36</v>
      </c>
      <c r="Y255" s="12">
        <v>0.32156384</v>
      </c>
      <c r="Z255" s="2" t="s">
        <v>44</v>
      </c>
      <c r="AA255" s="13">
        <v>0.6587</v>
      </c>
      <c r="AB255" s="13" t="s">
        <v>36</v>
      </c>
      <c r="AC255" s="14">
        <v>0.84</v>
      </c>
      <c r="AD255" s="14" t="s">
        <v>36</v>
      </c>
      <c r="AE255" s="1"/>
    </row>
    <row r="256" ht="15.75" customHeight="1">
      <c r="A256" s="1" t="s">
        <v>1963</v>
      </c>
      <c r="B256" s="1" t="s">
        <v>1964</v>
      </c>
      <c r="C256" s="1" t="s">
        <v>317</v>
      </c>
      <c r="D256" s="1" t="s">
        <v>1971</v>
      </c>
      <c r="E256" s="1" t="s">
        <v>847</v>
      </c>
      <c r="F256" s="1" t="s">
        <v>48</v>
      </c>
      <c r="G256" s="2" t="s">
        <v>44</v>
      </c>
      <c r="H256" s="1" t="s">
        <v>59</v>
      </c>
      <c r="I256" s="1" t="s">
        <v>59</v>
      </c>
      <c r="J256" s="1">
        <v>2038.34</v>
      </c>
      <c r="K256" s="1">
        <v>6.15</v>
      </c>
      <c r="L256" s="1">
        <v>-0.09</v>
      </c>
      <c r="M256" s="1">
        <v>-0.23</v>
      </c>
      <c r="N256" s="1">
        <v>1.0</v>
      </c>
      <c r="O256" s="1" t="s">
        <v>1972</v>
      </c>
      <c r="P256" s="1" t="s">
        <v>1973</v>
      </c>
      <c r="Q256" s="1" t="s">
        <v>1974</v>
      </c>
      <c r="R256" s="1" t="s">
        <v>1975</v>
      </c>
      <c r="S256" s="9" t="s">
        <v>1970</v>
      </c>
      <c r="T256" s="1" t="str">
        <f>"&gt;"&amp;'RiPPs-Referencia'!$D256&amp;" "&amp;'RiPPs-Referencia'!$R256</f>
        <v>&gt;	felipeptin A1 GSRGWGFEPGVRCLIWCD</v>
      </c>
      <c r="U256" s="10">
        <v>0.109</v>
      </c>
      <c r="V256" s="10" t="s">
        <v>44</v>
      </c>
      <c r="W256" s="11">
        <v>0.54</v>
      </c>
      <c r="X256" s="11" t="s">
        <v>36</v>
      </c>
      <c r="Y256" s="12">
        <v>0.056328267</v>
      </c>
      <c r="Z256" s="2" t="s">
        <v>44</v>
      </c>
      <c r="AA256" s="13">
        <v>0.9821</v>
      </c>
      <c r="AB256" s="13" t="s">
        <v>36</v>
      </c>
      <c r="AC256" s="14">
        <v>0.84</v>
      </c>
      <c r="AD256" s="14" t="s">
        <v>36</v>
      </c>
      <c r="AE256" s="1"/>
    </row>
    <row r="257" ht="15.75" customHeight="1">
      <c r="A257" s="1" t="s">
        <v>1976</v>
      </c>
      <c r="B257" s="1" t="s">
        <v>1977</v>
      </c>
      <c r="C257" s="1" t="s">
        <v>317</v>
      </c>
      <c r="D257" s="1" t="s">
        <v>1978</v>
      </c>
      <c r="E257" s="1" t="s">
        <v>847</v>
      </c>
      <c r="F257" s="1" t="s">
        <v>36</v>
      </c>
      <c r="G257" s="2" t="s">
        <v>44</v>
      </c>
      <c r="H257" s="1" t="s">
        <v>59</v>
      </c>
      <c r="I257" s="1" t="s">
        <v>59</v>
      </c>
      <c r="J257" s="1">
        <v>1428.52</v>
      </c>
      <c r="K257" s="1">
        <v>6.74</v>
      </c>
      <c r="L257" s="1">
        <v>0.0</v>
      </c>
      <c r="M257" s="1">
        <v>-0.29</v>
      </c>
      <c r="N257" s="1">
        <v>0.0</v>
      </c>
      <c r="O257" s="1" t="s">
        <v>1979</v>
      </c>
      <c r="P257" s="1" t="s">
        <v>1980</v>
      </c>
      <c r="Q257" s="1" t="s">
        <v>1981</v>
      </c>
      <c r="R257" s="1" t="s">
        <v>1982</v>
      </c>
      <c r="S257" s="9" t="s">
        <v>1983</v>
      </c>
      <c r="T257" s="1" t="str">
        <f>"&gt;"&amp;'RiPPs-Referencia'!$D257&amp;" "&amp;'RiPPs-Referencia'!$R257</f>
        <v>&gt;huascopeptin  GYGNAWDSKNGLF</v>
      </c>
      <c r="U257" s="10">
        <v>0.069</v>
      </c>
      <c r="V257" s="10" t="s">
        <v>44</v>
      </c>
      <c r="W257" s="11">
        <v>0.072</v>
      </c>
      <c r="X257" s="11" t="s">
        <v>44</v>
      </c>
      <c r="Y257" s="12">
        <v>0.16082618</v>
      </c>
      <c r="Z257" s="2" t="s">
        <v>44</v>
      </c>
      <c r="AA257" s="13">
        <v>0.0211</v>
      </c>
      <c r="AB257" s="13" t="s">
        <v>44</v>
      </c>
      <c r="AC257" s="14">
        <v>0.59</v>
      </c>
      <c r="AD257" s="14" t="s">
        <v>36</v>
      </c>
      <c r="AE257" s="1"/>
    </row>
    <row r="258" ht="15.75" customHeight="1">
      <c r="A258" s="1" t="s">
        <v>1984</v>
      </c>
      <c r="B258" s="1" t="s">
        <v>1985</v>
      </c>
      <c r="C258" s="1" t="s">
        <v>317</v>
      </c>
      <c r="D258" s="1" t="s">
        <v>1986</v>
      </c>
      <c r="E258" s="1" t="s">
        <v>255</v>
      </c>
      <c r="F258" s="1" t="s">
        <v>36</v>
      </c>
      <c r="G258" s="2" t="s">
        <v>48</v>
      </c>
      <c r="H258" s="1" t="s">
        <v>59</v>
      </c>
      <c r="I258" s="1" t="s">
        <v>59</v>
      </c>
      <c r="J258" s="1">
        <v>3192.54</v>
      </c>
      <c r="K258" s="1">
        <v>5.99</v>
      </c>
      <c r="L258" s="1">
        <v>-0.18</v>
      </c>
      <c r="M258" s="1">
        <v>-0.33</v>
      </c>
      <c r="N258" s="1">
        <v>4.0</v>
      </c>
      <c r="O258" s="1" t="s">
        <v>1987</v>
      </c>
      <c r="P258" s="1" t="s">
        <v>1988</v>
      </c>
      <c r="Q258" s="1" t="s">
        <v>1989</v>
      </c>
      <c r="R258" s="1" t="s">
        <v>1990</v>
      </c>
      <c r="S258" s="9" t="s">
        <v>1991</v>
      </c>
      <c r="T258" s="1" t="str">
        <f>"&gt;"&amp;'RiPPs-Referencia'!$D258&amp;" "&amp;'RiPPs-Referencia'!$R258</f>
        <v>&gt;birimositide CTTNTFSLSNALGNNGGWCTLTKECQPNCN</v>
      </c>
      <c r="U258" s="10">
        <v>0.307</v>
      </c>
      <c r="V258" s="10" t="s">
        <v>44</v>
      </c>
      <c r="W258" s="11">
        <v>0.074</v>
      </c>
      <c r="X258" s="11" t="s">
        <v>44</v>
      </c>
      <c r="Y258" s="12">
        <v>0.18811274</v>
      </c>
      <c r="Z258" s="2" t="s">
        <v>44</v>
      </c>
      <c r="AA258" s="13">
        <v>0.9993</v>
      </c>
      <c r="AB258" s="13" t="s">
        <v>36</v>
      </c>
      <c r="AC258" s="14">
        <v>0.88</v>
      </c>
      <c r="AD258" s="14" t="s">
        <v>36</v>
      </c>
      <c r="AE258" s="1"/>
    </row>
    <row r="259" ht="15.75" customHeight="1">
      <c r="A259" s="1" t="s">
        <v>1992</v>
      </c>
      <c r="B259" s="1" t="s">
        <v>1993</v>
      </c>
      <c r="C259" s="1" t="s">
        <v>187</v>
      </c>
      <c r="D259" s="1" t="s">
        <v>1994</v>
      </c>
      <c r="E259" s="1" t="s">
        <v>302</v>
      </c>
      <c r="F259" s="1" t="s">
        <v>36</v>
      </c>
      <c r="G259" s="2" t="s">
        <v>36</v>
      </c>
      <c r="H259" s="1" t="s">
        <v>37</v>
      </c>
      <c r="I259" s="1" t="s">
        <v>48</v>
      </c>
      <c r="J259" s="1">
        <v>2401.64</v>
      </c>
      <c r="K259" s="1">
        <v>5.27</v>
      </c>
      <c r="L259" s="1">
        <v>-0.05</v>
      </c>
      <c r="M259" s="1">
        <v>-0.74</v>
      </c>
      <c r="N259" s="1" t="s">
        <v>489</v>
      </c>
      <c r="O259" s="1" t="s">
        <v>1995</v>
      </c>
      <c r="P259" s="1" t="s">
        <v>1996</v>
      </c>
      <c r="Q259" s="1" t="s">
        <v>1997</v>
      </c>
      <c r="R259" s="1" t="s">
        <v>1998</v>
      </c>
      <c r="S259" s="9" t="s">
        <v>1999</v>
      </c>
      <c r="T259" s="1" t="str">
        <f>"&gt;"&amp;'RiPPs-Referencia'!$D259&amp;" "&amp;'RiPPs-Referencia'!$R259</f>
        <v>&gt;andalusicin B ATITTTWTVTTTGAWASTISNNC</v>
      </c>
      <c r="U259" s="10">
        <v>0.535</v>
      </c>
      <c r="V259" s="10" t="s">
        <v>36</v>
      </c>
      <c r="W259" s="11">
        <v>0.028</v>
      </c>
      <c r="X259" s="11" t="s">
        <v>44</v>
      </c>
      <c r="Y259" s="12">
        <v>0.22557801</v>
      </c>
      <c r="Z259" s="2" t="s">
        <v>44</v>
      </c>
      <c r="AA259" s="13">
        <v>0.4635</v>
      </c>
      <c r="AB259" s="13" t="s">
        <v>44</v>
      </c>
      <c r="AC259" s="14">
        <v>0.57</v>
      </c>
      <c r="AD259" s="14" t="s">
        <v>36</v>
      </c>
      <c r="AE259" s="1"/>
    </row>
    <row r="260" ht="15.75" customHeight="1">
      <c r="A260" s="1" t="s">
        <v>1992</v>
      </c>
      <c r="B260" s="1" t="s">
        <v>1993</v>
      </c>
      <c r="C260" s="1" t="s">
        <v>187</v>
      </c>
      <c r="D260" s="1" t="s">
        <v>2000</v>
      </c>
      <c r="E260" s="1" t="s">
        <v>302</v>
      </c>
      <c r="F260" s="1" t="s">
        <v>36</v>
      </c>
      <c r="G260" s="2" t="s">
        <v>36</v>
      </c>
      <c r="H260" s="1" t="s">
        <v>37</v>
      </c>
      <c r="I260" s="1" t="s">
        <v>48</v>
      </c>
      <c r="J260" s="1">
        <v>2429.69</v>
      </c>
      <c r="K260" s="1">
        <v>5.27</v>
      </c>
      <c r="L260" s="1">
        <v>-0.05</v>
      </c>
      <c r="M260" s="1">
        <v>-0.78</v>
      </c>
      <c r="N260" s="1" t="s">
        <v>489</v>
      </c>
      <c r="O260" s="1" t="s">
        <v>2001</v>
      </c>
      <c r="P260" s="1" t="s">
        <v>2002</v>
      </c>
      <c r="Q260" s="1" t="s">
        <v>1997</v>
      </c>
      <c r="R260" s="1" t="s">
        <v>2003</v>
      </c>
      <c r="S260" s="9" t="s">
        <v>1999</v>
      </c>
      <c r="T260" s="1" t="str">
        <f>"&gt;"&amp;'RiPPs-Referencia'!$D260&amp;" "&amp;'RiPPs-Referencia'!$R260</f>
        <v>&gt;andalusicin A  ATITTTWTVTTTGVWASTISNNC</v>
      </c>
      <c r="U260" s="10">
        <v>0.515</v>
      </c>
      <c r="V260" s="10" t="s">
        <v>36</v>
      </c>
      <c r="W260" s="11">
        <v>0.025</v>
      </c>
      <c r="X260" s="11" t="s">
        <v>44</v>
      </c>
      <c r="Y260" s="12">
        <v>0.08514777</v>
      </c>
      <c r="Z260" s="2" t="s">
        <v>44</v>
      </c>
      <c r="AA260" s="13">
        <v>0.0485</v>
      </c>
      <c r="AB260" s="13" t="s">
        <v>44</v>
      </c>
      <c r="AC260" s="14">
        <v>0.57</v>
      </c>
      <c r="AD260" s="14" t="s">
        <v>36</v>
      </c>
      <c r="AE260" s="1"/>
    </row>
    <row r="261" ht="15.75" customHeight="1">
      <c r="A261" s="1" t="s">
        <v>2004</v>
      </c>
      <c r="B261" s="1" t="s">
        <v>2005</v>
      </c>
      <c r="C261" s="1" t="s">
        <v>317</v>
      </c>
      <c r="D261" s="1" t="s">
        <v>2006</v>
      </c>
      <c r="E261" s="1" t="s">
        <v>2007</v>
      </c>
      <c r="F261" s="1" t="s">
        <v>36</v>
      </c>
      <c r="G261" s="2" t="s">
        <v>44</v>
      </c>
      <c r="H261" s="1" t="s">
        <v>59</v>
      </c>
      <c r="I261" s="1" t="s">
        <v>59</v>
      </c>
      <c r="J261" s="1">
        <v>2798.11</v>
      </c>
      <c r="K261" s="1">
        <v>4.38</v>
      </c>
      <c r="L261" s="1">
        <v>-2.04</v>
      </c>
      <c r="M261" s="1">
        <v>0.03</v>
      </c>
      <c r="N261" s="1" t="s">
        <v>489</v>
      </c>
      <c r="O261" s="1" t="s">
        <v>2008</v>
      </c>
      <c r="P261" s="1" t="s">
        <v>2009</v>
      </c>
      <c r="Q261" s="1" t="s">
        <v>2010</v>
      </c>
      <c r="R261" s="1" t="s">
        <v>2011</v>
      </c>
      <c r="S261" s="9" t="s">
        <v>2012</v>
      </c>
      <c r="T261" s="1" t="str">
        <f>"&gt;"&amp;'RiPPs-Referencia'!$D261&amp;" "&amp;'RiPPs-Referencia'!$R261</f>
        <v>&gt;nocathioamide A  SSMFDDESSRPAAPACHTLSSLPCCAN</v>
      </c>
      <c r="U261" s="10">
        <v>0.079</v>
      </c>
      <c r="V261" s="10" t="s">
        <v>44</v>
      </c>
      <c r="W261" s="11">
        <v>0.049</v>
      </c>
      <c r="X261" s="11" t="s">
        <v>44</v>
      </c>
      <c r="Y261" s="12">
        <v>0.049411207</v>
      </c>
      <c r="Z261" s="2" t="s">
        <v>44</v>
      </c>
      <c r="AA261" s="13">
        <v>0.3561</v>
      </c>
      <c r="AB261" s="13" t="s">
        <v>44</v>
      </c>
      <c r="AC261" s="14">
        <v>0.74</v>
      </c>
      <c r="AD261" s="14" t="s">
        <v>36</v>
      </c>
      <c r="AE261" s="1"/>
    </row>
    <row r="262" ht="15.75" customHeight="1">
      <c r="A262" s="1" t="s">
        <v>2013</v>
      </c>
      <c r="B262" s="1" t="s">
        <v>2014</v>
      </c>
      <c r="C262" s="1" t="s">
        <v>317</v>
      </c>
      <c r="D262" s="1" t="s">
        <v>2015</v>
      </c>
      <c r="E262" s="1" t="s">
        <v>2016</v>
      </c>
      <c r="F262" s="1" t="s">
        <v>36</v>
      </c>
      <c r="G262" s="2" t="s">
        <v>36</v>
      </c>
      <c r="H262" s="1" t="s">
        <v>37</v>
      </c>
      <c r="I262" s="1" t="s">
        <v>256</v>
      </c>
      <c r="J262" s="1">
        <v>2220.47</v>
      </c>
      <c r="K262" s="1">
        <v>5.11</v>
      </c>
      <c r="L262" s="1">
        <v>-0.09</v>
      </c>
      <c r="M262" s="1">
        <v>-0.61</v>
      </c>
      <c r="N262" s="1">
        <v>2.0</v>
      </c>
      <c r="O262" s="1" t="s">
        <v>2017</v>
      </c>
      <c r="P262" s="1" t="s">
        <v>2018</v>
      </c>
      <c r="Q262" s="1" t="s">
        <v>2019</v>
      </c>
      <c r="R262" s="1" t="s">
        <v>2020</v>
      </c>
      <c r="S262" s="9" t="s">
        <v>2021</v>
      </c>
      <c r="T262" s="1" t="str">
        <f>"&gt;"&amp;'RiPPs-Referencia'!$D262&amp;" "&amp;'RiPPs-Referencia'!$R262</f>
        <v>&gt;	cacaoidin  SSAPCTIYASVSASISATASWGC</v>
      </c>
      <c r="U262" s="10">
        <v>0.277</v>
      </c>
      <c r="V262" s="10" t="s">
        <v>44</v>
      </c>
      <c r="W262" s="11">
        <v>0.664</v>
      </c>
      <c r="X262" s="11" t="s">
        <v>36</v>
      </c>
      <c r="Y262" s="12">
        <v>0.24580851</v>
      </c>
      <c r="Z262" s="2" t="s">
        <v>44</v>
      </c>
      <c r="AA262" s="13">
        <v>0.4431</v>
      </c>
      <c r="AB262" s="13" t="s">
        <v>44</v>
      </c>
      <c r="AC262" s="14">
        <v>0.53</v>
      </c>
      <c r="AD262" s="14" t="s">
        <v>36</v>
      </c>
      <c r="AE262" s="1"/>
    </row>
    <row r="263" ht="15.75" customHeight="1">
      <c r="A263" s="1" t="s">
        <v>2022</v>
      </c>
      <c r="B263" s="1" t="s">
        <v>2023</v>
      </c>
      <c r="C263" s="1" t="s">
        <v>827</v>
      </c>
      <c r="D263" s="1" t="s">
        <v>2024</v>
      </c>
      <c r="E263" s="1" t="s">
        <v>1027</v>
      </c>
      <c r="F263" s="1" t="s">
        <v>48</v>
      </c>
      <c r="G263" s="2" t="s">
        <v>44</v>
      </c>
      <c r="H263" s="1" t="s">
        <v>59</v>
      </c>
      <c r="I263" s="1" t="s">
        <v>59</v>
      </c>
      <c r="J263" s="1">
        <v>1328.71</v>
      </c>
      <c r="K263" s="1">
        <v>5.02</v>
      </c>
      <c r="L263" s="1">
        <v>-0.18</v>
      </c>
      <c r="M263" s="1">
        <v>-0.6</v>
      </c>
      <c r="N263" s="1" t="s">
        <v>489</v>
      </c>
      <c r="O263" s="1" t="s">
        <v>2025</v>
      </c>
      <c r="P263" s="1" t="s">
        <v>2026</v>
      </c>
      <c r="Q263" s="1" t="s">
        <v>2027</v>
      </c>
      <c r="R263" s="1" t="s">
        <v>2028</v>
      </c>
      <c r="S263" s="9" t="s">
        <v>2029</v>
      </c>
      <c r="T263" s="1" t="str">
        <f>"&gt;"&amp;'RiPPs-Referencia'!$D263&amp;" "&amp;'RiPPs-Referencia'!$R263</f>
        <v>&gt;group 1 methanobactin  MCSSCPMCGPLCP</v>
      </c>
      <c r="U263" s="10">
        <v>0.455</v>
      </c>
      <c r="V263" s="10" t="s">
        <v>44</v>
      </c>
      <c r="W263" s="11">
        <v>0.323</v>
      </c>
      <c r="X263" s="11" t="s">
        <v>44</v>
      </c>
      <c r="Y263" s="12">
        <v>0.7821327</v>
      </c>
      <c r="Z263" s="2" t="s">
        <v>36</v>
      </c>
      <c r="AA263" s="13">
        <v>0.9295</v>
      </c>
      <c r="AB263" s="13" t="s">
        <v>36</v>
      </c>
      <c r="AC263" s="14">
        <v>0.48</v>
      </c>
      <c r="AD263" s="14" t="s">
        <v>44</v>
      </c>
      <c r="AE263" s="1"/>
    </row>
    <row r="264" ht="15.75" customHeight="1">
      <c r="A264" s="1" t="s">
        <v>2030</v>
      </c>
      <c r="B264" s="1" t="s">
        <v>2031</v>
      </c>
      <c r="C264" s="1" t="s">
        <v>827</v>
      </c>
      <c r="D264" s="1" t="s">
        <v>2032</v>
      </c>
      <c r="E264" s="1" t="s">
        <v>803</v>
      </c>
      <c r="F264" s="1" t="s">
        <v>36</v>
      </c>
      <c r="G264" s="2" t="s">
        <v>36</v>
      </c>
      <c r="H264" s="1" t="s">
        <v>829</v>
      </c>
      <c r="I264" s="1" t="s">
        <v>38</v>
      </c>
      <c r="J264" s="1">
        <v>2524.71</v>
      </c>
      <c r="K264" s="1">
        <v>8.6</v>
      </c>
      <c r="L264" s="1">
        <v>1.86</v>
      </c>
      <c r="M264" s="1">
        <v>0.27</v>
      </c>
      <c r="N264" s="1" t="s">
        <v>489</v>
      </c>
      <c r="O264" s="1" t="s">
        <v>2033</v>
      </c>
      <c r="P264" s="1" t="s">
        <v>2034</v>
      </c>
      <c r="Q264" s="1" t="s">
        <v>2035</v>
      </c>
      <c r="R264" s="1" t="s">
        <v>2036</v>
      </c>
      <c r="S264" s="9" t="s">
        <v>2037</v>
      </c>
      <c r="T264" s="1" t="str">
        <f>"&gt;"&amp;'RiPPs-Referencia'!$D264&amp;" "&amp;'RiPPs-Referencia'!$R264</f>
        <v>&gt;	phazolicin  ATCARCDSSSRCGASGKSSGSASSIST</v>
      </c>
      <c r="U264" s="10">
        <v>0.356</v>
      </c>
      <c r="V264" s="10" t="s">
        <v>44</v>
      </c>
      <c r="W264" s="11">
        <v>0.663</v>
      </c>
      <c r="X264" s="11" t="s">
        <v>36</v>
      </c>
      <c r="Y264" s="12">
        <v>0.59593135</v>
      </c>
      <c r="Z264" s="2" t="s">
        <v>36</v>
      </c>
      <c r="AA264" s="13">
        <v>0.6102</v>
      </c>
      <c r="AB264" s="13" t="s">
        <v>36</v>
      </c>
      <c r="AC264" s="14">
        <v>0.55</v>
      </c>
      <c r="AD264" s="14" t="s">
        <v>36</v>
      </c>
      <c r="AE264" s="1"/>
    </row>
    <row r="265" ht="15.75" customHeight="1">
      <c r="A265" s="1" t="s">
        <v>2038</v>
      </c>
      <c r="B265" s="1" t="s">
        <v>2039</v>
      </c>
      <c r="C265" s="1" t="s">
        <v>317</v>
      </c>
      <c r="D265" s="1" t="s">
        <v>2040</v>
      </c>
      <c r="E265" s="1" t="s">
        <v>1027</v>
      </c>
      <c r="F265" s="1" t="s">
        <v>48</v>
      </c>
      <c r="G265" s="2" t="s">
        <v>36</v>
      </c>
      <c r="H265" s="1" t="s">
        <v>37</v>
      </c>
      <c r="I265" s="1" t="s">
        <v>48</v>
      </c>
      <c r="J265" s="1">
        <v>387.44</v>
      </c>
      <c r="K265" s="1">
        <v>10.13</v>
      </c>
      <c r="L265" s="1">
        <v>1.0</v>
      </c>
      <c r="M265" s="1">
        <v>0.82</v>
      </c>
      <c r="N265" s="1" t="s">
        <v>489</v>
      </c>
      <c r="O265" s="1" t="s">
        <v>2041</v>
      </c>
      <c r="P265" s="1" t="s">
        <v>2042</v>
      </c>
      <c r="Q265" s="1" t="s">
        <v>2043</v>
      </c>
      <c r="R265" s="1" t="s">
        <v>2044</v>
      </c>
      <c r="S265" s="9" t="s">
        <v>2045</v>
      </c>
      <c r="T265" s="1" t="str">
        <f>"&gt;"&amp;'RiPPs-Referencia'!$D265&amp;" "&amp;'RiPPs-Referencia'!$R265</f>
        <v>&gt;	triculamin  SKPG</v>
      </c>
      <c r="U265" s="10">
        <v>0.119</v>
      </c>
      <c r="V265" s="10" t="s">
        <v>44</v>
      </c>
      <c r="W265" s="11">
        <v>0.403</v>
      </c>
      <c r="X265" s="11" t="s">
        <v>44</v>
      </c>
      <c r="Y265" s="12">
        <v>0.14647853</v>
      </c>
      <c r="Z265" s="2" t="s">
        <v>44</v>
      </c>
      <c r="AA265" s="13">
        <v>0.6261</v>
      </c>
      <c r="AB265" s="13" t="s">
        <v>36</v>
      </c>
      <c r="AC265" s="14">
        <v>0.48</v>
      </c>
      <c r="AD265" s="14" t="s">
        <v>44</v>
      </c>
      <c r="AE265" s="1"/>
    </row>
    <row r="266" ht="15.75" customHeight="1">
      <c r="A266" s="1" t="s">
        <v>2046</v>
      </c>
      <c r="B266" s="1" t="s">
        <v>2047</v>
      </c>
      <c r="C266" s="1" t="s">
        <v>317</v>
      </c>
      <c r="D266" s="1" t="s">
        <v>2048</v>
      </c>
      <c r="E266" s="1" t="s">
        <v>1027</v>
      </c>
      <c r="F266" s="1" t="s">
        <v>48</v>
      </c>
      <c r="G266" s="2" t="s">
        <v>36</v>
      </c>
      <c r="H266" s="16" t="s">
        <v>37</v>
      </c>
      <c r="I266" s="1" t="s">
        <v>48</v>
      </c>
      <c r="J266" s="1">
        <v>701.78</v>
      </c>
      <c r="K266" s="1">
        <v>10.12</v>
      </c>
      <c r="L266" s="1">
        <v>1.0</v>
      </c>
      <c r="M266" s="1">
        <v>1.03</v>
      </c>
      <c r="N266" s="1" t="s">
        <v>489</v>
      </c>
      <c r="O266" s="1" t="s">
        <v>2049</v>
      </c>
      <c r="P266" s="1" t="s">
        <v>2050</v>
      </c>
      <c r="Q266" s="1" t="s">
        <v>2043</v>
      </c>
      <c r="R266" s="1" t="s">
        <v>2051</v>
      </c>
      <c r="S266" s="9" t="s">
        <v>2052</v>
      </c>
      <c r="T266" s="1" t="str">
        <f>"&gt;"&amp;'RiPPs-Referencia'!$D266&amp;" "&amp;'RiPPs-Referencia'!$R266</f>
        <v>&gt;alboverticillin DGIRGKG</v>
      </c>
      <c r="U266" s="10">
        <v>0.149</v>
      </c>
      <c r="V266" s="10" t="s">
        <v>44</v>
      </c>
      <c r="W266" s="11">
        <v>0.001</v>
      </c>
      <c r="X266" s="11" t="s">
        <v>44</v>
      </c>
      <c r="Y266" s="12">
        <v>0.3962038</v>
      </c>
      <c r="Z266" s="2" t="s">
        <v>44</v>
      </c>
      <c r="AA266" s="13">
        <v>0.3225</v>
      </c>
      <c r="AB266" s="13" t="s">
        <v>44</v>
      </c>
      <c r="AC266" s="14">
        <v>0.17</v>
      </c>
      <c r="AD266" s="14" t="s">
        <v>44</v>
      </c>
      <c r="AE266" s="1"/>
    </row>
    <row r="267" ht="15.75" customHeight="1">
      <c r="A267" s="1" t="s">
        <v>2053</v>
      </c>
      <c r="B267" s="1" t="s">
        <v>2054</v>
      </c>
      <c r="C267" s="1" t="s">
        <v>317</v>
      </c>
      <c r="D267" s="1" t="s">
        <v>2055</v>
      </c>
      <c r="E267" s="1" t="s">
        <v>1027</v>
      </c>
      <c r="F267" s="1" t="s">
        <v>48</v>
      </c>
      <c r="G267" s="2" t="s">
        <v>48</v>
      </c>
      <c r="H267" s="1" t="s">
        <v>59</v>
      </c>
      <c r="I267" s="1" t="s">
        <v>59</v>
      </c>
      <c r="J267" s="1">
        <v>2414.58</v>
      </c>
      <c r="K267" s="1">
        <v>4.07</v>
      </c>
      <c r="L267" s="1">
        <v>-2.91</v>
      </c>
      <c r="M267" s="1">
        <v>-0.24</v>
      </c>
      <c r="N267" s="1" t="s">
        <v>489</v>
      </c>
      <c r="O267" s="1" t="s">
        <v>2056</v>
      </c>
      <c r="P267" s="1" t="s">
        <v>2057</v>
      </c>
      <c r="Q267" s="1" t="s">
        <v>2058</v>
      </c>
      <c r="R267" s="1" t="s">
        <v>2059</v>
      </c>
      <c r="S267" s="9" t="s">
        <v>2060</v>
      </c>
      <c r="T267" s="1" t="str">
        <f>"&gt;"&amp;'RiPPs-Referencia'!$D267&amp;" "&amp;'RiPPs-Referencia'!$R267</f>
        <v>&gt;LP2  GLYGVRNDEEINWHFDYWT</v>
      </c>
      <c r="U267" s="10">
        <v>0.089</v>
      </c>
      <c r="V267" s="10" t="s">
        <v>44</v>
      </c>
      <c r="W267" s="11">
        <v>0.004</v>
      </c>
      <c r="X267" s="11" t="s">
        <v>44</v>
      </c>
      <c r="Y267" s="12">
        <v>6.2051415E-4</v>
      </c>
      <c r="Z267" s="2" t="s">
        <v>44</v>
      </c>
      <c r="AA267" s="13">
        <v>4.0E-4</v>
      </c>
      <c r="AB267" s="13" t="s">
        <v>44</v>
      </c>
      <c r="AC267" s="14">
        <v>0.91</v>
      </c>
      <c r="AD267" s="14" t="s">
        <v>36</v>
      </c>
      <c r="AE267" s="1"/>
    </row>
    <row r="268" ht="15.75" customHeight="1">
      <c r="A268" s="1" t="s">
        <v>2061</v>
      </c>
      <c r="B268" s="1" t="s">
        <v>2062</v>
      </c>
      <c r="C268" s="1" t="s">
        <v>317</v>
      </c>
      <c r="D268" s="1" t="s">
        <v>2063</v>
      </c>
      <c r="E268" s="1" t="s">
        <v>1027</v>
      </c>
      <c r="F268" s="1" t="s">
        <v>48</v>
      </c>
      <c r="G268" s="2" t="s">
        <v>36</v>
      </c>
      <c r="H268" s="1" t="s">
        <v>37</v>
      </c>
      <c r="I268" s="1" t="s">
        <v>2064</v>
      </c>
      <c r="J268" s="1">
        <v>1611.91</v>
      </c>
      <c r="K268" s="1">
        <v>10.95</v>
      </c>
      <c r="L268" s="1">
        <v>1.0</v>
      </c>
      <c r="M268" s="1">
        <v>-0.17</v>
      </c>
      <c r="N268" s="1" t="s">
        <v>489</v>
      </c>
      <c r="O268" s="1" t="s">
        <v>2065</v>
      </c>
      <c r="P268" s="1" t="s">
        <v>2066</v>
      </c>
      <c r="Q268" s="1" t="s">
        <v>2067</v>
      </c>
      <c r="R268" s="1" t="s">
        <v>2068</v>
      </c>
      <c r="S268" s="9" t="s">
        <v>2069</v>
      </c>
      <c r="T268" s="1" t="str">
        <f>"&gt;"&amp;'RiPPs-Referencia'!$D268&amp;" "&amp;'RiPPs-Referencia'!$R268</f>
        <v>&gt;	lassomycin-like GFGRLLADQLVGRIP</v>
      </c>
      <c r="U268" s="10">
        <v>0.347</v>
      </c>
      <c r="V268" s="10" t="s">
        <v>44</v>
      </c>
      <c r="W268" s="11">
        <v>0.933</v>
      </c>
      <c r="X268" s="11" t="s">
        <v>36</v>
      </c>
      <c r="Y268" s="12">
        <v>0.720333</v>
      </c>
      <c r="Z268" s="2" t="s">
        <v>36</v>
      </c>
      <c r="AA268" s="13">
        <v>0.5411</v>
      </c>
      <c r="AB268" s="13" t="s">
        <v>36</v>
      </c>
      <c r="AC268" s="14">
        <v>0.83</v>
      </c>
      <c r="AD268" s="14" t="s">
        <v>36</v>
      </c>
      <c r="AE268" s="1"/>
    </row>
    <row r="269" ht="15.75" customHeight="1">
      <c r="A269" s="1" t="s">
        <v>2070</v>
      </c>
      <c r="B269" s="1" t="s">
        <v>2071</v>
      </c>
      <c r="C269" s="1" t="s">
        <v>317</v>
      </c>
      <c r="D269" s="1" t="s">
        <v>2072</v>
      </c>
      <c r="E269" s="1" t="s">
        <v>1027</v>
      </c>
      <c r="F269" s="1" t="s">
        <v>48</v>
      </c>
      <c r="G269" s="2" t="s">
        <v>48</v>
      </c>
      <c r="H269" s="1" t="s">
        <v>59</v>
      </c>
      <c r="I269" s="1" t="s">
        <v>59</v>
      </c>
      <c r="J269" s="1">
        <v>2717.12</v>
      </c>
      <c r="K269" s="1">
        <v>8.26</v>
      </c>
      <c r="L269" s="1">
        <v>0.91</v>
      </c>
      <c r="M269" s="1">
        <v>-0.31</v>
      </c>
      <c r="N269" s="1" t="s">
        <v>489</v>
      </c>
      <c r="O269" s="1" t="s">
        <v>2073</v>
      </c>
      <c r="P269" s="1" t="s">
        <v>2074</v>
      </c>
      <c r="Q269" s="1" t="s">
        <v>2075</v>
      </c>
      <c r="R269" s="1" t="s">
        <v>2076</v>
      </c>
      <c r="S269" s="9" t="s">
        <v>2077</v>
      </c>
      <c r="T269" s="1" t="str">
        <f>"&gt;"&amp;'RiPPs-Referencia'!$D269&amp;" "&amp;'RiPPs-Referencia'!$R269</f>
        <v>&gt;	pristinin A1 STPTCAAATISWLGSQLTVKTYKEGC</v>
      </c>
      <c r="U269" s="10">
        <v>0.307</v>
      </c>
      <c r="V269" s="10" t="s">
        <v>44</v>
      </c>
      <c r="W269" s="11">
        <v>0.488</v>
      </c>
      <c r="X269" s="11" t="s">
        <v>44</v>
      </c>
      <c r="Y269" s="12">
        <v>0.07402599</v>
      </c>
      <c r="Z269" s="2" t="s">
        <v>44</v>
      </c>
      <c r="AA269" s="13">
        <v>0.0186</v>
      </c>
      <c r="AB269" s="13" t="s">
        <v>44</v>
      </c>
      <c r="AC269" s="14">
        <v>0.77</v>
      </c>
      <c r="AD269" s="14" t="s">
        <v>36</v>
      </c>
      <c r="AE269" s="1"/>
    </row>
    <row r="270" ht="15.75" customHeight="1">
      <c r="A270" s="1" t="s">
        <v>2070</v>
      </c>
      <c r="B270" s="1" t="s">
        <v>2071</v>
      </c>
      <c r="C270" s="1" t="s">
        <v>317</v>
      </c>
      <c r="D270" s="1" t="s">
        <v>2078</v>
      </c>
      <c r="E270" s="1" t="s">
        <v>1027</v>
      </c>
      <c r="F270" s="1" t="s">
        <v>48</v>
      </c>
      <c r="G270" s="2" t="s">
        <v>48</v>
      </c>
      <c r="H270" s="1" t="s">
        <v>59</v>
      </c>
      <c r="I270" s="1" t="s">
        <v>59</v>
      </c>
      <c r="J270" s="1">
        <v>2693.05</v>
      </c>
      <c r="K270" s="1">
        <v>8.26</v>
      </c>
      <c r="L270" s="1">
        <v>0.91</v>
      </c>
      <c r="M270" s="1">
        <v>-0.3</v>
      </c>
      <c r="N270" s="1" t="s">
        <v>489</v>
      </c>
      <c r="O270" s="1" t="s">
        <v>2079</v>
      </c>
      <c r="P270" s="1" t="s">
        <v>2080</v>
      </c>
      <c r="Q270" s="1" t="s">
        <v>2081</v>
      </c>
      <c r="R270" s="1" t="s">
        <v>2082</v>
      </c>
      <c r="S270" s="1" t="s">
        <v>2077</v>
      </c>
      <c r="T270" s="1" t="str">
        <f>"&gt;"&amp;'RiPPs-Referencia'!$D270&amp;" "&amp;'RiPPs-Referencia'!$R270</f>
        <v>&gt;	pristinin A2 TSAPCGAASVSWLASQFTVKTYKEGC</v>
      </c>
      <c r="U270" s="10">
        <v>0.416</v>
      </c>
      <c r="V270" s="10" t="s">
        <v>44</v>
      </c>
      <c r="W270" s="11">
        <v>0.736</v>
      </c>
      <c r="X270" s="11" t="s">
        <v>36</v>
      </c>
      <c r="Y270" s="12">
        <v>0.0044330955</v>
      </c>
      <c r="Z270" s="2" t="s">
        <v>44</v>
      </c>
      <c r="AA270" s="13">
        <v>0.0525</v>
      </c>
      <c r="AB270" s="13" t="s">
        <v>44</v>
      </c>
      <c r="AC270" s="14">
        <v>0.77</v>
      </c>
      <c r="AD270" s="14" t="s">
        <v>36</v>
      </c>
      <c r="AE270" s="1"/>
    </row>
    <row r="271" ht="15.75" customHeight="1">
      <c r="A271" s="1" t="s">
        <v>2070</v>
      </c>
      <c r="B271" s="1" t="s">
        <v>2071</v>
      </c>
      <c r="C271" s="1" t="s">
        <v>317</v>
      </c>
      <c r="D271" s="1" t="s">
        <v>2083</v>
      </c>
      <c r="E271" s="1" t="s">
        <v>938</v>
      </c>
      <c r="F271" s="1" t="s">
        <v>48</v>
      </c>
      <c r="G271" s="2" t="s">
        <v>48</v>
      </c>
      <c r="H271" s="1" t="s">
        <v>59</v>
      </c>
      <c r="I271" s="1" t="s">
        <v>59</v>
      </c>
      <c r="J271" s="1">
        <v>2895.2</v>
      </c>
      <c r="K271" s="1">
        <v>3.27</v>
      </c>
      <c r="L271" s="1">
        <v>-1.14</v>
      </c>
      <c r="M271" s="1">
        <v>-0.48</v>
      </c>
      <c r="N271" s="1" t="s">
        <v>489</v>
      </c>
      <c r="O271" s="1" t="s">
        <v>2084</v>
      </c>
      <c r="P271" s="1" t="s">
        <v>2085</v>
      </c>
      <c r="Q271" s="1" t="s">
        <v>2086</v>
      </c>
      <c r="R271" s="1" t="s">
        <v>2087</v>
      </c>
      <c r="S271" s="9" t="s">
        <v>2077</v>
      </c>
      <c r="T271" s="1" t="str">
        <f>"&gt;"&amp;'RiPPs-Referencia'!$D271&amp;" "&amp;'RiPPs-Referencia'!$R271</f>
        <v>&gt;	pristinin A3 TTPVCAASVASSTWCASAASAISGATYEAGC</v>
      </c>
      <c r="U271" s="10">
        <v>0.347</v>
      </c>
      <c r="V271" s="10" t="s">
        <v>44</v>
      </c>
      <c r="W271" s="11">
        <v>0.818</v>
      </c>
      <c r="X271" s="11" t="s">
        <v>36</v>
      </c>
      <c r="Y271" s="12">
        <v>0.44426516</v>
      </c>
      <c r="Z271" s="2" t="s">
        <v>44</v>
      </c>
      <c r="AA271" s="13">
        <v>0.89</v>
      </c>
      <c r="AB271" s="13" t="s">
        <v>36</v>
      </c>
      <c r="AC271" s="14">
        <v>0.63</v>
      </c>
      <c r="AD271" s="14" t="s">
        <v>36</v>
      </c>
      <c r="AE271" s="1"/>
    </row>
    <row r="272" ht="15.75" customHeight="1">
      <c r="A272" s="1" t="s">
        <v>2088</v>
      </c>
      <c r="B272" s="1" t="s">
        <v>2089</v>
      </c>
      <c r="C272" s="1" t="s">
        <v>317</v>
      </c>
      <c r="D272" s="1" t="s">
        <v>2090</v>
      </c>
      <c r="E272" s="1" t="s">
        <v>1027</v>
      </c>
      <c r="F272" s="1" t="s">
        <v>48</v>
      </c>
      <c r="G272" s="2" t="s">
        <v>44</v>
      </c>
      <c r="H272" s="1" t="s">
        <v>59</v>
      </c>
      <c r="I272" s="1" t="s">
        <v>59</v>
      </c>
      <c r="J272" s="1">
        <v>6565.68</v>
      </c>
      <c r="K272" s="1">
        <v>2.52</v>
      </c>
      <c r="L272" s="1">
        <v>-6.54</v>
      </c>
      <c r="M272" s="1">
        <v>-0.78</v>
      </c>
      <c r="N272" s="1">
        <v>3.0</v>
      </c>
      <c r="O272" s="1" t="s">
        <v>2091</v>
      </c>
      <c r="P272" s="1" t="s">
        <v>2092</v>
      </c>
      <c r="Q272" s="1" t="s">
        <v>2093</v>
      </c>
      <c r="R272" s="1" t="s">
        <v>2094</v>
      </c>
      <c r="S272" s="9" t="s">
        <v>2095</v>
      </c>
      <c r="T272" s="1" t="str">
        <f>"&gt;"&amp;'RiPPs-Referencia'!$D272&amp;" "&amp;'RiPPs-Referencia'!$R272</f>
        <v>&gt;	humidimycin  CLGIGSCDDFAGCGYAIVCFW</v>
      </c>
      <c r="U272" s="10">
        <v>0.396</v>
      </c>
      <c r="V272" s="10" t="s">
        <v>44</v>
      </c>
      <c r="W272" s="11">
        <v>0.964</v>
      </c>
      <c r="X272" s="11" t="s">
        <v>36</v>
      </c>
      <c r="Y272" s="12">
        <v>0.50452965</v>
      </c>
      <c r="Z272" s="2" t="s">
        <v>36</v>
      </c>
      <c r="AA272" s="13">
        <v>0.9998</v>
      </c>
      <c r="AB272" s="13" t="s">
        <v>36</v>
      </c>
      <c r="AC272" s="14">
        <v>0.99</v>
      </c>
      <c r="AD272" s="14" t="s">
        <v>36</v>
      </c>
      <c r="AE272" s="1"/>
    </row>
    <row r="273" ht="15.75" customHeight="1">
      <c r="A273" s="1" t="s">
        <v>2096</v>
      </c>
      <c r="B273" s="1" t="s">
        <v>2097</v>
      </c>
      <c r="C273" s="1" t="s">
        <v>317</v>
      </c>
      <c r="D273" s="1" t="s">
        <v>2098</v>
      </c>
      <c r="E273" s="1" t="s">
        <v>1027</v>
      </c>
      <c r="F273" s="1" t="s">
        <v>48</v>
      </c>
      <c r="G273" s="2" t="s">
        <v>36</v>
      </c>
      <c r="H273" s="1" t="s">
        <v>37</v>
      </c>
      <c r="I273" s="1" t="s">
        <v>38</v>
      </c>
      <c r="J273" s="1">
        <v>3217.51</v>
      </c>
      <c r="K273" s="1">
        <v>4.52</v>
      </c>
      <c r="L273" s="1">
        <v>-2.82</v>
      </c>
      <c r="M273" s="1">
        <v>-0.23</v>
      </c>
      <c r="N273" s="1" t="s">
        <v>489</v>
      </c>
      <c r="O273" s="1" t="s">
        <v>2099</v>
      </c>
      <c r="P273" s="1" t="s">
        <v>2100</v>
      </c>
      <c r="Q273" s="1" t="s">
        <v>2101</v>
      </c>
      <c r="R273" s="1" t="s">
        <v>2102</v>
      </c>
      <c r="S273" s="9" t="s">
        <v>2103</v>
      </c>
      <c r="T273" s="1" t="str">
        <f>"&gt;"&amp;'RiPPs-Referencia'!$D273&amp;" "&amp;'RiPPs-Referencia'!$R273</f>
        <v>&gt;ubonodin GGDGSIAEYFNRPMHIHDWQIMDSGYYG</v>
      </c>
      <c r="U273" s="10">
        <v>0.089</v>
      </c>
      <c r="V273" s="10" t="s">
        <v>44</v>
      </c>
      <c r="W273" s="11">
        <v>0.047</v>
      </c>
      <c r="X273" s="11" t="s">
        <v>44</v>
      </c>
      <c r="Y273" s="12">
        <v>4.1630864E-4</v>
      </c>
      <c r="Z273" s="2" t="s">
        <v>44</v>
      </c>
      <c r="AA273" s="13">
        <v>0.0081</v>
      </c>
      <c r="AB273" s="13" t="s">
        <v>44</v>
      </c>
      <c r="AC273" s="14">
        <v>0.74</v>
      </c>
      <c r="AD273" s="14" t="s">
        <v>36</v>
      </c>
      <c r="AE273" s="1"/>
    </row>
    <row r="274" ht="15.75" customHeight="1">
      <c r="A274" s="1" t="s">
        <v>2104</v>
      </c>
      <c r="B274" s="1" t="s">
        <v>2105</v>
      </c>
      <c r="C274" s="1" t="s">
        <v>317</v>
      </c>
      <c r="D274" s="1" t="s">
        <v>2106</v>
      </c>
      <c r="E274" s="1" t="s">
        <v>1027</v>
      </c>
      <c r="F274" s="1" t="s">
        <v>48</v>
      </c>
      <c r="G274" s="2" t="s">
        <v>36</v>
      </c>
      <c r="H274" s="1" t="s">
        <v>829</v>
      </c>
      <c r="I274" s="1" t="s">
        <v>48</v>
      </c>
      <c r="J274" s="1">
        <v>2200.5</v>
      </c>
      <c r="K274" s="1">
        <v>5.05</v>
      </c>
      <c r="L274" s="1">
        <v>-0.14</v>
      </c>
      <c r="M274" s="1">
        <v>-0.63</v>
      </c>
      <c r="N274" s="1" t="s">
        <v>489</v>
      </c>
      <c r="O274" s="1" t="s">
        <v>2107</v>
      </c>
      <c r="P274" s="1" t="s">
        <v>2108</v>
      </c>
      <c r="Q274" s="1" t="s">
        <v>2109</v>
      </c>
      <c r="R274" s="1" t="s">
        <v>2110</v>
      </c>
      <c r="S274" s="9" t="s">
        <v>2111</v>
      </c>
      <c r="T274" s="1" t="str">
        <f>"&gt;"&amp;'RiPPs-Referencia'!$D274&amp;" "&amp;'RiPPs-Referencia'!$R274</f>
        <v>&gt;	cebulantin A2 GPITFGTTCWGTPCPSANTVSC</v>
      </c>
      <c r="U274" s="10">
        <v>0.525</v>
      </c>
      <c r="V274" s="10" t="s">
        <v>36</v>
      </c>
      <c r="W274" s="11">
        <v>0.936</v>
      </c>
      <c r="X274" s="11" t="s">
        <v>36</v>
      </c>
      <c r="Y274" s="12">
        <v>0.4593361</v>
      </c>
      <c r="Z274" s="2" t="s">
        <v>44</v>
      </c>
      <c r="AA274" s="13">
        <v>1.0</v>
      </c>
      <c r="AB274" s="13" t="s">
        <v>36</v>
      </c>
      <c r="AC274" s="14">
        <v>0.93</v>
      </c>
      <c r="AD274" s="14" t="s">
        <v>36</v>
      </c>
      <c r="AE274" s="1"/>
    </row>
    <row r="275" ht="15.75" customHeight="1">
      <c r="A275" s="1" t="s">
        <v>2104</v>
      </c>
      <c r="B275" s="1" t="s">
        <v>2105</v>
      </c>
      <c r="C275" s="1" t="s">
        <v>317</v>
      </c>
      <c r="D275" s="1" t="s">
        <v>2112</v>
      </c>
      <c r="E275" s="1" t="s">
        <v>1027</v>
      </c>
      <c r="F275" s="1" t="s">
        <v>48</v>
      </c>
      <c r="G275" s="2" t="s">
        <v>36</v>
      </c>
      <c r="H275" s="1" t="s">
        <v>829</v>
      </c>
      <c r="I275" s="1" t="s">
        <v>48</v>
      </c>
      <c r="J275" s="1">
        <v>2263.56</v>
      </c>
      <c r="K275" s="1">
        <v>5.05</v>
      </c>
      <c r="L275" s="1">
        <v>-0.14</v>
      </c>
      <c r="M275" s="1">
        <v>-0.7</v>
      </c>
      <c r="N275" s="1" t="s">
        <v>489</v>
      </c>
      <c r="O275" s="1" t="s">
        <v>2113</v>
      </c>
      <c r="P275" s="1" t="s">
        <v>2114</v>
      </c>
      <c r="Q275" s="1" t="s">
        <v>2115</v>
      </c>
      <c r="R275" s="1" t="s">
        <v>2116</v>
      </c>
      <c r="S275" s="9" t="s">
        <v>2111</v>
      </c>
      <c r="T275" s="1" t="str">
        <f>"&gt;"&amp;'RiPPs-Referencia'!$D275&amp;" "&amp;'RiPPs-Referencia'!$R275</f>
        <v>&gt;	cebulantin A1 GVLTFGTTCWGTTCPSNNTISC</v>
      </c>
      <c r="U275" s="10">
        <v>0.386</v>
      </c>
      <c r="V275" s="10" t="s">
        <v>44</v>
      </c>
      <c r="W275" s="11">
        <v>0.932</v>
      </c>
      <c r="X275" s="11" t="s">
        <v>36</v>
      </c>
      <c r="Y275" s="12">
        <v>0.5632479</v>
      </c>
      <c r="Z275" s="2" t="s">
        <v>36</v>
      </c>
      <c r="AA275" s="13">
        <v>0.9994</v>
      </c>
      <c r="AB275" s="13" t="s">
        <v>36</v>
      </c>
      <c r="AC275" s="14">
        <v>0.93</v>
      </c>
      <c r="AD275" s="14" t="s">
        <v>36</v>
      </c>
      <c r="AE275" s="1"/>
    </row>
    <row r="276" ht="15.75" customHeight="1">
      <c r="A276" s="1" t="s">
        <v>2117</v>
      </c>
      <c r="B276" s="1" t="s">
        <v>2118</v>
      </c>
      <c r="C276" s="1" t="s">
        <v>827</v>
      </c>
      <c r="D276" s="1" t="s">
        <v>2119</v>
      </c>
      <c r="E276" s="1" t="s">
        <v>847</v>
      </c>
      <c r="F276" s="1" t="s">
        <v>48</v>
      </c>
      <c r="G276" s="2" t="s">
        <v>48</v>
      </c>
      <c r="H276" s="1" t="s">
        <v>59</v>
      </c>
      <c r="I276" s="1" t="s">
        <v>59</v>
      </c>
      <c r="J276" s="1">
        <v>1640.82</v>
      </c>
      <c r="K276" s="1">
        <v>9.54</v>
      </c>
      <c r="L276" s="1">
        <v>1.0</v>
      </c>
      <c r="M276" s="1">
        <v>0.42</v>
      </c>
      <c r="N276" s="1">
        <v>1.0</v>
      </c>
      <c r="O276" s="1" t="s">
        <v>2120</v>
      </c>
      <c r="P276" s="1" t="s">
        <v>2121</v>
      </c>
      <c r="Q276" s="1" t="s">
        <v>2122</v>
      </c>
      <c r="R276" s="1" t="s">
        <v>2123</v>
      </c>
      <c r="S276" s="9" t="s">
        <v>2124</v>
      </c>
      <c r="T276" s="1" t="str">
        <f>"&gt;"&amp;'RiPPs-Referencia'!$D276&amp;" "&amp;'RiPPs-Referencia'!$R276</f>
        <v>&gt;mycetohabin-16 GGSGKYKEAGVGRFLD</v>
      </c>
      <c r="U276" s="10">
        <v>0.188</v>
      </c>
      <c r="V276" s="10" t="s">
        <v>44</v>
      </c>
      <c r="W276" s="11">
        <v>0.154</v>
      </c>
      <c r="X276" s="11" t="s">
        <v>44</v>
      </c>
      <c r="Y276" s="12">
        <v>0.6975344</v>
      </c>
      <c r="Z276" s="2" t="s">
        <v>36</v>
      </c>
      <c r="AA276" s="13">
        <v>0.0481</v>
      </c>
      <c r="AB276" s="13" t="s">
        <v>44</v>
      </c>
      <c r="AC276" s="14">
        <v>0.39</v>
      </c>
      <c r="AD276" s="14" t="s">
        <v>44</v>
      </c>
      <c r="AE276" s="1"/>
    </row>
    <row r="277" ht="15.75" customHeight="1">
      <c r="A277" s="1" t="s">
        <v>2125</v>
      </c>
      <c r="B277" s="1" t="s">
        <v>2126</v>
      </c>
      <c r="C277" s="1" t="s">
        <v>187</v>
      </c>
      <c r="D277" s="1" t="s">
        <v>2127</v>
      </c>
      <c r="E277" s="1" t="s">
        <v>340</v>
      </c>
      <c r="F277" s="1" t="s">
        <v>48</v>
      </c>
      <c r="G277" s="2" t="s">
        <v>36</v>
      </c>
      <c r="H277" s="1" t="s">
        <v>37</v>
      </c>
      <c r="I277" s="1" t="s">
        <v>1491</v>
      </c>
      <c r="J277" s="1">
        <v>3509.1</v>
      </c>
      <c r="K277" s="1">
        <v>8.86</v>
      </c>
      <c r="L277" s="1">
        <v>4.05</v>
      </c>
      <c r="M277" s="1">
        <v>-0.16</v>
      </c>
      <c r="N277" s="1">
        <v>5.0</v>
      </c>
      <c r="O277" s="1" t="s">
        <v>2128</v>
      </c>
      <c r="P277" s="1" t="s">
        <v>2129</v>
      </c>
      <c r="Q277" s="1" t="s">
        <v>2130</v>
      </c>
      <c r="R277" s="1" t="s">
        <v>2131</v>
      </c>
      <c r="S277" s="9" t="s">
        <v>2132</v>
      </c>
      <c r="T277" s="1" t="str">
        <f>"&gt;"&amp;'RiPPs-Referencia'!$D277&amp;" "&amp;'RiPPs-Referencia'!$R277</f>
        <v>&gt;nisin J TSKSLCTPGCKTGALQTCFAKTATCHCSGHVHTK</v>
      </c>
      <c r="U277" s="10">
        <v>0.465</v>
      </c>
      <c r="V277" s="10" t="s">
        <v>44</v>
      </c>
      <c r="W277" s="11">
        <v>0.981</v>
      </c>
      <c r="X277" s="11" t="s">
        <v>36</v>
      </c>
      <c r="Y277" s="12">
        <v>0.99241424</v>
      </c>
      <c r="Z277" s="2" t="s">
        <v>36</v>
      </c>
      <c r="AA277" s="13">
        <v>1.0</v>
      </c>
      <c r="AB277" s="13" t="s">
        <v>36</v>
      </c>
      <c r="AC277" s="14">
        <v>0.84</v>
      </c>
      <c r="AD277" s="14" t="s">
        <v>36</v>
      </c>
      <c r="AE277" s="1"/>
    </row>
    <row r="278" ht="15.75" customHeight="1">
      <c r="A278" s="1" t="s">
        <v>2133</v>
      </c>
      <c r="B278" s="1" t="s">
        <v>2134</v>
      </c>
      <c r="C278" s="1" t="s">
        <v>317</v>
      </c>
      <c r="D278" s="1" t="s">
        <v>2135</v>
      </c>
      <c r="E278" s="1" t="s">
        <v>938</v>
      </c>
      <c r="F278" s="1" t="s">
        <v>48</v>
      </c>
      <c r="G278" s="2" t="s">
        <v>36</v>
      </c>
      <c r="H278" s="1" t="s">
        <v>37</v>
      </c>
      <c r="I278" s="1" t="s">
        <v>48</v>
      </c>
      <c r="J278" s="1">
        <v>2192.59</v>
      </c>
      <c r="K278" s="1">
        <v>5.12</v>
      </c>
      <c r="L278" s="1">
        <v>-0.09</v>
      </c>
      <c r="M278" s="1">
        <v>-0.72</v>
      </c>
      <c r="N278" s="1" t="s">
        <v>489</v>
      </c>
      <c r="O278" s="1" t="s">
        <v>2136</v>
      </c>
      <c r="P278" s="1" t="s">
        <v>2137</v>
      </c>
      <c r="Q278" s="1" t="s">
        <v>2138</v>
      </c>
      <c r="R278" s="1" t="s">
        <v>2139</v>
      </c>
      <c r="S278" s="9" t="s">
        <v>2140</v>
      </c>
      <c r="T278" s="1" t="str">
        <f>"&gt;"&amp;'RiPPs-Referencia'!$D278&amp;" "&amp;'RiPPs-Referencia'!$R278</f>
        <v>&gt;salinipeptin A ATPATPTAAQFVIQGSTICLVC</v>
      </c>
      <c r="U278" s="10">
        <v>0.614</v>
      </c>
      <c r="V278" s="10" t="s">
        <v>36</v>
      </c>
      <c r="W278" s="11">
        <v>0.771</v>
      </c>
      <c r="X278" s="11" t="s">
        <v>36</v>
      </c>
      <c r="Y278" s="12">
        <v>0.18877915</v>
      </c>
      <c r="Z278" s="2" t="s">
        <v>44</v>
      </c>
      <c r="AA278" s="13">
        <v>0.9967</v>
      </c>
      <c r="AB278" s="13" t="s">
        <v>36</v>
      </c>
      <c r="AC278" s="14">
        <v>0.68</v>
      </c>
      <c r="AD278" s="14" t="s">
        <v>36</v>
      </c>
      <c r="AE278" s="1"/>
    </row>
    <row r="279" ht="15.75" customHeight="1">
      <c r="A279" s="1" t="s">
        <v>2141</v>
      </c>
      <c r="B279" s="1" t="s">
        <v>2142</v>
      </c>
      <c r="C279" s="1" t="s">
        <v>1670</v>
      </c>
      <c r="D279" s="1" t="s">
        <v>2143</v>
      </c>
      <c r="E279" s="1" t="s">
        <v>255</v>
      </c>
      <c r="F279" s="1" t="s">
        <v>48</v>
      </c>
      <c r="G279" s="2" t="s">
        <v>44</v>
      </c>
      <c r="H279" s="1" t="s">
        <v>59</v>
      </c>
      <c r="I279" s="1" t="s">
        <v>59</v>
      </c>
      <c r="J279" s="1">
        <v>1670.94</v>
      </c>
      <c r="K279" s="1">
        <v>9.22</v>
      </c>
      <c r="L279" s="1">
        <v>1.91</v>
      </c>
      <c r="M279" s="1">
        <v>-0.39</v>
      </c>
      <c r="N279" s="1">
        <v>1.0</v>
      </c>
      <c r="O279" s="1" t="s">
        <v>2144</v>
      </c>
      <c r="P279" s="1" t="s">
        <v>2145</v>
      </c>
      <c r="Q279" s="1" t="s">
        <v>2146</v>
      </c>
      <c r="R279" s="1" t="s">
        <v>2147</v>
      </c>
      <c r="S279" s="9" t="s">
        <v>2148</v>
      </c>
      <c r="T279" s="1" t="str">
        <f>"&gt;"&amp;'RiPPs-Referencia'!$D279&amp;" "&amp;'RiPPs-Referencia'!$R279</f>
        <v>&gt;landornamide A GCWIAGSRGCGFVTRT</v>
      </c>
      <c r="U279" s="10">
        <v>0.644</v>
      </c>
      <c r="V279" s="10" t="s">
        <v>36</v>
      </c>
      <c r="W279" s="11">
        <v>0.967</v>
      </c>
      <c r="X279" s="11" t="s">
        <v>36</v>
      </c>
      <c r="Y279" s="12">
        <v>0.71215504</v>
      </c>
      <c r="Z279" s="2" t="s">
        <v>36</v>
      </c>
      <c r="AA279" s="13">
        <v>0.9999</v>
      </c>
      <c r="AB279" s="13" t="s">
        <v>36</v>
      </c>
      <c r="AC279" s="14">
        <v>0.9</v>
      </c>
      <c r="AD279" s="14" t="s">
        <v>36</v>
      </c>
      <c r="AE279" s="1"/>
    </row>
    <row r="280" ht="15.75" customHeight="1">
      <c r="A280" s="1" t="s">
        <v>2149</v>
      </c>
      <c r="B280" s="1" t="s">
        <v>2150</v>
      </c>
      <c r="C280" s="1" t="s">
        <v>317</v>
      </c>
      <c r="D280" s="1" t="s">
        <v>2151</v>
      </c>
      <c r="E280" s="1" t="s">
        <v>1027</v>
      </c>
      <c r="F280" s="1" t="s">
        <v>48</v>
      </c>
      <c r="G280" s="2" t="s">
        <v>48</v>
      </c>
      <c r="H280" s="1" t="s">
        <v>59</v>
      </c>
      <c r="I280" s="1" t="s">
        <v>59</v>
      </c>
      <c r="J280" s="1">
        <v>2538.8</v>
      </c>
      <c r="K280" s="1">
        <v>4.38</v>
      </c>
      <c r="L280" s="1">
        <v>-2.0</v>
      </c>
      <c r="M280" s="1">
        <v>-0.17</v>
      </c>
      <c r="N280" s="1" t="s">
        <v>489</v>
      </c>
      <c r="O280" s="1" t="s">
        <v>2152</v>
      </c>
      <c r="P280" s="1" t="s">
        <v>2153</v>
      </c>
      <c r="Q280" s="1" t="s">
        <v>2154</v>
      </c>
      <c r="R280" s="1" t="s">
        <v>2155</v>
      </c>
      <c r="S280" s="9" t="s">
        <v>2156</v>
      </c>
      <c r="T280" s="1" t="str">
        <f>"&gt;"&amp;'RiPPs-Referencia'!$D280&amp;" "&amp;'RiPPs-Referencia'!$R280</f>
        <v>&gt;SflA EHTACLSDPWVTATTRFACDLNS</v>
      </c>
      <c r="U280" s="10">
        <v>0.168</v>
      </c>
      <c r="V280" s="10" t="s">
        <v>44</v>
      </c>
      <c r="W280" s="11">
        <v>0.028</v>
      </c>
      <c r="X280" s="11" t="s">
        <v>44</v>
      </c>
      <c r="Y280" s="12">
        <v>0.07150829</v>
      </c>
      <c r="Z280" s="2" t="s">
        <v>44</v>
      </c>
      <c r="AA280" s="13">
        <v>0.0318</v>
      </c>
      <c r="AB280" s="13" t="s">
        <v>44</v>
      </c>
      <c r="AC280" s="14">
        <v>0.6</v>
      </c>
      <c r="AD280" s="14" t="s">
        <v>36</v>
      </c>
      <c r="AE280" s="1"/>
    </row>
    <row r="281" ht="15.75" customHeight="1">
      <c r="A281" s="1" t="s">
        <v>2157</v>
      </c>
      <c r="B281" s="1" t="s">
        <v>2158</v>
      </c>
      <c r="C281" s="1" t="s">
        <v>317</v>
      </c>
      <c r="D281" s="1" t="s">
        <v>2159</v>
      </c>
      <c r="E281" s="1" t="s">
        <v>255</v>
      </c>
      <c r="F281" s="1" t="s">
        <v>48</v>
      </c>
      <c r="G281" s="2" t="s">
        <v>36</v>
      </c>
      <c r="H281" s="1" t="s">
        <v>37</v>
      </c>
      <c r="I281" s="1" t="s">
        <v>48</v>
      </c>
      <c r="J281" s="1">
        <v>1854.07</v>
      </c>
      <c r="K281" s="1">
        <v>5.91</v>
      </c>
      <c r="L281" s="1">
        <v>-0.14</v>
      </c>
      <c r="M281" s="1">
        <v>-0.2</v>
      </c>
      <c r="N281" s="1">
        <v>1.0</v>
      </c>
      <c r="O281" s="1" t="s">
        <v>2160</v>
      </c>
      <c r="P281" s="1" t="s">
        <v>2161</v>
      </c>
      <c r="Q281" s="1" t="s">
        <v>2162</v>
      </c>
      <c r="R281" s="1" t="s">
        <v>2163</v>
      </c>
      <c r="S281" s="9" t="s">
        <v>2164</v>
      </c>
      <c r="T281" s="1" t="str">
        <f>"&gt;"&amp;'RiPPs-Referencia'!$D281&amp;" "&amp;'RiPPs-Referencia'!$R281</f>
        <v>&gt;	kyamicin  CASTCSAGPFTFACDGSTK</v>
      </c>
      <c r="U281" s="10">
        <v>0.386</v>
      </c>
      <c r="V281" s="10" t="s">
        <v>44</v>
      </c>
      <c r="W281" s="11">
        <v>0.923</v>
      </c>
      <c r="X281" s="11" t="s">
        <v>36</v>
      </c>
      <c r="Y281" s="12">
        <v>0.76218283</v>
      </c>
      <c r="Z281" s="2" t="s">
        <v>36</v>
      </c>
      <c r="AA281" s="13">
        <v>0.9875</v>
      </c>
      <c r="AB281" s="13" t="s">
        <v>36</v>
      </c>
      <c r="AC281" s="14">
        <v>0.75</v>
      </c>
      <c r="AD281" s="14" t="s">
        <v>36</v>
      </c>
      <c r="AE281" s="1"/>
    </row>
    <row r="282" ht="15.75" customHeight="1">
      <c r="A282" s="1" t="s">
        <v>2165</v>
      </c>
      <c r="B282" s="1" t="s">
        <v>2166</v>
      </c>
      <c r="C282" s="1" t="s">
        <v>317</v>
      </c>
      <c r="D282" s="1" t="s">
        <v>2167</v>
      </c>
      <c r="E282" s="1" t="s">
        <v>1068</v>
      </c>
      <c r="F282" s="1" t="s">
        <v>48</v>
      </c>
      <c r="G282" s="2" t="s">
        <v>48</v>
      </c>
      <c r="H282" s="1" t="s">
        <v>59</v>
      </c>
      <c r="I282" s="1" t="s">
        <v>59</v>
      </c>
      <c r="J282" s="1">
        <v>1660.87</v>
      </c>
      <c r="K282" s="1">
        <v>4.99</v>
      </c>
      <c r="L282" s="1">
        <v>-0.23</v>
      </c>
      <c r="M282" s="1">
        <v>-0.37</v>
      </c>
      <c r="N282" s="1">
        <v>1.0</v>
      </c>
      <c r="O282" s="1" t="s">
        <v>2168</v>
      </c>
      <c r="P282" s="1" t="s">
        <v>2169</v>
      </c>
      <c r="Q282" s="1" t="s">
        <v>2170</v>
      </c>
      <c r="R282" s="1" t="s">
        <v>2171</v>
      </c>
      <c r="S282" s="9" t="s">
        <v>2172</v>
      </c>
      <c r="T282" s="1" t="str">
        <f>"&gt;"&amp;'RiPPs-Referencia'!$D282&amp;" "&amp;'RiPPs-Referencia'!$R282</f>
        <v>&gt;	sch40832 TSSSSCTTCICTCSCSS</v>
      </c>
      <c r="U282" s="10">
        <v>0.396</v>
      </c>
      <c r="V282" s="10" t="s">
        <v>44</v>
      </c>
      <c r="W282" s="11">
        <v>0.024</v>
      </c>
      <c r="X282" s="11" t="s">
        <v>44</v>
      </c>
      <c r="Y282" s="12">
        <v>0.95591915</v>
      </c>
      <c r="Z282" s="2" t="s">
        <v>36</v>
      </c>
      <c r="AA282" s="13">
        <v>0.9998</v>
      </c>
      <c r="AB282" s="13" t="s">
        <v>36</v>
      </c>
      <c r="AC282" s="14">
        <v>0.62</v>
      </c>
      <c r="AD282" s="14" t="s">
        <v>36</v>
      </c>
      <c r="AE282" s="1"/>
    </row>
    <row r="283" ht="15.75" customHeight="1">
      <c r="A283" s="1" t="s">
        <v>2173</v>
      </c>
      <c r="B283" s="1" t="s">
        <v>2174</v>
      </c>
      <c r="C283" s="1" t="s">
        <v>827</v>
      </c>
      <c r="D283" s="1" t="s">
        <v>2175</v>
      </c>
      <c r="E283" s="1" t="s">
        <v>1027</v>
      </c>
      <c r="F283" s="1" t="s">
        <v>48</v>
      </c>
      <c r="G283" s="2" t="s">
        <v>48</v>
      </c>
      <c r="H283" s="1" t="s">
        <v>59</v>
      </c>
      <c r="I283" s="1" t="s">
        <v>59</v>
      </c>
      <c r="J283" s="1">
        <v>4264.63</v>
      </c>
      <c r="K283" s="1">
        <v>3.46</v>
      </c>
      <c r="L283" s="1">
        <v>-5.99</v>
      </c>
      <c r="M283" s="1">
        <v>0.2</v>
      </c>
      <c r="N283" s="1" t="s">
        <v>489</v>
      </c>
      <c r="O283" s="1" t="s">
        <v>2176</v>
      </c>
      <c r="P283" s="1" t="s">
        <v>2177</v>
      </c>
      <c r="Q283" s="1" t="s">
        <v>2178</v>
      </c>
      <c r="R283" s="1" t="s">
        <v>2179</v>
      </c>
      <c r="S283" s="9" t="s">
        <v>2180</v>
      </c>
      <c r="T283" s="1" t="str">
        <f>"&gt;"&amp;'RiPPs-Referencia'!$D283&amp;" "&amp;'RiPPs-Referencia'!$R283</f>
        <v>&gt;	grimoviridin  WNFPNEIATRKAPSDDDEGFSSSAIVFPTDELPALPELS</v>
      </c>
      <c r="U283" s="10">
        <v>0.0</v>
      </c>
      <c r="V283" s="10" t="s">
        <v>44</v>
      </c>
      <c r="W283" s="11">
        <v>0.007</v>
      </c>
      <c r="X283" s="11" t="s">
        <v>44</v>
      </c>
      <c r="Y283" s="12">
        <v>0.010821134</v>
      </c>
      <c r="Z283" s="2" t="s">
        <v>44</v>
      </c>
      <c r="AA283" s="13">
        <v>3.0E-4</v>
      </c>
      <c r="AB283" s="13" t="s">
        <v>44</v>
      </c>
      <c r="AC283" s="14">
        <v>0.95</v>
      </c>
      <c r="AD283" s="14" t="s">
        <v>36</v>
      </c>
      <c r="AE283" s="1"/>
    </row>
    <row r="284" ht="15.75" customHeight="1">
      <c r="A284" s="1" t="s">
        <v>2181</v>
      </c>
      <c r="B284" s="1" t="s">
        <v>1750</v>
      </c>
      <c r="C284" s="1" t="s">
        <v>317</v>
      </c>
      <c r="D284" s="1" t="s">
        <v>2182</v>
      </c>
      <c r="E284" s="1" t="s">
        <v>1027</v>
      </c>
      <c r="F284" s="1" t="s">
        <v>48</v>
      </c>
      <c r="G284" s="2" t="s">
        <v>44</v>
      </c>
      <c r="H284" s="1" t="s">
        <v>59</v>
      </c>
      <c r="I284" s="1" t="s">
        <v>59</v>
      </c>
      <c r="J284" s="1">
        <v>1714.98</v>
      </c>
      <c r="K284" s="1">
        <v>3.09</v>
      </c>
      <c r="L284" s="1">
        <v>-1.0</v>
      </c>
      <c r="M284" s="1">
        <v>-1.0</v>
      </c>
      <c r="N284" s="1" t="s">
        <v>489</v>
      </c>
      <c r="O284" s="1" t="s">
        <v>2183</v>
      </c>
      <c r="P284" s="1" t="s">
        <v>2184</v>
      </c>
      <c r="Q284" s="1" t="s">
        <v>2185</v>
      </c>
      <c r="R284" s="1" t="s">
        <v>2186</v>
      </c>
      <c r="S284" s="9" t="s">
        <v>2187</v>
      </c>
      <c r="T284" s="1" t="str">
        <f>"&gt;"&amp;'RiPPs-Referencia'!$D284&amp;" "&amp;'RiPPs-Referencia'!$R284</f>
        <v>&gt;stlassin  LVVIVQADWNAPGWF</v>
      </c>
      <c r="U284" s="10">
        <v>0.099</v>
      </c>
      <c r="V284" s="10" t="s">
        <v>44</v>
      </c>
      <c r="W284" s="11">
        <v>0.347</v>
      </c>
      <c r="X284" s="11" t="s">
        <v>44</v>
      </c>
      <c r="Y284" s="12">
        <v>0.015242815</v>
      </c>
      <c r="Z284" s="2" t="s">
        <v>44</v>
      </c>
      <c r="AA284" s="13">
        <v>0.0104</v>
      </c>
      <c r="AB284" s="13" t="s">
        <v>44</v>
      </c>
      <c r="AC284" s="14">
        <v>0.52</v>
      </c>
      <c r="AD284" s="14" t="s">
        <v>36</v>
      </c>
      <c r="AE284" s="1"/>
    </row>
    <row r="285" ht="15.75" customHeight="1">
      <c r="A285" s="1" t="s">
        <v>2188</v>
      </c>
      <c r="B285" s="1" t="s">
        <v>2189</v>
      </c>
      <c r="C285" s="1" t="s">
        <v>187</v>
      </c>
      <c r="D285" s="1" t="s">
        <v>2190</v>
      </c>
      <c r="E285" s="1" t="s">
        <v>1027</v>
      </c>
      <c r="F285" s="1" t="s">
        <v>48</v>
      </c>
      <c r="G285" s="2" t="s">
        <v>36</v>
      </c>
      <c r="H285" s="1" t="s">
        <v>37</v>
      </c>
      <c r="I285" s="1" t="s">
        <v>197</v>
      </c>
      <c r="J285" s="1">
        <v>3329.76</v>
      </c>
      <c r="K285" s="1">
        <v>5.1</v>
      </c>
      <c r="L285" s="1">
        <v>-1.82</v>
      </c>
      <c r="M285" s="1">
        <v>-0.64</v>
      </c>
      <c r="N285" s="1" t="s">
        <v>489</v>
      </c>
      <c r="O285" s="1" t="s">
        <v>2191</v>
      </c>
      <c r="P285" s="1" t="s">
        <v>2192</v>
      </c>
      <c r="Q285" s="1" t="s">
        <v>2193</v>
      </c>
      <c r="R285" s="1" t="s">
        <v>2194</v>
      </c>
      <c r="S285" s="9" t="s">
        <v>2195</v>
      </c>
      <c r="T285" s="1" t="str">
        <f>"&gt;"&amp;'RiPPs-Referencia'!$D285&amp;" "&amp;'RiPPs-Referencia'!$R285</f>
        <v>&gt;	toyoncin GWTHAAWWLVEHGSTLGTFYDLLKAAGLID</v>
      </c>
      <c r="U285" s="10">
        <v>0.079</v>
      </c>
      <c r="V285" s="10" t="s">
        <v>44</v>
      </c>
      <c r="W285" s="11">
        <v>0.34</v>
      </c>
      <c r="X285" s="11" t="s">
        <v>44</v>
      </c>
      <c r="Y285" s="12">
        <v>0.051416904</v>
      </c>
      <c r="Z285" s="2" t="s">
        <v>44</v>
      </c>
      <c r="AA285" s="13">
        <v>0.0013</v>
      </c>
      <c r="AB285" s="13" t="s">
        <v>44</v>
      </c>
      <c r="AC285" s="14">
        <v>0.73</v>
      </c>
      <c r="AD285" s="14" t="s">
        <v>36</v>
      </c>
      <c r="AE285" s="1"/>
    </row>
    <row r="286" ht="15.75" customHeight="1">
      <c r="A286" s="1" t="s">
        <v>2196</v>
      </c>
      <c r="B286" s="1" t="s">
        <v>2197</v>
      </c>
      <c r="C286" s="1" t="s">
        <v>187</v>
      </c>
      <c r="D286" s="1" t="s">
        <v>2198</v>
      </c>
      <c r="E286" s="1" t="s">
        <v>1027</v>
      </c>
      <c r="F286" s="1" t="s">
        <v>48</v>
      </c>
      <c r="G286" s="2" t="s">
        <v>36</v>
      </c>
      <c r="H286" s="1" t="s">
        <v>37</v>
      </c>
      <c r="I286" s="1" t="s">
        <v>48</v>
      </c>
      <c r="J286" s="1">
        <v>7089.41</v>
      </c>
      <c r="K286" s="1">
        <v>10.57</v>
      </c>
      <c r="L286" s="1">
        <v>4.0</v>
      </c>
      <c r="M286" s="1">
        <v>-0.33</v>
      </c>
      <c r="N286" s="1" t="s">
        <v>489</v>
      </c>
      <c r="O286" s="1" t="s">
        <v>2199</v>
      </c>
      <c r="P286" s="1" t="s">
        <v>2200</v>
      </c>
      <c r="Q286" s="1" t="s">
        <v>2201</v>
      </c>
      <c r="R286" s="1" t="s">
        <v>2202</v>
      </c>
      <c r="S286" s="9" t="s">
        <v>2203</v>
      </c>
      <c r="T286" s="1" t="str">
        <f>"&gt;"&amp;'RiPPs-Referencia'!$D286&amp;" "&amp;'RiPPs-Referencia'!$R286</f>
        <v>&gt;	cerecyclin  VVSKLGWTGINIGTANALIGALMTGSDIWTAISVAGLAFGGGIGTAISTIGRKAIMEMVEKVGKKKAAQW</v>
      </c>
      <c r="U286" s="10">
        <v>0.059</v>
      </c>
      <c r="V286" s="10" t="s">
        <v>44</v>
      </c>
      <c r="W286" s="11">
        <v>0.886</v>
      </c>
      <c r="X286" s="11" t="s">
        <v>36</v>
      </c>
      <c r="Y286" s="12">
        <v>0.962995</v>
      </c>
      <c r="Z286" s="2" t="s">
        <v>36</v>
      </c>
      <c r="AA286" s="13">
        <v>0.9949</v>
      </c>
      <c r="AB286" s="13" t="s">
        <v>36</v>
      </c>
      <c r="AC286" s="14">
        <v>0.61</v>
      </c>
      <c r="AD286" s="14" t="s">
        <v>36</v>
      </c>
      <c r="AE286" s="1"/>
    </row>
    <row r="287" ht="15.75" customHeight="1">
      <c r="A287" s="1" t="s">
        <v>2204</v>
      </c>
      <c r="B287" s="1" t="s">
        <v>2205</v>
      </c>
      <c r="C287" s="1" t="s">
        <v>1670</v>
      </c>
      <c r="D287" s="1" t="s">
        <v>2206</v>
      </c>
      <c r="E287" s="1" t="s">
        <v>1027</v>
      </c>
      <c r="F287" s="1" t="s">
        <v>48</v>
      </c>
      <c r="G287" s="2" t="s">
        <v>48</v>
      </c>
      <c r="H287" s="1" t="s">
        <v>59</v>
      </c>
      <c r="I287" s="1" t="s">
        <v>59</v>
      </c>
      <c r="J287" s="1">
        <v>572.66</v>
      </c>
      <c r="K287" s="1">
        <v>6.01</v>
      </c>
      <c r="L287" s="1">
        <v>0.0</v>
      </c>
      <c r="M287" s="1">
        <v>-0.63</v>
      </c>
      <c r="N287" s="1" t="s">
        <v>489</v>
      </c>
      <c r="O287" s="1" t="s">
        <v>2207</v>
      </c>
      <c r="P287" s="1" t="s">
        <v>2208</v>
      </c>
      <c r="Q287" s="1" t="s">
        <v>2209</v>
      </c>
      <c r="R287" s="1" t="s">
        <v>2210</v>
      </c>
      <c r="S287" s="9" t="s">
        <v>2211</v>
      </c>
      <c r="T287" s="1" t="str">
        <f>"&gt;"&amp;'RiPPs-Referencia'!$D287&amp;" "&amp;'RiPPs-Referencia'!$R287</f>
        <v>&gt;	muscoride A1 VPTTGV</v>
      </c>
      <c r="U287" s="10">
        <v>0.218</v>
      </c>
      <c r="V287" s="10" t="s">
        <v>44</v>
      </c>
      <c r="W287" s="11">
        <v>0.0</v>
      </c>
      <c r="X287" s="11" t="s">
        <v>44</v>
      </c>
      <c r="Y287" s="12">
        <v>0.08470583</v>
      </c>
      <c r="Z287" s="2" t="s">
        <v>44</v>
      </c>
      <c r="AA287" s="13">
        <v>0.3415</v>
      </c>
      <c r="AB287" s="13" t="s">
        <v>44</v>
      </c>
      <c r="AC287" s="14">
        <v>0.8</v>
      </c>
      <c r="AD287" s="14" t="s">
        <v>36</v>
      </c>
      <c r="AE287" s="1"/>
    </row>
    <row r="288" ht="15.75" customHeight="1">
      <c r="A288" s="1" t="s">
        <v>2212</v>
      </c>
      <c r="B288" s="1" t="s">
        <v>2213</v>
      </c>
      <c r="C288" s="1" t="s">
        <v>1670</v>
      </c>
      <c r="D288" s="1" t="s">
        <v>2214</v>
      </c>
      <c r="E288" s="1" t="s">
        <v>1027</v>
      </c>
      <c r="F288" s="1" t="s">
        <v>48</v>
      </c>
      <c r="G288" s="2" t="s">
        <v>48</v>
      </c>
      <c r="H288" s="1" t="s">
        <v>59</v>
      </c>
      <c r="I288" s="1" t="s">
        <v>59</v>
      </c>
      <c r="J288" s="1">
        <v>659.74</v>
      </c>
      <c r="K288" s="1">
        <v>6.01</v>
      </c>
      <c r="L288" s="1">
        <v>0.0</v>
      </c>
      <c r="M288" s="1">
        <v>-0.44</v>
      </c>
      <c r="N288" s="1" t="s">
        <v>489</v>
      </c>
      <c r="O288" s="1" t="s">
        <v>2215</v>
      </c>
      <c r="P288" s="1" t="s">
        <v>2216</v>
      </c>
      <c r="Q288" s="1" t="s">
        <v>2209</v>
      </c>
      <c r="R288" s="1" t="s">
        <v>2217</v>
      </c>
      <c r="S288" s="9" t="s">
        <v>2218</v>
      </c>
      <c r="T288" s="1" t="str">
        <f>"&gt;"&amp;'RiPPs-Referencia'!$D288&amp;" "&amp;'RiPPs-Referencia'!$R288</f>
        <v>&gt;	muscoride A2 IPSTSGV</v>
      </c>
      <c r="U288" s="10">
        <v>0.238</v>
      </c>
      <c r="V288" s="10" t="s">
        <v>44</v>
      </c>
      <c r="W288" s="11">
        <v>0.002</v>
      </c>
      <c r="X288" s="11" t="s">
        <v>44</v>
      </c>
      <c r="Y288" s="12">
        <v>0.043584436</v>
      </c>
      <c r="Z288" s="2" t="s">
        <v>44</v>
      </c>
      <c r="AA288" s="13">
        <v>0.338</v>
      </c>
      <c r="AB288" s="13" t="s">
        <v>44</v>
      </c>
      <c r="AC288" s="14">
        <v>0.8</v>
      </c>
      <c r="AD288" s="14" t="s">
        <v>36</v>
      </c>
      <c r="AE288" s="1"/>
    </row>
    <row r="289" ht="15.75" customHeight="1">
      <c r="A289" s="1" t="s">
        <v>2219</v>
      </c>
      <c r="B289" s="1" t="s">
        <v>2220</v>
      </c>
      <c r="C289" s="1" t="s">
        <v>317</v>
      </c>
      <c r="D289" s="1" t="s">
        <v>2221</v>
      </c>
      <c r="E289" s="1" t="s">
        <v>255</v>
      </c>
      <c r="F289" s="1" t="s">
        <v>48</v>
      </c>
      <c r="G289" s="2" t="s">
        <v>44</v>
      </c>
      <c r="H289" s="1" t="s">
        <v>59</v>
      </c>
      <c r="I289" s="1" t="s">
        <v>59</v>
      </c>
      <c r="J289" s="1">
        <v>1336.6</v>
      </c>
      <c r="K289" s="1">
        <v>7.11</v>
      </c>
      <c r="L289" s="1">
        <v>0.04</v>
      </c>
      <c r="M289" s="1">
        <v>-0.92</v>
      </c>
      <c r="N289" s="1">
        <v>1.0</v>
      </c>
      <c r="O289" s="1" t="s">
        <v>2222</v>
      </c>
      <c r="P289" s="1" t="s">
        <v>2223</v>
      </c>
      <c r="Q289" s="1" t="s">
        <v>2224</v>
      </c>
      <c r="R289" s="1" t="s">
        <v>2225</v>
      </c>
      <c r="S289" s="9" t="s">
        <v>2226</v>
      </c>
      <c r="T289" s="1" t="str">
        <f>"&gt;"&amp;'RiPPs-Referencia'!$D289&amp;" "&amp;'RiPPs-Referencia'!$R289</f>
        <v>&gt;thiostreptamide S4 SVMAAIATVAYHC</v>
      </c>
      <c r="U289" s="10">
        <v>0.208</v>
      </c>
      <c r="V289" s="10" t="s">
        <v>44</v>
      </c>
      <c r="W289" s="11">
        <v>0.093</v>
      </c>
      <c r="X289" s="11" t="s">
        <v>44</v>
      </c>
      <c r="Y289" s="12">
        <v>0.91361487</v>
      </c>
      <c r="Z289" s="2" t="s">
        <v>36</v>
      </c>
      <c r="AA289" s="13">
        <v>0.9921</v>
      </c>
      <c r="AB289" s="13" t="s">
        <v>36</v>
      </c>
      <c r="AC289" s="14">
        <v>0.51</v>
      </c>
      <c r="AD289" s="14" t="s">
        <v>36</v>
      </c>
      <c r="AE289" s="1"/>
    </row>
    <row r="290" ht="15.75" customHeight="1">
      <c r="A290" s="1" t="s">
        <v>2227</v>
      </c>
      <c r="B290" s="1" t="s">
        <v>1836</v>
      </c>
      <c r="C290" s="1" t="s">
        <v>187</v>
      </c>
      <c r="D290" s="1" t="s">
        <v>2228</v>
      </c>
      <c r="E290" s="1" t="s">
        <v>1027</v>
      </c>
      <c r="F290" s="1" t="s">
        <v>48</v>
      </c>
      <c r="G290" s="2" t="s">
        <v>48</v>
      </c>
      <c r="H290" s="1" t="s">
        <v>59</v>
      </c>
      <c r="I290" s="1" t="s">
        <v>59</v>
      </c>
      <c r="J290" s="1">
        <v>2278.73</v>
      </c>
      <c r="K290" s="1">
        <v>12.17</v>
      </c>
      <c r="L290" s="1">
        <v>2.0</v>
      </c>
      <c r="M290" s="1">
        <v>-0.4</v>
      </c>
      <c r="N290" s="1" t="s">
        <v>489</v>
      </c>
      <c r="O290" s="1" t="s">
        <v>2229</v>
      </c>
      <c r="P290" s="1" t="s">
        <v>2230</v>
      </c>
      <c r="Q290" s="1" t="s">
        <v>2231</v>
      </c>
      <c r="R290" s="1" t="s">
        <v>2232</v>
      </c>
      <c r="S290" s="9" t="s">
        <v>2233</v>
      </c>
      <c r="T290" s="1" t="str">
        <f>"&gt;"&amp;'RiPPs-Referencia'!$D290&amp;" "&amp;'RiPPs-Referencia'!$R290</f>
        <v>&gt;cochonodin I  A1 GLVAGSFRDIFGGRALFLIRI</v>
      </c>
      <c r="U290" s="10">
        <v>0.752</v>
      </c>
      <c r="V290" s="10" t="s">
        <v>36</v>
      </c>
      <c r="W290" s="11">
        <v>0.999</v>
      </c>
      <c r="X290" s="11" t="s">
        <v>36</v>
      </c>
      <c r="Y290" s="12">
        <v>0.45316863</v>
      </c>
      <c r="Z290" s="2" t="s">
        <v>44</v>
      </c>
      <c r="AA290" s="13">
        <v>0.0453</v>
      </c>
      <c r="AB290" s="13" t="s">
        <v>44</v>
      </c>
      <c r="AC290" s="14">
        <v>0.98</v>
      </c>
      <c r="AD290" s="14" t="s">
        <v>36</v>
      </c>
      <c r="AE290" s="1"/>
    </row>
    <row r="291" ht="15.75" customHeight="1">
      <c r="A291" s="1" t="s">
        <v>2227</v>
      </c>
      <c r="B291" s="1" t="s">
        <v>1836</v>
      </c>
      <c r="C291" s="1" t="s">
        <v>187</v>
      </c>
      <c r="D291" s="1" t="s">
        <v>2234</v>
      </c>
      <c r="E291" s="1" t="s">
        <v>1027</v>
      </c>
      <c r="F291" s="1" t="s">
        <v>48</v>
      </c>
      <c r="G291" s="2" t="s">
        <v>48</v>
      </c>
      <c r="H291" s="1" t="s">
        <v>59</v>
      </c>
      <c r="I291" s="1" t="s">
        <v>59</v>
      </c>
      <c r="J291" s="1">
        <v>2625.07</v>
      </c>
      <c r="K291" s="1">
        <v>11.22</v>
      </c>
      <c r="L291" s="1">
        <v>2.0</v>
      </c>
      <c r="M291" s="1">
        <v>-0.18</v>
      </c>
      <c r="N291" s="1" t="s">
        <v>489</v>
      </c>
      <c r="O291" s="1" t="s">
        <v>2235</v>
      </c>
      <c r="P291" s="1" t="s">
        <v>2236</v>
      </c>
      <c r="Q291" s="1" t="s">
        <v>2237</v>
      </c>
      <c r="R291" s="1" t="s">
        <v>2238</v>
      </c>
      <c r="S291" s="9" t="s">
        <v>2233</v>
      </c>
      <c r="T291" s="1" t="str">
        <f>"&gt;"&amp;'RiPPs-Referencia'!$D291&amp;" "&amp;'RiPPs-Referencia'!$R291</f>
        <v>&gt;cochonodin I A2 GLWTGKFRDVFGGRAIVRVTIEF</v>
      </c>
      <c r="U291" s="10">
        <v>0.535</v>
      </c>
      <c r="V291" s="10" t="s">
        <v>36</v>
      </c>
      <c r="W291" s="11">
        <v>0.922</v>
      </c>
      <c r="X291" s="11" t="s">
        <v>36</v>
      </c>
      <c r="Y291" s="12">
        <v>0.07915139</v>
      </c>
      <c r="Z291" s="2" t="s">
        <v>44</v>
      </c>
      <c r="AA291" s="13">
        <v>0.0131</v>
      </c>
      <c r="AB291" s="13" t="s">
        <v>44</v>
      </c>
      <c r="AC291" s="14">
        <v>0.98</v>
      </c>
      <c r="AD291" s="14" t="s">
        <v>36</v>
      </c>
      <c r="AE291" s="1"/>
    </row>
    <row r="292" ht="15.75" customHeight="1">
      <c r="A292" s="1" t="s">
        <v>2239</v>
      </c>
      <c r="B292" s="1" t="s">
        <v>2240</v>
      </c>
      <c r="C292" s="1" t="s">
        <v>187</v>
      </c>
      <c r="D292" s="1" t="s">
        <v>2241</v>
      </c>
      <c r="E292" s="1" t="s">
        <v>255</v>
      </c>
      <c r="F292" s="1" t="s">
        <v>48</v>
      </c>
      <c r="G292" s="2" t="s">
        <v>36</v>
      </c>
      <c r="H292" s="1" t="s">
        <v>37</v>
      </c>
      <c r="I292" s="1" t="s">
        <v>197</v>
      </c>
      <c r="J292" s="1">
        <v>2570.0</v>
      </c>
      <c r="K292" s="1">
        <v>11.73</v>
      </c>
      <c r="L292" s="1">
        <v>5.09</v>
      </c>
      <c r="M292" s="1">
        <v>0.59</v>
      </c>
      <c r="N292" s="1">
        <v>0.0</v>
      </c>
      <c r="O292" s="1" t="s">
        <v>2242</v>
      </c>
      <c r="P292" s="1" t="s">
        <v>2243</v>
      </c>
      <c r="Q292" s="1" t="s">
        <v>2244</v>
      </c>
      <c r="R292" s="1" t="s">
        <v>2245</v>
      </c>
      <c r="S292" s="9" t="s">
        <v>2246</v>
      </c>
      <c r="T292" s="1" t="str">
        <f>"&gt;"&amp;'RiPPs-Referencia'!$D292&amp;" "&amp;'RiPPs-Referencia'!$R292</f>
        <v>&gt;	lactococcin G  ALFA VGKAMGNMSDVNQASRINRKKKH</v>
      </c>
      <c r="U292" s="10">
        <v>0.319</v>
      </c>
      <c r="V292" s="10" t="s">
        <v>44</v>
      </c>
      <c r="W292" s="11">
        <v>0.92</v>
      </c>
      <c r="X292" s="11" t="s">
        <v>36</v>
      </c>
      <c r="Y292" s="12">
        <v>0.26969814</v>
      </c>
      <c r="Z292" s="2" t="s">
        <v>44</v>
      </c>
      <c r="AA292" s="13">
        <v>0.0707</v>
      </c>
      <c r="AB292" s="13" t="s">
        <v>44</v>
      </c>
      <c r="AC292" s="14">
        <v>0.95</v>
      </c>
      <c r="AD292" s="14" t="s">
        <v>36</v>
      </c>
      <c r="AE292" s="1"/>
    </row>
    <row r="293" ht="15.75" customHeight="1">
      <c r="A293" s="1" t="s">
        <v>2239</v>
      </c>
      <c r="B293" s="1" t="s">
        <v>2240</v>
      </c>
      <c r="C293" s="1" t="s">
        <v>187</v>
      </c>
      <c r="D293" s="1" t="s">
        <v>2247</v>
      </c>
      <c r="E293" s="1" t="s">
        <v>1027</v>
      </c>
      <c r="F293" s="1" t="s">
        <v>48</v>
      </c>
      <c r="G293" s="2" t="s">
        <v>36</v>
      </c>
      <c r="H293" s="1" t="s">
        <v>37</v>
      </c>
      <c r="I293" s="1" t="s">
        <v>197</v>
      </c>
      <c r="J293" s="1">
        <v>2507.92</v>
      </c>
      <c r="K293" s="1">
        <v>10.28</v>
      </c>
      <c r="L293" s="1">
        <v>3.0</v>
      </c>
      <c r="M293" s="1">
        <v>0.6</v>
      </c>
      <c r="N293" s="1" t="s">
        <v>489</v>
      </c>
      <c r="O293" s="1" t="s">
        <v>2248</v>
      </c>
      <c r="P293" s="1" t="s">
        <v>2249</v>
      </c>
      <c r="Q293" s="1" t="s">
        <v>2250</v>
      </c>
      <c r="R293" s="1" t="s">
        <v>2251</v>
      </c>
      <c r="S293" s="9" t="s">
        <v>2246</v>
      </c>
      <c r="T293" s="1" t="str">
        <f>"&gt;"&amp;'RiPPs-Referencia'!$D293&amp;" "&amp;'RiPPs-Referencia'!$R293</f>
        <v>&gt;	lactococcin G BETA EFIKGFGKGAIKEGNKDKWKNI</v>
      </c>
      <c r="U293" s="10">
        <v>0.238</v>
      </c>
      <c r="V293" s="10" t="s">
        <v>44</v>
      </c>
      <c r="W293" s="11">
        <v>0.936</v>
      </c>
      <c r="X293" s="11" t="s">
        <v>36</v>
      </c>
      <c r="Y293" s="12">
        <v>0.8072382</v>
      </c>
      <c r="Z293" s="2" t="s">
        <v>36</v>
      </c>
      <c r="AA293" s="13">
        <v>0.8032</v>
      </c>
      <c r="AB293" s="13" t="s">
        <v>36</v>
      </c>
      <c r="AC293" s="14">
        <v>0.76</v>
      </c>
      <c r="AD293" s="14" t="s">
        <v>36</v>
      </c>
      <c r="AE293" s="1"/>
    </row>
    <row r="294" ht="15.75" customHeight="1">
      <c r="A294" s="1" t="s">
        <v>2252</v>
      </c>
      <c r="B294" s="1" t="s">
        <v>2253</v>
      </c>
      <c r="C294" s="1" t="s">
        <v>187</v>
      </c>
      <c r="D294" s="1" t="s">
        <v>2254</v>
      </c>
      <c r="E294" s="1" t="s">
        <v>1027</v>
      </c>
      <c r="F294" s="1" t="s">
        <v>48</v>
      </c>
      <c r="G294" s="2" t="s">
        <v>48</v>
      </c>
      <c r="H294" s="1" t="s">
        <v>59</v>
      </c>
      <c r="I294" s="1" t="s">
        <v>59</v>
      </c>
      <c r="J294" s="1">
        <v>4646.23</v>
      </c>
      <c r="K294" s="1">
        <v>7.03</v>
      </c>
      <c r="L294" s="1">
        <v>0.04</v>
      </c>
      <c r="M294" s="1">
        <v>-0.51</v>
      </c>
      <c r="N294" s="1" t="s">
        <v>489</v>
      </c>
      <c r="O294" s="1" t="s">
        <v>2255</v>
      </c>
      <c r="P294" s="1" t="s">
        <v>2256</v>
      </c>
      <c r="Q294" s="1" t="s">
        <v>2257</v>
      </c>
      <c r="R294" s="1" t="s">
        <v>2258</v>
      </c>
      <c r="S294" s="9" t="s">
        <v>2259</v>
      </c>
      <c r="T294" s="1" t="str">
        <f>"&gt;"&amp;'RiPPs-Referencia'!$D294&amp;" "&amp;'RiPPs-Referencia'!$R294</f>
        <v>&gt;ASM1 KPAWCWYTLAMCGAGYDSGTCDYMYSHCFGVKHSSGGGGSYHC</v>
      </c>
      <c r="U294" s="10">
        <v>0.921</v>
      </c>
      <c r="V294" s="10" t="s">
        <v>36</v>
      </c>
      <c r="W294" s="11">
        <v>0.909</v>
      </c>
      <c r="X294" s="11" t="s">
        <v>36</v>
      </c>
      <c r="Y294" s="12">
        <v>0.5308151</v>
      </c>
      <c r="Z294" s="2" t="s">
        <v>36</v>
      </c>
      <c r="AA294" s="13">
        <v>0.9998</v>
      </c>
      <c r="AB294" s="13" t="s">
        <v>36</v>
      </c>
      <c r="AC294" s="14">
        <v>0.98</v>
      </c>
      <c r="AD294" s="14" t="s">
        <v>36</v>
      </c>
      <c r="AE294" s="1"/>
    </row>
    <row r="295" ht="15.75" customHeight="1">
      <c r="A295" s="1" t="s">
        <v>2260</v>
      </c>
      <c r="B295" s="1" t="s">
        <v>2261</v>
      </c>
      <c r="C295" s="1" t="s">
        <v>1670</v>
      </c>
      <c r="D295" s="1" t="s">
        <v>2262</v>
      </c>
      <c r="E295" s="1" t="s">
        <v>1027</v>
      </c>
      <c r="F295" s="1" t="s">
        <v>48</v>
      </c>
      <c r="G295" s="2" t="s">
        <v>48</v>
      </c>
      <c r="H295" s="1" t="s">
        <v>59</v>
      </c>
      <c r="I295" s="1" t="s">
        <v>59</v>
      </c>
      <c r="J295" s="1">
        <v>1700.83</v>
      </c>
      <c r="K295" s="1">
        <v>4.53</v>
      </c>
      <c r="L295" s="1">
        <v>-1.0</v>
      </c>
      <c r="M295" s="1">
        <v>0.41</v>
      </c>
      <c r="N295" s="1" t="s">
        <v>489</v>
      </c>
      <c r="O295" s="1" t="s">
        <v>2263</v>
      </c>
      <c r="P295" s="1" t="s">
        <v>2264</v>
      </c>
      <c r="Q295" s="1" t="s">
        <v>2265</v>
      </c>
      <c r="R295" s="1" t="s">
        <v>2266</v>
      </c>
      <c r="S295" s="9" t="s">
        <v>2267</v>
      </c>
      <c r="T295" s="1" t="str">
        <f>"&gt;"&amp;'RiPPs-Referencia'!$D295&amp;" "&amp;'RiPPs-Referencia'!$R295</f>
        <v>&gt;	microviridin 1688 RNTLKYPSDWEEY</v>
      </c>
      <c r="U295" s="10">
        <v>0.119</v>
      </c>
      <c r="V295" s="10" t="s">
        <v>44</v>
      </c>
      <c r="W295" s="11">
        <v>0.0</v>
      </c>
      <c r="X295" s="11" t="s">
        <v>44</v>
      </c>
      <c r="Y295" s="12">
        <v>0.05600366</v>
      </c>
      <c r="Z295" s="2" t="s">
        <v>44</v>
      </c>
      <c r="AA295" s="13">
        <v>0.0051</v>
      </c>
      <c r="AB295" s="13" t="s">
        <v>44</v>
      </c>
      <c r="AC295" s="14">
        <v>0.54</v>
      </c>
      <c r="AD295" s="14" t="s">
        <v>36</v>
      </c>
      <c r="AE295" s="1"/>
    </row>
    <row r="296" ht="15.75" customHeight="1">
      <c r="A296" s="1" t="s">
        <v>2260</v>
      </c>
      <c r="B296" s="1" t="s">
        <v>2261</v>
      </c>
      <c r="C296" s="1" t="s">
        <v>1670</v>
      </c>
      <c r="D296" s="1" t="s">
        <v>2268</v>
      </c>
      <c r="E296" s="1" t="s">
        <v>1027</v>
      </c>
      <c r="F296" s="1" t="s">
        <v>48</v>
      </c>
      <c r="G296" s="2" t="s">
        <v>48</v>
      </c>
      <c r="H296" s="1" t="s">
        <v>59</v>
      </c>
      <c r="I296" s="1" t="s">
        <v>59</v>
      </c>
      <c r="J296" s="1">
        <v>1760.88</v>
      </c>
      <c r="K296" s="1">
        <v>4.2</v>
      </c>
      <c r="L296" s="1">
        <v>-2.0</v>
      </c>
      <c r="M296" s="1">
        <v>0.5</v>
      </c>
      <c r="N296" s="1" t="s">
        <v>489</v>
      </c>
      <c r="O296" s="1" t="s">
        <v>2269</v>
      </c>
      <c r="P296" s="1" t="s">
        <v>2270</v>
      </c>
      <c r="Q296" s="1" t="s">
        <v>2271</v>
      </c>
      <c r="R296" s="1" t="s">
        <v>2272</v>
      </c>
      <c r="S296" s="1" t="s">
        <v>2267</v>
      </c>
      <c r="T296" s="1" t="str">
        <f>"&gt;"&amp;'RiPPs-Referencia'!$D296&amp;" "&amp;'RiPPs-Referencia'!$R296</f>
        <v>&gt;	microviridin 1739 YETKKWPSDWEEY</v>
      </c>
      <c r="U296" s="10">
        <v>0.198</v>
      </c>
      <c r="V296" s="10" t="s">
        <v>44</v>
      </c>
      <c r="W296" s="11">
        <v>0.005</v>
      </c>
      <c r="X296" s="11" t="s">
        <v>44</v>
      </c>
      <c r="Y296" s="12">
        <v>0.033905208</v>
      </c>
      <c r="Z296" s="2" t="s">
        <v>44</v>
      </c>
      <c r="AA296" s="13">
        <v>0.0045</v>
      </c>
      <c r="AB296" s="13" t="s">
        <v>44</v>
      </c>
      <c r="AC296" s="14">
        <v>0.54</v>
      </c>
      <c r="AD296" s="14" t="s">
        <v>36</v>
      </c>
      <c r="AE296" s="1"/>
    </row>
    <row r="297" ht="15.75" customHeight="1">
      <c r="A297" s="1" t="s">
        <v>2260</v>
      </c>
      <c r="B297" s="1" t="s">
        <v>2261</v>
      </c>
      <c r="C297" s="1" t="s">
        <v>1670</v>
      </c>
      <c r="D297" s="1" t="s">
        <v>2273</v>
      </c>
      <c r="E297" s="1" t="s">
        <v>1027</v>
      </c>
      <c r="F297" s="1" t="s">
        <v>48</v>
      </c>
      <c r="G297" s="2" t="s">
        <v>48</v>
      </c>
      <c r="H297" s="1" t="s">
        <v>59</v>
      </c>
      <c r="I297" s="1" t="s">
        <v>59</v>
      </c>
      <c r="J297" s="1">
        <v>1751.83</v>
      </c>
      <c r="K297" s="1">
        <v>4.2</v>
      </c>
      <c r="L297" s="1">
        <v>-2.0</v>
      </c>
      <c r="M297" s="1">
        <v>0.64</v>
      </c>
      <c r="N297" s="1" t="s">
        <v>489</v>
      </c>
      <c r="O297" s="1" t="s">
        <v>2274</v>
      </c>
      <c r="P297" s="1" t="s">
        <v>2275</v>
      </c>
      <c r="Q297" s="1" t="s">
        <v>2276</v>
      </c>
      <c r="R297" s="1" t="s">
        <v>2277</v>
      </c>
      <c r="S297" s="1" t="s">
        <v>2267</v>
      </c>
      <c r="T297" s="1" t="str">
        <f>"&gt;"&amp;'RiPPs-Referencia'!$D297&amp;" "&amp;'RiPPs-Referencia'!$R297</f>
        <v>&gt;	microviridin 1748 YESRKYPSDWEEY</v>
      </c>
      <c r="U297" s="10">
        <v>0.248</v>
      </c>
      <c r="V297" s="10" t="s">
        <v>44</v>
      </c>
      <c r="W297" s="11">
        <v>0.004</v>
      </c>
      <c r="X297" s="11" t="s">
        <v>44</v>
      </c>
      <c r="Y297" s="12">
        <v>0.03599432</v>
      </c>
      <c r="Z297" s="2" t="s">
        <v>44</v>
      </c>
      <c r="AA297" s="13">
        <v>0.0049</v>
      </c>
      <c r="AB297" s="13" t="s">
        <v>44</v>
      </c>
      <c r="AC297" s="14">
        <v>0.54</v>
      </c>
      <c r="AD297" s="14" t="s">
        <v>36</v>
      </c>
      <c r="AE297" s="1"/>
    </row>
    <row r="298" ht="15.75" customHeight="1">
      <c r="A298" s="1" t="s">
        <v>2278</v>
      </c>
      <c r="B298" s="1" t="s">
        <v>2279</v>
      </c>
      <c r="C298" s="1" t="s">
        <v>1670</v>
      </c>
      <c r="D298" s="1" t="s">
        <v>2280</v>
      </c>
      <c r="E298" s="1" t="s">
        <v>58</v>
      </c>
      <c r="F298" s="1" t="s">
        <v>48</v>
      </c>
      <c r="G298" s="2" t="s">
        <v>48</v>
      </c>
      <c r="H298" s="1" t="s">
        <v>59</v>
      </c>
      <c r="I298" s="1" t="s">
        <v>59</v>
      </c>
      <c r="J298" s="1">
        <v>2453.77</v>
      </c>
      <c r="K298" s="1">
        <v>12.49</v>
      </c>
      <c r="L298" s="1">
        <v>3.95</v>
      </c>
      <c r="M298" s="1">
        <v>0.14</v>
      </c>
      <c r="N298" s="1">
        <v>1.0</v>
      </c>
      <c r="O298" s="1" t="s">
        <v>2281</v>
      </c>
      <c r="P298" s="1" t="s">
        <v>2282</v>
      </c>
      <c r="Q298" s="1" t="s">
        <v>2283</v>
      </c>
      <c r="R298" s="1" t="s">
        <v>2284</v>
      </c>
      <c r="S298" s="9" t="s">
        <v>2285</v>
      </c>
      <c r="T298" s="1" t="str">
        <f>"&gt;"&amp;'RiPPs-Referencia'!$D298&amp;" "&amp;'RiPPs-Referencia'!$R298</f>
        <v>&gt;kTruetornamide  AIAGGRRRGGSSRVITNTPGVPGCN</v>
      </c>
      <c r="U298" s="10">
        <v>0.366</v>
      </c>
      <c r="V298" s="10" t="s">
        <v>44</v>
      </c>
      <c r="W298" s="11">
        <v>0.944</v>
      </c>
      <c r="X298" s="11" t="s">
        <v>36</v>
      </c>
      <c r="Y298" s="12">
        <v>0.8139447</v>
      </c>
      <c r="Z298" s="2" t="s">
        <v>36</v>
      </c>
      <c r="AA298" s="13">
        <v>0.8547</v>
      </c>
      <c r="AB298" s="13" t="s">
        <v>36</v>
      </c>
      <c r="AC298" s="14">
        <v>0.9</v>
      </c>
      <c r="AD298" s="14" t="s">
        <v>36</v>
      </c>
      <c r="AE298" s="1"/>
    </row>
    <row r="299" ht="15.75" customHeight="1">
      <c r="A299" s="1" t="s">
        <v>2286</v>
      </c>
      <c r="B299" s="1" t="s">
        <v>2287</v>
      </c>
      <c r="C299" s="1" t="s">
        <v>317</v>
      </c>
      <c r="D299" s="1" t="s">
        <v>2288</v>
      </c>
      <c r="E299" s="1" t="s">
        <v>340</v>
      </c>
      <c r="F299" s="1" t="s">
        <v>48</v>
      </c>
      <c r="G299" s="2" t="s">
        <v>36</v>
      </c>
      <c r="H299" s="16" t="s">
        <v>292</v>
      </c>
      <c r="I299" s="1" t="s">
        <v>256</v>
      </c>
      <c r="J299" s="1">
        <v>2269.61</v>
      </c>
      <c r="K299" s="1">
        <v>4.99</v>
      </c>
      <c r="L299" s="1">
        <v>-0.23</v>
      </c>
      <c r="M299" s="1">
        <v>-0.54</v>
      </c>
      <c r="N299" s="1">
        <v>5.0</v>
      </c>
      <c r="O299" s="1" t="s">
        <v>2289</v>
      </c>
      <c r="P299" s="1" t="s">
        <v>2290</v>
      </c>
      <c r="Q299" s="1" t="s">
        <v>2291</v>
      </c>
      <c r="R299" s="1" t="s">
        <v>2292</v>
      </c>
      <c r="S299" s="9" t="s">
        <v>2293</v>
      </c>
      <c r="T299" s="1" t="str">
        <f>"&gt;"&amp;'RiPPs-Referencia'!$D299&amp;" "&amp;'RiPPs-Referencia'!$R299</f>
        <v>&gt;daspyromycin A  ITSISLCTPGCTSAGGGSNCSFCC</v>
      </c>
      <c r="U299" s="10">
        <v>0.733</v>
      </c>
      <c r="V299" s="10" t="s">
        <v>36</v>
      </c>
      <c r="W299" s="11">
        <v>0.998</v>
      </c>
      <c r="X299" s="11" t="s">
        <v>36</v>
      </c>
      <c r="Y299" s="12">
        <v>0.9693432</v>
      </c>
      <c r="Z299" s="2" t="s">
        <v>36</v>
      </c>
      <c r="AA299" s="13">
        <v>0.9999</v>
      </c>
      <c r="AB299" s="13" t="s">
        <v>36</v>
      </c>
      <c r="AC299" s="14">
        <v>0.94</v>
      </c>
      <c r="AD299" s="14" t="s">
        <v>36</v>
      </c>
      <c r="AE299" s="1"/>
    </row>
    <row r="300" ht="15.75" customHeight="1">
      <c r="A300" s="1" t="s">
        <v>2294</v>
      </c>
      <c r="B300" s="1" t="s">
        <v>2295</v>
      </c>
      <c r="C300" s="1" t="s">
        <v>827</v>
      </c>
      <c r="D300" s="1" t="s">
        <v>2296</v>
      </c>
      <c r="E300" s="1" t="s">
        <v>1027</v>
      </c>
      <c r="F300" s="1" t="s">
        <v>48</v>
      </c>
      <c r="G300" s="2" t="s">
        <v>48</v>
      </c>
      <c r="H300" s="1" t="s">
        <v>59</v>
      </c>
      <c r="I300" s="1" t="s">
        <v>59</v>
      </c>
      <c r="J300" s="1">
        <v>5143.66</v>
      </c>
      <c r="K300" s="1">
        <v>10.12</v>
      </c>
      <c r="L300" s="1">
        <v>1.0</v>
      </c>
      <c r="M300" s="1">
        <v>-0.32</v>
      </c>
      <c r="N300" s="1" t="s">
        <v>489</v>
      </c>
      <c r="O300" s="1" t="s">
        <v>2297</v>
      </c>
      <c r="P300" s="1" t="s">
        <v>2298</v>
      </c>
      <c r="Q300" s="1" t="s">
        <v>2299</v>
      </c>
      <c r="R300" s="1" t="s">
        <v>2300</v>
      </c>
      <c r="S300" s="9" t="s">
        <v>2301</v>
      </c>
      <c r="T300" s="1" t="str">
        <f>"&gt;"&amp;'RiPPs-Referencia'!$D300&amp;" "&amp;'RiPPs-Referencia'!$R300</f>
        <v>&gt;TvgA-RiPP  GGTVGGTVGGTVGGTVGGTVGGTVGGTVGGTVGGTVGGTVSGTVGGTSAVGGLPLNDRLTK</v>
      </c>
      <c r="U300" s="10">
        <v>0.366</v>
      </c>
      <c r="V300" s="10" t="s">
        <v>44</v>
      </c>
      <c r="W300" s="11">
        <v>0.023</v>
      </c>
      <c r="X300" s="11" t="s">
        <v>44</v>
      </c>
      <c r="Y300" s="12">
        <v>0.9998869</v>
      </c>
      <c r="Z300" s="2" t="s">
        <v>36</v>
      </c>
      <c r="AA300" s="13">
        <v>0.9999</v>
      </c>
      <c r="AB300" s="13" t="s">
        <v>36</v>
      </c>
      <c r="AC300" s="14">
        <v>0.49</v>
      </c>
      <c r="AD300" s="14" t="s">
        <v>44</v>
      </c>
      <c r="AE300" s="1"/>
    </row>
    <row r="301" ht="15.75" customHeight="1">
      <c r="A301" s="1" t="s">
        <v>2302</v>
      </c>
      <c r="B301" s="1" t="s">
        <v>2303</v>
      </c>
      <c r="C301" s="1" t="s">
        <v>187</v>
      </c>
      <c r="D301" s="1" t="s">
        <v>2304</v>
      </c>
      <c r="E301" s="1" t="s">
        <v>340</v>
      </c>
      <c r="F301" s="1" t="s">
        <v>48</v>
      </c>
      <c r="G301" s="2" t="s">
        <v>36</v>
      </c>
      <c r="H301" s="16" t="s">
        <v>37</v>
      </c>
      <c r="I301" s="1" t="s">
        <v>48</v>
      </c>
      <c r="J301" s="1">
        <v>1914.33</v>
      </c>
      <c r="K301" s="1">
        <v>8.6</v>
      </c>
      <c r="L301" s="1">
        <v>1.86</v>
      </c>
      <c r="M301" s="1">
        <v>-0.44</v>
      </c>
      <c r="N301" s="1">
        <v>2.0</v>
      </c>
      <c r="O301" s="1" t="s">
        <v>2305</v>
      </c>
      <c r="P301" s="1" t="s">
        <v>2306</v>
      </c>
      <c r="Q301" s="1" t="s">
        <v>2307</v>
      </c>
      <c r="R301" s="1" t="s">
        <v>2308</v>
      </c>
      <c r="S301" s="9" t="s">
        <v>2309</v>
      </c>
      <c r="T301" s="1" t="str">
        <f>"&gt;"&amp;'RiPPs-Referencia'!$D301&amp;" "&amp;'RiPPs-Referencia'!$R301</f>
        <v>&gt;cesin A WSLCTAGCITGRIMGCNK</v>
      </c>
      <c r="U301" s="10">
        <v>0.475</v>
      </c>
      <c r="V301" s="10" t="s">
        <v>44</v>
      </c>
      <c r="W301" s="11">
        <v>0.453</v>
      </c>
      <c r="X301" s="11" t="s">
        <v>44</v>
      </c>
      <c r="Y301" s="12">
        <v>0.092411906</v>
      </c>
      <c r="Z301" s="2" t="s">
        <v>44</v>
      </c>
      <c r="AA301" s="13">
        <v>0.9995</v>
      </c>
      <c r="AB301" s="13" t="s">
        <v>36</v>
      </c>
      <c r="AC301" s="14">
        <v>0.99</v>
      </c>
      <c r="AD301" s="14" t="s">
        <v>36</v>
      </c>
      <c r="AE301" s="1"/>
    </row>
    <row r="302" ht="15.75" customHeight="1">
      <c r="A302" s="1" t="s">
        <v>2310</v>
      </c>
      <c r="B302" s="1" t="s">
        <v>2311</v>
      </c>
      <c r="C302" s="1" t="s">
        <v>187</v>
      </c>
      <c r="D302" s="1" t="s">
        <v>2312</v>
      </c>
      <c r="E302" s="1" t="s">
        <v>255</v>
      </c>
      <c r="F302" s="1" t="s">
        <v>48</v>
      </c>
      <c r="G302" s="2" t="s">
        <v>36</v>
      </c>
      <c r="H302" s="1" t="s">
        <v>37</v>
      </c>
      <c r="I302" s="1" t="s">
        <v>197</v>
      </c>
      <c r="J302" s="1">
        <v>5914.94</v>
      </c>
      <c r="K302" s="1">
        <v>9.08</v>
      </c>
      <c r="L302" s="1">
        <v>3.82</v>
      </c>
      <c r="M302" s="1">
        <v>-0.01</v>
      </c>
      <c r="N302" s="1">
        <v>3.0</v>
      </c>
      <c r="O302" s="1" t="s">
        <v>2313</v>
      </c>
      <c r="P302" s="1" t="s">
        <v>2314</v>
      </c>
      <c r="Q302" s="1" t="s">
        <v>2315</v>
      </c>
      <c r="R302" s="1" t="s">
        <v>2316</v>
      </c>
      <c r="S302" s="9" t="s">
        <v>2317</v>
      </c>
      <c r="T302" s="1" t="str">
        <f>"&gt;"&amp;'RiPPs-Referencia'!$D302&amp;" "&amp;'RiPPs-Referencia'!$R302</f>
        <v>&gt;enterocin F4-9 EMEAVKGGNLVCPPMPDYIKRLSTGKGVSSVYMAWQIANCKSSGSCMKGQTNRTC</v>
      </c>
      <c r="U302" s="10">
        <v>0.218</v>
      </c>
      <c r="V302" s="10" t="s">
        <v>44</v>
      </c>
      <c r="W302" s="11">
        <v>0.247</v>
      </c>
      <c r="X302" s="11" t="s">
        <v>44</v>
      </c>
      <c r="Y302" s="12">
        <v>0.97741985</v>
      </c>
      <c r="Z302" s="2" t="s">
        <v>36</v>
      </c>
      <c r="AA302" s="13">
        <v>0.9997</v>
      </c>
      <c r="AB302" s="13" t="s">
        <v>36</v>
      </c>
      <c r="AC302" s="14">
        <v>0.41</v>
      </c>
      <c r="AD302" s="14" t="s">
        <v>44</v>
      </c>
      <c r="AE302" s="1"/>
    </row>
    <row r="303" ht="15.75" customHeight="1">
      <c r="A303" s="1" t="s">
        <v>2318</v>
      </c>
      <c r="B303" s="1" t="s">
        <v>2319</v>
      </c>
      <c r="C303" s="1" t="s">
        <v>827</v>
      </c>
      <c r="D303" s="1" t="s">
        <v>2320</v>
      </c>
      <c r="E303" s="1" t="s">
        <v>58</v>
      </c>
      <c r="F303" s="1" t="s">
        <v>48</v>
      </c>
      <c r="G303" s="2" t="s">
        <v>48</v>
      </c>
      <c r="H303" s="1" t="s">
        <v>59</v>
      </c>
      <c r="I303" s="1" t="s">
        <v>59</v>
      </c>
      <c r="J303" s="1">
        <v>1322.57</v>
      </c>
      <c r="K303" s="1">
        <v>9.01</v>
      </c>
      <c r="L303" s="1">
        <v>0.95</v>
      </c>
      <c r="M303" s="1">
        <v>-0.4</v>
      </c>
      <c r="N303" s="1" t="s">
        <v>489</v>
      </c>
      <c r="O303" s="1" t="s">
        <v>2321</v>
      </c>
      <c r="P303" s="1" t="s">
        <v>2322</v>
      </c>
      <c r="Q303" s="1" t="s">
        <v>2323</v>
      </c>
      <c r="R303" s="1" t="s">
        <v>2324</v>
      </c>
      <c r="S303" s="9" t="s">
        <v>2325</v>
      </c>
      <c r="T303" s="1" t="str">
        <f>"&gt;"&amp;'RiPPs-Referencia'!$D303&amp;" "&amp;'RiPPs-Referencia'!$R303</f>
        <v>&gt;	phaeornamide AVAGGGRSCTVTIM</v>
      </c>
      <c r="U303" s="10">
        <v>0.158</v>
      </c>
      <c r="V303" s="10" t="s">
        <v>44</v>
      </c>
      <c r="W303" s="11">
        <v>0.053</v>
      </c>
      <c r="X303" s="11" t="s">
        <v>44</v>
      </c>
      <c r="Y303" s="12">
        <v>0.42464566</v>
      </c>
      <c r="Z303" s="2" t="s">
        <v>44</v>
      </c>
      <c r="AA303" s="13">
        <v>0.0088</v>
      </c>
      <c r="AB303" s="13" t="s">
        <v>44</v>
      </c>
      <c r="AC303" s="14">
        <v>0.66</v>
      </c>
      <c r="AD303" s="14" t="s">
        <v>36</v>
      </c>
      <c r="AE303" s="1"/>
    </row>
    <row r="304" ht="15.75" customHeight="1">
      <c r="A304" s="1" t="s">
        <v>2326</v>
      </c>
      <c r="B304" s="1" t="s">
        <v>2327</v>
      </c>
      <c r="C304" s="1" t="s">
        <v>2328</v>
      </c>
      <c r="D304" s="1" t="s">
        <v>2329</v>
      </c>
      <c r="E304" s="1" t="s">
        <v>255</v>
      </c>
      <c r="F304" s="1" t="s">
        <v>48</v>
      </c>
      <c r="G304" s="2" t="s">
        <v>44</v>
      </c>
      <c r="H304" s="1" t="s">
        <v>59</v>
      </c>
      <c r="I304" s="1" t="s">
        <v>59</v>
      </c>
      <c r="J304" s="1">
        <v>1278.43</v>
      </c>
      <c r="K304" s="1">
        <v>5.12</v>
      </c>
      <c r="L304" s="1">
        <v>-0.09</v>
      </c>
      <c r="M304" s="1">
        <v>-0.83</v>
      </c>
      <c r="N304" s="1">
        <v>1.0</v>
      </c>
      <c r="O304" s="1" t="s">
        <v>2330</v>
      </c>
      <c r="P304" s="1" t="s">
        <v>2331</v>
      </c>
      <c r="Q304" s="1" t="s">
        <v>2332</v>
      </c>
      <c r="R304" s="1" t="s">
        <v>2333</v>
      </c>
      <c r="S304" s="9" t="s">
        <v>2334</v>
      </c>
      <c r="T304" s="1" t="str">
        <f>"&gt;"&amp;'RiPPs-Referencia'!$D304&amp;" "&amp;'RiPPs-Referencia'!$R304</f>
        <v>&gt;	archalan α GCGFTCSPFSSW</v>
      </c>
      <c r="U304" s="10">
        <v>0.139</v>
      </c>
      <c r="V304" s="10" t="s">
        <v>44</v>
      </c>
      <c r="W304" s="11">
        <v>0.36</v>
      </c>
      <c r="X304" s="11" t="s">
        <v>44</v>
      </c>
      <c r="Y304" s="12">
        <v>0.105306536</v>
      </c>
      <c r="Z304" s="2" t="s">
        <v>44</v>
      </c>
      <c r="AA304" s="13">
        <v>0.8862</v>
      </c>
      <c r="AB304" s="13" t="s">
        <v>36</v>
      </c>
      <c r="AC304" s="14">
        <v>0.59</v>
      </c>
      <c r="AD304" s="14" t="s">
        <v>36</v>
      </c>
      <c r="AE304" s="1"/>
    </row>
    <row r="305" ht="15.75" customHeight="1">
      <c r="A305" s="1" t="s">
        <v>2335</v>
      </c>
      <c r="B305" s="1" t="s">
        <v>2327</v>
      </c>
      <c r="C305" s="1" t="s">
        <v>2328</v>
      </c>
      <c r="D305" s="1" t="s">
        <v>2336</v>
      </c>
      <c r="E305" s="1" t="s">
        <v>255</v>
      </c>
      <c r="F305" s="1" t="s">
        <v>48</v>
      </c>
      <c r="G305" s="2" t="s">
        <v>44</v>
      </c>
      <c r="H305" s="1" t="s">
        <v>59</v>
      </c>
      <c r="I305" s="1" t="s">
        <v>59</v>
      </c>
      <c r="J305" s="1">
        <v>1531.75</v>
      </c>
      <c r="K305" s="1">
        <v>5.11</v>
      </c>
      <c r="L305" s="1">
        <v>-1.0</v>
      </c>
      <c r="M305" s="1">
        <v>-0.5</v>
      </c>
      <c r="N305" s="1" t="s">
        <v>489</v>
      </c>
      <c r="O305" s="1" t="s">
        <v>2337</v>
      </c>
      <c r="P305" s="1" t="s">
        <v>2338</v>
      </c>
      <c r="Q305" s="1" t="s">
        <v>2339</v>
      </c>
      <c r="R305" s="1" t="s">
        <v>2340</v>
      </c>
      <c r="S305" s="9" t="s">
        <v>2341</v>
      </c>
      <c r="T305" s="1" t="str">
        <f>"&gt;"&amp;'RiPPs-Referencia'!$D305&amp;" "&amp;'RiPPs-Referencia'!$R305</f>
        <v>&gt;	archalan β  GLPSASMYSFEHCC</v>
      </c>
      <c r="U305" s="10">
        <v>0.149</v>
      </c>
      <c r="V305" s="10" t="s">
        <v>44</v>
      </c>
      <c r="W305" s="11">
        <v>0.035</v>
      </c>
      <c r="X305" s="11" t="s">
        <v>44</v>
      </c>
      <c r="Y305" s="12">
        <v>0.323563</v>
      </c>
      <c r="Z305" s="2" t="s">
        <v>44</v>
      </c>
      <c r="AA305" s="13">
        <v>0.934</v>
      </c>
      <c r="AB305" s="13" t="s">
        <v>36</v>
      </c>
      <c r="AC305" s="14">
        <v>0.59</v>
      </c>
      <c r="AD305" s="14" t="s">
        <v>36</v>
      </c>
      <c r="AE305" s="1"/>
    </row>
    <row r="306" ht="15.75" customHeight="1">
      <c r="A306" s="1" t="s">
        <v>2342</v>
      </c>
      <c r="B306" s="1" t="s">
        <v>2343</v>
      </c>
      <c r="C306" s="1" t="s">
        <v>317</v>
      </c>
      <c r="D306" s="1" t="s">
        <v>2344</v>
      </c>
      <c r="E306" s="1" t="s">
        <v>302</v>
      </c>
      <c r="F306" s="1" t="s">
        <v>48</v>
      </c>
      <c r="G306" s="2" t="s">
        <v>36</v>
      </c>
      <c r="H306" s="1" t="s">
        <v>37</v>
      </c>
      <c r="I306" s="1" t="s">
        <v>48</v>
      </c>
      <c r="J306" s="1">
        <v>1766.15</v>
      </c>
      <c r="K306" s="1">
        <v>5.12</v>
      </c>
      <c r="L306" s="1">
        <v>-0.09</v>
      </c>
      <c r="M306" s="1">
        <v>-0.86</v>
      </c>
      <c r="N306" s="1">
        <v>4.0</v>
      </c>
      <c r="O306" s="1" t="s">
        <v>2345</v>
      </c>
      <c r="P306" s="1" t="s">
        <v>2346</v>
      </c>
      <c r="Q306" s="1" t="s">
        <v>2347</v>
      </c>
      <c r="R306" s="1" t="s">
        <v>2348</v>
      </c>
      <c r="S306" s="1" t="s">
        <v>2349</v>
      </c>
      <c r="T306" s="1" t="str">
        <f>"&gt;"&amp;'RiPPs-Referencia'!$D306&amp;" "&amp;'RiPPs-Referencia'!$R306</f>
        <v>&gt;Avermipeptin STVSLLSCVSAASVLLCL</v>
      </c>
      <c r="U306" s="10">
        <v>0.188</v>
      </c>
      <c r="V306" s="10" t="s">
        <v>44</v>
      </c>
      <c r="W306" s="11">
        <v>0.634</v>
      </c>
      <c r="X306" s="11" t="s">
        <v>36</v>
      </c>
      <c r="Y306" s="12">
        <v>0.8431069</v>
      </c>
      <c r="Z306" s="2" t="s">
        <v>36</v>
      </c>
      <c r="AA306" s="13">
        <v>0.9016</v>
      </c>
      <c r="AB306" s="13" t="s">
        <v>36</v>
      </c>
      <c r="AC306" s="14">
        <v>0.68</v>
      </c>
      <c r="AD306" s="14" t="s">
        <v>36</v>
      </c>
      <c r="AE306" s="1"/>
    </row>
    <row r="307" ht="15.75" customHeight="1">
      <c r="A307" s="1" t="s">
        <v>2342</v>
      </c>
      <c r="B307" s="1" t="s">
        <v>2350</v>
      </c>
      <c r="C307" s="1" t="s">
        <v>187</v>
      </c>
      <c r="D307" s="1" t="s">
        <v>2351</v>
      </c>
      <c r="E307" s="1" t="s">
        <v>340</v>
      </c>
      <c r="F307" s="1" t="s">
        <v>48</v>
      </c>
      <c r="G307" s="2" t="s">
        <v>36</v>
      </c>
      <c r="H307" s="1" t="s">
        <v>37</v>
      </c>
      <c r="I307" s="1" t="s">
        <v>197</v>
      </c>
      <c r="J307" s="1">
        <v>2230.6</v>
      </c>
      <c r="K307" s="1">
        <v>7.73</v>
      </c>
      <c r="L307" s="1">
        <v>0.82</v>
      </c>
      <c r="M307" s="1">
        <v>-0.55</v>
      </c>
      <c r="N307" s="1">
        <v>4.0</v>
      </c>
      <c r="O307" s="1" t="s">
        <v>2352</v>
      </c>
      <c r="P307" s="1" t="s">
        <v>2353</v>
      </c>
      <c r="Q307" s="1" t="s">
        <v>2354</v>
      </c>
      <c r="R307" s="1" t="s">
        <v>2355</v>
      </c>
      <c r="S307" s="1" t="s">
        <v>2356</v>
      </c>
      <c r="T307" s="1" t="str">
        <f>"&gt;"&amp;'RiPPs-Referencia'!$D307&amp;" "&amp;'RiPPs-Referencia'!$R307</f>
        <v>&gt;BacCH91# ITSFIGCTPGCGKTGSFNSFCC</v>
      </c>
      <c r="U307" s="10">
        <v>0.842</v>
      </c>
      <c r="V307" s="10" t="s">
        <v>36</v>
      </c>
      <c r="W307" s="11">
        <v>0.998</v>
      </c>
      <c r="X307" s="11" t="s">
        <v>36</v>
      </c>
      <c r="Y307" s="12">
        <v>0.9215054</v>
      </c>
      <c r="Z307" s="2" t="s">
        <v>36</v>
      </c>
      <c r="AA307" s="13">
        <v>0.9999</v>
      </c>
      <c r="AB307" s="13" t="s">
        <v>36</v>
      </c>
      <c r="AC307" s="14">
        <v>0.88</v>
      </c>
      <c r="AD307" s="14" t="s">
        <v>36</v>
      </c>
      <c r="AE307" s="1"/>
    </row>
    <row r="308" ht="15.75" customHeight="1">
      <c r="A308" s="1" t="s">
        <v>2342</v>
      </c>
      <c r="B308" s="1" t="s">
        <v>2357</v>
      </c>
      <c r="C308" s="1" t="s">
        <v>317</v>
      </c>
      <c r="D308" s="1" t="s">
        <v>2358</v>
      </c>
      <c r="E308" s="1" t="s">
        <v>255</v>
      </c>
      <c r="F308" s="1" t="s">
        <v>48</v>
      </c>
      <c r="G308" s="2" t="s">
        <v>36</v>
      </c>
      <c r="H308" s="16" t="s">
        <v>292</v>
      </c>
      <c r="I308" s="1" t="s">
        <v>48</v>
      </c>
      <c r="J308" s="1">
        <v>3123.67</v>
      </c>
      <c r="K308" s="1">
        <v>8.6</v>
      </c>
      <c r="L308" s="1">
        <v>1.86</v>
      </c>
      <c r="M308" s="1">
        <v>-0.52</v>
      </c>
      <c r="N308" s="1">
        <v>3.0</v>
      </c>
      <c r="O308" s="1" t="s">
        <v>2359</v>
      </c>
      <c r="P308" s="1" t="s">
        <v>2360</v>
      </c>
      <c r="Q308" s="1" t="s">
        <v>2361</v>
      </c>
      <c r="R308" s="1" t="s">
        <v>2362</v>
      </c>
      <c r="S308" s="9" t="s">
        <v>2363</v>
      </c>
      <c r="T308" s="1" t="str">
        <f>"&gt;"&amp;'RiPPs-Referencia'!$D308&amp;" "&amp;'RiPPs-Referencia'!$R308</f>
        <v>&gt;BLD 1648# SLSFAVSVLSVSFSACSVTVVTRLASCGNCK</v>
      </c>
      <c r="U308" s="10">
        <v>0.277</v>
      </c>
      <c r="V308" s="10" t="s">
        <v>44</v>
      </c>
      <c r="W308" s="11">
        <v>0.969</v>
      </c>
      <c r="X308" s="11" t="s">
        <v>36</v>
      </c>
      <c r="Y308" s="12">
        <v>0.99778545</v>
      </c>
      <c r="Z308" s="2" t="s">
        <v>36</v>
      </c>
      <c r="AA308" s="13">
        <v>0.9848</v>
      </c>
      <c r="AB308" s="13" t="s">
        <v>36</v>
      </c>
      <c r="AC308" s="14">
        <v>0.91</v>
      </c>
      <c r="AD308" s="14" t="s">
        <v>36</v>
      </c>
      <c r="AE308" s="1"/>
    </row>
    <row r="309" ht="15.75" customHeight="1">
      <c r="A309" s="1" t="s">
        <v>2342</v>
      </c>
      <c r="B309" s="1" t="s">
        <v>2364</v>
      </c>
      <c r="C309" s="1" t="s">
        <v>187</v>
      </c>
      <c r="D309" s="1" t="s">
        <v>2365</v>
      </c>
      <c r="E309" s="1" t="s">
        <v>340</v>
      </c>
      <c r="F309" s="1" t="s">
        <v>48</v>
      </c>
      <c r="G309" s="2" t="s">
        <v>48</v>
      </c>
      <c r="H309" s="1" t="s">
        <v>59</v>
      </c>
      <c r="I309" s="1" t="s">
        <v>59</v>
      </c>
      <c r="J309" s="1">
        <v>2264.61</v>
      </c>
      <c r="K309" s="1">
        <v>7.76</v>
      </c>
      <c r="L309" s="1">
        <v>0.91</v>
      </c>
      <c r="M309" s="1">
        <v>-0.47</v>
      </c>
      <c r="N309" s="1">
        <v>4.0</v>
      </c>
      <c r="O309" s="1" t="s">
        <v>2366</v>
      </c>
      <c r="P309" s="1" t="s">
        <v>2367</v>
      </c>
      <c r="Q309" s="1" t="s">
        <v>2368</v>
      </c>
      <c r="R309" s="1" t="s">
        <v>2369</v>
      </c>
      <c r="S309" s="9" t="s">
        <v>2370</v>
      </c>
      <c r="T309" s="1" t="str">
        <f>"&gt;"&amp;'RiPPs-Referencia'!$D309&amp;" "&amp;'RiPPs-Referencia'!$R309</f>
        <v>&gt;BsaA2 ITSHSLCTPGCAKTGSFNSFCC</v>
      </c>
      <c r="U309" s="10">
        <v>0.653</v>
      </c>
      <c r="V309" s="10" t="s">
        <v>36</v>
      </c>
      <c r="W309" s="11">
        <v>0.998</v>
      </c>
      <c r="X309" s="11" t="s">
        <v>36</v>
      </c>
      <c r="Y309" s="12">
        <v>0.97471005</v>
      </c>
      <c r="Z309" s="2" t="s">
        <v>36</v>
      </c>
      <c r="AA309" s="13">
        <v>0.9999</v>
      </c>
      <c r="AB309" s="13" t="s">
        <v>36</v>
      </c>
      <c r="AC309" s="14">
        <v>0.98</v>
      </c>
      <c r="AD309" s="14" t="s">
        <v>36</v>
      </c>
      <c r="AE309" s="1"/>
    </row>
    <row r="310" ht="15.75" customHeight="1">
      <c r="A310" s="1" t="s">
        <v>2342</v>
      </c>
      <c r="B310" s="1" t="s">
        <v>2371</v>
      </c>
      <c r="C310" s="1" t="s">
        <v>317</v>
      </c>
      <c r="D310" s="1" t="s">
        <v>2372</v>
      </c>
      <c r="E310" s="1" t="s">
        <v>302</v>
      </c>
      <c r="F310" s="1" t="s">
        <v>48</v>
      </c>
      <c r="G310" s="2" t="s">
        <v>48</v>
      </c>
      <c r="H310" s="1" t="s">
        <v>59</v>
      </c>
      <c r="I310" s="1" t="s">
        <v>59</v>
      </c>
      <c r="J310" s="1">
        <v>2119.53</v>
      </c>
      <c r="K310" s="1">
        <v>5.97</v>
      </c>
      <c r="L310" s="1">
        <v>-0.09</v>
      </c>
      <c r="M310" s="1">
        <v>-0.59</v>
      </c>
      <c r="N310" s="1">
        <v>2.0</v>
      </c>
      <c r="O310" s="1" t="s">
        <v>1305</v>
      </c>
      <c r="P310" s="1" t="s">
        <v>2373</v>
      </c>
      <c r="Q310" s="1" t="s">
        <v>2374</v>
      </c>
      <c r="R310" s="1" t="s">
        <v>2375</v>
      </c>
      <c r="S310" s="9" t="s">
        <v>2376</v>
      </c>
      <c r="T310" s="1" t="str">
        <f>"&gt;"&amp;'RiPPs-Referencia'!$D310&amp;" "&amp;'RiPPs-Referencia'!$R310</f>
        <v>&gt;Curvopeptin SSASLLLCDKFSAFSTLLCL</v>
      </c>
      <c r="U310" s="10">
        <v>0.139</v>
      </c>
      <c r="V310" s="10" t="s">
        <v>44</v>
      </c>
      <c r="W310" s="11">
        <v>0.755</v>
      </c>
      <c r="X310" s="11" t="s">
        <v>36</v>
      </c>
      <c r="Y310" s="12">
        <v>0.35789695</v>
      </c>
      <c r="Z310" s="2" t="s">
        <v>44</v>
      </c>
      <c r="AA310" s="13">
        <v>0.0462</v>
      </c>
      <c r="AB310" s="13" t="s">
        <v>44</v>
      </c>
      <c r="AC310" s="14">
        <v>0.47</v>
      </c>
      <c r="AD310" s="14" t="s">
        <v>44</v>
      </c>
      <c r="AE310" s="1"/>
    </row>
    <row r="311" ht="15.75" customHeight="1">
      <c r="A311" s="1" t="s">
        <v>2342</v>
      </c>
      <c r="B311" s="1" t="s">
        <v>2343</v>
      </c>
      <c r="C311" s="1" t="s">
        <v>317</v>
      </c>
      <c r="D311" s="1" t="s">
        <v>2377</v>
      </c>
      <c r="E311" s="1" t="s">
        <v>2378</v>
      </c>
      <c r="F311" s="1" t="s">
        <v>48</v>
      </c>
      <c r="G311" s="2" t="s">
        <v>48</v>
      </c>
      <c r="H311" s="1" t="s">
        <v>59</v>
      </c>
      <c r="I311" s="1" t="s">
        <v>59</v>
      </c>
      <c r="J311" s="1">
        <v>2641.92</v>
      </c>
      <c r="K311" s="1">
        <v>6.0</v>
      </c>
      <c r="L311" s="1">
        <v>-0.91</v>
      </c>
      <c r="M311" s="1">
        <v>-0.37</v>
      </c>
      <c r="N311" s="1">
        <v>3.0</v>
      </c>
      <c r="O311" s="1" t="s">
        <v>401</v>
      </c>
      <c r="P311" s="1" t="s">
        <v>2379</v>
      </c>
      <c r="Q311" s="1" t="s">
        <v>2380</v>
      </c>
      <c r="R311" s="1" t="s">
        <v>2381</v>
      </c>
      <c r="S311" s="9" t="s">
        <v>2349</v>
      </c>
      <c r="T311" s="1" t="str">
        <f>"&gt;"&amp;'RiPPs-Referencia'!$D311&amp;" "&amp;'RiPPs-Referencia'!$R311</f>
        <v>&gt;Erythreapeptin DPSHGGGSNLSLLASCANSTVSLLTCH</v>
      </c>
      <c r="U311" s="10">
        <v>0.139</v>
      </c>
      <c r="V311" s="10" t="s">
        <v>44</v>
      </c>
      <c r="W311" s="11">
        <v>0.526</v>
      </c>
      <c r="X311" s="11" t="s">
        <v>36</v>
      </c>
      <c r="Y311" s="12">
        <v>0.5203791</v>
      </c>
      <c r="Z311" s="2" t="s">
        <v>36</v>
      </c>
      <c r="AA311" s="13">
        <v>0.9975</v>
      </c>
      <c r="AB311" s="13" t="s">
        <v>36</v>
      </c>
      <c r="AC311" s="14">
        <v>0.79</v>
      </c>
      <c r="AD311" s="14" t="s">
        <v>36</v>
      </c>
      <c r="AE311" s="1"/>
    </row>
    <row r="312" ht="15.75" customHeight="1">
      <c r="A312" s="1" t="s">
        <v>2342</v>
      </c>
      <c r="B312" s="1" t="s">
        <v>2382</v>
      </c>
      <c r="C312" s="1" t="s">
        <v>317</v>
      </c>
      <c r="D312" s="1" t="s">
        <v>2383</v>
      </c>
      <c r="E312" s="1" t="s">
        <v>255</v>
      </c>
      <c r="F312" s="1" t="s">
        <v>48</v>
      </c>
      <c r="G312" s="2" t="s">
        <v>36</v>
      </c>
      <c r="H312" s="1" t="s">
        <v>37</v>
      </c>
      <c r="I312" s="1" t="s">
        <v>48</v>
      </c>
      <c r="J312" s="1">
        <v>1946.32</v>
      </c>
      <c r="K312" s="1">
        <v>3.27</v>
      </c>
      <c r="L312" s="1">
        <v>-1.18</v>
      </c>
      <c r="M312" s="1">
        <v>-0.73</v>
      </c>
      <c r="N312" s="1">
        <v>4.0</v>
      </c>
      <c r="O312" s="1" t="s">
        <v>2384</v>
      </c>
      <c r="P312" s="1" t="s">
        <v>2385</v>
      </c>
      <c r="Q312" s="1" t="s">
        <v>2386</v>
      </c>
      <c r="R312" s="1" t="s">
        <v>2387</v>
      </c>
      <c r="S312" s="9" t="s">
        <v>2388</v>
      </c>
      <c r="T312" s="1" t="str">
        <f>"&gt;"&amp;'RiPPs-Referencia'!$D312&amp;" "&amp;'RiPPs-Referencia'!$R312</f>
        <v>&gt;Gardimycin (actagardine) SSGWVCTLTIECGTVICAC</v>
      </c>
      <c r="U312" s="10">
        <v>0.752</v>
      </c>
      <c r="V312" s="10" t="s">
        <v>36</v>
      </c>
      <c r="W312" s="11">
        <v>0.545</v>
      </c>
      <c r="X312" s="11" t="s">
        <v>36</v>
      </c>
      <c r="Y312" s="12">
        <v>0.92634034</v>
      </c>
      <c r="Z312" s="2" t="s">
        <v>36</v>
      </c>
      <c r="AA312" s="13">
        <v>0.9991</v>
      </c>
      <c r="AB312" s="13" t="s">
        <v>36</v>
      </c>
      <c r="AC312" s="14">
        <v>0.86</v>
      </c>
      <c r="AD312" s="14" t="s">
        <v>36</v>
      </c>
      <c r="AE312" s="1"/>
    </row>
    <row r="313" ht="15.75" customHeight="1">
      <c r="A313" s="1" t="s">
        <v>2342</v>
      </c>
      <c r="B313" s="1" t="s">
        <v>2389</v>
      </c>
      <c r="C313" s="1" t="s">
        <v>317</v>
      </c>
      <c r="D313" s="1" t="s">
        <v>2390</v>
      </c>
      <c r="E313" s="1" t="s">
        <v>302</v>
      </c>
      <c r="F313" s="1" t="s">
        <v>48</v>
      </c>
      <c r="G313" s="2" t="s">
        <v>44</v>
      </c>
      <c r="H313" s="1" t="s">
        <v>59</v>
      </c>
      <c r="I313" s="1" t="s">
        <v>59</v>
      </c>
      <c r="J313" s="1">
        <v>2329.6</v>
      </c>
      <c r="K313" s="1">
        <v>5.12</v>
      </c>
      <c r="L313" s="1">
        <v>-0.09</v>
      </c>
      <c r="M313" s="1">
        <v>-0.66</v>
      </c>
      <c r="N313" s="1">
        <v>4.0</v>
      </c>
      <c r="O313" s="1" t="s">
        <v>2391</v>
      </c>
      <c r="P313" s="1" t="s">
        <v>2392</v>
      </c>
      <c r="Q313" s="1" t="s">
        <v>2393</v>
      </c>
      <c r="R313" s="1" t="s">
        <v>2394</v>
      </c>
      <c r="S313" s="9" t="s">
        <v>2395</v>
      </c>
      <c r="T313" s="1" t="str">
        <f>"&gt;"&amp;'RiPPs-Referencia'!$D313&amp;" "&amp;'RiPPs-Referencia'!$R313</f>
        <v>&gt;NAI 112 VSTLSVSSPCPGWPSSFTWSNC</v>
      </c>
      <c r="U313" s="10">
        <v>0.634</v>
      </c>
      <c r="V313" s="10" t="s">
        <v>36</v>
      </c>
      <c r="W313" s="11">
        <v>0.28</v>
      </c>
      <c r="X313" s="11" t="s">
        <v>44</v>
      </c>
      <c r="Y313" s="12">
        <v>0.34855044</v>
      </c>
      <c r="Z313" s="2" t="s">
        <v>44</v>
      </c>
      <c r="AA313" s="13">
        <v>0.93</v>
      </c>
      <c r="AB313" s="13" t="s">
        <v>36</v>
      </c>
      <c r="AC313" s="14">
        <v>0.91</v>
      </c>
      <c r="AD313" s="14" t="s">
        <v>36</v>
      </c>
      <c r="AE313" s="1"/>
    </row>
    <row r="314" ht="15.75" customHeight="1">
      <c r="A314" s="1" t="s">
        <v>2342</v>
      </c>
      <c r="B314" s="1" t="s">
        <v>2396</v>
      </c>
      <c r="C314" s="1" t="s">
        <v>2397</v>
      </c>
      <c r="D314" s="1" t="s">
        <v>2398</v>
      </c>
      <c r="E314" s="1" t="s">
        <v>340</v>
      </c>
      <c r="F314" s="1" t="s">
        <v>48</v>
      </c>
      <c r="G314" s="2" t="s">
        <v>44</v>
      </c>
      <c r="H314" s="1" t="s">
        <v>59</v>
      </c>
      <c r="I314" s="1" t="s">
        <v>59</v>
      </c>
      <c r="J314" s="1">
        <v>2321.58</v>
      </c>
      <c r="K314" s="1">
        <v>5.64</v>
      </c>
      <c r="L314" s="1">
        <v>-1.82</v>
      </c>
      <c r="M314" s="1">
        <v>-0.31</v>
      </c>
      <c r="N314" s="1">
        <v>2.0</v>
      </c>
      <c r="O314" s="1" t="s">
        <v>2399</v>
      </c>
      <c r="P314" s="1" t="s">
        <v>2400</v>
      </c>
      <c r="Q314" s="1" t="s">
        <v>2401</v>
      </c>
      <c r="R314" s="1" t="s">
        <v>2402</v>
      </c>
      <c r="S314" s="9" t="s">
        <v>2403</v>
      </c>
      <c r="T314" s="1" t="str">
        <f>"&gt;"&amp;'RiPPs-Referencia'!$D314&amp;" "&amp;'RiPPs-Referencia'!$R314</f>
        <v>&gt;Pinensin A SHPTHTVATDDQGHLCTTIICA</v>
      </c>
      <c r="U314" s="10">
        <v>0.059</v>
      </c>
      <c r="V314" s="10" t="s">
        <v>44</v>
      </c>
      <c r="W314" s="11">
        <v>0.018</v>
      </c>
      <c r="X314" s="11" t="s">
        <v>44</v>
      </c>
      <c r="Y314" s="12">
        <v>0.070136756</v>
      </c>
      <c r="Z314" s="2" t="s">
        <v>44</v>
      </c>
      <c r="AA314" s="13">
        <v>0.1079</v>
      </c>
      <c r="AB314" s="13" t="s">
        <v>44</v>
      </c>
      <c r="AC314" s="14">
        <v>0.56</v>
      </c>
      <c r="AD314" s="14" t="s">
        <v>36</v>
      </c>
      <c r="AE314" s="1"/>
    </row>
    <row r="315" ht="15.75" customHeight="1">
      <c r="A315" s="1" t="s">
        <v>2342</v>
      </c>
      <c r="B315" s="1" t="s">
        <v>2404</v>
      </c>
      <c r="C315" s="1" t="s">
        <v>1670</v>
      </c>
      <c r="D315" s="1" t="s">
        <v>2405</v>
      </c>
      <c r="E315" s="1" t="s">
        <v>255</v>
      </c>
      <c r="F315" s="1" t="s">
        <v>48</v>
      </c>
      <c r="G315" s="2" t="s">
        <v>48</v>
      </c>
      <c r="H315" s="1" t="s">
        <v>59</v>
      </c>
      <c r="I315" s="1" t="s">
        <v>59</v>
      </c>
      <c r="J315" s="1">
        <v>1820.13</v>
      </c>
      <c r="K315" s="1">
        <v>8.3</v>
      </c>
      <c r="L315" s="1">
        <v>0.91</v>
      </c>
      <c r="M315" s="1">
        <v>-0.75</v>
      </c>
      <c r="N315" s="1">
        <v>2.0</v>
      </c>
      <c r="O315" s="1" t="s">
        <v>2406</v>
      </c>
      <c r="P315" s="1" t="s">
        <v>2407</v>
      </c>
      <c r="Q315" s="1" t="s">
        <v>2408</v>
      </c>
      <c r="R315" s="1" t="s">
        <v>2409</v>
      </c>
      <c r="S315" s="9" t="s">
        <v>2410</v>
      </c>
      <c r="T315" s="1" t="str">
        <f>"&gt;"&amp;'RiPPs-Referencia'!$D315&amp;" "&amp;'RiPPs-Referencia'!$R315</f>
        <v>&gt;Prochlorosin 1.1 FFCVQGTANRFTINVC</v>
      </c>
      <c r="U315" s="10">
        <v>0.347</v>
      </c>
      <c r="V315" s="10" t="s">
        <v>44</v>
      </c>
      <c r="W315" s="11">
        <v>0.752</v>
      </c>
      <c r="X315" s="11" t="s">
        <v>36</v>
      </c>
      <c r="Y315" s="12">
        <v>0.030581534</v>
      </c>
      <c r="Z315" s="2" t="s">
        <v>44</v>
      </c>
      <c r="AA315" s="13">
        <v>0.9941</v>
      </c>
      <c r="AB315" s="13" t="s">
        <v>36</v>
      </c>
      <c r="AC315" s="14">
        <v>0.54</v>
      </c>
      <c r="AD315" s="14" t="s">
        <v>36</v>
      </c>
      <c r="AE315" s="1"/>
    </row>
    <row r="316" ht="15.75" customHeight="1">
      <c r="A316" s="1" t="s">
        <v>2342</v>
      </c>
      <c r="B316" s="1" t="s">
        <v>2404</v>
      </c>
      <c r="C316" s="1" t="s">
        <v>1670</v>
      </c>
      <c r="D316" s="1" t="s">
        <v>2411</v>
      </c>
      <c r="E316" s="1" t="s">
        <v>255</v>
      </c>
      <c r="F316" s="1" t="s">
        <v>48</v>
      </c>
      <c r="G316" s="2" t="s">
        <v>48</v>
      </c>
      <c r="H316" s="1" t="s">
        <v>59</v>
      </c>
      <c r="I316" s="1" t="s">
        <v>59</v>
      </c>
      <c r="J316" s="1">
        <v>2257.74</v>
      </c>
      <c r="K316" s="1">
        <v>4.09</v>
      </c>
      <c r="L316" s="1">
        <v>-1.13</v>
      </c>
      <c r="M316" s="1">
        <v>-0.39</v>
      </c>
      <c r="N316" s="1">
        <v>3.0</v>
      </c>
      <c r="O316" s="1" t="s">
        <v>2412</v>
      </c>
      <c r="P316" s="1" t="s">
        <v>2413</v>
      </c>
      <c r="Q316" s="1" t="s">
        <v>2414</v>
      </c>
      <c r="R316" s="1" t="s">
        <v>2415</v>
      </c>
      <c r="S316" s="9" t="s">
        <v>2410</v>
      </c>
      <c r="T316" s="1" t="str">
        <f>"&gt;"&amp;'RiPPs-Referencia'!$D316&amp;" "&amp;'RiPPs-Referencia'!$R316</f>
        <v>&gt;Prochlorosin 1.7 TIGGTIVSITCETCDLLVGKMC</v>
      </c>
      <c r="U316" s="10">
        <v>0.109</v>
      </c>
      <c r="V316" s="10" t="s">
        <v>44</v>
      </c>
      <c r="W316" s="11">
        <v>0.38</v>
      </c>
      <c r="X316" s="11" t="s">
        <v>44</v>
      </c>
      <c r="Y316" s="12">
        <v>0.7702932</v>
      </c>
      <c r="Z316" s="2" t="s">
        <v>36</v>
      </c>
      <c r="AA316" s="13">
        <v>0.0182</v>
      </c>
      <c r="AB316" s="13" t="s">
        <v>44</v>
      </c>
      <c r="AC316" s="14">
        <v>0.54</v>
      </c>
      <c r="AD316" s="14" t="s">
        <v>36</v>
      </c>
      <c r="AE316" s="1"/>
    </row>
    <row r="317" ht="15.75" customHeight="1">
      <c r="A317" s="1" t="s">
        <v>2342</v>
      </c>
      <c r="B317" s="1" t="s">
        <v>2404</v>
      </c>
      <c r="C317" s="1" t="s">
        <v>1670</v>
      </c>
      <c r="D317" s="1" t="s">
        <v>2416</v>
      </c>
      <c r="E317" s="1" t="s">
        <v>255</v>
      </c>
      <c r="F317" s="1" t="s">
        <v>48</v>
      </c>
      <c r="G317" s="2" t="s">
        <v>48</v>
      </c>
      <c r="H317" s="1" t="s">
        <v>59</v>
      </c>
      <c r="I317" s="1" t="s">
        <v>59</v>
      </c>
      <c r="J317" s="1">
        <v>1914.09</v>
      </c>
      <c r="K317" s="1">
        <v>4.09</v>
      </c>
      <c r="L317" s="1">
        <v>-1.13</v>
      </c>
      <c r="M317" s="1">
        <v>0.13</v>
      </c>
      <c r="N317" s="1">
        <v>3.0</v>
      </c>
      <c r="O317" s="1" t="s">
        <v>2417</v>
      </c>
      <c r="P317" s="1" t="s">
        <v>2418</v>
      </c>
      <c r="Q317" s="1" t="s">
        <v>2419</v>
      </c>
      <c r="R317" s="1" t="s">
        <v>2420</v>
      </c>
      <c r="S317" s="9" t="s">
        <v>2410</v>
      </c>
      <c r="T317" s="1" t="str">
        <f>"&gt;"&amp;'RiPPs-Referencia'!$D317&amp;" "&amp;'RiPPs-Referencia'!$R317</f>
        <v>&gt;Prochlorosin 2.11 GRIDTCPAGGGTSEQTGTCC</v>
      </c>
      <c r="U317" s="10">
        <v>0.129</v>
      </c>
      <c r="V317" s="10" t="s">
        <v>44</v>
      </c>
      <c r="W317" s="11">
        <v>0.049</v>
      </c>
      <c r="X317" s="11" t="s">
        <v>44</v>
      </c>
      <c r="Y317" s="12">
        <v>0.5458339</v>
      </c>
      <c r="Z317" s="2" t="s">
        <v>36</v>
      </c>
      <c r="AA317" s="13">
        <v>0.8689</v>
      </c>
      <c r="AB317" s="13" t="s">
        <v>36</v>
      </c>
      <c r="AC317" s="14">
        <v>0.54</v>
      </c>
      <c r="AD317" s="14" t="s">
        <v>36</v>
      </c>
      <c r="AE317" s="1"/>
    </row>
    <row r="318" ht="15.75" customHeight="1">
      <c r="A318" s="1" t="s">
        <v>2342</v>
      </c>
      <c r="B318" s="1" t="s">
        <v>2404</v>
      </c>
      <c r="C318" s="1" t="s">
        <v>1670</v>
      </c>
      <c r="D318" s="1" t="s">
        <v>2421</v>
      </c>
      <c r="E318" s="1" t="s">
        <v>255</v>
      </c>
      <c r="F318" s="1" t="s">
        <v>48</v>
      </c>
      <c r="G318" s="2" t="s">
        <v>48</v>
      </c>
      <c r="H318" s="1" t="s">
        <v>59</v>
      </c>
      <c r="I318" s="1" t="s">
        <v>59</v>
      </c>
      <c r="J318" s="1">
        <v>2087.31</v>
      </c>
      <c r="K318" s="1">
        <v>5.11</v>
      </c>
      <c r="L318" s="1">
        <v>-1.91</v>
      </c>
      <c r="M318" s="1">
        <v>-0.25</v>
      </c>
      <c r="N318" s="1">
        <v>2.0</v>
      </c>
      <c r="O318" s="1" t="s">
        <v>2422</v>
      </c>
      <c r="P318" s="1" t="s">
        <v>2423</v>
      </c>
      <c r="Q318" s="1" t="s">
        <v>2424</v>
      </c>
      <c r="R318" s="1" t="s">
        <v>2425</v>
      </c>
      <c r="S318" s="9" t="s">
        <v>2410</v>
      </c>
      <c r="T318" s="1" t="str">
        <f>"&gt;"&amp;'RiPPs-Referencia'!$D318&amp;" "&amp;'RiPPs-Referencia'!$R318</f>
        <v>&gt;Prochlorosin 2.8 AACHNHAPSMPPSYWEGEC</v>
      </c>
      <c r="U318" s="10">
        <v>0.149</v>
      </c>
      <c r="V318" s="10" t="s">
        <v>44</v>
      </c>
      <c r="W318" s="11">
        <v>0.024</v>
      </c>
      <c r="X318" s="11" t="s">
        <v>44</v>
      </c>
      <c r="Y318" s="12">
        <v>0.080183536</v>
      </c>
      <c r="Z318" s="2" t="s">
        <v>44</v>
      </c>
      <c r="AA318" s="13">
        <v>0.0049</v>
      </c>
      <c r="AB318" s="13" t="s">
        <v>44</v>
      </c>
      <c r="AC318" s="14">
        <v>0.54</v>
      </c>
      <c r="AD318" s="14" t="s">
        <v>36</v>
      </c>
      <c r="AE318" s="1"/>
    </row>
    <row r="319" ht="15.75" customHeight="1">
      <c r="A319" s="1" t="s">
        <v>2342</v>
      </c>
      <c r="B319" s="1" t="s">
        <v>2404</v>
      </c>
      <c r="C319" s="1" t="s">
        <v>1670</v>
      </c>
      <c r="D319" s="1" t="s">
        <v>2426</v>
      </c>
      <c r="E319" s="1" t="s">
        <v>255</v>
      </c>
      <c r="F319" s="1" t="s">
        <v>48</v>
      </c>
      <c r="G319" s="2" t="s">
        <v>48</v>
      </c>
      <c r="H319" s="1" t="s">
        <v>59</v>
      </c>
      <c r="I319" s="1" t="s">
        <v>59</v>
      </c>
      <c r="J319" s="1">
        <v>2310.66</v>
      </c>
      <c r="K319" s="1">
        <v>8.27</v>
      </c>
      <c r="L319" s="1">
        <v>1.0</v>
      </c>
      <c r="M319" s="1">
        <v>-0.2</v>
      </c>
      <c r="N319" s="1">
        <v>2.0</v>
      </c>
      <c r="O319" s="1" t="s">
        <v>2427</v>
      </c>
      <c r="P319" s="1" t="s">
        <v>2428</v>
      </c>
      <c r="Q319" s="1" t="s">
        <v>2429</v>
      </c>
      <c r="R319" s="1" t="s">
        <v>2430</v>
      </c>
      <c r="S319" s="9" t="s">
        <v>2410</v>
      </c>
      <c r="T319" s="1" t="str">
        <f>"&gt;"&amp;'RiPPs-Referencia'!$D319&amp;" "&amp;'RiPPs-Referencia'!$R319</f>
        <v>&gt;Prochlorosin 3.3 GDTGIQAVLHTAGCYGGTKMCRA</v>
      </c>
      <c r="U319" s="10">
        <v>0.515</v>
      </c>
      <c r="V319" s="10" t="s">
        <v>36</v>
      </c>
      <c r="W319" s="11">
        <v>0.746</v>
      </c>
      <c r="X319" s="11" t="s">
        <v>36</v>
      </c>
      <c r="Y319" s="12">
        <v>0.8226535</v>
      </c>
      <c r="Z319" s="2" t="s">
        <v>36</v>
      </c>
      <c r="AA319" s="13">
        <v>0.9124</v>
      </c>
      <c r="AB319" s="13" t="s">
        <v>36</v>
      </c>
      <c r="AC319" s="14">
        <v>0.54</v>
      </c>
      <c r="AD319" s="14" t="s">
        <v>36</v>
      </c>
      <c r="AE319" s="1"/>
    </row>
    <row r="320" ht="15.75" customHeight="1">
      <c r="A320" s="1" t="s">
        <v>2342</v>
      </c>
      <c r="B320" s="1" t="s">
        <v>2404</v>
      </c>
      <c r="C320" s="1" t="s">
        <v>1670</v>
      </c>
      <c r="D320" s="1" t="s">
        <v>2431</v>
      </c>
      <c r="E320" s="1" t="s">
        <v>255</v>
      </c>
      <c r="F320" s="1" t="s">
        <v>48</v>
      </c>
      <c r="G320" s="2" t="s">
        <v>48</v>
      </c>
      <c r="H320" s="1" t="s">
        <v>59</v>
      </c>
      <c r="I320" s="1" t="s">
        <v>59</v>
      </c>
      <c r="J320" s="1">
        <v>1342.49</v>
      </c>
      <c r="K320" s="1">
        <v>3.09</v>
      </c>
      <c r="L320" s="1">
        <v>-1.09</v>
      </c>
      <c r="M320" s="1">
        <v>-0.45</v>
      </c>
      <c r="N320" s="1">
        <v>2.0</v>
      </c>
      <c r="O320" s="1" t="s">
        <v>2432</v>
      </c>
      <c r="P320" s="1" t="s">
        <v>2433</v>
      </c>
      <c r="Q320" s="1" t="s">
        <v>2434</v>
      </c>
      <c r="R320" s="1" t="s">
        <v>2435</v>
      </c>
      <c r="S320" s="9" t="s">
        <v>2410</v>
      </c>
      <c r="T320" s="1" t="str">
        <f>"&gt;"&amp;'RiPPs-Referencia'!$D320&amp;" "&amp;'RiPPs-Referencia'!$R320</f>
        <v>&gt;Prochlorosin 4.3 TASGGCDTSMFCY</v>
      </c>
      <c r="U320" s="10">
        <v>0.267</v>
      </c>
      <c r="V320" s="10" t="s">
        <v>44</v>
      </c>
      <c r="W320" s="11">
        <v>0.025</v>
      </c>
      <c r="X320" s="11" t="s">
        <v>44</v>
      </c>
      <c r="Y320" s="12">
        <v>0.127642</v>
      </c>
      <c r="Z320" s="2" t="s">
        <v>44</v>
      </c>
      <c r="AA320" s="13">
        <v>0.6703</v>
      </c>
      <c r="AB320" s="13" t="s">
        <v>36</v>
      </c>
      <c r="AC320" s="14">
        <v>0.54</v>
      </c>
      <c r="AD320" s="14" t="s">
        <v>36</v>
      </c>
      <c r="AE320" s="1"/>
    </row>
    <row r="321" ht="15.75" customHeight="1">
      <c r="A321" s="1" t="s">
        <v>2342</v>
      </c>
      <c r="B321" s="1" t="s">
        <v>2436</v>
      </c>
      <c r="C321" s="1" t="s">
        <v>187</v>
      </c>
      <c r="D321" s="1" t="s">
        <v>2437</v>
      </c>
      <c r="E321" s="1" t="s">
        <v>255</v>
      </c>
      <c r="F321" s="1" t="s">
        <v>48</v>
      </c>
      <c r="G321" s="2" t="s">
        <v>36</v>
      </c>
      <c r="H321" s="1" t="s">
        <v>37</v>
      </c>
      <c r="I321" s="1" t="s">
        <v>256</v>
      </c>
      <c r="J321" s="1">
        <v>2420.78</v>
      </c>
      <c r="K321" s="1">
        <v>6.0</v>
      </c>
      <c r="L321" s="1">
        <v>-0.13</v>
      </c>
      <c r="M321" s="1">
        <v>-0.25</v>
      </c>
      <c r="N321" s="1">
        <v>0.0</v>
      </c>
      <c r="O321" s="1" t="s">
        <v>2438</v>
      </c>
      <c r="P321" s="1" t="s">
        <v>2439</v>
      </c>
      <c r="Q321" s="1" t="s">
        <v>2440</v>
      </c>
      <c r="R321" s="1" t="s">
        <v>2441</v>
      </c>
      <c r="S321" s="9" t="s">
        <v>2442</v>
      </c>
      <c r="T321" s="1" t="str">
        <f>"&gt;"&amp;'RiPPs-Referencia'!$D321&amp;" "&amp;'RiPPs-Referencia'!$R321</f>
        <v>&gt;Salivaricin A2# KRGTGWFATITDDCPNSVFVCC</v>
      </c>
      <c r="U321" s="10">
        <v>0.277</v>
      </c>
      <c r="V321" s="10" t="s">
        <v>44</v>
      </c>
      <c r="W321" s="11">
        <v>0.406</v>
      </c>
      <c r="X321" s="11" t="s">
        <v>44</v>
      </c>
      <c r="Y321" s="12">
        <v>0.802532</v>
      </c>
      <c r="Z321" s="2" t="s">
        <v>36</v>
      </c>
      <c r="AA321" s="13">
        <v>0.9999</v>
      </c>
      <c r="AB321" s="13" t="s">
        <v>36</v>
      </c>
      <c r="AC321" s="14">
        <v>0.88</v>
      </c>
      <c r="AD321" s="14" t="s">
        <v>36</v>
      </c>
      <c r="AE321" s="1"/>
    </row>
    <row r="322" ht="15.75" customHeight="1">
      <c r="A322" s="1" t="s">
        <v>2342</v>
      </c>
      <c r="B322" s="1" t="s">
        <v>2436</v>
      </c>
      <c r="C322" s="1" t="s">
        <v>187</v>
      </c>
      <c r="D322" s="1" t="s">
        <v>2443</v>
      </c>
      <c r="E322" s="1" t="s">
        <v>255</v>
      </c>
      <c r="F322" s="1" t="s">
        <v>48</v>
      </c>
      <c r="G322" s="2" t="s">
        <v>36</v>
      </c>
      <c r="H322" s="1" t="s">
        <v>37</v>
      </c>
      <c r="I322" s="1" t="s">
        <v>256</v>
      </c>
      <c r="J322" s="1">
        <v>2396.8</v>
      </c>
      <c r="K322" s="1">
        <v>6.0</v>
      </c>
      <c r="L322" s="1">
        <v>-0.13</v>
      </c>
      <c r="M322" s="1">
        <v>-0.21</v>
      </c>
      <c r="N322" s="1">
        <v>0.0</v>
      </c>
      <c r="O322" s="1" t="s">
        <v>2444</v>
      </c>
      <c r="P322" s="1" t="s">
        <v>2445</v>
      </c>
      <c r="Q322" s="1" t="s">
        <v>2440</v>
      </c>
      <c r="R322" s="1" t="s">
        <v>2446</v>
      </c>
      <c r="S322" s="9" t="s">
        <v>2442</v>
      </c>
      <c r="T322" s="1" t="str">
        <f>"&gt;"&amp;'RiPPs-Referencia'!$D322&amp;" "&amp;'RiPPs-Referencia'!$R322</f>
        <v>&gt;Salivaricin A4# KRGPGWIATITDDCPNSIFVCC</v>
      </c>
      <c r="U322" s="10">
        <v>0.317</v>
      </c>
      <c r="V322" s="10" t="s">
        <v>44</v>
      </c>
      <c r="W322" s="11">
        <v>0.604</v>
      </c>
      <c r="X322" s="11" t="s">
        <v>36</v>
      </c>
      <c r="Y322" s="12">
        <v>0.89591527</v>
      </c>
      <c r="Z322" s="2" t="s">
        <v>36</v>
      </c>
      <c r="AA322" s="13">
        <v>0.9998</v>
      </c>
      <c r="AB322" s="13" t="s">
        <v>36</v>
      </c>
      <c r="AC322" s="14">
        <v>0.88</v>
      </c>
      <c r="AD322" s="14" t="s">
        <v>36</v>
      </c>
      <c r="AE322" s="1"/>
    </row>
    <row r="323" ht="15.75" customHeight="1">
      <c r="A323" s="1" t="s">
        <v>2342</v>
      </c>
      <c r="B323" s="1" t="s">
        <v>2436</v>
      </c>
      <c r="C323" s="1" t="s">
        <v>187</v>
      </c>
      <c r="D323" s="1" t="s">
        <v>2447</v>
      </c>
      <c r="E323" s="1" t="s">
        <v>255</v>
      </c>
      <c r="F323" s="1" t="s">
        <v>48</v>
      </c>
      <c r="G323" s="2" t="s">
        <v>36</v>
      </c>
      <c r="H323" s="1" t="s">
        <v>37</v>
      </c>
      <c r="I323" s="1" t="s">
        <v>256</v>
      </c>
      <c r="J323" s="1">
        <v>2382.77</v>
      </c>
      <c r="K323" s="1">
        <v>6.0</v>
      </c>
      <c r="L323" s="1">
        <v>-0.13</v>
      </c>
      <c r="M323" s="1">
        <v>-0.2</v>
      </c>
      <c r="N323" s="1">
        <v>0.0</v>
      </c>
      <c r="O323" s="1" t="s">
        <v>2448</v>
      </c>
      <c r="P323" s="1" t="s">
        <v>2449</v>
      </c>
      <c r="Q323" s="1" t="s">
        <v>2440</v>
      </c>
      <c r="R323" s="1" t="s">
        <v>2450</v>
      </c>
      <c r="S323" s="9" t="s">
        <v>2442</v>
      </c>
      <c r="T323" s="1" t="str">
        <f>"&gt;"&amp;'RiPPs-Referencia'!$D323&amp;" "&amp;'RiPPs-Referencia'!$R323</f>
        <v>&gt;Salivaricin A5# KRGPGWIATITDDCPNSVFVCC</v>
      </c>
      <c r="U323" s="10">
        <v>0.426</v>
      </c>
      <c r="V323" s="10" t="s">
        <v>44</v>
      </c>
      <c r="W323" s="11">
        <v>0.527</v>
      </c>
      <c r="X323" s="11" t="s">
        <v>36</v>
      </c>
      <c r="Y323" s="12">
        <v>0.88579094</v>
      </c>
      <c r="Z323" s="2" t="s">
        <v>36</v>
      </c>
      <c r="AA323" s="13">
        <v>0.9999</v>
      </c>
      <c r="AB323" s="13" t="s">
        <v>36</v>
      </c>
      <c r="AC323" s="14">
        <v>0.88</v>
      </c>
      <c r="AD323" s="14" t="s">
        <v>36</v>
      </c>
      <c r="AE323" s="1"/>
    </row>
    <row r="324" ht="15.75" customHeight="1">
      <c r="A324" s="1" t="s">
        <v>2342</v>
      </c>
      <c r="B324" s="1" t="s">
        <v>32</v>
      </c>
      <c r="C324" s="1" t="s">
        <v>317</v>
      </c>
      <c r="D324" s="1" t="s">
        <v>2451</v>
      </c>
      <c r="E324" s="1" t="s">
        <v>35</v>
      </c>
      <c r="F324" s="1" t="s">
        <v>48</v>
      </c>
      <c r="G324" s="2" t="s">
        <v>36</v>
      </c>
      <c r="H324" s="1" t="s">
        <v>37</v>
      </c>
      <c r="I324" s="1" t="s">
        <v>38</v>
      </c>
      <c r="J324" s="1">
        <v>834.99</v>
      </c>
      <c r="K324" s="1">
        <v>3.09</v>
      </c>
      <c r="L324" s="1">
        <v>-1.05</v>
      </c>
      <c r="M324" s="1">
        <v>-0.63</v>
      </c>
      <c r="N324" s="1">
        <v>1.0</v>
      </c>
      <c r="O324" s="1" t="s">
        <v>2452</v>
      </c>
      <c r="P324" s="1" t="s">
        <v>2453</v>
      </c>
      <c r="Q324" s="1" t="s">
        <v>41</v>
      </c>
      <c r="R324" s="1" t="s">
        <v>2454</v>
      </c>
      <c r="S324" s="9" t="s">
        <v>2455</v>
      </c>
      <c r="T324" s="1" t="str">
        <f>"&gt;"&amp;'RiPPs-Referencia'!$D324&amp;" "&amp;'RiPPs-Referencia'!$R324</f>
        <v>&gt;	Bottromycin B2 GPVVVFDC</v>
      </c>
      <c r="U324" s="10">
        <v>0.218</v>
      </c>
      <c r="V324" s="10" t="s">
        <v>44</v>
      </c>
      <c r="W324" s="11">
        <v>0.002</v>
      </c>
      <c r="X324" s="11" t="s">
        <v>44</v>
      </c>
      <c r="Y324" s="12">
        <v>0.16828075</v>
      </c>
      <c r="Z324" s="2" t="s">
        <v>44</v>
      </c>
      <c r="AA324" s="13">
        <v>0.5868</v>
      </c>
      <c r="AB324" s="13" t="s">
        <v>36</v>
      </c>
      <c r="AC324" s="14">
        <v>0.42</v>
      </c>
      <c r="AD324" s="14" t="s">
        <v>44</v>
      </c>
      <c r="AE324" s="1"/>
    </row>
    <row r="325" ht="15.75" customHeight="1">
      <c r="A325" s="1" t="s">
        <v>2342</v>
      </c>
      <c r="B325" s="1" t="s">
        <v>970</v>
      </c>
      <c r="C325" s="1" t="s">
        <v>827</v>
      </c>
      <c r="D325" s="1" t="s">
        <v>2456</v>
      </c>
      <c r="E325" s="1" t="s">
        <v>2457</v>
      </c>
      <c r="F325" s="1" t="s">
        <v>48</v>
      </c>
      <c r="G325" s="2" t="s">
        <v>36</v>
      </c>
      <c r="H325" s="1" t="s">
        <v>829</v>
      </c>
      <c r="I325" s="1" t="s">
        <v>197</v>
      </c>
      <c r="J325" s="1">
        <v>3255.35</v>
      </c>
      <c r="K325" s="1">
        <v>6.84</v>
      </c>
      <c r="L325" s="1">
        <v>-0.09</v>
      </c>
      <c r="M325" s="1">
        <v>-0.17</v>
      </c>
      <c r="N325" s="1">
        <v>8.0</v>
      </c>
      <c r="O325" s="1" t="s">
        <v>2458</v>
      </c>
      <c r="P325" s="1" t="s">
        <v>2459</v>
      </c>
      <c r="Q325" s="1" t="s">
        <v>2460</v>
      </c>
      <c r="R325" s="1" t="s">
        <v>2461</v>
      </c>
      <c r="S325" s="9" t="s">
        <v>2462</v>
      </c>
      <c r="T325" s="1" t="str">
        <f>"&gt;"&amp;'RiPPs-Referencia'!$D325&amp;" "&amp;'RiPPs-Referencia'!$R325</f>
        <v>&gt;Microcin B17 VGIGGGGGGGGGGSCGGQGGGCGGCSNGCSGGNGGSGGSGSHI</v>
      </c>
      <c r="U325" s="10">
        <v>0.861</v>
      </c>
      <c r="V325" s="10" t="s">
        <v>36</v>
      </c>
      <c r="W325" s="11">
        <v>0.986</v>
      </c>
      <c r="X325" s="11" t="s">
        <v>36</v>
      </c>
      <c r="Y325" s="12">
        <v>0.6010228</v>
      </c>
      <c r="Z325" s="2" t="s">
        <v>36</v>
      </c>
      <c r="AA325" s="13">
        <v>0.9997</v>
      </c>
      <c r="AB325" s="13" t="s">
        <v>36</v>
      </c>
      <c r="AC325" s="14">
        <v>0.87</v>
      </c>
      <c r="AD325" s="14" t="s">
        <v>36</v>
      </c>
      <c r="AE325" s="1"/>
    </row>
    <row r="326" ht="15.75" customHeight="1">
      <c r="A326" s="1" t="s">
        <v>2342</v>
      </c>
      <c r="B326" s="1" t="s">
        <v>2463</v>
      </c>
      <c r="C326" s="1" t="s">
        <v>317</v>
      </c>
      <c r="D326" s="1" t="s">
        <v>2464</v>
      </c>
      <c r="E326" s="1" t="s">
        <v>302</v>
      </c>
      <c r="F326" s="1" t="s">
        <v>48</v>
      </c>
      <c r="G326" s="2" t="s">
        <v>44</v>
      </c>
      <c r="H326" s="1" t="s">
        <v>59</v>
      </c>
      <c r="I326" s="1" t="s">
        <v>59</v>
      </c>
      <c r="J326" s="1">
        <v>2847.16</v>
      </c>
      <c r="K326" s="1">
        <v>7.05</v>
      </c>
      <c r="L326" s="1">
        <v>0.05</v>
      </c>
      <c r="M326" s="1">
        <v>-0.43</v>
      </c>
      <c r="N326" s="1">
        <v>6.0</v>
      </c>
      <c r="O326" s="1" t="s">
        <v>2465</v>
      </c>
      <c r="P326" s="1" t="s">
        <v>2466</v>
      </c>
      <c r="Q326" s="1" t="s">
        <v>2467</v>
      </c>
      <c r="R326" s="1" t="s">
        <v>2468</v>
      </c>
      <c r="S326" s="9" t="s">
        <v>2469</v>
      </c>
      <c r="T326" s="1" t="str">
        <f>"&gt;"&amp;'RiPPs-Referencia'!$D326&amp;" "&amp;'RiPPs-Referencia'!$R326</f>
        <v>&gt;Stackepeptin A,B,C,D GGSSGSGHSCPSNLSATLCGGTSGLSVLICH</v>
      </c>
      <c r="U326" s="10">
        <v>0.545</v>
      </c>
      <c r="V326" s="10" t="s">
        <v>36</v>
      </c>
      <c r="W326" s="11">
        <v>0.981</v>
      </c>
      <c r="X326" s="11" t="s">
        <v>36</v>
      </c>
      <c r="Y326" s="12">
        <v>0.5817773</v>
      </c>
      <c r="Z326" s="2" t="s">
        <v>36</v>
      </c>
      <c r="AA326" s="13">
        <v>0.9859</v>
      </c>
      <c r="AB326" s="13" t="s">
        <v>36</v>
      </c>
      <c r="AC326" s="14">
        <v>0.65</v>
      </c>
      <c r="AD326" s="14" t="s">
        <v>36</v>
      </c>
      <c r="AE326" s="1"/>
    </row>
    <row r="327" ht="15.75" customHeight="1">
      <c r="A327" s="1" t="s">
        <v>2470</v>
      </c>
      <c r="B327" s="1" t="s">
        <v>2471</v>
      </c>
      <c r="C327" s="1" t="s">
        <v>317</v>
      </c>
      <c r="D327" s="1" t="s">
        <v>2472</v>
      </c>
      <c r="E327" s="1" t="s">
        <v>340</v>
      </c>
      <c r="F327" s="1" t="s">
        <v>48</v>
      </c>
      <c r="G327" s="2" t="s">
        <v>48</v>
      </c>
      <c r="H327" s="1" t="s">
        <v>59</v>
      </c>
      <c r="I327" s="1" t="s">
        <v>59</v>
      </c>
      <c r="J327" s="1">
        <v>3269.97</v>
      </c>
      <c r="K327" s="1">
        <v>8.75</v>
      </c>
      <c r="L327" s="1">
        <v>2.82</v>
      </c>
      <c r="M327" s="1">
        <v>-0.44</v>
      </c>
      <c r="N327" s="1">
        <v>4.0</v>
      </c>
      <c r="O327" s="1" t="s">
        <v>2473</v>
      </c>
      <c r="P327" s="1" t="s">
        <v>2474</v>
      </c>
      <c r="Q327" s="1" t="s">
        <v>2475</v>
      </c>
      <c r="R327" s="1" t="s">
        <v>2476</v>
      </c>
      <c r="S327" s="9" t="s">
        <v>2477</v>
      </c>
      <c r="T327" s="1" t="str">
        <f>"&gt;"&amp;'RiPPs-Referencia'!$D327&amp;" "&amp;'RiPPs-Referencia'!$R327</f>
        <v>&gt;flavucin ITSKSLCTPGCITGWMMCNTVTKGCSFTIGK</v>
      </c>
      <c r="U327" s="10">
        <v>0.584</v>
      </c>
      <c r="V327" s="10" t="s">
        <v>36</v>
      </c>
      <c r="W327" s="11">
        <v>0.982</v>
      </c>
      <c r="X327" s="11" t="s">
        <v>36</v>
      </c>
      <c r="Y327" s="12">
        <v>0.8980915</v>
      </c>
      <c r="Z327" s="2" t="s">
        <v>36</v>
      </c>
      <c r="AA327" s="13">
        <v>1.0</v>
      </c>
      <c r="AB327" s="13" t="s">
        <v>36</v>
      </c>
      <c r="AC327" s="14">
        <v>0.96</v>
      </c>
      <c r="AD327" s="14" t="s">
        <v>36</v>
      </c>
      <c r="AE327" s="1"/>
    </row>
    <row r="328" ht="15.75" customHeight="1">
      <c r="A328" s="17"/>
      <c r="B328" s="17"/>
      <c r="C328" s="17"/>
      <c r="D328" s="17"/>
      <c r="E328" s="17"/>
      <c r="F328" s="17"/>
      <c r="G328" s="18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9"/>
      <c r="V328" s="19"/>
      <c r="W328" s="20"/>
      <c r="X328" s="20"/>
      <c r="Y328" s="18"/>
      <c r="Z328" s="18"/>
      <c r="AA328" s="21"/>
      <c r="AB328" s="21"/>
      <c r="AC328" s="22"/>
      <c r="AD328" s="22"/>
      <c r="AE328" s="17"/>
    </row>
    <row r="329" ht="15.75" customHeight="1">
      <c r="A329" s="17"/>
      <c r="B329" s="17"/>
      <c r="C329" s="17"/>
      <c r="D329" s="17"/>
      <c r="E329" s="17"/>
      <c r="F329" s="17"/>
      <c r="G329" s="18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9"/>
      <c r="V329" s="19"/>
      <c r="W329" s="20"/>
      <c r="X329" s="20"/>
      <c r="Y329" s="18"/>
      <c r="Z329" s="18"/>
      <c r="AA329" s="21"/>
      <c r="AB329" s="21"/>
      <c r="AC329" s="22"/>
      <c r="AD329" s="22"/>
      <c r="AE329" s="17"/>
    </row>
    <row r="330" ht="15.75" customHeight="1">
      <c r="A330" s="17"/>
      <c r="B330" s="17"/>
      <c r="C330" s="17"/>
      <c r="D330" s="17"/>
      <c r="E330" s="17"/>
      <c r="F330" s="17"/>
      <c r="G330" s="18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9"/>
      <c r="V330" s="19"/>
      <c r="W330" s="20"/>
      <c r="X330" s="20"/>
      <c r="Y330" s="18"/>
      <c r="Z330" s="18"/>
      <c r="AA330" s="21"/>
      <c r="AB330" s="21"/>
      <c r="AC330" s="22"/>
      <c r="AD330" s="22"/>
      <c r="AE330" s="17"/>
    </row>
    <row r="331" ht="15.75" customHeight="1">
      <c r="A331" s="17"/>
      <c r="B331" s="17"/>
      <c r="C331" s="17"/>
      <c r="D331" s="17"/>
      <c r="E331" s="17"/>
      <c r="F331" s="17"/>
      <c r="G331" s="18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9"/>
      <c r="V331" s="19"/>
      <c r="W331" s="20"/>
      <c r="X331" s="20"/>
      <c r="Y331" s="18"/>
      <c r="Z331" s="18"/>
      <c r="AA331" s="21"/>
      <c r="AB331" s="21"/>
      <c r="AC331" s="22"/>
      <c r="AD331" s="22"/>
      <c r="AE331" s="17"/>
    </row>
    <row r="332" ht="15.75" customHeight="1">
      <c r="A332" s="17"/>
      <c r="B332" s="17"/>
      <c r="C332" s="17"/>
      <c r="D332" s="17"/>
      <c r="E332" s="17"/>
      <c r="F332" s="17"/>
      <c r="G332" s="18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9"/>
      <c r="V332" s="19"/>
      <c r="W332" s="20"/>
      <c r="X332" s="20"/>
      <c r="Y332" s="18"/>
      <c r="Z332" s="18"/>
      <c r="AA332" s="21"/>
      <c r="AB332" s="21"/>
      <c r="AC332" s="22"/>
      <c r="AD332" s="22"/>
      <c r="AE332" s="17"/>
    </row>
    <row r="333" ht="15.75" customHeight="1">
      <c r="A333" s="17"/>
      <c r="B333" s="17"/>
      <c r="C333" s="17"/>
      <c r="D333" s="17"/>
      <c r="E333" s="17"/>
      <c r="F333" s="17"/>
      <c r="G333" s="18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9"/>
      <c r="V333" s="19"/>
      <c r="W333" s="20"/>
      <c r="X333" s="20"/>
      <c r="Y333" s="18"/>
      <c r="Z333" s="18"/>
      <c r="AA333" s="21"/>
      <c r="AB333" s="21"/>
      <c r="AC333" s="22"/>
      <c r="AD333" s="22"/>
      <c r="AE333" s="17"/>
    </row>
    <row r="334" ht="15.75" customHeight="1">
      <c r="A334" s="17"/>
      <c r="B334" s="17"/>
      <c r="C334" s="17"/>
      <c r="D334" s="17"/>
      <c r="E334" s="17"/>
      <c r="F334" s="17"/>
      <c r="G334" s="18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9"/>
      <c r="V334" s="19"/>
      <c r="W334" s="20"/>
      <c r="X334" s="20"/>
      <c r="Y334" s="18"/>
      <c r="Z334" s="18"/>
      <c r="AA334" s="21"/>
      <c r="AB334" s="21"/>
      <c r="AC334" s="22"/>
      <c r="AD334" s="22"/>
      <c r="AE334" s="17"/>
    </row>
    <row r="335" ht="15.75" customHeight="1">
      <c r="A335" s="17"/>
      <c r="B335" s="17"/>
      <c r="C335" s="17"/>
      <c r="D335" s="17"/>
      <c r="E335" s="17"/>
      <c r="F335" s="17"/>
      <c r="G335" s="18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9"/>
      <c r="V335" s="19"/>
      <c r="W335" s="20"/>
      <c r="X335" s="20"/>
      <c r="Y335" s="18"/>
      <c r="Z335" s="18"/>
      <c r="AA335" s="21"/>
      <c r="AB335" s="21"/>
      <c r="AC335" s="22"/>
      <c r="AD335" s="22"/>
      <c r="AE335" s="17"/>
    </row>
    <row r="336" ht="15.75" customHeight="1">
      <c r="A336" s="17"/>
      <c r="B336" s="17"/>
      <c r="C336" s="17"/>
      <c r="D336" s="17"/>
      <c r="E336" s="17"/>
      <c r="F336" s="17"/>
      <c r="G336" s="18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9"/>
      <c r="V336" s="19"/>
      <c r="W336" s="20"/>
      <c r="X336" s="20"/>
      <c r="Y336" s="18"/>
      <c r="Z336" s="18"/>
      <c r="AA336" s="21"/>
      <c r="AB336" s="21"/>
      <c r="AC336" s="22"/>
      <c r="AD336" s="22"/>
      <c r="AE336" s="17"/>
    </row>
    <row r="337" ht="15.75" customHeight="1">
      <c r="A337" s="17"/>
      <c r="B337" s="17"/>
      <c r="C337" s="17"/>
      <c r="D337" s="17"/>
      <c r="E337" s="17"/>
      <c r="F337" s="17"/>
      <c r="G337" s="18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9"/>
      <c r="V337" s="19"/>
      <c r="W337" s="20"/>
      <c r="X337" s="20"/>
      <c r="Y337" s="18"/>
      <c r="Z337" s="18"/>
      <c r="AA337" s="21"/>
      <c r="AB337" s="21"/>
      <c r="AC337" s="22"/>
      <c r="AD337" s="22"/>
      <c r="AE337" s="17"/>
    </row>
    <row r="338" ht="15.75" customHeight="1">
      <c r="A338" s="17"/>
      <c r="B338" s="17"/>
      <c r="C338" s="17"/>
      <c r="D338" s="17"/>
      <c r="E338" s="17"/>
      <c r="F338" s="17"/>
      <c r="G338" s="18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9"/>
      <c r="V338" s="19"/>
      <c r="W338" s="20"/>
      <c r="X338" s="20"/>
      <c r="Y338" s="18"/>
      <c r="Z338" s="18"/>
      <c r="AA338" s="21"/>
      <c r="AB338" s="21"/>
      <c r="AC338" s="22"/>
      <c r="AD338" s="22"/>
      <c r="AE338" s="17"/>
    </row>
    <row r="339" ht="15.75" customHeight="1">
      <c r="A339" s="17"/>
      <c r="B339" s="17"/>
      <c r="C339" s="17"/>
      <c r="D339" s="17"/>
      <c r="E339" s="17"/>
      <c r="F339" s="17"/>
      <c r="G339" s="18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9"/>
      <c r="V339" s="19"/>
      <c r="W339" s="20"/>
      <c r="X339" s="20"/>
      <c r="Y339" s="18"/>
      <c r="Z339" s="18"/>
      <c r="AA339" s="21"/>
      <c r="AB339" s="21"/>
      <c r="AC339" s="22"/>
      <c r="AD339" s="22"/>
      <c r="AE339" s="17"/>
    </row>
    <row r="340" ht="15.75" customHeight="1">
      <c r="A340" s="17"/>
      <c r="B340" s="17"/>
      <c r="C340" s="17"/>
      <c r="D340" s="17"/>
      <c r="E340" s="17"/>
      <c r="F340" s="17"/>
      <c r="G340" s="18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9"/>
      <c r="V340" s="19"/>
      <c r="W340" s="20"/>
      <c r="X340" s="20"/>
      <c r="Y340" s="18"/>
      <c r="Z340" s="18"/>
      <c r="AA340" s="21"/>
      <c r="AB340" s="21"/>
      <c r="AC340" s="22"/>
      <c r="AD340" s="22"/>
      <c r="AE340" s="17"/>
    </row>
    <row r="341" ht="15.75" customHeight="1">
      <c r="A341" s="17"/>
      <c r="B341" s="17"/>
      <c r="C341" s="17"/>
      <c r="D341" s="17"/>
      <c r="E341" s="17"/>
      <c r="F341" s="17"/>
      <c r="G341" s="18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9"/>
      <c r="V341" s="19"/>
      <c r="W341" s="20"/>
      <c r="X341" s="20"/>
      <c r="Y341" s="18"/>
      <c r="Z341" s="18"/>
      <c r="AA341" s="21"/>
      <c r="AB341" s="21"/>
      <c r="AC341" s="22"/>
      <c r="AD341" s="22"/>
      <c r="AE341" s="17"/>
    </row>
    <row r="342" ht="15.75" customHeight="1">
      <c r="A342" s="17"/>
      <c r="B342" s="17"/>
      <c r="C342" s="17"/>
      <c r="D342" s="17"/>
      <c r="E342" s="17"/>
      <c r="F342" s="17"/>
      <c r="G342" s="18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9"/>
      <c r="V342" s="19"/>
      <c r="W342" s="20"/>
      <c r="X342" s="20"/>
      <c r="Y342" s="18"/>
      <c r="Z342" s="18"/>
      <c r="AA342" s="21"/>
      <c r="AB342" s="21"/>
      <c r="AC342" s="22"/>
      <c r="AD342" s="22"/>
      <c r="AE342" s="17"/>
    </row>
    <row r="343" ht="15.75" customHeight="1">
      <c r="A343" s="17"/>
      <c r="B343" s="17"/>
      <c r="C343" s="17"/>
      <c r="D343" s="17"/>
      <c r="E343" s="17"/>
      <c r="F343" s="17"/>
      <c r="G343" s="18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9"/>
      <c r="V343" s="19"/>
      <c r="W343" s="20"/>
      <c r="X343" s="20"/>
      <c r="Y343" s="18"/>
      <c r="Z343" s="18"/>
      <c r="AA343" s="21"/>
      <c r="AB343" s="21"/>
      <c r="AC343" s="22"/>
      <c r="AD343" s="22"/>
      <c r="AE343" s="17"/>
    </row>
    <row r="344" ht="15.75" customHeight="1">
      <c r="A344" s="17"/>
      <c r="B344" s="17"/>
      <c r="C344" s="17"/>
      <c r="D344" s="17"/>
      <c r="E344" s="17"/>
      <c r="F344" s="17"/>
      <c r="G344" s="18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9"/>
      <c r="V344" s="19"/>
      <c r="W344" s="20"/>
      <c r="X344" s="20"/>
      <c r="Y344" s="18"/>
      <c r="Z344" s="18"/>
      <c r="AA344" s="21"/>
      <c r="AB344" s="21"/>
      <c r="AC344" s="22"/>
      <c r="AD344" s="22"/>
      <c r="AE344" s="17"/>
    </row>
    <row r="345" ht="15.75" customHeight="1">
      <c r="A345" s="17"/>
      <c r="B345" s="17"/>
      <c r="C345" s="17"/>
      <c r="D345" s="17"/>
      <c r="E345" s="17"/>
      <c r="F345" s="17"/>
      <c r="G345" s="18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9"/>
      <c r="V345" s="19"/>
      <c r="W345" s="20"/>
      <c r="X345" s="20"/>
      <c r="Y345" s="18"/>
      <c r="Z345" s="18"/>
      <c r="AA345" s="21"/>
      <c r="AB345" s="21"/>
      <c r="AC345" s="22"/>
      <c r="AD345" s="22"/>
      <c r="AE345" s="17"/>
    </row>
    <row r="346" ht="15.75" customHeight="1">
      <c r="A346" s="17"/>
      <c r="B346" s="17"/>
      <c r="C346" s="17"/>
      <c r="D346" s="17"/>
      <c r="E346" s="17"/>
      <c r="F346" s="17"/>
      <c r="G346" s="18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9"/>
      <c r="V346" s="19"/>
      <c r="W346" s="20"/>
      <c r="X346" s="20"/>
      <c r="Y346" s="18"/>
      <c r="Z346" s="18"/>
      <c r="AA346" s="21"/>
      <c r="AB346" s="21"/>
      <c r="AC346" s="22"/>
      <c r="AD346" s="22"/>
      <c r="AE346" s="17"/>
    </row>
    <row r="347" ht="15.75" customHeight="1">
      <c r="A347" s="17"/>
      <c r="B347" s="17"/>
      <c r="C347" s="17"/>
      <c r="D347" s="17"/>
      <c r="E347" s="17"/>
      <c r="F347" s="17"/>
      <c r="G347" s="18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9"/>
      <c r="V347" s="19"/>
      <c r="W347" s="20"/>
      <c r="X347" s="20"/>
      <c r="Y347" s="18"/>
      <c r="Z347" s="18"/>
      <c r="AA347" s="21"/>
      <c r="AB347" s="21"/>
      <c r="AC347" s="22"/>
      <c r="AD347" s="22"/>
      <c r="AE347" s="17"/>
    </row>
    <row r="348" ht="15.75" customHeight="1">
      <c r="A348" s="17"/>
      <c r="B348" s="17"/>
      <c r="C348" s="17"/>
      <c r="D348" s="17"/>
      <c r="E348" s="17"/>
      <c r="F348" s="17"/>
      <c r="G348" s="18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9"/>
      <c r="V348" s="19"/>
      <c r="W348" s="20"/>
      <c r="X348" s="20"/>
      <c r="Y348" s="18"/>
      <c r="Z348" s="18"/>
      <c r="AA348" s="21"/>
      <c r="AB348" s="21"/>
      <c r="AC348" s="22"/>
      <c r="AD348" s="22"/>
      <c r="AE348" s="17"/>
    </row>
    <row r="349" ht="15.75" customHeight="1">
      <c r="A349" s="17"/>
      <c r="B349" s="17"/>
      <c r="C349" s="17"/>
      <c r="D349" s="17"/>
      <c r="E349" s="17"/>
      <c r="F349" s="17"/>
      <c r="G349" s="18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9"/>
      <c r="V349" s="19"/>
      <c r="W349" s="20"/>
      <c r="X349" s="20"/>
      <c r="Y349" s="18"/>
      <c r="Z349" s="18"/>
      <c r="AA349" s="21"/>
      <c r="AB349" s="21"/>
      <c r="AC349" s="22"/>
      <c r="AD349" s="22"/>
      <c r="AE349" s="17"/>
    </row>
    <row r="350" ht="15.75" customHeight="1">
      <c r="A350" s="17"/>
      <c r="B350" s="17"/>
      <c r="C350" s="17"/>
      <c r="D350" s="17"/>
      <c r="E350" s="17"/>
      <c r="F350" s="17"/>
      <c r="G350" s="18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9"/>
      <c r="V350" s="19"/>
      <c r="W350" s="20"/>
      <c r="X350" s="20"/>
      <c r="Y350" s="18"/>
      <c r="Z350" s="18"/>
      <c r="AA350" s="21"/>
      <c r="AB350" s="21"/>
      <c r="AC350" s="22"/>
      <c r="AD350" s="22"/>
      <c r="AE350" s="17"/>
    </row>
    <row r="351" ht="15.75" customHeight="1">
      <c r="A351" s="17"/>
      <c r="B351" s="17"/>
      <c r="C351" s="17"/>
      <c r="D351" s="17"/>
      <c r="E351" s="17"/>
      <c r="F351" s="17"/>
      <c r="G351" s="18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9"/>
      <c r="V351" s="19"/>
      <c r="W351" s="20"/>
      <c r="X351" s="20"/>
      <c r="Y351" s="18"/>
      <c r="Z351" s="18"/>
      <c r="AA351" s="21"/>
      <c r="AB351" s="21"/>
      <c r="AC351" s="22"/>
      <c r="AD351" s="22"/>
      <c r="AE351" s="17"/>
    </row>
    <row r="352" ht="15.75" customHeight="1">
      <c r="A352" s="17"/>
      <c r="B352" s="17"/>
      <c r="C352" s="17"/>
      <c r="D352" s="17"/>
      <c r="E352" s="17"/>
      <c r="F352" s="17"/>
      <c r="G352" s="18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9"/>
      <c r="V352" s="19"/>
      <c r="W352" s="20"/>
      <c r="X352" s="20"/>
      <c r="Y352" s="18"/>
      <c r="Z352" s="18"/>
      <c r="AA352" s="21"/>
      <c r="AB352" s="21"/>
      <c r="AC352" s="22"/>
      <c r="AD352" s="22"/>
      <c r="AE352" s="17"/>
    </row>
    <row r="353" ht="15.75" customHeight="1">
      <c r="A353" s="17"/>
      <c r="B353" s="17"/>
      <c r="C353" s="17"/>
      <c r="D353" s="17"/>
      <c r="E353" s="17"/>
      <c r="F353" s="17"/>
      <c r="G353" s="18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9"/>
      <c r="V353" s="19"/>
      <c r="W353" s="20"/>
      <c r="X353" s="20"/>
      <c r="Y353" s="18"/>
      <c r="Z353" s="18"/>
      <c r="AA353" s="21"/>
      <c r="AB353" s="21"/>
      <c r="AC353" s="22"/>
      <c r="AD353" s="22"/>
      <c r="AE353" s="17"/>
    </row>
    <row r="354" ht="15.75" customHeight="1">
      <c r="A354" s="17"/>
      <c r="B354" s="17"/>
      <c r="C354" s="17"/>
      <c r="D354" s="17"/>
      <c r="E354" s="17"/>
      <c r="F354" s="17"/>
      <c r="G354" s="18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9"/>
      <c r="V354" s="19"/>
      <c r="W354" s="20"/>
      <c r="X354" s="20"/>
      <c r="Y354" s="18"/>
      <c r="Z354" s="18"/>
      <c r="AA354" s="21"/>
      <c r="AB354" s="21"/>
      <c r="AC354" s="22"/>
      <c r="AD354" s="22"/>
      <c r="AE354" s="17"/>
    </row>
    <row r="355" ht="15.75" customHeight="1">
      <c r="A355" s="17"/>
      <c r="B355" s="17"/>
      <c r="C355" s="17"/>
      <c r="D355" s="17"/>
      <c r="E355" s="17"/>
      <c r="F355" s="17"/>
      <c r="G355" s="18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9"/>
      <c r="V355" s="19"/>
      <c r="W355" s="20"/>
      <c r="X355" s="20"/>
      <c r="Y355" s="18"/>
      <c r="Z355" s="18"/>
      <c r="AA355" s="21"/>
      <c r="AB355" s="21"/>
      <c r="AC355" s="22"/>
      <c r="AD355" s="22"/>
      <c r="AE355" s="17"/>
    </row>
    <row r="356" ht="15.75" customHeight="1">
      <c r="A356" s="17"/>
      <c r="B356" s="17"/>
      <c r="C356" s="17"/>
      <c r="D356" s="17"/>
      <c r="E356" s="17"/>
      <c r="F356" s="17"/>
      <c r="G356" s="18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9"/>
      <c r="V356" s="19"/>
      <c r="W356" s="20"/>
      <c r="X356" s="20"/>
      <c r="Y356" s="18"/>
      <c r="Z356" s="18"/>
      <c r="AA356" s="21"/>
      <c r="AB356" s="21"/>
      <c r="AC356" s="22"/>
      <c r="AD356" s="22"/>
      <c r="AE356" s="17"/>
    </row>
    <row r="357" ht="15.75" customHeight="1">
      <c r="A357" s="17"/>
      <c r="B357" s="17"/>
      <c r="C357" s="17"/>
      <c r="D357" s="17"/>
      <c r="E357" s="17"/>
      <c r="F357" s="17"/>
      <c r="G357" s="18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9"/>
      <c r="V357" s="19"/>
      <c r="W357" s="20"/>
      <c r="X357" s="20"/>
      <c r="Y357" s="18"/>
      <c r="Z357" s="18"/>
      <c r="AA357" s="21"/>
      <c r="AB357" s="21"/>
      <c r="AC357" s="22"/>
      <c r="AD357" s="22"/>
      <c r="AE357" s="17"/>
    </row>
    <row r="358" ht="15.75" customHeight="1">
      <c r="A358" s="17"/>
      <c r="B358" s="17"/>
      <c r="C358" s="17"/>
      <c r="D358" s="17"/>
      <c r="E358" s="17"/>
      <c r="F358" s="17"/>
      <c r="G358" s="18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9"/>
      <c r="V358" s="19"/>
      <c r="W358" s="20"/>
      <c r="X358" s="20"/>
      <c r="Y358" s="18"/>
      <c r="Z358" s="18"/>
      <c r="AA358" s="21"/>
      <c r="AB358" s="21"/>
      <c r="AC358" s="22"/>
      <c r="AD358" s="22"/>
      <c r="AE358" s="17"/>
    </row>
    <row r="359" ht="15.75" customHeight="1">
      <c r="A359" s="17"/>
      <c r="B359" s="17"/>
      <c r="C359" s="17"/>
      <c r="D359" s="17"/>
      <c r="E359" s="17"/>
      <c r="F359" s="17"/>
      <c r="G359" s="18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9"/>
      <c r="V359" s="19"/>
      <c r="W359" s="20"/>
      <c r="X359" s="20"/>
      <c r="Y359" s="18"/>
      <c r="Z359" s="18"/>
      <c r="AA359" s="21"/>
      <c r="AB359" s="21"/>
      <c r="AC359" s="22"/>
      <c r="AD359" s="22"/>
      <c r="AE359" s="17"/>
    </row>
    <row r="360" ht="15.75" customHeight="1">
      <c r="A360" s="17"/>
      <c r="B360" s="17"/>
      <c r="C360" s="17"/>
      <c r="D360" s="17"/>
      <c r="E360" s="17"/>
      <c r="F360" s="17"/>
      <c r="G360" s="18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9"/>
      <c r="V360" s="19"/>
      <c r="W360" s="20"/>
      <c r="X360" s="20"/>
      <c r="Y360" s="18"/>
      <c r="Z360" s="18"/>
      <c r="AA360" s="21"/>
      <c r="AB360" s="21"/>
      <c r="AC360" s="22"/>
      <c r="AD360" s="22"/>
      <c r="AE360" s="17"/>
    </row>
    <row r="361" ht="15.75" customHeight="1">
      <c r="A361" s="17"/>
      <c r="B361" s="17"/>
      <c r="C361" s="17"/>
      <c r="D361" s="17"/>
      <c r="E361" s="17"/>
      <c r="F361" s="17"/>
      <c r="G361" s="18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9"/>
      <c r="V361" s="19"/>
      <c r="W361" s="20"/>
      <c r="X361" s="20"/>
      <c r="Y361" s="18"/>
      <c r="Z361" s="18"/>
      <c r="AA361" s="21"/>
      <c r="AB361" s="21"/>
      <c r="AC361" s="22"/>
      <c r="AD361" s="22"/>
      <c r="AE361" s="17"/>
    </row>
    <row r="362" ht="15.75" customHeight="1">
      <c r="A362" s="17"/>
      <c r="B362" s="17"/>
      <c r="C362" s="17"/>
      <c r="D362" s="17"/>
      <c r="E362" s="17"/>
      <c r="F362" s="17"/>
      <c r="G362" s="18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9"/>
      <c r="V362" s="19"/>
      <c r="W362" s="20"/>
      <c r="X362" s="20"/>
      <c r="Y362" s="18"/>
      <c r="Z362" s="18"/>
      <c r="AA362" s="21"/>
      <c r="AB362" s="21"/>
      <c r="AC362" s="22"/>
      <c r="AD362" s="22"/>
      <c r="AE362" s="17"/>
    </row>
    <row r="363" ht="15.75" customHeight="1">
      <c r="A363" s="17"/>
      <c r="B363" s="17"/>
      <c r="C363" s="17"/>
      <c r="D363" s="17"/>
      <c r="E363" s="17"/>
      <c r="F363" s="17"/>
      <c r="G363" s="18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9"/>
      <c r="V363" s="19"/>
      <c r="W363" s="20"/>
      <c r="X363" s="20"/>
      <c r="Y363" s="18"/>
      <c r="Z363" s="18"/>
      <c r="AA363" s="21"/>
      <c r="AB363" s="21"/>
      <c r="AC363" s="22"/>
      <c r="AD363" s="22"/>
      <c r="AE363" s="17"/>
    </row>
    <row r="364" ht="15.75" customHeight="1">
      <c r="A364" s="17"/>
      <c r="B364" s="17"/>
      <c r="C364" s="17"/>
      <c r="D364" s="17"/>
      <c r="E364" s="17"/>
      <c r="F364" s="17"/>
      <c r="G364" s="18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9"/>
      <c r="V364" s="19"/>
      <c r="W364" s="20"/>
      <c r="X364" s="20"/>
      <c r="Y364" s="18"/>
      <c r="Z364" s="18"/>
      <c r="AA364" s="21"/>
      <c r="AB364" s="21"/>
      <c r="AC364" s="22"/>
      <c r="AD364" s="22"/>
      <c r="AE364" s="17"/>
    </row>
    <row r="365" ht="15.75" customHeight="1">
      <c r="A365" s="17"/>
      <c r="B365" s="17"/>
      <c r="C365" s="17"/>
      <c r="D365" s="17"/>
      <c r="E365" s="17"/>
      <c r="F365" s="17"/>
      <c r="G365" s="18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9"/>
      <c r="V365" s="19"/>
      <c r="W365" s="20"/>
      <c r="X365" s="20"/>
      <c r="Y365" s="18"/>
      <c r="Z365" s="18"/>
      <c r="AA365" s="21"/>
      <c r="AB365" s="21"/>
      <c r="AC365" s="22"/>
      <c r="AD365" s="22"/>
      <c r="AE365" s="17"/>
    </row>
    <row r="366" ht="15.75" customHeight="1">
      <c r="A366" s="17"/>
      <c r="B366" s="17"/>
      <c r="C366" s="17"/>
      <c r="D366" s="17"/>
      <c r="E366" s="17"/>
      <c r="F366" s="17"/>
      <c r="G366" s="18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9"/>
      <c r="V366" s="19"/>
      <c r="W366" s="20"/>
      <c r="X366" s="20"/>
      <c r="Y366" s="18"/>
      <c r="Z366" s="18"/>
      <c r="AA366" s="21"/>
      <c r="AB366" s="21"/>
      <c r="AC366" s="22"/>
      <c r="AD366" s="22"/>
      <c r="AE366" s="17"/>
    </row>
    <row r="367" ht="15.75" customHeight="1">
      <c r="A367" s="17"/>
      <c r="B367" s="17"/>
      <c r="C367" s="17"/>
      <c r="D367" s="17"/>
      <c r="E367" s="17"/>
      <c r="F367" s="17"/>
      <c r="G367" s="18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9"/>
      <c r="V367" s="19"/>
      <c r="W367" s="20"/>
      <c r="X367" s="20"/>
      <c r="Y367" s="18"/>
      <c r="Z367" s="18"/>
      <c r="AA367" s="21"/>
      <c r="AB367" s="21"/>
      <c r="AC367" s="22"/>
      <c r="AD367" s="22"/>
      <c r="AE367" s="17"/>
    </row>
    <row r="368" ht="15.75" customHeight="1">
      <c r="A368" s="17"/>
      <c r="B368" s="17"/>
      <c r="C368" s="17"/>
      <c r="D368" s="17"/>
      <c r="E368" s="17"/>
      <c r="F368" s="17"/>
      <c r="G368" s="18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9"/>
      <c r="V368" s="19"/>
      <c r="W368" s="20"/>
      <c r="X368" s="20"/>
      <c r="Y368" s="18"/>
      <c r="Z368" s="18"/>
      <c r="AA368" s="21"/>
      <c r="AB368" s="21"/>
      <c r="AC368" s="22"/>
      <c r="AD368" s="22"/>
      <c r="AE368" s="17"/>
    </row>
    <row r="369" ht="15.75" customHeight="1">
      <c r="A369" s="17"/>
      <c r="B369" s="17"/>
      <c r="C369" s="17"/>
      <c r="D369" s="17"/>
      <c r="E369" s="17"/>
      <c r="F369" s="17"/>
      <c r="G369" s="18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9"/>
      <c r="V369" s="19"/>
      <c r="W369" s="20"/>
      <c r="X369" s="20"/>
      <c r="Y369" s="18"/>
      <c r="Z369" s="18"/>
      <c r="AA369" s="21"/>
      <c r="AB369" s="21"/>
      <c r="AC369" s="22"/>
      <c r="AD369" s="22"/>
      <c r="AE369" s="17"/>
    </row>
    <row r="370" ht="15.75" customHeight="1">
      <c r="A370" s="17"/>
      <c r="B370" s="17"/>
      <c r="C370" s="17"/>
      <c r="D370" s="17"/>
      <c r="E370" s="17"/>
      <c r="F370" s="17"/>
      <c r="G370" s="18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9"/>
      <c r="V370" s="19"/>
      <c r="W370" s="20"/>
      <c r="X370" s="20"/>
      <c r="Y370" s="18"/>
      <c r="Z370" s="18"/>
      <c r="AA370" s="21"/>
      <c r="AB370" s="21"/>
      <c r="AC370" s="22"/>
      <c r="AD370" s="22"/>
      <c r="AE370" s="17"/>
    </row>
    <row r="371" ht="15.75" customHeight="1">
      <c r="A371" s="17"/>
      <c r="B371" s="17"/>
      <c r="C371" s="17"/>
      <c r="D371" s="17"/>
      <c r="E371" s="17"/>
      <c r="F371" s="17"/>
      <c r="G371" s="18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9"/>
      <c r="V371" s="19"/>
      <c r="W371" s="20"/>
      <c r="X371" s="20"/>
      <c r="Y371" s="18"/>
      <c r="Z371" s="18"/>
      <c r="AA371" s="21"/>
      <c r="AB371" s="21"/>
      <c r="AC371" s="22"/>
      <c r="AD371" s="22"/>
      <c r="AE371" s="17"/>
    </row>
    <row r="372" ht="15.75" customHeight="1">
      <c r="A372" s="17"/>
      <c r="B372" s="17"/>
      <c r="C372" s="17"/>
      <c r="D372" s="17"/>
      <c r="E372" s="17"/>
      <c r="F372" s="17"/>
      <c r="G372" s="18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9"/>
      <c r="V372" s="19"/>
      <c r="W372" s="20"/>
      <c r="X372" s="20"/>
      <c r="Y372" s="18"/>
      <c r="Z372" s="18"/>
      <c r="AA372" s="21"/>
      <c r="AB372" s="21"/>
      <c r="AC372" s="22"/>
      <c r="AD372" s="22"/>
      <c r="AE372" s="17"/>
    </row>
    <row r="373" ht="15.75" customHeight="1">
      <c r="A373" s="17"/>
      <c r="B373" s="17"/>
      <c r="C373" s="17"/>
      <c r="D373" s="17"/>
      <c r="E373" s="17"/>
      <c r="F373" s="17"/>
      <c r="G373" s="18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9"/>
      <c r="V373" s="19"/>
      <c r="W373" s="20"/>
      <c r="X373" s="20"/>
      <c r="Y373" s="18"/>
      <c r="Z373" s="18"/>
      <c r="AA373" s="21"/>
      <c r="AB373" s="21"/>
      <c r="AC373" s="22"/>
      <c r="AD373" s="22"/>
      <c r="AE373" s="17"/>
    </row>
    <row r="374" ht="15.75" customHeight="1">
      <c r="A374" s="17"/>
      <c r="B374" s="17"/>
      <c r="C374" s="17"/>
      <c r="D374" s="17"/>
      <c r="E374" s="17"/>
      <c r="F374" s="17"/>
      <c r="G374" s="18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9"/>
      <c r="V374" s="19"/>
      <c r="W374" s="20"/>
      <c r="X374" s="20"/>
      <c r="Y374" s="18"/>
      <c r="Z374" s="18"/>
      <c r="AA374" s="21"/>
      <c r="AB374" s="21"/>
      <c r="AC374" s="22"/>
      <c r="AD374" s="22"/>
      <c r="AE374" s="17"/>
    </row>
    <row r="375" ht="15.75" customHeight="1">
      <c r="A375" s="17"/>
      <c r="B375" s="17"/>
      <c r="C375" s="17"/>
      <c r="D375" s="17"/>
      <c r="E375" s="17"/>
      <c r="F375" s="17"/>
      <c r="G375" s="18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9"/>
      <c r="V375" s="19"/>
      <c r="W375" s="20"/>
      <c r="X375" s="20"/>
      <c r="Y375" s="18"/>
      <c r="Z375" s="18"/>
      <c r="AA375" s="21"/>
      <c r="AB375" s="21"/>
      <c r="AC375" s="22"/>
      <c r="AD375" s="22"/>
      <c r="AE375" s="17"/>
    </row>
    <row r="376" ht="15.75" customHeight="1">
      <c r="A376" s="17"/>
      <c r="B376" s="17"/>
      <c r="C376" s="17"/>
      <c r="D376" s="17"/>
      <c r="E376" s="17"/>
      <c r="F376" s="17"/>
      <c r="G376" s="18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9"/>
      <c r="V376" s="19"/>
      <c r="W376" s="20"/>
      <c r="X376" s="20"/>
      <c r="Y376" s="18"/>
      <c r="Z376" s="18"/>
      <c r="AA376" s="21"/>
      <c r="AB376" s="21"/>
      <c r="AC376" s="22"/>
      <c r="AD376" s="22"/>
      <c r="AE376" s="17"/>
    </row>
    <row r="377" ht="15.75" customHeight="1">
      <c r="A377" s="17"/>
      <c r="B377" s="17"/>
      <c r="C377" s="17"/>
      <c r="D377" s="17"/>
      <c r="E377" s="17"/>
      <c r="F377" s="17"/>
      <c r="G377" s="18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9"/>
      <c r="V377" s="19"/>
      <c r="W377" s="20"/>
      <c r="X377" s="20"/>
      <c r="Y377" s="18"/>
      <c r="Z377" s="18"/>
      <c r="AA377" s="21"/>
      <c r="AB377" s="21"/>
      <c r="AC377" s="22"/>
      <c r="AD377" s="22"/>
      <c r="AE377" s="17"/>
    </row>
    <row r="378" ht="15.75" customHeight="1">
      <c r="A378" s="17"/>
      <c r="B378" s="17"/>
      <c r="C378" s="17"/>
      <c r="D378" s="17"/>
      <c r="E378" s="17"/>
      <c r="F378" s="17"/>
      <c r="G378" s="18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9"/>
      <c r="V378" s="19"/>
      <c r="W378" s="20"/>
      <c r="X378" s="20"/>
      <c r="Y378" s="18"/>
      <c r="Z378" s="18"/>
      <c r="AA378" s="21"/>
      <c r="AB378" s="21"/>
      <c r="AC378" s="22"/>
      <c r="AD378" s="22"/>
      <c r="AE378" s="17"/>
    </row>
    <row r="379" ht="15.75" customHeight="1">
      <c r="A379" s="17"/>
      <c r="B379" s="17"/>
      <c r="C379" s="17"/>
      <c r="D379" s="17"/>
      <c r="E379" s="17"/>
      <c r="F379" s="17"/>
      <c r="G379" s="18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9"/>
      <c r="V379" s="19"/>
      <c r="W379" s="20"/>
      <c r="X379" s="20"/>
      <c r="Y379" s="18"/>
      <c r="Z379" s="18"/>
      <c r="AA379" s="21"/>
      <c r="AB379" s="21"/>
      <c r="AC379" s="22"/>
      <c r="AD379" s="22"/>
      <c r="AE379" s="17"/>
    </row>
    <row r="380" ht="15.75" customHeight="1">
      <c r="A380" s="17"/>
      <c r="B380" s="17"/>
      <c r="C380" s="17"/>
      <c r="D380" s="17"/>
      <c r="E380" s="17"/>
      <c r="F380" s="17"/>
      <c r="G380" s="18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9"/>
      <c r="V380" s="19"/>
      <c r="W380" s="20"/>
      <c r="X380" s="20"/>
      <c r="Y380" s="18"/>
      <c r="Z380" s="18"/>
      <c r="AA380" s="21"/>
      <c r="AB380" s="21"/>
      <c r="AC380" s="22"/>
      <c r="AD380" s="22"/>
      <c r="AE380" s="17"/>
    </row>
    <row r="381" ht="15.75" customHeight="1">
      <c r="A381" s="17"/>
      <c r="B381" s="17"/>
      <c r="C381" s="17"/>
      <c r="D381" s="17"/>
      <c r="E381" s="17"/>
      <c r="F381" s="17"/>
      <c r="G381" s="18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9"/>
      <c r="V381" s="19"/>
      <c r="W381" s="20"/>
      <c r="X381" s="20"/>
      <c r="Y381" s="18"/>
      <c r="Z381" s="18"/>
      <c r="AA381" s="21"/>
      <c r="AB381" s="21"/>
      <c r="AC381" s="22"/>
      <c r="AD381" s="22"/>
      <c r="AE381" s="17"/>
    </row>
    <row r="382" ht="15.75" customHeight="1">
      <c r="A382" s="17"/>
      <c r="B382" s="17"/>
      <c r="C382" s="17"/>
      <c r="D382" s="17"/>
      <c r="E382" s="17"/>
      <c r="F382" s="17"/>
      <c r="G382" s="18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9"/>
      <c r="V382" s="19"/>
      <c r="W382" s="20"/>
      <c r="X382" s="20"/>
      <c r="Y382" s="18"/>
      <c r="Z382" s="18"/>
      <c r="AA382" s="21"/>
      <c r="AB382" s="21"/>
      <c r="AC382" s="22"/>
      <c r="AD382" s="22"/>
      <c r="AE382" s="17"/>
    </row>
    <row r="383" ht="15.75" customHeight="1">
      <c r="A383" s="17"/>
      <c r="B383" s="17"/>
      <c r="C383" s="17"/>
      <c r="D383" s="17"/>
      <c r="E383" s="17"/>
      <c r="F383" s="17"/>
      <c r="G383" s="18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9"/>
      <c r="V383" s="19"/>
      <c r="W383" s="20"/>
      <c r="X383" s="20"/>
      <c r="Y383" s="18"/>
      <c r="Z383" s="18"/>
      <c r="AA383" s="21"/>
      <c r="AB383" s="21"/>
      <c r="AC383" s="22"/>
      <c r="AD383" s="22"/>
      <c r="AE383" s="17"/>
    </row>
    <row r="384" ht="15.75" customHeight="1">
      <c r="A384" s="17"/>
      <c r="B384" s="17"/>
      <c r="C384" s="17"/>
      <c r="D384" s="17"/>
      <c r="E384" s="17"/>
      <c r="F384" s="17"/>
      <c r="G384" s="18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9"/>
      <c r="V384" s="19"/>
      <c r="W384" s="20"/>
      <c r="X384" s="20"/>
      <c r="Y384" s="18"/>
      <c r="Z384" s="18"/>
      <c r="AA384" s="21"/>
      <c r="AB384" s="21"/>
      <c r="AC384" s="22"/>
      <c r="AD384" s="22"/>
      <c r="AE384" s="17"/>
    </row>
    <row r="385" ht="15.75" customHeight="1">
      <c r="A385" s="17"/>
      <c r="B385" s="17"/>
      <c r="C385" s="17"/>
      <c r="D385" s="17"/>
      <c r="E385" s="17"/>
      <c r="F385" s="17"/>
      <c r="G385" s="18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9"/>
      <c r="V385" s="19"/>
      <c r="W385" s="20"/>
      <c r="X385" s="20"/>
      <c r="Y385" s="18"/>
      <c r="Z385" s="18"/>
      <c r="AA385" s="21"/>
      <c r="AB385" s="21"/>
      <c r="AC385" s="22"/>
      <c r="AD385" s="22"/>
      <c r="AE385" s="17"/>
    </row>
    <row r="386" ht="15.75" customHeight="1">
      <c r="A386" s="17"/>
      <c r="B386" s="17"/>
      <c r="C386" s="17"/>
      <c r="D386" s="17"/>
      <c r="E386" s="17"/>
      <c r="F386" s="17"/>
      <c r="G386" s="18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9"/>
      <c r="V386" s="19"/>
      <c r="W386" s="20"/>
      <c r="X386" s="20"/>
      <c r="Y386" s="18"/>
      <c r="Z386" s="18"/>
      <c r="AA386" s="21"/>
      <c r="AB386" s="21"/>
      <c r="AC386" s="22"/>
      <c r="AD386" s="22"/>
      <c r="AE386" s="17"/>
    </row>
    <row r="387" ht="15.75" customHeight="1">
      <c r="A387" s="17"/>
      <c r="B387" s="17"/>
      <c r="C387" s="17"/>
      <c r="D387" s="17"/>
      <c r="E387" s="17"/>
      <c r="F387" s="17"/>
      <c r="G387" s="18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9"/>
      <c r="V387" s="19"/>
      <c r="W387" s="20"/>
      <c r="X387" s="20"/>
      <c r="Y387" s="18"/>
      <c r="Z387" s="18"/>
      <c r="AA387" s="21"/>
      <c r="AB387" s="21"/>
      <c r="AC387" s="22"/>
      <c r="AD387" s="22"/>
      <c r="AE387" s="17"/>
    </row>
    <row r="388" ht="15.75" customHeight="1">
      <c r="A388" s="17"/>
      <c r="B388" s="17"/>
      <c r="C388" s="17"/>
      <c r="D388" s="17"/>
      <c r="E388" s="17"/>
      <c r="F388" s="17"/>
      <c r="G388" s="18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9"/>
      <c r="V388" s="19"/>
      <c r="W388" s="20"/>
      <c r="X388" s="20"/>
      <c r="Y388" s="18"/>
      <c r="Z388" s="18"/>
      <c r="AA388" s="21"/>
      <c r="AB388" s="21"/>
      <c r="AC388" s="22"/>
      <c r="AD388" s="22"/>
      <c r="AE388" s="17"/>
    </row>
    <row r="389" ht="15.75" customHeight="1">
      <c r="A389" s="17"/>
      <c r="B389" s="17"/>
      <c r="C389" s="17"/>
      <c r="D389" s="17"/>
      <c r="E389" s="17"/>
      <c r="F389" s="17"/>
      <c r="G389" s="18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9"/>
      <c r="V389" s="19"/>
      <c r="W389" s="20"/>
      <c r="X389" s="20"/>
      <c r="Y389" s="18"/>
      <c r="Z389" s="18"/>
      <c r="AA389" s="21"/>
      <c r="AB389" s="21"/>
      <c r="AC389" s="22"/>
      <c r="AD389" s="22"/>
      <c r="AE389" s="17"/>
    </row>
    <row r="390" ht="15.75" customHeight="1">
      <c r="A390" s="17"/>
      <c r="B390" s="17"/>
      <c r="C390" s="17"/>
      <c r="D390" s="17"/>
      <c r="E390" s="17"/>
      <c r="F390" s="17"/>
      <c r="G390" s="18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9"/>
      <c r="V390" s="19"/>
      <c r="W390" s="20"/>
      <c r="X390" s="20"/>
      <c r="Y390" s="18"/>
      <c r="Z390" s="18"/>
      <c r="AA390" s="21"/>
      <c r="AB390" s="21"/>
      <c r="AC390" s="22"/>
      <c r="AD390" s="22"/>
      <c r="AE390" s="17"/>
    </row>
    <row r="391" ht="15.75" customHeight="1">
      <c r="A391" s="17"/>
      <c r="B391" s="17"/>
      <c r="C391" s="17"/>
      <c r="D391" s="17"/>
      <c r="E391" s="17"/>
      <c r="F391" s="17"/>
      <c r="G391" s="18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9"/>
      <c r="V391" s="19"/>
      <c r="W391" s="20"/>
      <c r="X391" s="20"/>
      <c r="Y391" s="18"/>
      <c r="Z391" s="18"/>
      <c r="AA391" s="21"/>
      <c r="AB391" s="21"/>
      <c r="AC391" s="22"/>
      <c r="AD391" s="22"/>
      <c r="AE391" s="17"/>
    </row>
    <row r="392" ht="15.75" customHeight="1">
      <c r="A392" s="17"/>
      <c r="B392" s="17"/>
      <c r="C392" s="17"/>
      <c r="D392" s="17"/>
      <c r="E392" s="17"/>
      <c r="F392" s="17"/>
      <c r="G392" s="18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9"/>
      <c r="V392" s="19"/>
      <c r="W392" s="20"/>
      <c r="X392" s="20"/>
      <c r="Y392" s="18"/>
      <c r="Z392" s="18"/>
      <c r="AA392" s="21"/>
      <c r="AB392" s="21"/>
      <c r="AC392" s="22"/>
      <c r="AD392" s="22"/>
      <c r="AE392" s="17"/>
    </row>
    <row r="393" ht="15.75" customHeight="1">
      <c r="A393" s="17"/>
      <c r="B393" s="17"/>
      <c r="C393" s="17"/>
      <c r="D393" s="17"/>
      <c r="E393" s="17"/>
      <c r="F393" s="17"/>
      <c r="G393" s="18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9"/>
      <c r="V393" s="19"/>
      <c r="W393" s="20"/>
      <c r="X393" s="20"/>
      <c r="Y393" s="18"/>
      <c r="Z393" s="18"/>
      <c r="AA393" s="21"/>
      <c r="AB393" s="21"/>
      <c r="AC393" s="22"/>
      <c r="AD393" s="22"/>
      <c r="AE393" s="17"/>
    </row>
    <row r="394" ht="15.75" customHeight="1">
      <c r="A394" s="17"/>
      <c r="B394" s="17"/>
      <c r="C394" s="17"/>
      <c r="D394" s="17"/>
      <c r="E394" s="17"/>
      <c r="F394" s="17"/>
      <c r="G394" s="18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9"/>
      <c r="V394" s="19"/>
      <c r="W394" s="20"/>
      <c r="X394" s="20"/>
      <c r="Y394" s="18"/>
      <c r="Z394" s="18"/>
      <c r="AA394" s="21"/>
      <c r="AB394" s="21"/>
      <c r="AC394" s="22"/>
      <c r="AD394" s="22"/>
      <c r="AE394" s="17"/>
    </row>
    <row r="395" ht="15.75" customHeight="1">
      <c r="A395" s="17"/>
      <c r="B395" s="17"/>
      <c r="C395" s="17"/>
      <c r="D395" s="17"/>
      <c r="E395" s="17"/>
      <c r="F395" s="17"/>
      <c r="G395" s="18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9"/>
      <c r="V395" s="19"/>
      <c r="W395" s="20"/>
      <c r="X395" s="20"/>
      <c r="Y395" s="18"/>
      <c r="Z395" s="18"/>
      <c r="AA395" s="21"/>
      <c r="AB395" s="21"/>
      <c r="AC395" s="22"/>
      <c r="AD395" s="22"/>
      <c r="AE395" s="17"/>
    </row>
    <row r="396" ht="15.75" customHeight="1">
      <c r="A396" s="17"/>
      <c r="B396" s="17"/>
      <c r="C396" s="17"/>
      <c r="D396" s="17"/>
      <c r="E396" s="17"/>
      <c r="F396" s="17"/>
      <c r="G396" s="18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9"/>
      <c r="V396" s="19"/>
      <c r="W396" s="20"/>
      <c r="X396" s="20"/>
      <c r="Y396" s="18"/>
      <c r="Z396" s="18"/>
      <c r="AA396" s="21"/>
      <c r="AB396" s="21"/>
      <c r="AC396" s="22"/>
      <c r="AD396" s="22"/>
      <c r="AE396" s="17"/>
    </row>
    <row r="397" ht="15.75" customHeight="1">
      <c r="A397" s="17"/>
      <c r="B397" s="17"/>
      <c r="C397" s="17"/>
      <c r="D397" s="17"/>
      <c r="E397" s="17"/>
      <c r="F397" s="17"/>
      <c r="G397" s="18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9"/>
      <c r="V397" s="19"/>
      <c r="W397" s="20"/>
      <c r="X397" s="20"/>
      <c r="Y397" s="18"/>
      <c r="Z397" s="18"/>
      <c r="AA397" s="21"/>
      <c r="AB397" s="21"/>
      <c r="AC397" s="22"/>
      <c r="AD397" s="22"/>
      <c r="AE397" s="17"/>
    </row>
    <row r="398" ht="15.75" customHeight="1">
      <c r="A398" s="17"/>
      <c r="B398" s="17"/>
      <c r="C398" s="17"/>
      <c r="D398" s="17"/>
      <c r="E398" s="17"/>
      <c r="F398" s="17"/>
      <c r="G398" s="18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9"/>
      <c r="V398" s="19"/>
      <c r="W398" s="20"/>
      <c r="X398" s="20"/>
      <c r="Y398" s="18"/>
      <c r="Z398" s="18"/>
      <c r="AA398" s="21"/>
      <c r="AB398" s="21"/>
      <c r="AC398" s="22"/>
      <c r="AD398" s="22"/>
      <c r="AE398" s="17"/>
    </row>
    <row r="399" ht="15.75" customHeight="1">
      <c r="A399" s="17"/>
      <c r="B399" s="17"/>
      <c r="C399" s="17"/>
      <c r="D399" s="17"/>
      <c r="E399" s="17"/>
      <c r="F399" s="17"/>
      <c r="G399" s="18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9"/>
      <c r="V399" s="19"/>
      <c r="W399" s="20"/>
      <c r="X399" s="20"/>
      <c r="Y399" s="18"/>
      <c r="Z399" s="18"/>
      <c r="AA399" s="21"/>
      <c r="AB399" s="21"/>
      <c r="AC399" s="22"/>
      <c r="AD399" s="22"/>
      <c r="AE399" s="17"/>
    </row>
    <row r="400" ht="15.75" customHeight="1">
      <c r="A400" s="17"/>
      <c r="B400" s="17"/>
      <c r="C400" s="17"/>
      <c r="D400" s="17"/>
      <c r="E400" s="17"/>
      <c r="F400" s="17"/>
      <c r="G400" s="18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9"/>
      <c r="V400" s="19"/>
      <c r="W400" s="20"/>
      <c r="X400" s="20"/>
      <c r="Y400" s="18"/>
      <c r="Z400" s="18"/>
      <c r="AA400" s="21"/>
      <c r="AB400" s="21"/>
      <c r="AC400" s="22"/>
      <c r="AD400" s="22"/>
      <c r="AE400" s="17"/>
    </row>
    <row r="401" ht="15.75" customHeight="1">
      <c r="A401" s="17"/>
      <c r="B401" s="17"/>
      <c r="C401" s="17"/>
      <c r="D401" s="17"/>
      <c r="E401" s="17"/>
      <c r="F401" s="17"/>
      <c r="G401" s="18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9"/>
      <c r="V401" s="19"/>
      <c r="W401" s="20"/>
      <c r="X401" s="20"/>
      <c r="Y401" s="18"/>
      <c r="Z401" s="18"/>
      <c r="AA401" s="21"/>
      <c r="AB401" s="21"/>
      <c r="AC401" s="22"/>
      <c r="AD401" s="22"/>
      <c r="AE401" s="17"/>
    </row>
    <row r="402" ht="15.75" customHeight="1">
      <c r="A402" s="17"/>
      <c r="B402" s="17"/>
      <c r="C402" s="17"/>
      <c r="D402" s="17"/>
      <c r="E402" s="17"/>
      <c r="F402" s="17"/>
      <c r="G402" s="18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9"/>
      <c r="V402" s="19"/>
      <c r="W402" s="20"/>
      <c r="X402" s="20"/>
      <c r="Y402" s="18"/>
      <c r="Z402" s="18"/>
      <c r="AA402" s="21"/>
      <c r="AB402" s="21"/>
      <c r="AC402" s="22"/>
      <c r="AD402" s="22"/>
      <c r="AE402" s="17"/>
    </row>
    <row r="403" ht="15.75" customHeight="1">
      <c r="A403" s="17"/>
      <c r="B403" s="17"/>
      <c r="C403" s="17"/>
      <c r="D403" s="17"/>
      <c r="E403" s="17"/>
      <c r="F403" s="17"/>
      <c r="G403" s="18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9"/>
      <c r="V403" s="19"/>
      <c r="W403" s="20"/>
      <c r="X403" s="20"/>
      <c r="Y403" s="18"/>
      <c r="Z403" s="18"/>
      <c r="AA403" s="21"/>
      <c r="AB403" s="21"/>
      <c r="AC403" s="22"/>
      <c r="AD403" s="22"/>
      <c r="AE403" s="17"/>
    </row>
    <row r="404" ht="15.75" customHeight="1">
      <c r="A404" s="17"/>
      <c r="B404" s="17"/>
      <c r="C404" s="17"/>
      <c r="D404" s="17"/>
      <c r="E404" s="17"/>
      <c r="F404" s="17"/>
      <c r="G404" s="18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9"/>
      <c r="V404" s="19"/>
      <c r="W404" s="20"/>
      <c r="X404" s="20"/>
      <c r="Y404" s="18"/>
      <c r="Z404" s="18"/>
      <c r="AA404" s="21"/>
      <c r="AB404" s="21"/>
      <c r="AC404" s="22"/>
      <c r="AD404" s="22"/>
      <c r="AE404" s="17"/>
    </row>
    <row r="405" ht="15.75" customHeight="1">
      <c r="A405" s="17"/>
      <c r="B405" s="17"/>
      <c r="C405" s="17"/>
      <c r="D405" s="17"/>
      <c r="E405" s="17"/>
      <c r="F405" s="17"/>
      <c r="G405" s="18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9"/>
      <c r="V405" s="19"/>
      <c r="W405" s="20"/>
      <c r="X405" s="20"/>
      <c r="Y405" s="18"/>
      <c r="Z405" s="18"/>
      <c r="AA405" s="21"/>
      <c r="AB405" s="21"/>
      <c r="AC405" s="22"/>
      <c r="AD405" s="22"/>
      <c r="AE405" s="17"/>
    </row>
    <row r="406" ht="15.75" customHeight="1">
      <c r="A406" s="17"/>
      <c r="B406" s="17"/>
      <c r="C406" s="17"/>
      <c r="D406" s="17"/>
      <c r="E406" s="17"/>
      <c r="F406" s="17"/>
      <c r="G406" s="18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9"/>
      <c r="V406" s="19"/>
      <c r="W406" s="20"/>
      <c r="X406" s="20"/>
      <c r="Y406" s="18"/>
      <c r="Z406" s="18"/>
      <c r="AA406" s="21"/>
      <c r="AB406" s="21"/>
      <c r="AC406" s="22"/>
      <c r="AD406" s="22"/>
      <c r="AE406" s="17"/>
    </row>
    <row r="407" ht="15.75" customHeight="1">
      <c r="A407" s="17"/>
      <c r="B407" s="17"/>
      <c r="C407" s="17"/>
      <c r="D407" s="17"/>
      <c r="E407" s="17"/>
      <c r="F407" s="17"/>
      <c r="G407" s="18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9"/>
      <c r="V407" s="19"/>
      <c r="W407" s="20"/>
      <c r="X407" s="20"/>
      <c r="Y407" s="18"/>
      <c r="Z407" s="18"/>
      <c r="AA407" s="21"/>
      <c r="AB407" s="21"/>
      <c r="AC407" s="22"/>
      <c r="AD407" s="22"/>
      <c r="AE407" s="17"/>
    </row>
    <row r="408" ht="15.75" customHeight="1">
      <c r="A408" s="17"/>
      <c r="B408" s="17"/>
      <c r="C408" s="17"/>
      <c r="D408" s="17"/>
      <c r="E408" s="17"/>
      <c r="F408" s="17"/>
      <c r="G408" s="18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9"/>
      <c r="V408" s="19"/>
      <c r="W408" s="20"/>
      <c r="X408" s="20"/>
      <c r="Y408" s="18"/>
      <c r="Z408" s="18"/>
      <c r="AA408" s="21"/>
      <c r="AB408" s="21"/>
      <c r="AC408" s="22"/>
      <c r="AD408" s="22"/>
      <c r="AE408" s="17"/>
    </row>
    <row r="409" ht="15.75" customHeight="1">
      <c r="A409" s="17"/>
      <c r="B409" s="17"/>
      <c r="C409" s="17"/>
      <c r="D409" s="17"/>
      <c r="E409" s="17"/>
      <c r="F409" s="17"/>
      <c r="G409" s="18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9"/>
      <c r="V409" s="19"/>
      <c r="W409" s="20"/>
      <c r="X409" s="20"/>
      <c r="Y409" s="18"/>
      <c r="Z409" s="18"/>
      <c r="AA409" s="21"/>
      <c r="AB409" s="21"/>
      <c r="AC409" s="22"/>
      <c r="AD409" s="22"/>
      <c r="AE409" s="17"/>
    </row>
    <row r="410" ht="15.75" customHeight="1">
      <c r="A410" s="17"/>
      <c r="B410" s="17"/>
      <c r="C410" s="17"/>
      <c r="D410" s="17"/>
      <c r="E410" s="17"/>
      <c r="F410" s="17"/>
      <c r="G410" s="18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9"/>
      <c r="V410" s="19"/>
      <c r="W410" s="20"/>
      <c r="X410" s="20"/>
      <c r="Y410" s="18"/>
      <c r="Z410" s="18"/>
      <c r="AA410" s="21"/>
      <c r="AB410" s="21"/>
      <c r="AC410" s="22"/>
      <c r="AD410" s="22"/>
      <c r="AE410" s="17"/>
    </row>
    <row r="411" ht="15.75" customHeight="1">
      <c r="A411" s="17"/>
      <c r="B411" s="17"/>
      <c r="C411" s="17"/>
      <c r="D411" s="17"/>
      <c r="E411" s="17"/>
      <c r="F411" s="17"/>
      <c r="G411" s="18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9"/>
      <c r="V411" s="19"/>
      <c r="W411" s="20"/>
      <c r="X411" s="20"/>
      <c r="Y411" s="18"/>
      <c r="Z411" s="18"/>
      <c r="AA411" s="21"/>
      <c r="AB411" s="21"/>
      <c r="AC411" s="22"/>
      <c r="AD411" s="22"/>
      <c r="AE411" s="17"/>
    </row>
    <row r="412" ht="15.75" customHeight="1">
      <c r="A412" s="17"/>
      <c r="B412" s="17"/>
      <c r="C412" s="17"/>
      <c r="D412" s="17"/>
      <c r="E412" s="17"/>
      <c r="F412" s="17"/>
      <c r="G412" s="18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9"/>
      <c r="V412" s="19"/>
      <c r="W412" s="20"/>
      <c r="X412" s="20"/>
      <c r="Y412" s="18"/>
      <c r="Z412" s="18"/>
      <c r="AA412" s="21"/>
      <c r="AB412" s="21"/>
      <c r="AC412" s="22"/>
      <c r="AD412" s="22"/>
      <c r="AE412" s="17"/>
    </row>
    <row r="413" ht="15.75" customHeight="1">
      <c r="A413" s="17"/>
      <c r="B413" s="17"/>
      <c r="C413" s="17"/>
      <c r="D413" s="17"/>
      <c r="E413" s="17"/>
      <c r="F413" s="17"/>
      <c r="G413" s="18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9"/>
      <c r="V413" s="19"/>
      <c r="W413" s="20"/>
      <c r="X413" s="20"/>
      <c r="Y413" s="18"/>
      <c r="Z413" s="18"/>
      <c r="AA413" s="21"/>
      <c r="AB413" s="21"/>
      <c r="AC413" s="22"/>
      <c r="AD413" s="22"/>
      <c r="AE413" s="17"/>
    </row>
    <row r="414" ht="15.75" customHeight="1">
      <c r="A414" s="17"/>
      <c r="B414" s="17"/>
      <c r="C414" s="17"/>
      <c r="D414" s="17"/>
      <c r="E414" s="17"/>
      <c r="F414" s="17"/>
      <c r="G414" s="18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9"/>
      <c r="V414" s="19"/>
      <c r="W414" s="20"/>
      <c r="X414" s="20"/>
      <c r="Y414" s="18"/>
      <c r="Z414" s="18"/>
      <c r="AA414" s="21"/>
      <c r="AB414" s="21"/>
      <c r="AC414" s="22"/>
      <c r="AD414" s="22"/>
      <c r="AE414" s="17"/>
    </row>
    <row r="415" ht="15.75" customHeight="1">
      <c r="A415" s="17"/>
      <c r="B415" s="17"/>
      <c r="C415" s="17"/>
      <c r="D415" s="17"/>
      <c r="E415" s="17"/>
      <c r="F415" s="17"/>
      <c r="G415" s="18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9"/>
      <c r="V415" s="19"/>
      <c r="W415" s="20"/>
      <c r="X415" s="20"/>
      <c r="Y415" s="18"/>
      <c r="Z415" s="18"/>
      <c r="AA415" s="21"/>
      <c r="AB415" s="21"/>
      <c r="AC415" s="22"/>
      <c r="AD415" s="22"/>
      <c r="AE415" s="17"/>
    </row>
    <row r="416" ht="15.75" customHeight="1">
      <c r="A416" s="17"/>
      <c r="B416" s="17"/>
      <c r="C416" s="17"/>
      <c r="D416" s="17"/>
      <c r="E416" s="17"/>
      <c r="F416" s="17"/>
      <c r="G416" s="18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9"/>
      <c r="V416" s="19"/>
      <c r="W416" s="20"/>
      <c r="X416" s="20"/>
      <c r="Y416" s="18"/>
      <c r="Z416" s="18"/>
      <c r="AA416" s="21"/>
      <c r="AB416" s="21"/>
      <c r="AC416" s="22"/>
      <c r="AD416" s="22"/>
      <c r="AE416" s="17"/>
    </row>
    <row r="417" ht="15.75" customHeight="1">
      <c r="A417" s="17"/>
      <c r="B417" s="17"/>
      <c r="C417" s="17"/>
      <c r="D417" s="17"/>
      <c r="E417" s="17"/>
      <c r="F417" s="17"/>
      <c r="G417" s="18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9"/>
      <c r="V417" s="19"/>
      <c r="W417" s="20"/>
      <c r="X417" s="20"/>
      <c r="Y417" s="18"/>
      <c r="Z417" s="18"/>
      <c r="AA417" s="21"/>
      <c r="AB417" s="21"/>
      <c r="AC417" s="22"/>
      <c r="AD417" s="22"/>
      <c r="AE417" s="17"/>
    </row>
    <row r="418" ht="15.75" customHeight="1">
      <c r="A418" s="17"/>
      <c r="B418" s="17"/>
      <c r="C418" s="17"/>
      <c r="D418" s="17"/>
      <c r="E418" s="17"/>
      <c r="F418" s="17"/>
      <c r="G418" s="18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9"/>
      <c r="V418" s="19"/>
      <c r="W418" s="20"/>
      <c r="X418" s="20"/>
      <c r="Y418" s="18"/>
      <c r="Z418" s="18"/>
      <c r="AA418" s="21"/>
      <c r="AB418" s="21"/>
      <c r="AC418" s="22"/>
      <c r="AD418" s="22"/>
      <c r="AE418" s="17"/>
    </row>
    <row r="419" ht="15.75" customHeight="1">
      <c r="A419" s="17"/>
      <c r="B419" s="17"/>
      <c r="C419" s="17"/>
      <c r="D419" s="17"/>
      <c r="E419" s="17"/>
      <c r="F419" s="17"/>
      <c r="G419" s="18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9"/>
      <c r="V419" s="19"/>
      <c r="W419" s="20"/>
      <c r="X419" s="20"/>
      <c r="Y419" s="18"/>
      <c r="Z419" s="18"/>
      <c r="AA419" s="21"/>
      <c r="AB419" s="21"/>
      <c r="AC419" s="22"/>
      <c r="AD419" s="22"/>
      <c r="AE419" s="17"/>
    </row>
    <row r="420" ht="15.75" customHeight="1">
      <c r="A420" s="17"/>
      <c r="B420" s="17"/>
      <c r="C420" s="17"/>
      <c r="D420" s="17"/>
      <c r="E420" s="17"/>
      <c r="F420" s="17"/>
      <c r="G420" s="18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9"/>
      <c r="V420" s="19"/>
      <c r="W420" s="20"/>
      <c r="X420" s="20"/>
      <c r="Y420" s="18"/>
      <c r="Z420" s="18"/>
      <c r="AA420" s="21"/>
      <c r="AB420" s="21"/>
      <c r="AC420" s="22"/>
      <c r="AD420" s="22"/>
      <c r="AE420" s="17"/>
    </row>
    <row r="421" ht="15.75" customHeight="1">
      <c r="A421" s="17"/>
      <c r="B421" s="17"/>
      <c r="C421" s="17"/>
      <c r="D421" s="17"/>
      <c r="E421" s="17"/>
      <c r="F421" s="17"/>
      <c r="G421" s="18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9"/>
      <c r="V421" s="19"/>
      <c r="W421" s="20"/>
      <c r="X421" s="20"/>
      <c r="Y421" s="18"/>
      <c r="Z421" s="18"/>
      <c r="AA421" s="21"/>
      <c r="AB421" s="21"/>
      <c r="AC421" s="22"/>
      <c r="AD421" s="22"/>
      <c r="AE421" s="17"/>
    </row>
    <row r="422" ht="15.75" customHeight="1">
      <c r="A422" s="17"/>
      <c r="B422" s="17"/>
      <c r="C422" s="17"/>
      <c r="D422" s="17"/>
      <c r="E422" s="17"/>
      <c r="F422" s="17"/>
      <c r="G422" s="18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9"/>
      <c r="V422" s="19"/>
      <c r="W422" s="20"/>
      <c r="X422" s="20"/>
      <c r="Y422" s="18"/>
      <c r="Z422" s="18"/>
      <c r="AA422" s="21"/>
      <c r="AB422" s="21"/>
      <c r="AC422" s="22"/>
      <c r="AD422" s="22"/>
      <c r="AE422" s="17"/>
    </row>
    <row r="423" ht="15.75" customHeight="1">
      <c r="A423" s="17"/>
      <c r="B423" s="17"/>
      <c r="C423" s="17"/>
      <c r="D423" s="17"/>
      <c r="E423" s="17"/>
      <c r="F423" s="17"/>
      <c r="G423" s="18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9"/>
      <c r="V423" s="19"/>
      <c r="W423" s="20"/>
      <c r="X423" s="20"/>
      <c r="Y423" s="18"/>
      <c r="Z423" s="18"/>
      <c r="AA423" s="21"/>
      <c r="AB423" s="21"/>
      <c r="AC423" s="22"/>
      <c r="AD423" s="22"/>
      <c r="AE423" s="17"/>
    </row>
    <row r="424" ht="15.75" customHeight="1">
      <c r="A424" s="17"/>
      <c r="B424" s="17"/>
      <c r="C424" s="17"/>
      <c r="D424" s="17"/>
      <c r="E424" s="17"/>
      <c r="F424" s="17"/>
      <c r="G424" s="18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9"/>
      <c r="V424" s="19"/>
      <c r="W424" s="20"/>
      <c r="X424" s="20"/>
      <c r="Y424" s="18"/>
      <c r="Z424" s="18"/>
      <c r="AA424" s="21"/>
      <c r="AB424" s="21"/>
      <c r="AC424" s="22"/>
      <c r="AD424" s="22"/>
      <c r="AE424" s="17"/>
    </row>
    <row r="425" ht="15.75" customHeight="1">
      <c r="A425" s="17"/>
      <c r="B425" s="17"/>
      <c r="C425" s="17"/>
      <c r="D425" s="17"/>
      <c r="E425" s="17"/>
      <c r="F425" s="17"/>
      <c r="G425" s="18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9"/>
      <c r="V425" s="19"/>
      <c r="W425" s="20"/>
      <c r="X425" s="20"/>
      <c r="Y425" s="18"/>
      <c r="Z425" s="18"/>
      <c r="AA425" s="21"/>
      <c r="AB425" s="21"/>
      <c r="AC425" s="22"/>
      <c r="AD425" s="22"/>
      <c r="AE425" s="17"/>
    </row>
    <row r="426" ht="15.75" customHeight="1">
      <c r="A426" s="17"/>
      <c r="B426" s="17"/>
      <c r="C426" s="17"/>
      <c r="D426" s="17"/>
      <c r="E426" s="17"/>
      <c r="F426" s="17"/>
      <c r="G426" s="18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9"/>
      <c r="V426" s="19"/>
      <c r="W426" s="20"/>
      <c r="X426" s="20"/>
      <c r="Y426" s="18"/>
      <c r="Z426" s="18"/>
      <c r="AA426" s="21"/>
      <c r="AB426" s="21"/>
      <c r="AC426" s="22"/>
      <c r="AD426" s="22"/>
      <c r="AE426" s="17"/>
    </row>
    <row r="427" ht="15.75" customHeight="1">
      <c r="A427" s="17"/>
      <c r="B427" s="17"/>
      <c r="C427" s="17"/>
      <c r="D427" s="17"/>
      <c r="E427" s="17"/>
      <c r="F427" s="17"/>
      <c r="G427" s="1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9"/>
      <c r="V427" s="19"/>
      <c r="W427" s="20"/>
      <c r="X427" s="20"/>
      <c r="Y427" s="18"/>
      <c r="Z427" s="18"/>
      <c r="AA427" s="21"/>
      <c r="AB427" s="21"/>
      <c r="AC427" s="22"/>
      <c r="AD427" s="22"/>
      <c r="AE427" s="17"/>
    </row>
    <row r="428" ht="15.75" customHeight="1">
      <c r="A428" s="17"/>
      <c r="B428" s="17"/>
      <c r="C428" s="17"/>
      <c r="D428" s="17"/>
      <c r="E428" s="17"/>
      <c r="F428" s="17"/>
      <c r="G428" s="1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9"/>
      <c r="V428" s="19"/>
      <c r="W428" s="20"/>
      <c r="X428" s="20"/>
      <c r="Y428" s="18"/>
      <c r="Z428" s="18"/>
      <c r="AA428" s="21"/>
      <c r="AB428" s="21"/>
      <c r="AC428" s="22"/>
      <c r="AD428" s="22"/>
      <c r="AE428" s="17"/>
    </row>
    <row r="429" ht="15.75" customHeight="1">
      <c r="A429" s="17"/>
      <c r="B429" s="17"/>
      <c r="C429" s="17"/>
      <c r="D429" s="17"/>
      <c r="E429" s="17"/>
      <c r="F429" s="17"/>
      <c r="G429" s="1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9"/>
      <c r="V429" s="19"/>
      <c r="W429" s="20"/>
      <c r="X429" s="20"/>
      <c r="Y429" s="18"/>
      <c r="Z429" s="18"/>
      <c r="AA429" s="21"/>
      <c r="AB429" s="21"/>
      <c r="AC429" s="22"/>
      <c r="AD429" s="22"/>
      <c r="AE429" s="17"/>
    </row>
    <row r="430" ht="15.75" customHeight="1">
      <c r="A430" s="17"/>
      <c r="B430" s="17"/>
      <c r="C430" s="17"/>
      <c r="D430" s="17"/>
      <c r="E430" s="17"/>
      <c r="F430" s="17"/>
      <c r="G430" s="1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9"/>
      <c r="V430" s="19"/>
      <c r="W430" s="20"/>
      <c r="X430" s="20"/>
      <c r="Y430" s="18"/>
      <c r="Z430" s="18"/>
      <c r="AA430" s="21"/>
      <c r="AB430" s="21"/>
      <c r="AC430" s="22"/>
      <c r="AD430" s="22"/>
      <c r="AE430" s="17"/>
    </row>
    <row r="431" ht="15.75" customHeight="1">
      <c r="A431" s="17"/>
      <c r="B431" s="17"/>
      <c r="C431" s="17"/>
      <c r="D431" s="17"/>
      <c r="E431" s="17"/>
      <c r="F431" s="17"/>
      <c r="G431" s="1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9"/>
      <c r="V431" s="19"/>
      <c r="W431" s="20"/>
      <c r="X431" s="20"/>
      <c r="Y431" s="18"/>
      <c r="Z431" s="18"/>
      <c r="AA431" s="21"/>
      <c r="AB431" s="21"/>
      <c r="AC431" s="22"/>
      <c r="AD431" s="22"/>
      <c r="AE431" s="17"/>
    </row>
    <row r="432" ht="15.75" customHeight="1">
      <c r="A432" s="17"/>
      <c r="B432" s="17"/>
      <c r="C432" s="17"/>
      <c r="D432" s="17"/>
      <c r="E432" s="17"/>
      <c r="F432" s="17"/>
      <c r="G432" s="1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9"/>
      <c r="V432" s="19"/>
      <c r="W432" s="20"/>
      <c r="X432" s="20"/>
      <c r="Y432" s="18"/>
      <c r="Z432" s="18"/>
      <c r="AA432" s="21"/>
      <c r="AB432" s="21"/>
      <c r="AC432" s="22"/>
      <c r="AD432" s="22"/>
      <c r="AE432" s="17"/>
    </row>
    <row r="433" ht="15.75" customHeight="1">
      <c r="A433" s="17"/>
      <c r="B433" s="17"/>
      <c r="C433" s="17"/>
      <c r="D433" s="17"/>
      <c r="E433" s="17"/>
      <c r="F433" s="17"/>
      <c r="G433" s="1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9"/>
      <c r="V433" s="19"/>
      <c r="W433" s="20"/>
      <c r="X433" s="20"/>
      <c r="Y433" s="18"/>
      <c r="Z433" s="18"/>
      <c r="AA433" s="21"/>
      <c r="AB433" s="21"/>
      <c r="AC433" s="22"/>
      <c r="AD433" s="22"/>
      <c r="AE433" s="17"/>
    </row>
    <row r="434" ht="15.75" customHeight="1">
      <c r="A434" s="17"/>
      <c r="B434" s="17"/>
      <c r="C434" s="17"/>
      <c r="D434" s="17"/>
      <c r="E434" s="17"/>
      <c r="F434" s="17"/>
      <c r="G434" s="1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9"/>
      <c r="V434" s="19"/>
      <c r="W434" s="20"/>
      <c r="X434" s="20"/>
      <c r="Y434" s="18"/>
      <c r="Z434" s="18"/>
      <c r="AA434" s="21"/>
      <c r="AB434" s="21"/>
      <c r="AC434" s="22"/>
      <c r="AD434" s="22"/>
      <c r="AE434" s="17"/>
    </row>
    <row r="435" ht="15.75" customHeight="1">
      <c r="A435" s="17"/>
      <c r="B435" s="17"/>
      <c r="C435" s="17"/>
      <c r="D435" s="17"/>
      <c r="E435" s="17"/>
      <c r="F435" s="17"/>
      <c r="G435" s="1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9"/>
      <c r="V435" s="19"/>
      <c r="W435" s="20"/>
      <c r="X435" s="20"/>
      <c r="Y435" s="18"/>
      <c r="Z435" s="18"/>
      <c r="AA435" s="21"/>
      <c r="AB435" s="21"/>
      <c r="AC435" s="22"/>
      <c r="AD435" s="22"/>
      <c r="AE435" s="17"/>
    </row>
    <row r="436" ht="15.75" customHeight="1">
      <c r="A436" s="17"/>
      <c r="B436" s="17"/>
      <c r="C436" s="17"/>
      <c r="D436" s="17"/>
      <c r="E436" s="17"/>
      <c r="F436" s="17"/>
      <c r="G436" s="1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9"/>
      <c r="V436" s="19"/>
      <c r="W436" s="20"/>
      <c r="X436" s="20"/>
      <c r="Y436" s="18"/>
      <c r="Z436" s="18"/>
      <c r="AA436" s="21"/>
      <c r="AB436" s="21"/>
      <c r="AC436" s="22"/>
      <c r="AD436" s="22"/>
      <c r="AE436" s="17"/>
    </row>
    <row r="437" ht="15.75" customHeight="1">
      <c r="A437" s="17"/>
      <c r="B437" s="17"/>
      <c r="C437" s="17"/>
      <c r="D437" s="17"/>
      <c r="E437" s="17"/>
      <c r="F437" s="17"/>
      <c r="G437" s="1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9"/>
      <c r="V437" s="19"/>
      <c r="W437" s="20"/>
      <c r="X437" s="20"/>
      <c r="Y437" s="18"/>
      <c r="Z437" s="18"/>
      <c r="AA437" s="21"/>
      <c r="AB437" s="21"/>
      <c r="AC437" s="22"/>
      <c r="AD437" s="22"/>
      <c r="AE437" s="17"/>
    </row>
    <row r="438" ht="15.75" customHeight="1">
      <c r="A438" s="17"/>
      <c r="B438" s="17"/>
      <c r="C438" s="17"/>
      <c r="D438" s="17"/>
      <c r="E438" s="17"/>
      <c r="F438" s="17"/>
      <c r="G438" s="1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9"/>
      <c r="V438" s="19"/>
      <c r="W438" s="20"/>
      <c r="X438" s="20"/>
      <c r="Y438" s="18"/>
      <c r="Z438" s="18"/>
      <c r="AA438" s="21"/>
      <c r="AB438" s="21"/>
      <c r="AC438" s="22"/>
      <c r="AD438" s="22"/>
      <c r="AE438" s="17"/>
    </row>
    <row r="439" ht="15.75" customHeight="1">
      <c r="A439" s="17"/>
      <c r="B439" s="17"/>
      <c r="C439" s="17"/>
      <c r="D439" s="17"/>
      <c r="E439" s="17"/>
      <c r="F439" s="17"/>
      <c r="G439" s="1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9"/>
      <c r="V439" s="19"/>
      <c r="W439" s="20"/>
      <c r="X439" s="20"/>
      <c r="Y439" s="18"/>
      <c r="Z439" s="18"/>
      <c r="AA439" s="21"/>
      <c r="AB439" s="21"/>
      <c r="AC439" s="22"/>
      <c r="AD439" s="22"/>
      <c r="AE439" s="17"/>
    </row>
    <row r="440" ht="15.75" customHeight="1">
      <c r="A440" s="17"/>
      <c r="B440" s="17"/>
      <c r="C440" s="17"/>
      <c r="D440" s="17"/>
      <c r="E440" s="17"/>
      <c r="F440" s="17"/>
      <c r="G440" s="1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9"/>
      <c r="V440" s="19"/>
      <c r="W440" s="20"/>
      <c r="X440" s="20"/>
      <c r="Y440" s="18"/>
      <c r="Z440" s="18"/>
      <c r="AA440" s="21"/>
      <c r="AB440" s="21"/>
      <c r="AC440" s="22"/>
      <c r="AD440" s="22"/>
      <c r="AE440" s="17"/>
    </row>
    <row r="441" ht="15.75" customHeight="1">
      <c r="A441" s="17"/>
      <c r="B441" s="17"/>
      <c r="C441" s="17"/>
      <c r="D441" s="17"/>
      <c r="E441" s="17"/>
      <c r="F441" s="17"/>
      <c r="G441" s="1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9"/>
      <c r="V441" s="19"/>
      <c r="W441" s="20"/>
      <c r="X441" s="20"/>
      <c r="Y441" s="18"/>
      <c r="Z441" s="18"/>
      <c r="AA441" s="21"/>
      <c r="AB441" s="21"/>
      <c r="AC441" s="22"/>
      <c r="AD441" s="22"/>
      <c r="AE441" s="17"/>
    </row>
    <row r="442" ht="15.75" customHeight="1">
      <c r="A442" s="17"/>
      <c r="B442" s="17"/>
      <c r="C442" s="17"/>
      <c r="D442" s="17"/>
      <c r="E442" s="17"/>
      <c r="F442" s="17"/>
      <c r="G442" s="1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9"/>
      <c r="V442" s="19"/>
      <c r="W442" s="20"/>
      <c r="X442" s="20"/>
      <c r="Y442" s="18"/>
      <c r="Z442" s="18"/>
      <c r="AA442" s="21"/>
      <c r="AB442" s="21"/>
      <c r="AC442" s="22"/>
      <c r="AD442" s="22"/>
      <c r="AE442" s="17"/>
    </row>
    <row r="443" ht="15.75" customHeight="1">
      <c r="A443" s="17"/>
      <c r="B443" s="17"/>
      <c r="C443" s="17"/>
      <c r="D443" s="17"/>
      <c r="E443" s="17"/>
      <c r="F443" s="17"/>
      <c r="G443" s="1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9"/>
      <c r="V443" s="19"/>
      <c r="W443" s="20"/>
      <c r="X443" s="20"/>
      <c r="Y443" s="18"/>
      <c r="Z443" s="18"/>
      <c r="AA443" s="21"/>
      <c r="AB443" s="21"/>
      <c r="AC443" s="22"/>
      <c r="AD443" s="22"/>
      <c r="AE443" s="17"/>
    </row>
    <row r="444" ht="15.75" customHeight="1">
      <c r="A444" s="17"/>
      <c r="B444" s="17"/>
      <c r="C444" s="17"/>
      <c r="D444" s="17"/>
      <c r="E444" s="17"/>
      <c r="F444" s="17"/>
      <c r="G444" s="1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9"/>
      <c r="V444" s="19"/>
      <c r="W444" s="20"/>
      <c r="X444" s="20"/>
      <c r="Y444" s="18"/>
      <c r="Z444" s="18"/>
      <c r="AA444" s="21"/>
      <c r="AB444" s="21"/>
      <c r="AC444" s="22"/>
      <c r="AD444" s="22"/>
      <c r="AE444" s="17"/>
    </row>
    <row r="445" ht="15.75" customHeight="1">
      <c r="A445" s="17"/>
      <c r="B445" s="17"/>
      <c r="C445" s="17"/>
      <c r="D445" s="17"/>
      <c r="E445" s="17"/>
      <c r="F445" s="17"/>
      <c r="G445" s="1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9"/>
      <c r="V445" s="19"/>
      <c r="W445" s="20"/>
      <c r="X445" s="20"/>
      <c r="Y445" s="18"/>
      <c r="Z445" s="18"/>
      <c r="AA445" s="21"/>
      <c r="AB445" s="21"/>
      <c r="AC445" s="22"/>
      <c r="AD445" s="22"/>
      <c r="AE445" s="17"/>
    </row>
    <row r="446" ht="15.75" customHeight="1">
      <c r="A446" s="17"/>
      <c r="B446" s="17"/>
      <c r="C446" s="17"/>
      <c r="D446" s="17"/>
      <c r="E446" s="17"/>
      <c r="F446" s="17"/>
      <c r="G446" s="1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9"/>
      <c r="V446" s="19"/>
      <c r="W446" s="20"/>
      <c r="X446" s="20"/>
      <c r="Y446" s="18"/>
      <c r="Z446" s="18"/>
      <c r="AA446" s="21"/>
      <c r="AB446" s="21"/>
      <c r="AC446" s="22"/>
      <c r="AD446" s="22"/>
      <c r="AE446" s="17"/>
    </row>
    <row r="447" ht="15.75" customHeight="1">
      <c r="A447" s="17"/>
      <c r="B447" s="17"/>
      <c r="C447" s="17"/>
      <c r="D447" s="17"/>
      <c r="E447" s="17"/>
      <c r="F447" s="17"/>
      <c r="G447" s="1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9"/>
      <c r="V447" s="19"/>
      <c r="W447" s="20"/>
      <c r="X447" s="20"/>
      <c r="Y447" s="18"/>
      <c r="Z447" s="18"/>
      <c r="AA447" s="21"/>
      <c r="AB447" s="21"/>
      <c r="AC447" s="22"/>
      <c r="AD447" s="22"/>
      <c r="AE447" s="17"/>
    </row>
    <row r="448" ht="15.75" customHeight="1">
      <c r="A448" s="17"/>
      <c r="B448" s="17"/>
      <c r="C448" s="17"/>
      <c r="D448" s="17"/>
      <c r="E448" s="17"/>
      <c r="F448" s="17"/>
      <c r="G448" s="1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9"/>
      <c r="V448" s="19"/>
      <c r="W448" s="20"/>
      <c r="X448" s="20"/>
      <c r="Y448" s="18"/>
      <c r="Z448" s="18"/>
      <c r="AA448" s="21"/>
      <c r="AB448" s="21"/>
      <c r="AC448" s="22"/>
      <c r="AD448" s="22"/>
      <c r="AE448" s="17"/>
    </row>
    <row r="449" ht="15.75" customHeight="1">
      <c r="A449" s="17"/>
      <c r="B449" s="17"/>
      <c r="C449" s="17"/>
      <c r="D449" s="17"/>
      <c r="E449" s="17"/>
      <c r="F449" s="17"/>
      <c r="G449" s="1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9"/>
      <c r="V449" s="19"/>
      <c r="W449" s="20"/>
      <c r="X449" s="20"/>
      <c r="Y449" s="18"/>
      <c r="Z449" s="18"/>
      <c r="AA449" s="21"/>
      <c r="AB449" s="21"/>
      <c r="AC449" s="22"/>
      <c r="AD449" s="22"/>
      <c r="AE449" s="17"/>
    </row>
    <row r="450" ht="15.75" customHeight="1">
      <c r="A450" s="17"/>
      <c r="B450" s="17"/>
      <c r="C450" s="17"/>
      <c r="D450" s="17"/>
      <c r="E450" s="17"/>
      <c r="F450" s="17"/>
      <c r="G450" s="1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9"/>
      <c r="V450" s="19"/>
      <c r="W450" s="20"/>
      <c r="X450" s="20"/>
      <c r="Y450" s="18"/>
      <c r="Z450" s="18"/>
      <c r="AA450" s="21"/>
      <c r="AB450" s="21"/>
      <c r="AC450" s="22"/>
      <c r="AD450" s="22"/>
      <c r="AE450" s="17"/>
    </row>
    <row r="451" ht="15.75" customHeight="1">
      <c r="A451" s="17"/>
      <c r="B451" s="17"/>
      <c r="C451" s="17"/>
      <c r="D451" s="17"/>
      <c r="E451" s="17"/>
      <c r="F451" s="17"/>
      <c r="G451" s="1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9"/>
      <c r="V451" s="19"/>
      <c r="W451" s="20"/>
      <c r="X451" s="20"/>
      <c r="Y451" s="18"/>
      <c r="Z451" s="18"/>
      <c r="AA451" s="21"/>
      <c r="AB451" s="21"/>
      <c r="AC451" s="22"/>
      <c r="AD451" s="22"/>
      <c r="AE451" s="17"/>
    </row>
    <row r="452" ht="15.75" customHeight="1">
      <c r="A452" s="17"/>
      <c r="B452" s="17"/>
      <c r="C452" s="17"/>
      <c r="D452" s="17"/>
      <c r="E452" s="17"/>
      <c r="F452" s="17"/>
      <c r="G452" s="1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9"/>
      <c r="V452" s="19"/>
      <c r="W452" s="20"/>
      <c r="X452" s="20"/>
      <c r="Y452" s="18"/>
      <c r="Z452" s="18"/>
      <c r="AA452" s="21"/>
      <c r="AB452" s="21"/>
      <c r="AC452" s="22"/>
      <c r="AD452" s="22"/>
      <c r="AE452" s="17"/>
    </row>
    <row r="453" ht="15.75" customHeight="1">
      <c r="A453" s="17"/>
      <c r="B453" s="17"/>
      <c r="C453" s="17"/>
      <c r="D453" s="17"/>
      <c r="E453" s="17"/>
      <c r="F453" s="17"/>
      <c r="G453" s="1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9"/>
      <c r="V453" s="19"/>
      <c r="W453" s="20"/>
      <c r="X453" s="20"/>
      <c r="Y453" s="18"/>
      <c r="Z453" s="18"/>
      <c r="AA453" s="21"/>
      <c r="AB453" s="21"/>
      <c r="AC453" s="22"/>
      <c r="AD453" s="22"/>
      <c r="AE453" s="17"/>
    </row>
    <row r="454" ht="15.75" customHeight="1">
      <c r="A454" s="17"/>
      <c r="B454" s="17"/>
      <c r="C454" s="17"/>
      <c r="D454" s="17"/>
      <c r="E454" s="17"/>
      <c r="F454" s="17"/>
      <c r="G454" s="1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9"/>
      <c r="V454" s="19"/>
      <c r="W454" s="20"/>
      <c r="X454" s="20"/>
      <c r="Y454" s="18"/>
      <c r="Z454" s="18"/>
      <c r="AA454" s="21"/>
      <c r="AB454" s="21"/>
      <c r="AC454" s="22"/>
      <c r="AD454" s="22"/>
      <c r="AE454" s="17"/>
    </row>
    <row r="455" ht="15.75" customHeight="1">
      <c r="A455" s="17"/>
      <c r="B455" s="17"/>
      <c r="C455" s="17"/>
      <c r="D455" s="17"/>
      <c r="E455" s="17"/>
      <c r="F455" s="17"/>
      <c r="G455" s="1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9"/>
      <c r="V455" s="19"/>
      <c r="W455" s="20"/>
      <c r="X455" s="20"/>
      <c r="Y455" s="18"/>
      <c r="Z455" s="18"/>
      <c r="AA455" s="21"/>
      <c r="AB455" s="21"/>
      <c r="AC455" s="22"/>
      <c r="AD455" s="22"/>
      <c r="AE455" s="17"/>
    </row>
    <row r="456" ht="15.75" customHeight="1">
      <c r="A456" s="17"/>
      <c r="B456" s="17"/>
      <c r="C456" s="17"/>
      <c r="D456" s="17"/>
      <c r="E456" s="17"/>
      <c r="F456" s="17"/>
      <c r="G456" s="1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9"/>
      <c r="V456" s="19"/>
      <c r="W456" s="20"/>
      <c r="X456" s="20"/>
      <c r="Y456" s="18"/>
      <c r="Z456" s="18"/>
      <c r="AA456" s="21"/>
      <c r="AB456" s="21"/>
      <c r="AC456" s="22"/>
      <c r="AD456" s="22"/>
      <c r="AE456" s="17"/>
    </row>
    <row r="457" ht="15.75" customHeight="1">
      <c r="A457" s="17"/>
      <c r="B457" s="17"/>
      <c r="C457" s="17"/>
      <c r="D457" s="17"/>
      <c r="E457" s="17"/>
      <c r="F457" s="17"/>
      <c r="G457" s="1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9"/>
      <c r="V457" s="19"/>
      <c r="W457" s="20"/>
      <c r="X457" s="20"/>
      <c r="Y457" s="18"/>
      <c r="Z457" s="18"/>
      <c r="AA457" s="21"/>
      <c r="AB457" s="21"/>
      <c r="AC457" s="22"/>
      <c r="AD457" s="22"/>
      <c r="AE457" s="17"/>
    </row>
    <row r="458" ht="15.75" customHeight="1">
      <c r="A458" s="17"/>
      <c r="B458" s="17"/>
      <c r="C458" s="17"/>
      <c r="D458" s="17"/>
      <c r="E458" s="17"/>
      <c r="F458" s="17"/>
      <c r="G458" s="1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9"/>
      <c r="V458" s="19"/>
      <c r="W458" s="20"/>
      <c r="X458" s="20"/>
      <c r="Y458" s="18"/>
      <c r="Z458" s="18"/>
      <c r="AA458" s="21"/>
      <c r="AB458" s="21"/>
      <c r="AC458" s="22"/>
      <c r="AD458" s="22"/>
      <c r="AE458" s="17"/>
    </row>
    <row r="459" ht="15.75" customHeight="1">
      <c r="A459" s="17"/>
      <c r="B459" s="17"/>
      <c r="C459" s="17"/>
      <c r="D459" s="17"/>
      <c r="E459" s="17"/>
      <c r="F459" s="17"/>
      <c r="G459" s="1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9"/>
      <c r="V459" s="19"/>
      <c r="W459" s="20"/>
      <c r="X459" s="20"/>
      <c r="Y459" s="18"/>
      <c r="Z459" s="18"/>
      <c r="AA459" s="21"/>
      <c r="AB459" s="21"/>
      <c r="AC459" s="22"/>
      <c r="AD459" s="22"/>
      <c r="AE459" s="17"/>
    </row>
    <row r="460" ht="15.75" customHeight="1">
      <c r="A460" s="17"/>
      <c r="B460" s="17"/>
      <c r="C460" s="17"/>
      <c r="D460" s="17"/>
      <c r="E460" s="17"/>
      <c r="F460" s="17"/>
      <c r="G460" s="1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9"/>
      <c r="V460" s="19"/>
      <c r="W460" s="20"/>
      <c r="X460" s="20"/>
      <c r="Y460" s="18"/>
      <c r="Z460" s="18"/>
      <c r="AA460" s="21"/>
      <c r="AB460" s="21"/>
      <c r="AC460" s="22"/>
      <c r="AD460" s="22"/>
      <c r="AE460" s="17"/>
    </row>
    <row r="461" ht="15.75" customHeight="1">
      <c r="A461" s="17"/>
      <c r="B461" s="17"/>
      <c r="C461" s="17"/>
      <c r="D461" s="17"/>
      <c r="E461" s="17"/>
      <c r="F461" s="17"/>
      <c r="G461" s="1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9"/>
      <c r="V461" s="19"/>
      <c r="W461" s="20"/>
      <c r="X461" s="20"/>
      <c r="Y461" s="18"/>
      <c r="Z461" s="18"/>
      <c r="AA461" s="21"/>
      <c r="AB461" s="21"/>
      <c r="AC461" s="22"/>
      <c r="AD461" s="22"/>
      <c r="AE461" s="17"/>
    </row>
    <row r="462" ht="15.75" customHeight="1">
      <c r="A462" s="17"/>
      <c r="B462" s="17"/>
      <c r="C462" s="17"/>
      <c r="D462" s="17"/>
      <c r="E462" s="17"/>
      <c r="F462" s="17"/>
      <c r="G462" s="1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9"/>
      <c r="V462" s="19"/>
      <c r="W462" s="20"/>
      <c r="X462" s="20"/>
      <c r="Y462" s="18"/>
      <c r="Z462" s="18"/>
      <c r="AA462" s="21"/>
      <c r="AB462" s="21"/>
      <c r="AC462" s="22"/>
      <c r="AD462" s="22"/>
      <c r="AE462" s="17"/>
    </row>
    <row r="463" ht="15.75" customHeight="1">
      <c r="A463" s="17"/>
      <c r="B463" s="17"/>
      <c r="C463" s="17"/>
      <c r="D463" s="17"/>
      <c r="E463" s="17"/>
      <c r="F463" s="17"/>
      <c r="G463" s="1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9"/>
      <c r="V463" s="19"/>
      <c r="W463" s="20"/>
      <c r="X463" s="20"/>
      <c r="Y463" s="18"/>
      <c r="Z463" s="18"/>
      <c r="AA463" s="21"/>
      <c r="AB463" s="21"/>
      <c r="AC463" s="22"/>
      <c r="AD463" s="22"/>
      <c r="AE463" s="17"/>
    </row>
    <row r="464" ht="15.75" customHeight="1">
      <c r="A464" s="17"/>
      <c r="B464" s="17"/>
      <c r="C464" s="17"/>
      <c r="D464" s="17"/>
      <c r="E464" s="17"/>
      <c r="F464" s="17"/>
      <c r="G464" s="1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9"/>
      <c r="V464" s="19"/>
      <c r="W464" s="20"/>
      <c r="X464" s="20"/>
      <c r="Y464" s="18"/>
      <c r="Z464" s="18"/>
      <c r="AA464" s="21"/>
      <c r="AB464" s="21"/>
      <c r="AC464" s="22"/>
      <c r="AD464" s="22"/>
      <c r="AE464" s="17"/>
    </row>
    <row r="465" ht="15.75" customHeight="1">
      <c r="A465" s="17"/>
      <c r="B465" s="17"/>
      <c r="C465" s="17"/>
      <c r="D465" s="17"/>
      <c r="E465" s="17"/>
      <c r="F465" s="17"/>
      <c r="G465" s="1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9"/>
      <c r="V465" s="19"/>
      <c r="W465" s="20"/>
      <c r="X465" s="20"/>
      <c r="Y465" s="18"/>
      <c r="Z465" s="18"/>
      <c r="AA465" s="21"/>
      <c r="AB465" s="21"/>
      <c r="AC465" s="22"/>
      <c r="AD465" s="22"/>
      <c r="AE465" s="17"/>
    </row>
    <row r="466" ht="15.75" customHeight="1">
      <c r="A466" s="17"/>
      <c r="B466" s="17"/>
      <c r="C466" s="17"/>
      <c r="D466" s="17"/>
      <c r="E466" s="17"/>
      <c r="F466" s="17"/>
      <c r="G466" s="1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9"/>
      <c r="V466" s="19"/>
      <c r="W466" s="20"/>
      <c r="X466" s="20"/>
      <c r="Y466" s="18"/>
      <c r="Z466" s="18"/>
      <c r="AA466" s="21"/>
      <c r="AB466" s="21"/>
      <c r="AC466" s="22"/>
      <c r="AD466" s="22"/>
      <c r="AE466" s="17"/>
    </row>
    <row r="467" ht="15.75" customHeight="1">
      <c r="A467" s="17"/>
      <c r="B467" s="17"/>
      <c r="C467" s="17"/>
      <c r="D467" s="17"/>
      <c r="E467" s="17"/>
      <c r="F467" s="17"/>
      <c r="G467" s="1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9"/>
      <c r="V467" s="19"/>
      <c r="W467" s="20"/>
      <c r="X467" s="20"/>
      <c r="Y467" s="18"/>
      <c r="Z467" s="18"/>
      <c r="AA467" s="21"/>
      <c r="AB467" s="21"/>
      <c r="AC467" s="22"/>
      <c r="AD467" s="22"/>
      <c r="AE467" s="17"/>
    </row>
    <row r="468" ht="15.75" customHeight="1">
      <c r="A468" s="17"/>
      <c r="B468" s="17"/>
      <c r="C468" s="17"/>
      <c r="D468" s="17"/>
      <c r="E468" s="17"/>
      <c r="F468" s="17"/>
      <c r="G468" s="1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9"/>
      <c r="V468" s="19"/>
      <c r="W468" s="20"/>
      <c r="X468" s="20"/>
      <c r="Y468" s="18"/>
      <c r="Z468" s="18"/>
      <c r="AA468" s="21"/>
      <c r="AB468" s="21"/>
      <c r="AC468" s="22"/>
      <c r="AD468" s="22"/>
      <c r="AE468" s="17"/>
    </row>
    <row r="469" ht="15.75" customHeight="1">
      <c r="A469" s="17"/>
      <c r="B469" s="17"/>
      <c r="C469" s="17"/>
      <c r="D469" s="17"/>
      <c r="E469" s="17"/>
      <c r="F469" s="17"/>
      <c r="G469" s="1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9"/>
      <c r="V469" s="19"/>
      <c r="W469" s="20"/>
      <c r="X469" s="20"/>
      <c r="Y469" s="18"/>
      <c r="Z469" s="18"/>
      <c r="AA469" s="21"/>
      <c r="AB469" s="21"/>
      <c r="AC469" s="22"/>
      <c r="AD469" s="22"/>
      <c r="AE469" s="17"/>
    </row>
    <row r="470" ht="15.75" customHeight="1">
      <c r="A470" s="17"/>
      <c r="B470" s="17"/>
      <c r="C470" s="17"/>
      <c r="D470" s="17"/>
      <c r="E470" s="17"/>
      <c r="F470" s="17"/>
      <c r="G470" s="1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9"/>
      <c r="V470" s="19"/>
      <c r="W470" s="20"/>
      <c r="X470" s="20"/>
      <c r="Y470" s="18"/>
      <c r="Z470" s="18"/>
      <c r="AA470" s="21"/>
      <c r="AB470" s="21"/>
      <c r="AC470" s="22"/>
      <c r="AD470" s="22"/>
      <c r="AE470" s="17"/>
    </row>
    <row r="471" ht="15.75" customHeight="1">
      <c r="A471" s="17"/>
      <c r="B471" s="17"/>
      <c r="C471" s="17"/>
      <c r="D471" s="17"/>
      <c r="E471" s="17"/>
      <c r="F471" s="17"/>
      <c r="G471" s="1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9"/>
      <c r="V471" s="19"/>
      <c r="W471" s="20"/>
      <c r="X471" s="20"/>
      <c r="Y471" s="18"/>
      <c r="Z471" s="18"/>
      <c r="AA471" s="21"/>
      <c r="AB471" s="21"/>
      <c r="AC471" s="22"/>
      <c r="AD471" s="22"/>
      <c r="AE471" s="17"/>
    </row>
    <row r="472" ht="15.75" customHeight="1">
      <c r="A472" s="17"/>
      <c r="B472" s="17"/>
      <c r="C472" s="17"/>
      <c r="D472" s="17"/>
      <c r="E472" s="17"/>
      <c r="F472" s="17"/>
      <c r="G472" s="1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9"/>
      <c r="V472" s="19"/>
      <c r="W472" s="20"/>
      <c r="X472" s="20"/>
      <c r="Y472" s="18"/>
      <c r="Z472" s="18"/>
      <c r="AA472" s="21"/>
      <c r="AB472" s="21"/>
      <c r="AC472" s="22"/>
      <c r="AD472" s="22"/>
      <c r="AE472" s="17"/>
    </row>
    <row r="473" ht="15.75" customHeight="1">
      <c r="A473" s="17"/>
      <c r="B473" s="17"/>
      <c r="C473" s="17"/>
      <c r="D473" s="17"/>
      <c r="E473" s="17"/>
      <c r="F473" s="17"/>
      <c r="G473" s="1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9"/>
      <c r="V473" s="19"/>
      <c r="W473" s="20"/>
      <c r="X473" s="20"/>
      <c r="Y473" s="18"/>
      <c r="Z473" s="18"/>
      <c r="AA473" s="21"/>
      <c r="AB473" s="21"/>
      <c r="AC473" s="22"/>
      <c r="AD473" s="22"/>
      <c r="AE473" s="17"/>
    </row>
    <row r="474" ht="15.75" customHeight="1">
      <c r="A474" s="17"/>
      <c r="B474" s="17"/>
      <c r="C474" s="17"/>
      <c r="D474" s="17"/>
      <c r="E474" s="17"/>
      <c r="F474" s="17"/>
      <c r="G474" s="1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9"/>
      <c r="V474" s="19"/>
      <c r="W474" s="20"/>
      <c r="X474" s="20"/>
      <c r="Y474" s="18"/>
      <c r="Z474" s="18"/>
      <c r="AA474" s="21"/>
      <c r="AB474" s="21"/>
      <c r="AC474" s="22"/>
      <c r="AD474" s="22"/>
      <c r="AE474" s="17"/>
    </row>
    <row r="475" ht="15.75" customHeight="1">
      <c r="A475" s="17"/>
      <c r="B475" s="17"/>
      <c r="C475" s="17"/>
      <c r="D475" s="17"/>
      <c r="E475" s="17"/>
      <c r="F475" s="17"/>
      <c r="G475" s="1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9"/>
      <c r="V475" s="19"/>
      <c r="W475" s="20"/>
      <c r="X475" s="20"/>
      <c r="Y475" s="18"/>
      <c r="Z475" s="18"/>
      <c r="AA475" s="21"/>
      <c r="AB475" s="21"/>
      <c r="AC475" s="22"/>
      <c r="AD475" s="22"/>
      <c r="AE475" s="17"/>
    </row>
    <row r="476" ht="15.75" customHeight="1">
      <c r="A476" s="17"/>
      <c r="B476" s="17"/>
      <c r="C476" s="17"/>
      <c r="D476" s="17"/>
      <c r="E476" s="17"/>
      <c r="F476" s="17"/>
      <c r="G476" s="1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9"/>
      <c r="V476" s="19"/>
      <c r="W476" s="20"/>
      <c r="X476" s="20"/>
      <c r="Y476" s="18"/>
      <c r="Z476" s="18"/>
      <c r="AA476" s="21"/>
      <c r="AB476" s="21"/>
      <c r="AC476" s="22"/>
      <c r="AD476" s="22"/>
      <c r="AE476" s="17"/>
    </row>
    <row r="477" ht="15.75" customHeight="1">
      <c r="A477" s="17"/>
      <c r="B477" s="17"/>
      <c r="C477" s="17"/>
      <c r="D477" s="17"/>
      <c r="E477" s="17"/>
      <c r="F477" s="17"/>
      <c r="G477" s="1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9"/>
      <c r="V477" s="19"/>
      <c r="W477" s="20"/>
      <c r="X477" s="20"/>
      <c r="Y477" s="18"/>
      <c r="Z477" s="18"/>
      <c r="AA477" s="21"/>
      <c r="AB477" s="21"/>
      <c r="AC477" s="22"/>
      <c r="AD477" s="22"/>
      <c r="AE477" s="17"/>
    </row>
    <row r="478" ht="15.75" customHeight="1">
      <c r="A478" s="17"/>
      <c r="B478" s="17"/>
      <c r="C478" s="17"/>
      <c r="D478" s="17"/>
      <c r="E478" s="17"/>
      <c r="F478" s="17"/>
      <c r="G478" s="1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9"/>
      <c r="V478" s="19"/>
      <c r="W478" s="20"/>
      <c r="X478" s="20"/>
      <c r="Y478" s="18"/>
      <c r="Z478" s="18"/>
      <c r="AA478" s="21"/>
      <c r="AB478" s="21"/>
      <c r="AC478" s="22"/>
      <c r="AD478" s="22"/>
      <c r="AE478" s="17"/>
    </row>
    <row r="479" ht="15.75" customHeight="1">
      <c r="A479" s="17"/>
      <c r="B479" s="17"/>
      <c r="C479" s="17"/>
      <c r="D479" s="17"/>
      <c r="E479" s="17"/>
      <c r="F479" s="17"/>
      <c r="G479" s="1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9"/>
      <c r="V479" s="19"/>
      <c r="W479" s="20"/>
      <c r="X479" s="20"/>
      <c r="Y479" s="18"/>
      <c r="Z479" s="18"/>
      <c r="AA479" s="21"/>
      <c r="AB479" s="21"/>
      <c r="AC479" s="22"/>
      <c r="AD479" s="22"/>
      <c r="AE479" s="17"/>
    </row>
    <row r="480" ht="15.75" customHeight="1">
      <c r="A480" s="17"/>
      <c r="B480" s="17"/>
      <c r="C480" s="17"/>
      <c r="D480" s="17"/>
      <c r="E480" s="17"/>
      <c r="F480" s="17"/>
      <c r="G480" s="1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9"/>
      <c r="V480" s="19"/>
      <c r="W480" s="20"/>
      <c r="X480" s="20"/>
      <c r="Y480" s="18"/>
      <c r="Z480" s="18"/>
      <c r="AA480" s="21"/>
      <c r="AB480" s="21"/>
      <c r="AC480" s="22"/>
      <c r="AD480" s="22"/>
      <c r="AE480" s="17"/>
    </row>
    <row r="481" ht="15.75" customHeight="1">
      <c r="A481" s="17"/>
      <c r="B481" s="17"/>
      <c r="C481" s="17"/>
      <c r="D481" s="17"/>
      <c r="E481" s="17"/>
      <c r="F481" s="17"/>
      <c r="G481" s="1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9"/>
      <c r="V481" s="19"/>
      <c r="W481" s="20"/>
      <c r="X481" s="20"/>
      <c r="Y481" s="18"/>
      <c r="Z481" s="18"/>
      <c r="AA481" s="21"/>
      <c r="AB481" s="21"/>
      <c r="AC481" s="22"/>
      <c r="AD481" s="22"/>
      <c r="AE481" s="17"/>
    </row>
    <row r="482" ht="15.75" customHeight="1">
      <c r="A482" s="17"/>
      <c r="B482" s="17"/>
      <c r="C482" s="17"/>
      <c r="D482" s="17"/>
      <c r="E482" s="17"/>
      <c r="F482" s="17"/>
      <c r="G482" s="1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9"/>
      <c r="V482" s="19"/>
      <c r="W482" s="20"/>
      <c r="X482" s="20"/>
      <c r="Y482" s="18"/>
      <c r="Z482" s="18"/>
      <c r="AA482" s="21"/>
      <c r="AB482" s="21"/>
      <c r="AC482" s="22"/>
      <c r="AD482" s="22"/>
      <c r="AE482" s="17"/>
    </row>
    <row r="483" ht="15.75" customHeight="1">
      <c r="A483" s="17"/>
      <c r="B483" s="17"/>
      <c r="C483" s="17"/>
      <c r="D483" s="17"/>
      <c r="E483" s="17"/>
      <c r="F483" s="17"/>
      <c r="G483" s="1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9"/>
      <c r="V483" s="19"/>
      <c r="W483" s="20"/>
      <c r="X483" s="20"/>
      <c r="Y483" s="18"/>
      <c r="Z483" s="18"/>
      <c r="AA483" s="21"/>
      <c r="AB483" s="21"/>
      <c r="AC483" s="22"/>
      <c r="AD483" s="22"/>
      <c r="AE483" s="17"/>
    </row>
    <row r="484" ht="15.75" customHeight="1">
      <c r="A484" s="17"/>
      <c r="B484" s="17"/>
      <c r="C484" s="17"/>
      <c r="D484" s="17"/>
      <c r="E484" s="17"/>
      <c r="F484" s="17"/>
      <c r="G484" s="1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9"/>
      <c r="V484" s="19"/>
      <c r="W484" s="20"/>
      <c r="X484" s="20"/>
      <c r="Y484" s="18"/>
      <c r="Z484" s="18"/>
      <c r="AA484" s="21"/>
      <c r="AB484" s="21"/>
      <c r="AC484" s="22"/>
      <c r="AD484" s="22"/>
      <c r="AE484" s="17"/>
    </row>
    <row r="485" ht="15.75" customHeight="1">
      <c r="A485" s="17"/>
      <c r="B485" s="17"/>
      <c r="C485" s="17"/>
      <c r="D485" s="17"/>
      <c r="E485" s="17"/>
      <c r="F485" s="17"/>
      <c r="G485" s="1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9"/>
      <c r="V485" s="19"/>
      <c r="W485" s="20"/>
      <c r="X485" s="20"/>
      <c r="Y485" s="18"/>
      <c r="Z485" s="18"/>
      <c r="AA485" s="21"/>
      <c r="AB485" s="21"/>
      <c r="AC485" s="22"/>
      <c r="AD485" s="22"/>
      <c r="AE485" s="17"/>
    </row>
    <row r="486" ht="15.75" customHeight="1">
      <c r="A486" s="17"/>
      <c r="B486" s="17"/>
      <c r="C486" s="17"/>
      <c r="D486" s="17"/>
      <c r="E486" s="17"/>
      <c r="F486" s="17"/>
      <c r="G486" s="1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9"/>
      <c r="V486" s="19"/>
      <c r="W486" s="20"/>
      <c r="X486" s="20"/>
      <c r="Y486" s="18"/>
      <c r="Z486" s="18"/>
      <c r="AA486" s="21"/>
      <c r="AB486" s="21"/>
      <c r="AC486" s="22"/>
      <c r="AD486" s="22"/>
      <c r="AE486" s="17"/>
    </row>
    <row r="487" ht="15.75" customHeight="1">
      <c r="A487" s="17"/>
      <c r="B487" s="17"/>
      <c r="C487" s="17"/>
      <c r="D487" s="17"/>
      <c r="E487" s="17"/>
      <c r="F487" s="17"/>
      <c r="G487" s="1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9"/>
      <c r="V487" s="19"/>
      <c r="W487" s="20"/>
      <c r="X487" s="20"/>
      <c r="Y487" s="18"/>
      <c r="Z487" s="18"/>
      <c r="AA487" s="21"/>
      <c r="AB487" s="21"/>
      <c r="AC487" s="22"/>
      <c r="AD487" s="22"/>
      <c r="AE487" s="17"/>
    </row>
    <row r="488" ht="15.75" customHeight="1">
      <c r="A488" s="17"/>
      <c r="B488" s="17"/>
      <c r="C488" s="17"/>
      <c r="D488" s="17"/>
      <c r="E488" s="17"/>
      <c r="F488" s="17"/>
      <c r="G488" s="1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9"/>
      <c r="V488" s="19"/>
      <c r="W488" s="20"/>
      <c r="X488" s="20"/>
      <c r="Y488" s="18"/>
      <c r="Z488" s="18"/>
      <c r="AA488" s="21"/>
      <c r="AB488" s="21"/>
      <c r="AC488" s="22"/>
      <c r="AD488" s="22"/>
      <c r="AE488" s="17"/>
    </row>
    <row r="489" ht="15.75" customHeight="1">
      <c r="A489" s="17"/>
      <c r="B489" s="17"/>
      <c r="C489" s="17"/>
      <c r="D489" s="17"/>
      <c r="E489" s="17"/>
      <c r="F489" s="17"/>
      <c r="G489" s="1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9"/>
      <c r="V489" s="19"/>
      <c r="W489" s="20"/>
      <c r="X489" s="20"/>
      <c r="Y489" s="18"/>
      <c r="Z489" s="18"/>
      <c r="AA489" s="21"/>
      <c r="AB489" s="21"/>
      <c r="AC489" s="22"/>
      <c r="AD489" s="22"/>
      <c r="AE489" s="17"/>
    </row>
    <row r="490" ht="15.75" customHeight="1">
      <c r="A490" s="17"/>
      <c r="B490" s="17"/>
      <c r="C490" s="17"/>
      <c r="D490" s="17"/>
      <c r="E490" s="17"/>
      <c r="F490" s="17"/>
      <c r="G490" s="1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9"/>
      <c r="V490" s="19"/>
      <c r="W490" s="20"/>
      <c r="X490" s="20"/>
      <c r="Y490" s="18"/>
      <c r="Z490" s="18"/>
      <c r="AA490" s="21"/>
      <c r="AB490" s="21"/>
      <c r="AC490" s="22"/>
      <c r="AD490" s="22"/>
      <c r="AE490" s="17"/>
    </row>
    <row r="491" ht="15.75" customHeight="1">
      <c r="A491" s="17"/>
      <c r="B491" s="17"/>
      <c r="C491" s="17"/>
      <c r="D491" s="17"/>
      <c r="E491" s="17"/>
      <c r="F491" s="17"/>
      <c r="G491" s="1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9"/>
      <c r="V491" s="19"/>
      <c r="W491" s="20"/>
      <c r="X491" s="20"/>
      <c r="Y491" s="18"/>
      <c r="Z491" s="18"/>
      <c r="AA491" s="21"/>
      <c r="AB491" s="21"/>
      <c r="AC491" s="22"/>
      <c r="AD491" s="22"/>
      <c r="AE491" s="17"/>
    </row>
    <row r="492" ht="15.75" customHeight="1">
      <c r="A492" s="17"/>
      <c r="B492" s="17"/>
      <c r="C492" s="17"/>
      <c r="D492" s="17"/>
      <c r="E492" s="17"/>
      <c r="F492" s="17"/>
      <c r="G492" s="1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9"/>
      <c r="V492" s="19"/>
      <c r="W492" s="20"/>
      <c r="X492" s="20"/>
      <c r="Y492" s="18"/>
      <c r="Z492" s="18"/>
      <c r="AA492" s="21"/>
      <c r="AB492" s="21"/>
      <c r="AC492" s="22"/>
      <c r="AD492" s="22"/>
      <c r="AE492" s="17"/>
    </row>
    <row r="493" ht="15.75" customHeight="1">
      <c r="A493" s="17"/>
      <c r="B493" s="17"/>
      <c r="C493" s="17"/>
      <c r="D493" s="17"/>
      <c r="E493" s="17"/>
      <c r="F493" s="17"/>
      <c r="G493" s="1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9"/>
      <c r="V493" s="19"/>
      <c r="W493" s="20"/>
      <c r="X493" s="20"/>
      <c r="Y493" s="18"/>
      <c r="Z493" s="18"/>
      <c r="AA493" s="21"/>
      <c r="AB493" s="21"/>
      <c r="AC493" s="22"/>
      <c r="AD493" s="22"/>
      <c r="AE493" s="17"/>
    </row>
    <row r="494" ht="15.75" customHeight="1">
      <c r="A494" s="17"/>
      <c r="B494" s="17"/>
      <c r="C494" s="17"/>
      <c r="D494" s="17"/>
      <c r="E494" s="17"/>
      <c r="F494" s="17"/>
      <c r="G494" s="1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9"/>
      <c r="V494" s="19"/>
      <c r="W494" s="20"/>
      <c r="X494" s="20"/>
      <c r="Y494" s="18"/>
      <c r="Z494" s="18"/>
      <c r="AA494" s="21"/>
      <c r="AB494" s="21"/>
      <c r="AC494" s="22"/>
      <c r="AD494" s="22"/>
      <c r="AE494" s="17"/>
    </row>
    <row r="495" ht="15.75" customHeight="1">
      <c r="A495" s="17"/>
      <c r="B495" s="17"/>
      <c r="C495" s="17"/>
      <c r="D495" s="17"/>
      <c r="E495" s="17"/>
      <c r="F495" s="17"/>
      <c r="G495" s="1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9"/>
      <c r="V495" s="19"/>
      <c r="W495" s="20"/>
      <c r="X495" s="20"/>
      <c r="Y495" s="18"/>
      <c r="Z495" s="18"/>
      <c r="AA495" s="21"/>
      <c r="AB495" s="21"/>
      <c r="AC495" s="22"/>
      <c r="AD495" s="22"/>
      <c r="AE495" s="17"/>
    </row>
    <row r="496" ht="15.75" customHeight="1">
      <c r="A496" s="17"/>
      <c r="B496" s="17"/>
      <c r="C496" s="17"/>
      <c r="D496" s="17"/>
      <c r="E496" s="17"/>
      <c r="F496" s="17"/>
      <c r="G496" s="1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9"/>
      <c r="V496" s="19"/>
      <c r="W496" s="20"/>
      <c r="X496" s="20"/>
      <c r="Y496" s="18"/>
      <c r="Z496" s="18"/>
      <c r="AA496" s="21"/>
      <c r="AB496" s="21"/>
      <c r="AC496" s="22"/>
      <c r="AD496" s="22"/>
      <c r="AE496" s="17"/>
    </row>
    <row r="497" ht="15.75" customHeight="1">
      <c r="A497" s="17"/>
      <c r="B497" s="17"/>
      <c r="C497" s="17"/>
      <c r="D497" s="17"/>
      <c r="E497" s="17"/>
      <c r="F497" s="17"/>
      <c r="G497" s="1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9"/>
      <c r="V497" s="19"/>
      <c r="W497" s="20"/>
      <c r="X497" s="20"/>
      <c r="Y497" s="18"/>
      <c r="Z497" s="18"/>
      <c r="AA497" s="21"/>
      <c r="AB497" s="21"/>
      <c r="AC497" s="22"/>
      <c r="AD497" s="22"/>
      <c r="AE497" s="17"/>
    </row>
    <row r="498" ht="15.75" customHeight="1">
      <c r="A498" s="17"/>
      <c r="B498" s="17"/>
      <c r="C498" s="17"/>
      <c r="D498" s="17"/>
      <c r="E498" s="17"/>
      <c r="F498" s="17"/>
      <c r="G498" s="1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9"/>
      <c r="V498" s="19"/>
      <c r="W498" s="20"/>
      <c r="X498" s="20"/>
      <c r="Y498" s="18"/>
      <c r="Z498" s="18"/>
      <c r="AA498" s="21"/>
      <c r="AB498" s="21"/>
      <c r="AC498" s="22"/>
      <c r="AD498" s="22"/>
      <c r="AE498" s="17"/>
    </row>
    <row r="499" ht="15.75" customHeight="1">
      <c r="A499" s="17"/>
      <c r="B499" s="17"/>
      <c r="C499" s="17"/>
      <c r="D499" s="17"/>
      <c r="E499" s="17"/>
      <c r="F499" s="17"/>
      <c r="G499" s="1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9"/>
      <c r="V499" s="19"/>
      <c r="W499" s="20"/>
      <c r="X499" s="20"/>
      <c r="Y499" s="18"/>
      <c r="Z499" s="18"/>
      <c r="AA499" s="21"/>
      <c r="AB499" s="21"/>
      <c r="AC499" s="22"/>
      <c r="AD499" s="22"/>
      <c r="AE499" s="17"/>
    </row>
    <row r="500" ht="15.75" customHeight="1">
      <c r="A500" s="17"/>
      <c r="B500" s="17"/>
      <c r="C500" s="17"/>
      <c r="D500" s="17"/>
      <c r="E500" s="17"/>
      <c r="F500" s="17"/>
      <c r="G500" s="1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9"/>
      <c r="V500" s="19"/>
      <c r="W500" s="20"/>
      <c r="X500" s="20"/>
      <c r="Y500" s="18"/>
      <c r="Z500" s="18"/>
      <c r="AA500" s="21"/>
      <c r="AB500" s="21"/>
      <c r="AC500" s="22"/>
      <c r="AD500" s="22"/>
      <c r="AE500" s="17"/>
    </row>
    <row r="501" ht="15.75" customHeight="1">
      <c r="A501" s="17"/>
      <c r="B501" s="17"/>
      <c r="C501" s="17"/>
      <c r="D501" s="17"/>
      <c r="E501" s="17"/>
      <c r="F501" s="17"/>
      <c r="G501" s="1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9"/>
      <c r="V501" s="19"/>
      <c r="W501" s="20"/>
      <c r="X501" s="20"/>
      <c r="Y501" s="18"/>
      <c r="Z501" s="18"/>
      <c r="AA501" s="21"/>
      <c r="AB501" s="21"/>
      <c r="AC501" s="22"/>
      <c r="AD501" s="22"/>
      <c r="AE501" s="17"/>
    </row>
    <row r="502" ht="15.75" customHeight="1">
      <c r="A502" s="17"/>
      <c r="B502" s="17"/>
      <c r="C502" s="17"/>
      <c r="D502" s="17"/>
      <c r="E502" s="17"/>
      <c r="F502" s="17"/>
      <c r="G502" s="1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9"/>
      <c r="V502" s="19"/>
      <c r="W502" s="20"/>
      <c r="X502" s="20"/>
      <c r="Y502" s="18"/>
      <c r="Z502" s="18"/>
      <c r="AA502" s="21"/>
      <c r="AB502" s="21"/>
      <c r="AC502" s="22"/>
      <c r="AD502" s="22"/>
      <c r="AE502" s="17"/>
    </row>
    <row r="503" ht="15.75" customHeight="1">
      <c r="A503" s="17"/>
      <c r="B503" s="17"/>
      <c r="C503" s="17"/>
      <c r="D503" s="17"/>
      <c r="E503" s="17"/>
      <c r="F503" s="17"/>
      <c r="G503" s="1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9"/>
      <c r="V503" s="19"/>
      <c r="W503" s="20"/>
      <c r="X503" s="20"/>
      <c r="Y503" s="18"/>
      <c r="Z503" s="18"/>
      <c r="AA503" s="21"/>
      <c r="AB503" s="21"/>
      <c r="AC503" s="22"/>
      <c r="AD503" s="22"/>
      <c r="AE503" s="17"/>
    </row>
    <row r="504" ht="15.75" customHeight="1">
      <c r="A504" s="17"/>
      <c r="B504" s="17"/>
      <c r="C504" s="17"/>
      <c r="D504" s="17"/>
      <c r="E504" s="17"/>
      <c r="F504" s="17"/>
      <c r="G504" s="1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9"/>
      <c r="V504" s="19"/>
      <c r="W504" s="20"/>
      <c r="X504" s="20"/>
      <c r="Y504" s="18"/>
      <c r="Z504" s="18"/>
      <c r="AA504" s="21"/>
      <c r="AB504" s="21"/>
      <c r="AC504" s="22"/>
      <c r="AD504" s="22"/>
      <c r="AE504" s="17"/>
    </row>
    <row r="505" ht="15.75" customHeight="1">
      <c r="A505" s="17"/>
      <c r="B505" s="17"/>
      <c r="C505" s="17"/>
      <c r="D505" s="17"/>
      <c r="E505" s="17"/>
      <c r="F505" s="17"/>
      <c r="G505" s="1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9"/>
      <c r="V505" s="19"/>
      <c r="W505" s="20"/>
      <c r="X505" s="20"/>
      <c r="Y505" s="18"/>
      <c r="Z505" s="18"/>
      <c r="AA505" s="21"/>
      <c r="AB505" s="21"/>
      <c r="AC505" s="22"/>
      <c r="AD505" s="22"/>
      <c r="AE505" s="17"/>
    </row>
    <row r="506" ht="15.75" customHeight="1">
      <c r="A506" s="17"/>
      <c r="B506" s="17"/>
      <c r="C506" s="17"/>
      <c r="D506" s="17"/>
      <c r="E506" s="17"/>
      <c r="F506" s="17"/>
      <c r="G506" s="1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9"/>
      <c r="V506" s="19"/>
      <c r="W506" s="20"/>
      <c r="X506" s="20"/>
      <c r="Y506" s="18"/>
      <c r="Z506" s="18"/>
      <c r="AA506" s="21"/>
      <c r="AB506" s="21"/>
      <c r="AC506" s="22"/>
      <c r="AD506" s="22"/>
      <c r="AE506" s="17"/>
    </row>
    <row r="507" ht="15.75" customHeight="1">
      <c r="A507" s="17"/>
      <c r="B507" s="17"/>
      <c r="C507" s="17"/>
      <c r="D507" s="17"/>
      <c r="E507" s="17"/>
      <c r="F507" s="17"/>
      <c r="G507" s="1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9"/>
      <c r="V507" s="19"/>
      <c r="W507" s="20"/>
      <c r="X507" s="20"/>
      <c r="Y507" s="18"/>
      <c r="Z507" s="18"/>
      <c r="AA507" s="21"/>
      <c r="AB507" s="21"/>
      <c r="AC507" s="22"/>
      <c r="AD507" s="22"/>
      <c r="AE507" s="17"/>
    </row>
    <row r="508" ht="15.75" customHeight="1">
      <c r="A508" s="17"/>
      <c r="B508" s="17"/>
      <c r="C508" s="17"/>
      <c r="D508" s="17"/>
      <c r="E508" s="17"/>
      <c r="F508" s="17"/>
      <c r="G508" s="1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9"/>
      <c r="V508" s="19"/>
      <c r="W508" s="20"/>
      <c r="X508" s="20"/>
      <c r="Y508" s="18"/>
      <c r="Z508" s="18"/>
      <c r="AA508" s="21"/>
      <c r="AB508" s="21"/>
      <c r="AC508" s="22"/>
      <c r="AD508" s="22"/>
      <c r="AE508" s="17"/>
    </row>
    <row r="509" ht="15.75" customHeight="1">
      <c r="A509" s="17"/>
      <c r="B509" s="17"/>
      <c r="C509" s="17"/>
      <c r="D509" s="17"/>
      <c r="E509" s="17"/>
      <c r="F509" s="17"/>
      <c r="G509" s="1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9"/>
      <c r="V509" s="19"/>
      <c r="W509" s="20"/>
      <c r="X509" s="20"/>
      <c r="Y509" s="18"/>
      <c r="Z509" s="18"/>
      <c r="AA509" s="21"/>
      <c r="AB509" s="21"/>
      <c r="AC509" s="22"/>
      <c r="AD509" s="22"/>
      <c r="AE509" s="17"/>
    </row>
    <row r="510" ht="15.75" customHeight="1">
      <c r="A510" s="17"/>
      <c r="B510" s="17"/>
      <c r="C510" s="17"/>
      <c r="D510" s="17"/>
      <c r="E510" s="17"/>
      <c r="F510" s="17"/>
      <c r="G510" s="1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9"/>
      <c r="V510" s="19"/>
      <c r="W510" s="20"/>
      <c r="X510" s="20"/>
      <c r="Y510" s="18"/>
      <c r="Z510" s="18"/>
      <c r="AA510" s="21"/>
      <c r="AB510" s="21"/>
      <c r="AC510" s="22"/>
      <c r="AD510" s="22"/>
      <c r="AE510" s="17"/>
    </row>
    <row r="511" ht="15.75" customHeight="1">
      <c r="A511" s="17"/>
      <c r="B511" s="17"/>
      <c r="C511" s="17"/>
      <c r="D511" s="17"/>
      <c r="E511" s="17"/>
      <c r="F511" s="17"/>
      <c r="G511" s="1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9"/>
      <c r="V511" s="19"/>
      <c r="W511" s="20"/>
      <c r="X511" s="20"/>
      <c r="Y511" s="18"/>
      <c r="Z511" s="18"/>
      <c r="AA511" s="21"/>
      <c r="AB511" s="21"/>
      <c r="AC511" s="22"/>
      <c r="AD511" s="22"/>
      <c r="AE511" s="17"/>
    </row>
    <row r="512" ht="15.75" customHeight="1">
      <c r="A512" s="17"/>
      <c r="B512" s="17"/>
      <c r="C512" s="17"/>
      <c r="D512" s="17"/>
      <c r="E512" s="17"/>
      <c r="F512" s="17"/>
      <c r="G512" s="1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9"/>
      <c r="V512" s="19"/>
      <c r="W512" s="20"/>
      <c r="X512" s="20"/>
      <c r="Y512" s="18"/>
      <c r="Z512" s="18"/>
      <c r="AA512" s="21"/>
      <c r="AB512" s="21"/>
      <c r="AC512" s="22"/>
      <c r="AD512" s="22"/>
      <c r="AE512" s="17"/>
    </row>
    <row r="513" ht="15.75" customHeight="1">
      <c r="A513" s="17"/>
      <c r="B513" s="17"/>
      <c r="C513" s="17"/>
      <c r="D513" s="17"/>
      <c r="E513" s="17"/>
      <c r="F513" s="17"/>
      <c r="G513" s="1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9"/>
      <c r="V513" s="19"/>
      <c r="W513" s="20"/>
      <c r="X513" s="20"/>
      <c r="Y513" s="18"/>
      <c r="Z513" s="18"/>
      <c r="AA513" s="21"/>
      <c r="AB513" s="21"/>
      <c r="AC513" s="22"/>
      <c r="AD513" s="22"/>
      <c r="AE513" s="17"/>
    </row>
    <row r="514" ht="15.75" customHeight="1">
      <c r="A514" s="17"/>
      <c r="B514" s="17"/>
      <c r="C514" s="17"/>
      <c r="D514" s="17"/>
      <c r="E514" s="17"/>
      <c r="F514" s="17"/>
      <c r="G514" s="1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9"/>
      <c r="V514" s="19"/>
      <c r="W514" s="20"/>
      <c r="X514" s="20"/>
      <c r="Y514" s="18"/>
      <c r="Z514" s="18"/>
      <c r="AA514" s="21"/>
      <c r="AB514" s="21"/>
      <c r="AC514" s="22"/>
      <c r="AD514" s="22"/>
      <c r="AE514" s="17"/>
    </row>
    <row r="515" ht="15.75" customHeight="1">
      <c r="A515" s="17"/>
      <c r="B515" s="17"/>
      <c r="C515" s="17"/>
      <c r="D515" s="17"/>
      <c r="E515" s="17"/>
      <c r="F515" s="17"/>
      <c r="G515" s="1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9"/>
      <c r="V515" s="19"/>
      <c r="W515" s="20"/>
      <c r="X515" s="20"/>
      <c r="Y515" s="18"/>
      <c r="Z515" s="18"/>
      <c r="AA515" s="21"/>
      <c r="AB515" s="21"/>
      <c r="AC515" s="22"/>
      <c r="AD515" s="22"/>
      <c r="AE515" s="17"/>
    </row>
    <row r="516" ht="15.75" customHeight="1">
      <c r="A516" s="17"/>
      <c r="B516" s="17"/>
      <c r="C516" s="17"/>
      <c r="D516" s="17"/>
      <c r="E516" s="17"/>
      <c r="F516" s="17"/>
      <c r="G516" s="1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9"/>
      <c r="V516" s="19"/>
      <c r="W516" s="20"/>
      <c r="X516" s="20"/>
      <c r="Y516" s="18"/>
      <c r="Z516" s="18"/>
      <c r="AA516" s="21"/>
      <c r="AB516" s="21"/>
      <c r="AC516" s="22"/>
      <c r="AD516" s="22"/>
      <c r="AE516" s="17"/>
    </row>
    <row r="517" ht="15.75" customHeight="1">
      <c r="A517" s="17"/>
      <c r="B517" s="17"/>
      <c r="C517" s="17"/>
      <c r="D517" s="17"/>
      <c r="E517" s="17"/>
      <c r="F517" s="17"/>
      <c r="G517" s="1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9"/>
      <c r="V517" s="19"/>
      <c r="W517" s="20"/>
      <c r="X517" s="20"/>
      <c r="Y517" s="18"/>
      <c r="Z517" s="18"/>
      <c r="AA517" s="21"/>
      <c r="AB517" s="21"/>
      <c r="AC517" s="22"/>
      <c r="AD517" s="22"/>
      <c r="AE517" s="17"/>
    </row>
    <row r="518" ht="15.75" customHeight="1">
      <c r="A518" s="17"/>
      <c r="B518" s="17"/>
      <c r="C518" s="17"/>
      <c r="D518" s="17"/>
      <c r="E518" s="17"/>
      <c r="F518" s="17"/>
      <c r="G518" s="1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9"/>
      <c r="V518" s="19"/>
      <c r="W518" s="20"/>
      <c r="X518" s="20"/>
      <c r="Y518" s="18"/>
      <c r="Z518" s="18"/>
      <c r="AA518" s="21"/>
      <c r="AB518" s="21"/>
      <c r="AC518" s="22"/>
      <c r="AD518" s="22"/>
      <c r="AE518" s="17"/>
    </row>
    <row r="519" ht="15.75" customHeight="1">
      <c r="A519" s="17"/>
      <c r="B519" s="17"/>
      <c r="C519" s="17"/>
      <c r="D519" s="17"/>
      <c r="E519" s="17"/>
      <c r="F519" s="17"/>
      <c r="G519" s="1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9"/>
      <c r="V519" s="19"/>
      <c r="W519" s="20"/>
      <c r="X519" s="20"/>
      <c r="Y519" s="18"/>
      <c r="Z519" s="18"/>
      <c r="AA519" s="21"/>
      <c r="AB519" s="21"/>
      <c r="AC519" s="22"/>
      <c r="AD519" s="22"/>
      <c r="AE519" s="17"/>
    </row>
    <row r="520" ht="15.75" customHeight="1">
      <c r="A520" s="17"/>
      <c r="B520" s="17"/>
      <c r="C520" s="17"/>
      <c r="D520" s="17"/>
      <c r="E520" s="17"/>
      <c r="F520" s="17"/>
      <c r="G520" s="1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9"/>
      <c r="V520" s="19"/>
      <c r="W520" s="20"/>
      <c r="X520" s="20"/>
      <c r="Y520" s="18"/>
      <c r="Z520" s="18"/>
      <c r="AA520" s="21"/>
      <c r="AB520" s="21"/>
      <c r="AC520" s="22"/>
      <c r="AD520" s="22"/>
      <c r="AE520" s="17"/>
    </row>
    <row r="521" ht="15.75" customHeight="1">
      <c r="A521" s="17"/>
      <c r="B521" s="17"/>
      <c r="C521" s="17"/>
      <c r="D521" s="17"/>
      <c r="E521" s="17"/>
      <c r="F521" s="17"/>
      <c r="G521" s="1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9"/>
      <c r="V521" s="19"/>
      <c r="W521" s="20"/>
      <c r="X521" s="20"/>
      <c r="Y521" s="18"/>
      <c r="Z521" s="18"/>
      <c r="AA521" s="21"/>
      <c r="AB521" s="21"/>
      <c r="AC521" s="22"/>
      <c r="AD521" s="22"/>
      <c r="AE521" s="17"/>
    </row>
    <row r="522" ht="15.75" customHeight="1">
      <c r="A522" s="17"/>
      <c r="B522" s="17"/>
      <c r="C522" s="17"/>
      <c r="D522" s="17"/>
      <c r="E522" s="17"/>
      <c r="F522" s="17"/>
      <c r="G522" s="1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9"/>
      <c r="V522" s="19"/>
      <c r="W522" s="20"/>
      <c r="X522" s="20"/>
      <c r="Y522" s="18"/>
      <c r="Z522" s="18"/>
      <c r="AA522" s="21"/>
      <c r="AB522" s="21"/>
      <c r="AC522" s="22"/>
      <c r="AD522" s="22"/>
      <c r="AE522" s="17"/>
    </row>
    <row r="523" ht="15.75" customHeight="1">
      <c r="A523" s="17"/>
      <c r="B523" s="17"/>
      <c r="C523" s="17"/>
      <c r="D523" s="17"/>
      <c r="E523" s="17"/>
      <c r="F523" s="17"/>
      <c r="G523" s="1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9"/>
      <c r="V523" s="19"/>
      <c r="W523" s="20"/>
      <c r="X523" s="20"/>
      <c r="Y523" s="18"/>
      <c r="Z523" s="18"/>
      <c r="AA523" s="21"/>
      <c r="AB523" s="21"/>
      <c r="AC523" s="22"/>
      <c r="AD523" s="22"/>
      <c r="AE523" s="17"/>
    </row>
    <row r="524" ht="15.75" customHeight="1">
      <c r="A524" s="17"/>
      <c r="B524" s="17"/>
      <c r="C524" s="17"/>
      <c r="D524" s="17"/>
      <c r="E524" s="17"/>
      <c r="F524" s="17"/>
      <c r="G524" s="1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9"/>
      <c r="V524" s="19"/>
      <c r="W524" s="20"/>
      <c r="X524" s="20"/>
      <c r="Y524" s="18"/>
      <c r="Z524" s="18"/>
      <c r="AA524" s="21"/>
      <c r="AB524" s="21"/>
      <c r="AC524" s="22"/>
      <c r="AD524" s="22"/>
      <c r="AE524" s="17"/>
    </row>
    <row r="525" ht="15.75" customHeight="1">
      <c r="A525" s="17"/>
      <c r="B525" s="17"/>
      <c r="C525" s="17"/>
      <c r="D525" s="17"/>
      <c r="E525" s="17"/>
      <c r="F525" s="17"/>
      <c r="G525" s="1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9"/>
      <c r="V525" s="19"/>
      <c r="W525" s="20"/>
      <c r="X525" s="20"/>
      <c r="Y525" s="18"/>
      <c r="Z525" s="18"/>
      <c r="AA525" s="21"/>
      <c r="AB525" s="21"/>
      <c r="AC525" s="22"/>
      <c r="AD525" s="22"/>
      <c r="AE525" s="17"/>
    </row>
    <row r="526" ht="15.75" customHeight="1">
      <c r="A526" s="17"/>
      <c r="B526" s="17"/>
      <c r="C526" s="17"/>
      <c r="D526" s="17"/>
      <c r="E526" s="17"/>
      <c r="F526" s="17"/>
      <c r="G526" s="1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9"/>
      <c r="V526" s="19"/>
      <c r="W526" s="20"/>
      <c r="X526" s="20"/>
      <c r="Y526" s="18"/>
      <c r="Z526" s="18"/>
      <c r="AA526" s="21"/>
      <c r="AB526" s="21"/>
      <c r="AC526" s="22"/>
      <c r="AD526" s="22"/>
      <c r="AE526" s="17"/>
    </row>
    <row r="527" ht="15.75" customHeight="1">
      <c r="A527" s="17"/>
      <c r="B527" s="17"/>
      <c r="C527" s="17"/>
      <c r="D527" s="17"/>
      <c r="E527" s="17"/>
      <c r="F527" s="17"/>
      <c r="G527" s="1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9"/>
      <c r="V527" s="19"/>
      <c r="W527" s="20"/>
      <c r="X527" s="20"/>
      <c r="Y527" s="18"/>
      <c r="Z527" s="18"/>
      <c r="AA527" s="21"/>
      <c r="AB527" s="21"/>
      <c r="AC527" s="22"/>
      <c r="AD527" s="22"/>
      <c r="AE527" s="17"/>
    </row>
    <row r="528" ht="15.75" customHeight="1">
      <c r="A528" s="17"/>
      <c r="B528" s="17"/>
      <c r="C528" s="17"/>
      <c r="D528" s="17"/>
      <c r="E528" s="17"/>
      <c r="F528" s="17"/>
      <c r="G528" s="1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9"/>
      <c r="V528" s="19"/>
      <c r="W528" s="20"/>
      <c r="X528" s="20"/>
      <c r="Y528" s="18"/>
      <c r="Z528" s="18"/>
      <c r="AA528" s="21"/>
      <c r="AB528" s="21"/>
      <c r="AC528" s="22"/>
      <c r="AD528" s="22"/>
      <c r="AE528" s="17"/>
    </row>
    <row r="529" ht="15.75" customHeight="1">
      <c r="A529" s="17"/>
      <c r="B529" s="17"/>
      <c r="C529" s="17"/>
      <c r="D529" s="17"/>
      <c r="E529" s="17"/>
      <c r="F529" s="17"/>
      <c r="G529" s="1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9"/>
      <c r="V529" s="19"/>
      <c r="W529" s="20"/>
      <c r="X529" s="20"/>
      <c r="Y529" s="18"/>
      <c r="Z529" s="18"/>
      <c r="AA529" s="21"/>
      <c r="AB529" s="21"/>
      <c r="AC529" s="22"/>
      <c r="AD529" s="22"/>
      <c r="AE529" s="17"/>
    </row>
    <row r="530" ht="15.75" customHeight="1">
      <c r="A530" s="17"/>
      <c r="B530" s="17"/>
      <c r="C530" s="17"/>
      <c r="D530" s="17"/>
      <c r="E530" s="17"/>
      <c r="F530" s="17"/>
      <c r="G530" s="1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9"/>
      <c r="V530" s="19"/>
      <c r="W530" s="20"/>
      <c r="X530" s="20"/>
      <c r="Y530" s="18"/>
      <c r="Z530" s="18"/>
      <c r="AA530" s="21"/>
      <c r="AB530" s="21"/>
      <c r="AC530" s="22"/>
      <c r="AD530" s="22"/>
      <c r="AE530" s="17"/>
    </row>
    <row r="531" ht="15.75" customHeight="1">
      <c r="A531" s="17"/>
      <c r="B531" s="17"/>
      <c r="C531" s="17"/>
      <c r="D531" s="17"/>
      <c r="E531" s="17"/>
      <c r="F531" s="17"/>
      <c r="G531" s="1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9"/>
      <c r="V531" s="19"/>
      <c r="W531" s="20"/>
      <c r="X531" s="20"/>
      <c r="Y531" s="18"/>
      <c r="Z531" s="18"/>
      <c r="AA531" s="21"/>
      <c r="AB531" s="21"/>
      <c r="AC531" s="22"/>
      <c r="AD531" s="22"/>
      <c r="AE531" s="17"/>
    </row>
    <row r="532" ht="15.75" customHeight="1">
      <c r="A532" s="17"/>
      <c r="B532" s="17"/>
      <c r="C532" s="17"/>
      <c r="D532" s="17"/>
      <c r="E532" s="17"/>
      <c r="F532" s="17"/>
      <c r="G532" s="1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9"/>
      <c r="V532" s="19"/>
      <c r="W532" s="20"/>
      <c r="X532" s="20"/>
      <c r="Y532" s="18"/>
      <c r="Z532" s="18"/>
      <c r="AA532" s="21"/>
      <c r="AB532" s="21"/>
      <c r="AC532" s="22"/>
      <c r="AD532" s="22"/>
      <c r="AE532" s="17"/>
    </row>
    <row r="533" ht="15.75" customHeight="1">
      <c r="A533" s="17"/>
      <c r="B533" s="17"/>
      <c r="C533" s="17"/>
      <c r="D533" s="17"/>
      <c r="E533" s="17"/>
      <c r="F533" s="17"/>
      <c r="G533" s="1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9"/>
      <c r="V533" s="19"/>
      <c r="W533" s="20"/>
      <c r="X533" s="20"/>
      <c r="Y533" s="18"/>
      <c r="Z533" s="18"/>
      <c r="AA533" s="21"/>
      <c r="AB533" s="21"/>
      <c r="AC533" s="22"/>
      <c r="AD533" s="22"/>
      <c r="AE533" s="17"/>
    </row>
    <row r="534" ht="15.75" customHeight="1">
      <c r="A534" s="17"/>
      <c r="B534" s="17"/>
      <c r="C534" s="17"/>
      <c r="D534" s="17"/>
      <c r="E534" s="17"/>
      <c r="F534" s="17"/>
      <c r="G534" s="1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9"/>
      <c r="V534" s="19"/>
      <c r="W534" s="20"/>
      <c r="X534" s="20"/>
      <c r="Y534" s="18"/>
      <c r="Z534" s="18"/>
      <c r="AA534" s="21"/>
      <c r="AB534" s="21"/>
      <c r="AC534" s="22"/>
      <c r="AD534" s="22"/>
      <c r="AE534" s="17"/>
    </row>
    <row r="535" ht="15.75" customHeight="1">
      <c r="A535" s="17"/>
      <c r="B535" s="17"/>
      <c r="C535" s="17"/>
      <c r="D535" s="17"/>
      <c r="E535" s="17"/>
      <c r="F535" s="17"/>
      <c r="G535" s="1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9"/>
      <c r="V535" s="19"/>
      <c r="W535" s="20"/>
      <c r="X535" s="20"/>
      <c r="Y535" s="18"/>
      <c r="Z535" s="18"/>
      <c r="AA535" s="21"/>
      <c r="AB535" s="21"/>
      <c r="AC535" s="22"/>
      <c r="AD535" s="22"/>
      <c r="AE535" s="17"/>
    </row>
    <row r="536" ht="15.75" customHeight="1">
      <c r="A536" s="17"/>
      <c r="B536" s="17"/>
      <c r="C536" s="17"/>
      <c r="D536" s="17"/>
      <c r="E536" s="17"/>
      <c r="F536" s="17"/>
      <c r="G536" s="1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9"/>
      <c r="V536" s="19"/>
      <c r="W536" s="20"/>
      <c r="X536" s="20"/>
      <c r="Y536" s="18"/>
      <c r="Z536" s="18"/>
      <c r="AA536" s="21"/>
      <c r="AB536" s="21"/>
      <c r="AC536" s="22"/>
      <c r="AD536" s="22"/>
      <c r="AE536" s="17"/>
    </row>
    <row r="537" ht="15.75" customHeight="1">
      <c r="A537" s="17"/>
      <c r="B537" s="17"/>
      <c r="C537" s="17"/>
      <c r="D537" s="17"/>
      <c r="E537" s="17"/>
      <c r="F537" s="17"/>
      <c r="G537" s="1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9"/>
      <c r="V537" s="19"/>
      <c r="W537" s="20"/>
      <c r="X537" s="20"/>
      <c r="Y537" s="18"/>
      <c r="Z537" s="18"/>
      <c r="AA537" s="21"/>
      <c r="AB537" s="21"/>
      <c r="AC537" s="22"/>
      <c r="AD537" s="22"/>
      <c r="AE537" s="17"/>
    </row>
    <row r="538" ht="15.75" customHeight="1">
      <c r="A538" s="17"/>
      <c r="B538" s="17"/>
      <c r="C538" s="17"/>
      <c r="D538" s="17"/>
      <c r="E538" s="17"/>
      <c r="F538" s="17"/>
      <c r="G538" s="1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9"/>
      <c r="V538" s="19"/>
      <c r="W538" s="20"/>
      <c r="X538" s="20"/>
      <c r="Y538" s="18"/>
      <c r="Z538" s="18"/>
      <c r="AA538" s="21"/>
      <c r="AB538" s="21"/>
      <c r="AC538" s="22"/>
      <c r="AD538" s="22"/>
      <c r="AE538" s="17"/>
    </row>
    <row r="539" ht="15.75" customHeight="1">
      <c r="A539" s="17"/>
      <c r="B539" s="17"/>
      <c r="C539" s="17"/>
      <c r="D539" s="17"/>
      <c r="E539" s="17"/>
      <c r="F539" s="17"/>
      <c r="G539" s="1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9"/>
      <c r="V539" s="19"/>
      <c r="W539" s="20"/>
      <c r="X539" s="20"/>
      <c r="Y539" s="18"/>
      <c r="Z539" s="18"/>
      <c r="AA539" s="21"/>
      <c r="AB539" s="21"/>
      <c r="AC539" s="22"/>
      <c r="AD539" s="22"/>
      <c r="AE539" s="17"/>
    </row>
    <row r="540" ht="15.75" customHeight="1">
      <c r="A540" s="17"/>
      <c r="B540" s="17"/>
      <c r="C540" s="17"/>
      <c r="D540" s="17"/>
      <c r="E540" s="17"/>
      <c r="F540" s="17"/>
      <c r="G540" s="1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9"/>
      <c r="V540" s="19"/>
      <c r="W540" s="20"/>
      <c r="X540" s="20"/>
      <c r="Y540" s="18"/>
      <c r="Z540" s="18"/>
      <c r="AA540" s="21"/>
      <c r="AB540" s="21"/>
      <c r="AC540" s="22"/>
      <c r="AD540" s="22"/>
      <c r="AE540" s="17"/>
    </row>
    <row r="541" ht="15.75" customHeight="1">
      <c r="A541" s="17"/>
      <c r="B541" s="17"/>
      <c r="C541" s="17"/>
      <c r="D541" s="17"/>
      <c r="E541" s="17"/>
      <c r="F541" s="17"/>
      <c r="G541" s="1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9"/>
      <c r="V541" s="19"/>
      <c r="W541" s="20"/>
      <c r="X541" s="20"/>
      <c r="Y541" s="18"/>
      <c r="Z541" s="18"/>
      <c r="AA541" s="21"/>
      <c r="AB541" s="21"/>
      <c r="AC541" s="22"/>
      <c r="AD541" s="22"/>
      <c r="AE541" s="17"/>
    </row>
    <row r="542" ht="15.75" customHeight="1">
      <c r="A542" s="17"/>
      <c r="B542" s="17"/>
      <c r="C542" s="17"/>
      <c r="D542" s="17"/>
      <c r="E542" s="17"/>
      <c r="F542" s="17"/>
      <c r="G542" s="1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9"/>
      <c r="V542" s="19"/>
      <c r="W542" s="20"/>
      <c r="X542" s="20"/>
      <c r="Y542" s="18"/>
      <c r="Z542" s="18"/>
      <c r="AA542" s="21"/>
      <c r="AB542" s="21"/>
      <c r="AC542" s="22"/>
      <c r="AD542" s="22"/>
      <c r="AE542" s="17"/>
    </row>
    <row r="543" ht="15.75" customHeight="1">
      <c r="A543" s="17"/>
      <c r="B543" s="17"/>
      <c r="C543" s="17"/>
      <c r="D543" s="17"/>
      <c r="E543" s="17"/>
      <c r="F543" s="17"/>
      <c r="G543" s="1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9"/>
      <c r="V543" s="19"/>
      <c r="W543" s="20"/>
      <c r="X543" s="20"/>
      <c r="Y543" s="18"/>
      <c r="Z543" s="18"/>
      <c r="AA543" s="21"/>
      <c r="AB543" s="21"/>
      <c r="AC543" s="22"/>
      <c r="AD543" s="22"/>
      <c r="AE543" s="17"/>
    </row>
    <row r="544" ht="15.75" customHeight="1">
      <c r="A544" s="17"/>
      <c r="B544" s="17"/>
      <c r="C544" s="17"/>
      <c r="D544" s="17"/>
      <c r="E544" s="17"/>
      <c r="F544" s="17"/>
      <c r="G544" s="1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9"/>
      <c r="V544" s="19"/>
      <c r="W544" s="20"/>
      <c r="X544" s="20"/>
      <c r="Y544" s="18"/>
      <c r="Z544" s="18"/>
      <c r="AA544" s="21"/>
      <c r="AB544" s="21"/>
      <c r="AC544" s="22"/>
      <c r="AD544" s="22"/>
      <c r="AE544" s="17"/>
    </row>
    <row r="545" ht="15.75" customHeight="1">
      <c r="A545" s="17"/>
      <c r="B545" s="17"/>
      <c r="C545" s="17"/>
      <c r="D545" s="17"/>
      <c r="E545" s="17"/>
      <c r="F545" s="17"/>
      <c r="G545" s="1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9"/>
      <c r="V545" s="19"/>
      <c r="W545" s="20"/>
      <c r="X545" s="20"/>
      <c r="Y545" s="18"/>
      <c r="Z545" s="18"/>
      <c r="AA545" s="21"/>
      <c r="AB545" s="21"/>
      <c r="AC545" s="22"/>
      <c r="AD545" s="22"/>
      <c r="AE545" s="17"/>
    </row>
    <row r="546" ht="15.75" customHeight="1">
      <c r="A546" s="17"/>
      <c r="B546" s="17"/>
      <c r="C546" s="17"/>
      <c r="D546" s="17"/>
      <c r="E546" s="17"/>
      <c r="F546" s="17"/>
      <c r="G546" s="1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9"/>
      <c r="V546" s="19"/>
      <c r="W546" s="20"/>
      <c r="X546" s="20"/>
      <c r="Y546" s="18"/>
      <c r="Z546" s="18"/>
      <c r="AA546" s="21"/>
      <c r="AB546" s="21"/>
      <c r="AC546" s="22"/>
      <c r="AD546" s="22"/>
      <c r="AE546" s="17"/>
    </row>
    <row r="547" ht="15.75" customHeight="1">
      <c r="A547" s="17"/>
      <c r="B547" s="17"/>
      <c r="C547" s="17"/>
      <c r="D547" s="17"/>
      <c r="E547" s="17"/>
      <c r="F547" s="17"/>
      <c r="G547" s="1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9"/>
      <c r="V547" s="19"/>
      <c r="W547" s="20"/>
      <c r="X547" s="20"/>
      <c r="Y547" s="18"/>
      <c r="Z547" s="18"/>
      <c r="AA547" s="21"/>
      <c r="AB547" s="21"/>
      <c r="AC547" s="22"/>
      <c r="AD547" s="22"/>
      <c r="AE547" s="17"/>
    </row>
    <row r="548" ht="15.75" customHeight="1">
      <c r="A548" s="17"/>
      <c r="B548" s="17"/>
      <c r="C548" s="17"/>
      <c r="D548" s="17"/>
      <c r="E548" s="17"/>
      <c r="F548" s="17"/>
      <c r="G548" s="1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9"/>
      <c r="V548" s="19"/>
      <c r="W548" s="20"/>
      <c r="X548" s="20"/>
      <c r="Y548" s="18"/>
      <c r="Z548" s="18"/>
      <c r="AA548" s="21"/>
      <c r="AB548" s="21"/>
      <c r="AC548" s="22"/>
      <c r="AD548" s="22"/>
      <c r="AE548" s="17"/>
    </row>
    <row r="549" ht="15.75" customHeight="1">
      <c r="A549" s="17"/>
      <c r="B549" s="17"/>
      <c r="C549" s="17"/>
      <c r="D549" s="17"/>
      <c r="E549" s="17"/>
      <c r="F549" s="17"/>
      <c r="G549" s="1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9"/>
      <c r="V549" s="19"/>
      <c r="W549" s="20"/>
      <c r="X549" s="20"/>
      <c r="Y549" s="18"/>
      <c r="Z549" s="18"/>
      <c r="AA549" s="21"/>
      <c r="AB549" s="21"/>
      <c r="AC549" s="22"/>
      <c r="AD549" s="22"/>
      <c r="AE549" s="17"/>
    </row>
    <row r="550" ht="15.75" customHeight="1">
      <c r="A550" s="17"/>
      <c r="B550" s="17"/>
      <c r="C550" s="17"/>
      <c r="D550" s="17"/>
      <c r="E550" s="17"/>
      <c r="F550" s="17"/>
      <c r="G550" s="1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9"/>
      <c r="V550" s="19"/>
      <c r="W550" s="20"/>
      <c r="X550" s="20"/>
      <c r="Y550" s="18"/>
      <c r="Z550" s="18"/>
      <c r="AA550" s="21"/>
      <c r="AB550" s="21"/>
      <c r="AC550" s="22"/>
      <c r="AD550" s="22"/>
      <c r="AE550" s="17"/>
    </row>
    <row r="551" ht="15.75" customHeight="1">
      <c r="A551" s="17"/>
      <c r="B551" s="17"/>
      <c r="C551" s="17"/>
      <c r="D551" s="17"/>
      <c r="E551" s="17"/>
      <c r="F551" s="17"/>
      <c r="G551" s="1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9"/>
      <c r="V551" s="19"/>
      <c r="W551" s="20"/>
      <c r="X551" s="20"/>
      <c r="Y551" s="18"/>
      <c r="Z551" s="18"/>
      <c r="AA551" s="21"/>
      <c r="AB551" s="21"/>
      <c r="AC551" s="22"/>
      <c r="AD551" s="22"/>
      <c r="AE551" s="17"/>
    </row>
    <row r="552" ht="15.75" customHeight="1">
      <c r="A552" s="17"/>
      <c r="B552" s="17"/>
      <c r="C552" s="17"/>
      <c r="D552" s="17"/>
      <c r="E552" s="17"/>
      <c r="F552" s="17"/>
      <c r="G552" s="1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9"/>
      <c r="V552" s="19"/>
      <c r="W552" s="20"/>
      <c r="X552" s="20"/>
      <c r="Y552" s="18"/>
      <c r="Z552" s="18"/>
      <c r="AA552" s="21"/>
      <c r="AB552" s="21"/>
      <c r="AC552" s="22"/>
      <c r="AD552" s="22"/>
      <c r="AE552" s="17"/>
    </row>
    <row r="553" ht="15.75" customHeight="1">
      <c r="A553" s="17"/>
      <c r="B553" s="17"/>
      <c r="C553" s="17"/>
      <c r="D553" s="17"/>
      <c r="E553" s="17"/>
      <c r="F553" s="17"/>
      <c r="G553" s="1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9"/>
      <c r="V553" s="19"/>
      <c r="W553" s="20"/>
      <c r="X553" s="20"/>
      <c r="Y553" s="18"/>
      <c r="Z553" s="18"/>
      <c r="AA553" s="21"/>
      <c r="AB553" s="21"/>
      <c r="AC553" s="22"/>
      <c r="AD553" s="22"/>
      <c r="AE553" s="17"/>
    </row>
    <row r="554" ht="15.75" customHeight="1">
      <c r="A554" s="17"/>
      <c r="B554" s="17"/>
      <c r="C554" s="17"/>
      <c r="D554" s="17"/>
      <c r="E554" s="17"/>
      <c r="F554" s="17"/>
      <c r="G554" s="1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9"/>
      <c r="V554" s="19"/>
      <c r="W554" s="20"/>
      <c r="X554" s="20"/>
      <c r="Y554" s="18"/>
      <c r="Z554" s="18"/>
      <c r="AA554" s="21"/>
      <c r="AB554" s="21"/>
      <c r="AC554" s="22"/>
      <c r="AD554" s="22"/>
      <c r="AE554" s="17"/>
    </row>
    <row r="555" ht="15.75" customHeight="1">
      <c r="A555" s="17"/>
      <c r="B555" s="17"/>
      <c r="C555" s="17"/>
      <c r="D555" s="17"/>
      <c r="E555" s="17"/>
      <c r="F555" s="17"/>
      <c r="G555" s="1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9"/>
      <c r="V555" s="19"/>
      <c r="W555" s="20"/>
      <c r="X555" s="20"/>
      <c r="Y555" s="18"/>
      <c r="Z555" s="18"/>
      <c r="AA555" s="21"/>
      <c r="AB555" s="21"/>
      <c r="AC555" s="22"/>
      <c r="AD555" s="22"/>
      <c r="AE555" s="17"/>
    </row>
    <row r="556" ht="15.75" customHeight="1">
      <c r="A556" s="17"/>
      <c r="B556" s="17"/>
      <c r="C556" s="17"/>
      <c r="D556" s="17"/>
      <c r="E556" s="17"/>
      <c r="F556" s="17"/>
      <c r="G556" s="1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9"/>
      <c r="V556" s="19"/>
      <c r="W556" s="20"/>
      <c r="X556" s="20"/>
      <c r="Y556" s="18"/>
      <c r="Z556" s="18"/>
      <c r="AA556" s="21"/>
      <c r="AB556" s="21"/>
      <c r="AC556" s="22"/>
      <c r="AD556" s="22"/>
      <c r="AE556" s="17"/>
    </row>
    <row r="557" ht="15.75" customHeight="1">
      <c r="A557" s="17"/>
      <c r="B557" s="17"/>
      <c r="C557" s="17"/>
      <c r="D557" s="17"/>
      <c r="E557" s="17"/>
      <c r="F557" s="17"/>
      <c r="G557" s="1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9"/>
      <c r="V557" s="19"/>
      <c r="W557" s="20"/>
      <c r="X557" s="20"/>
      <c r="Y557" s="18"/>
      <c r="Z557" s="18"/>
      <c r="AA557" s="21"/>
      <c r="AB557" s="21"/>
      <c r="AC557" s="22"/>
      <c r="AD557" s="22"/>
      <c r="AE557" s="17"/>
    </row>
    <row r="558" ht="15.75" customHeight="1">
      <c r="A558" s="17"/>
      <c r="B558" s="17"/>
      <c r="C558" s="17"/>
      <c r="D558" s="17"/>
      <c r="E558" s="17"/>
      <c r="F558" s="17"/>
      <c r="G558" s="1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9"/>
      <c r="V558" s="19"/>
      <c r="W558" s="20"/>
      <c r="X558" s="20"/>
      <c r="Y558" s="18"/>
      <c r="Z558" s="18"/>
      <c r="AA558" s="21"/>
      <c r="AB558" s="21"/>
      <c r="AC558" s="22"/>
      <c r="AD558" s="22"/>
      <c r="AE558" s="17"/>
    </row>
    <row r="559" ht="15.75" customHeight="1">
      <c r="A559" s="17"/>
      <c r="B559" s="17"/>
      <c r="C559" s="17"/>
      <c r="D559" s="17"/>
      <c r="E559" s="17"/>
      <c r="F559" s="17"/>
      <c r="G559" s="1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9"/>
      <c r="V559" s="19"/>
      <c r="W559" s="20"/>
      <c r="X559" s="20"/>
      <c r="Y559" s="18"/>
      <c r="Z559" s="18"/>
      <c r="AA559" s="21"/>
      <c r="AB559" s="21"/>
      <c r="AC559" s="22"/>
      <c r="AD559" s="22"/>
      <c r="AE559" s="17"/>
    </row>
    <row r="560" ht="15.75" customHeight="1">
      <c r="A560" s="17"/>
      <c r="B560" s="17"/>
      <c r="C560" s="17"/>
      <c r="D560" s="17"/>
      <c r="E560" s="17"/>
      <c r="F560" s="17"/>
      <c r="G560" s="1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9"/>
      <c r="V560" s="19"/>
      <c r="W560" s="20"/>
      <c r="X560" s="20"/>
      <c r="Y560" s="18"/>
      <c r="Z560" s="18"/>
      <c r="AA560" s="21"/>
      <c r="AB560" s="21"/>
      <c r="AC560" s="22"/>
      <c r="AD560" s="22"/>
      <c r="AE560" s="17"/>
    </row>
    <row r="561" ht="15.75" customHeight="1">
      <c r="A561" s="17"/>
      <c r="B561" s="17"/>
      <c r="C561" s="17"/>
      <c r="D561" s="17"/>
      <c r="E561" s="17"/>
      <c r="F561" s="17"/>
      <c r="G561" s="1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9"/>
      <c r="V561" s="19"/>
      <c r="W561" s="20"/>
      <c r="X561" s="20"/>
      <c r="Y561" s="18"/>
      <c r="Z561" s="18"/>
      <c r="AA561" s="21"/>
      <c r="AB561" s="21"/>
      <c r="AC561" s="22"/>
      <c r="AD561" s="22"/>
      <c r="AE561" s="17"/>
    </row>
    <row r="562" ht="15.75" customHeight="1">
      <c r="A562" s="17"/>
      <c r="B562" s="17"/>
      <c r="C562" s="17"/>
      <c r="D562" s="17"/>
      <c r="E562" s="17"/>
      <c r="F562" s="17"/>
      <c r="G562" s="1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9"/>
      <c r="V562" s="19"/>
      <c r="W562" s="20"/>
      <c r="X562" s="20"/>
      <c r="Y562" s="18"/>
      <c r="Z562" s="18"/>
      <c r="AA562" s="21"/>
      <c r="AB562" s="21"/>
      <c r="AC562" s="22"/>
      <c r="AD562" s="22"/>
      <c r="AE562" s="17"/>
    </row>
    <row r="563" ht="15.75" customHeight="1">
      <c r="A563" s="17"/>
      <c r="B563" s="17"/>
      <c r="C563" s="17"/>
      <c r="D563" s="17"/>
      <c r="E563" s="17"/>
      <c r="F563" s="17"/>
      <c r="G563" s="1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9"/>
      <c r="V563" s="19"/>
      <c r="W563" s="20"/>
      <c r="X563" s="20"/>
      <c r="Y563" s="18"/>
      <c r="Z563" s="18"/>
      <c r="AA563" s="21"/>
      <c r="AB563" s="21"/>
      <c r="AC563" s="22"/>
      <c r="AD563" s="22"/>
      <c r="AE563" s="17"/>
    </row>
    <row r="564" ht="15.75" customHeight="1">
      <c r="A564" s="17"/>
      <c r="B564" s="17"/>
      <c r="C564" s="17"/>
      <c r="D564" s="17"/>
      <c r="E564" s="17"/>
      <c r="F564" s="17"/>
      <c r="G564" s="1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9"/>
      <c r="V564" s="19"/>
      <c r="W564" s="20"/>
      <c r="X564" s="20"/>
      <c r="Y564" s="18"/>
      <c r="Z564" s="18"/>
      <c r="AA564" s="21"/>
      <c r="AB564" s="21"/>
      <c r="AC564" s="22"/>
      <c r="AD564" s="22"/>
      <c r="AE564" s="17"/>
    </row>
    <row r="565" ht="15.75" customHeight="1">
      <c r="A565" s="17"/>
      <c r="B565" s="17"/>
      <c r="C565" s="17"/>
      <c r="D565" s="17"/>
      <c r="E565" s="17"/>
      <c r="F565" s="17"/>
      <c r="G565" s="1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9"/>
      <c r="V565" s="19"/>
      <c r="W565" s="20"/>
      <c r="X565" s="20"/>
      <c r="Y565" s="18"/>
      <c r="Z565" s="18"/>
      <c r="AA565" s="21"/>
      <c r="AB565" s="21"/>
      <c r="AC565" s="22"/>
      <c r="AD565" s="22"/>
      <c r="AE565" s="17"/>
    </row>
    <row r="566" ht="15.75" customHeight="1">
      <c r="A566" s="17"/>
      <c r="B566" s="17"/>
      <c r="C566" s="17"/>
      <c r="D566" s="17"/>
      <c r="E566" s="17"/>
      <c r="F566" s="17"/>
      <c r="G566" s="1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9"/>
      <c r="V566" s="19"/>
      <c r="W566" s="20"/>
      <c r="X566" s="20"/>
      <c r="Y566" s="18"/>
      <c r="Z566" s="18"/>
      <c r="AA566" s="21"/>
      <c r="AB566" s="21"/>
      <c r="AC566" s="22"/>
      <c r="AD566" s="22"/>
      <c r="AE566" s="17"/>
    </row>
    <row r="567" ht="15.75" customHeight="1">
      <c r="A567" s="17"/>
      <c r="B567" s="17"/>
      <c r="C567" s="17"/>
      <c r="D567" s="17"/>
      <c r="E567" s="17"/>
      <c r="F567" s="17"/>
      <c r="G567" s="1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9"/>
      <c r="V567" s="19"/>
      <c r="W567" s="20"/>
      <c r="X567" s="20"/>
      <c r="Y567" s="18"/>
      <c r="Z567" s="18"/>
      <c r="AA567" s="21"/>
      <c r="AB567" s="21"/>
      <c r="AC567" s="22"/>
      <c r="AD567" s="22"/>
      <c r="AE567" s="17"/>
    </row>
    <row r="568" ht="15.75" customHeight="1">
      <c r="A568" s="17"/>
      <c r="B568" s="17"/>
      <c r="C568" s="17"/>
      <c r="D568" s="17"/>
      <c r="E568" s="17"/>
      <c r="F568" s="17"/>
      <c r="G568" s="1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9"/>
      <c r="V568" s="19"/>
      <c r="W568" s="20"/>
      <c r="X568" s="20"/>
      <c r="Y568" s="18"/>
      <c r="Z568" s="18"/>
      <c r="AA568" s="21"/>
      <c r="AB568" s="21"/>
      <c r="AC568" s="22"/>
      <c r="AD568" s="22"/>
      <c r="AE568" s="17"/>
    </row>
    <row r="569" ht="15.75" customHeight="1">
      <c r="A569" s="17"/>
      <c r="B569" s="17"/>
      <c r="C569" s="17"/>
      <c r="D569" s="17"/>
      <c r="E569" s="17"/>
      <c r="F569" s="17"/>
      <c r="G569" s="1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9"/>
      <c r="V569" s="19"/>
      <c r="W569" s="20"/>
      <c r="X569" s="20"/>
      <c r="Y569" s="18"/>
      <c r="Z569" s="18"/>
      <c r="AA569" s="21"/>
      <c r="AB569" s="21"/>
      <c r="AC569" s="22"/>
      <c r="AD569" s="22"/>
      <c r="AE569" s="17"/>
    </row>
    <row r="570" ht="15.75" customHeight="1">
      <c r="A570" s="17"/>
      <c r="B570" s="17"/>
      <c r="C570" s="17"/>
      <c r="D570" s="17"/>
      <c r="E570" s="17"/>
      <c r="F570" s="17"/>
      <c r="G570" s="1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9"/>
      <c r="V570" s="19"/>
      <c r="W570" s="20"/>
      <c r="X570" s="20"/>
      <c r="Y570" s="18"/>
      <c r="Z570" s="18"/>
      <c r="AA570" s="21"/>
      <c r="AB570" s="21"/>
      <c r="AC570" s="22"/>
      <c r="AD570" s="22"/>
      <c r="AE570" s="17"/>
    </row>
    <row r="571" ht="15.75" customHeight="1">
      <c r="A571" s="17"/>
      <c r="B571" s="17"/>
      <c r="C571" s="17"/>
      <c r="D571" s="17"/>
      <c r="E571" s="17"/>
      <c r="F571" s="17"/>
      <c r="G571" s="1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9"/>
      <c r="V571" s="19"/>
      <c r="W571" s="20"/>
      <c r="X571" s="20"/>
      <c r="Y571" s="18"/>
      <c r="Z571" s="18"/>
      <c r="AA571" s="21"/>
      <c r="AB571" s="21"/>
      <c r="AC571" s="22"/>
      <c r="AD571" s="22"/>
      <c r="AE571" s="17"/>
    </row>
    <row r="572" ht="15.75" customHeight="1">
      <c r="A572" s="17"/>
      <c r="B572" s="17"/>
      <c r="C572" s="17"/>
      <c r="D572" s="17"/>
      <c r="E572" s="17"/>
      <c r="F572" s="17"/>
      <c r="G572" s="1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9"/>
      <c r="V572" s="19"/>
      <c r="W572" s="20"/>
      <c r="X572" s="20"/>
      <c r="Y572" s="18"/>
      <c r="Z572" s="18"/>
      <c r="AA572" s="21"/>
      <c r="AB572" s="21"/>
      <c r="AC572" s="22"/>
      <c r="AD572" s="22"/>
      <c r="AE572" s="17"/>
    </row>
    <row r="573" ht="15.75" customHeight="1">
      <c r="A573" s="17"/>
      <c r="B573" s="17"/>
      <c r="C573" s="17"/>
      <c r="D573" s="17"/>
      <c r="E573" s="17"/>
      <c r="F573" s="17"/>
      <c r="G573" s="1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9"/>
      <c r="V573" s="19"/>
      <c r="W573" s="20"/>
      <c r="X573" s="20"/>
      <c r="Y573" s="18"/>
      <c r="Z573" s="18"/>
      <c r="AA573" s="21"/>
      <c r="AB573" s="21"/>
      <c r="AC573" s="22"/>
      <c r="AD573" s="22"/>
      <c r="AE573" s="17"/>
    </row>
    <row r="574" ht="15.75" customHeight="1">
      <c r="A574" s="17"/>
      <c r="B574" s="17"/>
      <c r="C574" s="17"/>
      <c r="D574" s="17"/>
      <c r="E574" s="17"/>
      <c r="F574" s="17"/>
      <c r="G574" s="1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9"/>
      <c r="V574" s="19"/>
      <c r="W574" s="20"/>
      <c r="X574" s="20"/>
      <c r="Y574" s="18"/>
      <c r="Z574" s="18"/>
      <c r="AA574" s="21"/>
      <c r="AB574" s="21"/>
      <c r="AC574" s="22"/>
      <c r="AD574" s="22"/>
      <c r="AE574" s="17"/>
    </row>
    <row r="575" ht="15.75" customHeight="1">
      <c r="A575" s="17"/>
      <c r="B575" s="17"/>
      <c r="C575" s="17"/>
      <c r="D575" s="17"/>
      <c r="E575" s="17"/>
      <c r="F575" s="17"/>
      <c r="G575" s="1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9"/>
      <c r="V575" s="19"/>
      <c r="W575" s="20"/>
      <c r="X575" s="20"/>
      <c r="Y575" s="18"/>
      <c r="Z575" s="18"/>
      <c r="AA575" s="21"/>
      <c r="AB575" s="21"/>
      <c r="AC575" s="22"/>
      <c r="AD575" s="22"/>
      <c r="AE575" s="17"/>
    </row>
    <row r="576" ht="15.75" customHeight="1">
      <c r="A576" s="17"/>
      <c r="B576" s="17"/>
      <c r="C576" s="17"/>
      <c r="D576" s="17"/>
      <c r="E576" s="17"/>
      <c r="F576" s="17"/>
      <c r="G576" s="1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9"/>
      <c r="V576" s="19"/>
      <c r="W576" s="20"/>
      <c r="X576" s="20"/>
      <c r="Y576" s="18"/>
      <c r="Z576" s="18"/>
      <c r="AA576" s="21"/>
      <c r="AB576" s="21"/>
      <c r="AC576" s="22"/>
      <c r="AD576" s="22"/>
      <c r="AE576" s="17"/>
    </row>
    <row r="577" ht="15.75" customHeight="1">
      <c r="A577" s="17"/>
      <c r="B577" s="17"/>
      <c r="C577" s="17"/>
      <c r="D577" s="17"/>
      <c r="E577" s="17"/>
      <c r="F577" s="17"/>
      <c r="G577" s="1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9"/>
      <c r="V577" s="19"/>
      <c r="W577" s="20"/>
      <c r="X577" s="20"/>
      <c r="Y577" s="18"/>
      <c r="Z577" s="18"/>
      <c r="AA577" s="21"/>
      <c r="AB577" s="21"/>
      <c r="AC577" s="22"/>
      <c r="AD577" s="22"/>
      <c r="AE577" s="17"/>
    </row>
    <row r="578" ht="15.75" customHeight="1">
      <c r="A578" s="17"/>
      <c r="B578" s="17"/>
      <c r="C578" s="17"/>
      <c r="D578" s="17"/>
      <c r="E578" s="17"/>
      <c r="F578" s="17"/>
      <c r="G578" s="1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9"/>
      <c r="V578" s="19"/>
      <c r="W578" s="20"/>
      <c r="X578" s="20"/>
      <c r="Y578" s="18"/>
      <c r="Z578" s="18"/>
      <c r="AA578" s="21"/>
      <c r="AB578" s="21"/>
      <c r="AC578" s="22"/>
      <c r="AD578" s="22"/>
      <c r="AE578" s="17"/>
    </row>
    <row r="579" ht="15.75" customHeight="1">
      <c r="A579" s="17"/>
      <c r="B579" s="17"/>
      <c r="C579" s="17"/>
      <c r="D579" s="17"/>
      <c r="E579" s="17"/>
      <c r="F579" s="17"/>
      <c r="G579" s="1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9"/>
      <c r="V579" s="19"/>
      <c r="W579" s="20"/>
      <c r="X579" s="20"/>
      <c r="Y579" s="18"/>
      <c r="Z579" s="18"/>
      <c r="AA579" s="21"/>
      <c r="AB579" s="21"/>
      <c r="AC579" s="22"/>
      <c r="AD579" s="22"/>
      <c r="AE579" s="17"/>
    </row>
    <row r="580" ht="15.75" customHeight="1">
      <c r="A580" s="17"/>
      <c r="B580" s="17"/>
      <c r="C580" s="17"/>
      <c r="D580" s="17"/>
      <c r="E580" s="17"/>
      <c r="F580" s="17"/>
      <c r="G580" s="1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9"/>
      <c r="V580" s="19"/>
      <c r="W580" s="20"/>
      <c r="X580" s="20"/>
      <c r="Y580" s="18"/>
      <c r="Z580" s="18"/>
      <c r="AA580" s="21"/>
      <c r="AB580" s="21"/>
      <c r="AC580" s="22"/>
      <c r="AD580" s="22"/>
      <c r="AE580" s="17"/>
    </row>
    <row r="581" ht="15.75" customHeight="1">
      <c r="A581" s="17"/>
      <c r="B581" s="17"/>
      <c r="C581" s="17"/>
      <c r="D581" s="17"/>
      <c r="E581" s="17"/>
      <c r="F581" s="17"/>
      <c r="G581" s="1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9"/>
      <c r="V581" s="19"/>
      <c r="W581" s="20"/>
      <c r="X581" s="20"/>
      <c r="Y581" s="18"/>
      <c r="Z581" s="18"/>
      <c r="AA581" s="21"/>
      <c r="AB581" s="21"/>
      <c r="AC581" s="22"/>
      <c r="AD581" s="22"/>
      <c r="AE581" s="17"/>
    </row>
    <row r="582" ht="15.75" customHeight="1">
      <c r="A582" s="17"/>
      <c r="B582" s="17"/>
      <c r="C582" s="17"/>
      <c r="D582" s="17"/>
      <c r="E582" s="17"/>
      <c r="F582" s="17"/>
      <c r="G582" s="1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9"/>
      <c r="V582" s="19"/>
      <c r="W582" s="20"/>
      <c r="X582" s="20"/>
      <c r="Y582" s="18"/>
      <c r="Z582" s="18"/>
      <c r="AA582" s="21"/>
      <c r="AB582" s="21"/>
      <c r="AC582" s="22"/>
      <c r="AD582" s="22"/>
      <c r="AE582" s="17"/>
    </row>
    <row r="583" ht="15.75" customHeight="1">
      <c r="A583" s="17"/>
      <c r="B583" s="17"/>
      <c r="C583" s="17"/>
      <c r="D583" s="17"/>
      <c r="E583" s="17"/>
      <c r="F583" s="17"/>
      <c r="G583" s="1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9"/>
      <c r="V583" s="19"/>
      <c r="W583" s="20"/>
      <c r="X583" s="20"/>
      <c r="Y583" s="18"/>
      <c r="Z583" s="18"/>
      <c r="AA583" s="21"/>
      <c r="AB583" s="21"/>
      <c r="AC583" s="22"/>
      <c r="AD583" s="22"/>
      <c r="AE583" s="17"/>
    </row>
    <row r="584" ht="15.75" customHeight="1">
      <c r="A584" s="17"/>
      <c r="B584" s="17"/>
      <c r="C584" s="17"/>
      <c r="D584" s="17"/>
      <c r="E584" s="17"/>
      <c r="F584" s="17"/>
      <c r="G584" s="1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9"/>
      <c r="V584" s="19"/>
      <c r="W584" s="20"/>
      <c r="X584" s="20"/>
      <c r="Y584" s="18"/>
      <c r="Z584" s="18"/>
      <c r="AA584" s="21"/>
      <c r="AB584" s="21"/>
      <c r="AC584" s="22"/>
      <c r="AD584" s="22"/>
      <c r="AE584" s="17"/>
    </row>
    <row r="585" ht="15.75" customHeight="1">
      <c r="A585" s="17"/>
      <c r="B585" s="17"/>
      <c r="C585" s="17"/>
      <c r="D585" s="17"/>
      <c r="E585" s="17"/>
      <c r="F585" s="17"/>
      <c r="G585" s="1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9"/>
      <c r="V585" s="19"/>
      <c r="W585" s="20"/>
      <c r="X585" s="20"/>
      <c r="Y585" s="18"/>
      <c r="Z585" s="18"/>
      <c r="AA585" s="21"/>
      <c r="AB585" s="21"/>
      <c r="AC585" s="22"/>
      <c r="AD585" s="22"/>
      <c r="AE585" s="17"/>
    </row>
    <row r="586" ht="15.75" customHeight="1">
      <c r="A586" s="17"/>
      <c r="B586" s="17"/>
      <c r="C586" s="17"/>
      <c r="D586" s="17"/>
      <c r="E586" s="17"/>
      <c r="F586" s="17"/>
      <c r="G586" s="1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9"/>
      <c r="V586" s="19"/>
      <c r="W586" s="20"/>
      <c r="X586" s="20"/>
      <c r="Y586" s="18"/>
      <c r="Z586" s="18"/>
      <c r="AA586" s="21"/>
      <c r="AB586" s="21"/>
      <c r="AC586" s="22"/>
      <c r="AD586" s="22"/>
      <c r="AE586" s="17"/>
    </row>
    <row r="587" ht="15.75" customHeight="1">
      <c r="A587" s="17"/>
      <c r="B587" s="17"/>
      <c r="C587" s="17"/>
      <c r="D587" s="17"/>
      <c r="E587" s="17"/>
      <c r="F587" s="17"/>
      <c r="G587" s="1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9"/>
      <c r="V587" s="19"/>
      <c r="W587" s="20"/>
      <c r="X587" s="20"/>
      <c r="Y587" s="18"/>
      <c r="Z587" s="18"/>
      <c r="AA587" s="21"/>
      <c r="AB587" s="21"/>
      <c r="AC587" s="22"/>
      <c r="AD587" s="22"/>
      <c r="AE587" s="17"/>
    </row>
    <row r="588" ht="15.75" customHeight="1">
      <c r="A588" s="17"/>
      <c r="B588" s="17"/>
      <c r="C588" s="17"/>
      <c r="D588" s="17"/>
      <c r="E588" s="17"/>
      <c r="F588" s="17"/>
      <c r="G588" s="1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9"/>
      <c r="V588" s="19"/>
      <c r="W588" s="20"/>
      <c r="X588" s="20"/>
      <c r="Y588" s="18"/>
      <c r="Z588" s="18"/>
      <c r="AA588" s="21"/>
      <c r="AB588" s="21"/>
      <c r="AC588" s="22"/>
      <c r="AD588" s="22"/>
      <c r="AE588" s="17"/>
    </row>
    <row r="589" ht="15.75" customHeight="1">
      <c r="A589" s="17"/>
      <c r="B589" s="17"/>
      <c r="C589" s="17"/>
      <c r="D589" s="17"/>
      <c r="E589" s="17"/>
      <c r="F589" s="17"/>
      <c r="G589" s="1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9"/>
      <c r="V589" s="19"/>
      <c r="W589" s="20"/>
      <c r="X589" s="20"/>
      <c r="Y589" s="18"/>
      <c r="Z589" s="18"/>
      <c r="AA589" s="21"/>
      <c r="AB589" s="21"/>
      <c r="AC589" s="22"/>
      <c r="AD589" s="22"/>
      <c r="AE589" s="17"/>
    </row>
    <row r="590" ht="15.75" customHeight="1">
      <c r="A590" s="17"/>
      <c r="B590" s="17"/>
      <c r="C590" s="17"/>
      <c r="D590" s="17"/>
      <c r="E590" s="17"/>
      <c r="F590" s="17"/>
      <c r="G590" s="1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9"/>
      <c r="V590" s="19"/>
      <c r="W590" s="20"/>
      <c r="X590" s="20"/>
      <c r="Y590" s="18"/>
      <c r="Z590" s="18"/>
      <c r="AA590" s="21"/>
      <c r="AB590" s="21"/>
      <c r="AC590" s="22"/>
      <c r="AD590" s="22"/>
      <c r="AE590" s="17"/>
    </row>
    <row r="591" ht="15.75" customHeight="1">
      <c r="A591" s="17"/>
      <c r="B591" s="17"/>
      <c r="C591" s="17"/>
      <c r="D591" s="17"/>
      <c r="E591" s="17"/>
      <c r="F591" s="17"/>
      <c r="G591" s="1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9"/>
      <c r="V591" s="19"/>
      <c r="W591" s="20"/>
      <c r="X591" s="20"/>
      <c r="Y591" s="18"/>
      <c r="Z591" s="18"/>
      <c r="AA591" s="21"/>
      <c r="AB591" s="21"/>
      <c r="AC591" s="22"/>
      <c r="AD591" s="22"/>
      <c r="AE591" s="17"/>
    </row>
    <row r="592" ht="15.75" customHeight="1">
      <c r="A592" s="17"/>
      <c r="B592" s="17"/>
      <c r="C592" s="17"/>
      <c r="D592" s="17"/>
      <c r="E592" s="17"/>
      <c r="F592" s="17"/>
      <c r="G592" s="1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9"/>
      <c r="V592" s="19"/>
      <c r="W592" s="20"/>
      <c r="X592" s="20"/>
      <c r="Y592" s="18"/>
      <c r="Z592" s="18"/>
      <c r="AA592" s="21"/>
      <c r="AB592" s="21"/>
      <c r="AC592" s="22"/>
      <c r="AD592" s="22"/>
      <c r="AE592" s="17"/>
    </row>
    <row r="593" ht="15.75" customHeight="1">
      <c r="A593" s="17"/>
      <c r="B593" s="17"/>
      <c r="C593" s="17"/>
      <c r="D593" s="17"/>
      <c r="E593" s="17"/>
      <c r="F593" s="17"/>
      <c r="G593" s="1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9"/>
      <c r="V593" s="19"/>
      <c r="W593" s="20"/>
      <c r="X593" s="20"/>
      <c r="Y593" s="18"/>
      <c r="Z593" s="18"/>
      <c r="AA593" s="21"/>
      <c r="AB593" s="21"/>
      <c r="AC593" s="22"/>
      <c r="AD593" s="22"/>
      <c r="AE593" s="17"/>
    </row>
    <row r="594" ht="15.75" customHeight="1">
      <c r="A594" s="17"/>
      <c r="B594" s="17"/>
      <c r="C594" s="17"/>
      <c r="D594" s="17"/>
      <c r="E594" s="17"/>
      <c r="F594" s="17"/>
      <c r="G594" s="1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9"/>
      <c r="V594" s="19"/>
      <c r="W594" s="20"/>
      <c r="X594" s="20"/>
      <c r="Y594" s="18"/>
      <c r="Z594" s="18"/>
      <c r="AA594" s="21"/>
      <c r="AB594" s="21"/>
      <c r="AC594" s="22"/>
      <c r="AD594" s="22"/>
      <c r="AE594" s="17"/>
    </row>
    <row r="595" ht="15.75" customHeight="1">
      <c r="A595" s="17"/>
      <c r="B595" s="17"/>
      <c r="C595" s="17"/>
      <c r="D595" s="17"/>
      <c r="E595" s="17"/>
      <c r="F595" s="17"/>
      <c r="G595" s="1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9"/>
      <c r="V595" s="19"/>
      <c r="W595" s="20"/>
      <c r="X595" s="20"/>
      <c r="Y595" s="18"/>
      <c r="Z595" s="18"/>
      <c r="AA595" s="21"/>
      <c r="AB595" s="21"/>
      <c r="AC595" s="22"/>
      <c r="AD595" s="22"/>
      <c r="AE595" s="17"/>
    </row>
    <row r="596" ht="15.75" customHeight="1">
      <c r="A596" s="17"/>
      <c r="B596" s="17"/>
      <c r="C596" s="17"/>
      <c r="D596" s="17"/>
      <c r="E596" s="17"/>
      <c r="F596" s="17"/>
      <c r="G596" s="1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9"/>
      <c r="V596" s="19"/>
      <c r="W596" s="20"/>
      <c r="X596" s="20"/>
      <c r="Y596" s="18"/>
      <c r="Z596" s="18"/>
      <c r="AA596" s="21"/>
      <c r="AB596" s="21"/>
      <c r="AC596" s="22"/>
      <c r="AD596" s="22"/>
      <c r="AE596" s="17"/>
    </row>
    <row r="597" ht="15.75" customHeight="1">
      <c r="A597" s="17"/>
      <c r="B597" s="17"/>
      <c r="C597" s="17"/>
      <c r="D597" s="17"/>
      <c r="E597" s="17"/>
      <c r="F597" s="17"/>
      <c r="G597" s="1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9"/>
      <c r="V597" s="19"/>
      <c r="W597" s="20"/>
      <c r="X597" s="20"/>
      <c r="Y597" s="18"/>
      <c r="Z597" s="18"/>
      <c r="AA597" s="21"/>
      <c r="AB597" s="21"/>
      <c r="AC597" s="22"/>
      <c r="AD597" s="22"/>
      <c r="AE597" s="17"/>
    </row>
    <row r="598" ht="15.75" customHeight="1">
      <c r="A598" s="17"/>
      <c r="B598" s="17"/>
      <c r="C598" s="17"/>
      <c r="D598" s="17"/>
      <c r="E598" s="17"/>
      <c r="F598" s="17"/>
      <c r="G598" s="1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9"/>
      <c r="V598" s="19"/>
      <c r="W598" s="20"/>
      <c r="X598" s="20"/>
      <c r="Y598" s="18"/>
      <c r="Z598" s="18"/>
      <c r="AA598" s="21"/>
      <c r="AB598" s="21"/>
      <c r="AC598" s="22"/>
      <c r="AD598" s="22"/>
      <c r="AE598" s="17"/>
    </row>
    <row r="599" ht="15.75" customHeight="1">
      <c r="A599" s="17"/>
      <c r="B599" s="17"/>
      <c r="C599" s="17"/>
      <c r="D599" s="17"/>
      <c r="E599" s="17"/>
      <c r="F599" s="17"/>
      <c r="G599" s="1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9"/>
      <c r="V599" s="19"/>
      <c r="W599" s="20"/>
      <c r="X599" s="20"/>
      <c r="Y599" s="18"/>
      <c r="Z599" s="18"/>
      <c r="AA599" s="21"/>
      <c r="AB599" s="21"/>
      <c r="AC599" s="22"/>
      <c r="AD599" s="22"/>
      <c r="AE599" s="17"/>
    </row>
    <row r="600" ht="15.75" customHeight="1">
      <c r="A600" s="17"/>
      <c r="B600" s="17"/>
      <c r="C600" s="17"/>
      <c r="D600" s="17"/>
      <c r="E600" s="17"/>
      <c r="F600" s="17"/>
      <c r="G600" s="1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9"/>
      <c r="V600" s="19"/>
      <c r="W600" s="20"/>
      <c r="X600" s="20"/>
      <c r="Y600" s="18"/>
      <c r="Z600" s="18"/>
      <c r="AA600" s="21"/>
      <c r="AB600" s="21"/>
      <c r="AC600" s="22"/>
      <c r="AD600" s="22"/>
      <c r="AE600" s="17"/>
    </row>
    <row r="601" ht="15.75" customHeight="1">
      <c r="A601" s="17"/>
      <c r="B601" s="17"/>
      <c r="C601" s="17"/>
      <c r="D601" s="17"/>
      <c r="E601" s="17"/>
      <c r="F601" s="17"/>
      <c r="G601" s="1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9"/>
      <c r="V601" s="19"/>
      <c r="W601" s="20"/>
      <c r="X601" s="20"/>
      <c r="Y601" s="18"/>
      <c r="Z601" s="18"/>
      <c r="AA601" s="21"/>
      <c r="AB601" s="21"/>
      <c r="AC601" s="22"/>
      <c r="AD601" s="22"/>
      <c r="AE601" s="17"/>
    </row>
    <row r="602" ht="15.75" customHeight="1">
      <c r="A602" s="17"/>
      <c r="B602" s="17"/>
      <c r="C602" s="17"/>
      <c r="D602" s="17"/>
      <c r="E602" s="17"/>
      <c r="F602" s="17"/>
      <c r="G602" s="1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9"/>
      <c r="V602" s="19"/>
      <c r="W602" s="20"/>
      <c r="X602" s="20"/>
      <c r="Y602" s="18"/>
      <c r="Z602" s="18"/>
      <c r="AA602" s="21"/>
      <c r="AB602" s="21"/>
      <c r="AC602" s="22"/>
      <c r="AD602" s="22"/>
      <c r="AE602" s="17"/>
    </row>
    <row r="603" ht="15.75" customHeight="1">
      <c r="A603" s="17"/>
      <c r="B603" s="17"/>
      <c r="C603" s="17"/>
      <c r="D603" s="17"/>
      <c r="E603" s="17"/>
      <c r="F603" s="17"/>
      <c r="G603" s="1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9"/>
      <c r="V603" s="19"/>
      <c r="W603" s="20"/>
      <c r="X603" s="20"/>
      <c r="Y603" s="18"/>
      <c r="Z603" s="18"/>
      <c r="AA603" s="21"/>
      <c r="AB603" s="21"/>
      <c r="AC603" s="22"/>
      <c r="AD603" s="22"/>
      <c r="AE603" s="17"/>
    </row>
    <row r="604" ht="15.75" customHeight="1">
      <c r="A604" s="17"/>
      <c r="B604" s="17"/>
      <c r="C604" s="17"/>
      <c r="D604" s="17"/>
      <c r="E604" s="17"/>
      <c r="F604" s="17"/>
      <c r="G604" s="1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9"/>
      <c r="V604" s="19"/>
      <c r="W604" s="20"/>
      <c r="X604" s="20"/>
      <c r="Y604" s="18"/>
      <c r="Z604" s="18"/>
      <c r="AA604" s="21"/>
      <c r="AB604" s="21"/>
      <c r="AC604" s="22"/>
      <c r="AD604" s="22"/>
      <c r="AE604" s="17"/>
    </row>
    <row r="605" ht="15.75" customHeight="1">
      <c r="A605" s="17"/>
      <c r="B605" s="17"/>
      <c r="C605" s="17"/>
      <c r="D605" s="17"/>
      <c r="E605" s="17"/>
      <c r="F605" s="17"/>
      <c r="G605" s="1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9"/>
      <c r="V605" s="19"/>
      <c r="W605" s="20"/>
      <c r="X605" s="20"/>
      <c r="Y605" s="18"/>
      <c r="Z605" s="18"/>
      <c r="AA605" s="21"/>
      <c r="AB605" s="21"/>
      <c r="AC605" s="22"/>
      <c r="AD605" s="22"/>
      <c r="AE605" s="17"/>
    </row>
    <row r="606" ht="15.75" customHeight="1">
      <c r="A606" s="17"/>
      <c r="B606" s="17"/>
      <c r="C606" s="17"/>
      <c r="D606" s="17"/>
      <c r="E606" s="17"/>
      <c r="F606" s="17"/>
      <c r="G606" s="1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9"/>
      <c r="V606" s="19"/>
      <c r="W606" s="20"/>
      <c r="X606" s="20"/>
      <c r="Y606" s="18"/>
      <c r="Z606" s="18"/>
      <c r="AA606" s="21"/>
      <c r="AB606" s="21"/>
      <c r="AC606" s="22"/>
      <c r="AD606" s="22"/>
      <c r="AE606" s="17"/>
    </row>
    <row r="607" ht="15.75" customHeight="1">
      <c r="A607" s="17"/>
      <c r="B607" s="17"/>
      <c r="C607" s="17"/>
      <c r="D607" s="17"/>
      <c r="E607" s="17"/>
      <c r="F607" s="17"/>
      <c r="G607" s="1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9"/>
      <c r="V607" s="19"/>
      <c r="W607" s="20"/>
      <c r="X607" s="20"/>
      <c r="Y607" s="18"/>
      <c r="Z607" s="18"/>
      <c r="AA607" s="21"/>
      <c r="AB607" s="21"/>
      <c r="AC607" s="22"/>
      <c r="AD607" s="22"/>
      <c r="AE607" s="17"/>
    </row>
    <row r="608" ht="15.75" customHeight="1">
      <c r="A608" s="17"/>
      <c r="B608" s="17"/>
      <c r="C608" s="17"/>
      <c r="D608" s="17"/>
      <c r="E608" s="17"/>
      <c r="F608" s="17"/>
      <c r="G608" s="1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9"/>
      <c r="V608" s="19"/>
      <c r="W608" s="20"/>
      <c r="X608" s="20"/>
      <c r="Y608" s="18"/>
      <c r="Z608" s="18"/>
      <c r="AA608" s="21"/>
      <c r="AB608" s="21"/>
      <c r="AC608" s="22"/>
      <c r="AD608" s="22"/>
      <c r="AE608" s="17"/>
    </row>
    <row r="609" ht="15.75" customHeight="1">
      <c r="A609" s="17"/>
      <c r="B609" s="17"/>
      <c r="C609" s="17"/>
      <c r="D609" s="17"/>
      <c r="E609" s="17"/>
      <c r="F609" s="17"/>
      <c r="G609" s="1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9"/>
      <c r="V609" s="19"/>
      <c r="W609" s="20"/>
      <c r="X609" s="20"/>
      <c r="Y609" s="18"/>
      <c r="Z609" s="18"/>
      <c r="AA609" s="21"/>
      <c r="AB609" s="21"/>
      <c r="AC609" s="22"/>
      <c r="AD609" s="22"/>
      <c r="AE609" s="17"/>
    </row>
    <row r="610" ht="15.75" customHeight="1">
      <c r="A610" s="17"/>
      <c r="B610" s="17"/>
      <c r="C610" s="17"/>
      <c r="D610" s="17"/>
      <c r="E610" s="17"/>
      <c r="F610" s="17"/>
      <c r="G610" s="1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9"/>
      <c r="V610" s="19"/>
      <c r="W610" s="20"/>
      <c r="X610" s="20"/>
      <c r="Y610" s="18"/>
      <c r="Z610" s="18"/>
      <c r="AA610" s="21"/>
      <c r="AB610" s="21"/>
      <c r="AC610" s="22"/>
      <c r="AD610" s="22"/>
      <c r="AE610" s="17"/>
    </row>
    <row r="611" ht="15.75" customHeight="1">
      <c r="A611" s="17"/>
      <c r="B611" s="17"/>
      <c r="C611" s="17"/>
      <c r="D611" s="17"/>
      <c r="E611" s="17"/>
      <c r="F611" s="17"/>
      <c r="G611" s="1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9"/>
      <c r="V611" s="19"/>
      <c r="W611" s="20"/>
      <c r="X611" s="20"/>
      <c r="Y611" s="18"/>
      <c r="Z611" s="18"/>
      <c r="AA611" s="21"/>
      <c r="AB611" s="21"/>
      <c r="AC611" s="22"/>
      <c r="AD611" s="22"/>
      <c r="AE611" s="17"/>
    </row>
    <row r="612" ht="15.75" customHeight="1">
      <c r="A612" s="17"/>
      <c r="B612" s="17"/>
      <c r="C612" s="17"/>
      <c r="D612" s="17"/>
      <c r="E612" s="17"/>
      <c r="F612" s="17"/>
      <c r="G612" s="1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9"/>
      <c r="V612" s="19"/>
      <c r="W612" s="20"/>
      <c r="X612" s="20"/>
      <c r="Y612" s="18"/>
      <c r="Z612" s="18"/>
      <c r="AA612" s="21"/>
      <c r="AB612" s="21"/>
      <c r="AC612" s="22"/>
      <c r="AD612" s="22"/>
      <c r="AE612" s="17"/>
    </row>
    <row r="613" ht="15.75" customHeight="1">
      <c r="A613" s="17"/>
      <c r="B613" s="17"/>
      <c r="C613" s="17"/>
      <c r="D613" s="17"/>
      <c r="E613" s="17"/>
      <c r="F613" s="17"/>
      <c r="G613" s="1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9"/>
      <c r="V613" s="19"/>
      <c r="W613" s="20"/>
      <c r="X613" s="20"/>
      <c r="Y613" s="18"/>
      <c r="Z613" s="18"/>
      <c r="AA613" s="21"/>
      <c r="AB613" s="21"/>
      <c r="AC613" s="22"/>
      <c r="AD613" s="22"/>
      <c r="AE613" s="17"/>
    </row>
    <row r="614" ht="15.75" customHeight="1">
      <c r="A614" s="17"/>
      <c r="B614" s="17"/>
      <c r="C614" s="17"/>
      <c r="D614" s="17"/>
      <c r="E614" s="17"/>
      <c r="F614" s="17"/>
      <c r="G614" s="1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9"/>
      <c r="V614" s="19"/>
      <c r="W614" s="20"/>
      <c r="X614" s="20"/>
      <c r="Y614" s="18"/>
      <c r="Z614" s="18"/>
      <c r="AA614" s="21"/>
      <c r="AB614" s="21"/>
      <c r="AC614" s="22"/>
      <c r="AD614" s="22"/>
      <c r="AE614" s="17"/>
    </row>
    <row r="615" ht="15.75" customHeight="1">
      <c r="A615" s="17"/>
      <c r="B615" s="17"/>
      <c r="C615" s="17"/>
      <c r="D615" s="17"/>
      <c r="E615" s="17"/>
      <c r="F615" s="17"/>
      <c r="G615" s="1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9"/>
      <c r="V615" s="19"/>
      <c r="W615" s="20"/>
      <c r="X615" s="20"/>
      <c r="Y615" s="18"/>
      <c r="Z615" s="18"/>
      <c r="AA615" s="21"/>
      <c r="AB615" s="21"/>
      <c r="AC615" s="22"/>
      <c r="AD615" s="22"/>
      <c r="AE615" s="17"/>
    </row>
    <row r="616" ht="15.75" customHeight="1">
      <c r="A616" s="17"/>
      <c r="B616" s="17"/>
      <c r="C616" s="17"/>
      <c r="D616" s="17"/>
      <c r="E616" s="17"/>
      <c r="F616" s="17"/>
      <c r="G616" s="1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9"/>
      <c r="V616" s="19"/>
      <c r="W616" s="20"/>
      <c r="X616" s="20"/>
      <c r="Y616" s="18"/>
      <c r="Z616" s="18"/>
      <c r="AA616" s="21"/>
      <c r="AB616" s="21"/>
      <c r="AC616" s="22"/>
      <c r="AD616" s="22"/>
      <c r="AE616" s="17"/>
    </row>
    <row r="617" ht="15.75" customHeight="1">
      <c r="A617" s="17"/>
      <c r="B617" s="17"/>
      <c r="C617" s="17"/>
      <c r="D617" s="17"/>
      <c r="E617" s="17"/>
      <c r="F617" s="17"/>
      <c r="G617" s="1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9"/>
      <c r="V617" s="19"/>
      <c r="W617" s="20"/>
      <c r="X617" s="20"/>
      <c r="Y617" s="18"/>
      <c r="Z617" s="18"/>
      <c r="AA617" s="21"/>
      <c r="AB617" s="21"/>
      <c r="AC617" s="22"/>
      <c r="AD617" s="22"/>
      <c r="AE617" s="17"/>
    </row>
    <row r="618" ht="15.75" customHeight="1">
      <c r="A618" s="17"/>
      <c r="B618" s="17"/>
      <c r="C618" s="17"/>
      <c r="D618" s="17"/>
      <c r="E618" s="17"/>
      <c r="F618" s="17"/>
      <c r="G618" s="1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9"/>
      <c r="V618" s="19"/>
      <c r="W618" s="20"/>
      <c r="X618" s="20"/>
      <c r="Y618" s="18"/>
      <c r="Z618" s="18"/>
      <c r="AA618" s="21"/>
      <c r="AB618" s="21"/>
      <c r="AC618" s="22"/>
      <c r="AD618" s="22"/>
      <c r="AE618" s="17"/>
    </row>
    <row r="619" ht="15.75" customHeight="1">
      <c r="A619" s="17"/>
      <c r="B619" s="17"/>
      <c r="C619" s="17"/>
      <c r="D619" s="17"/>
      <c r="E619" s="17"/>
      <c r="F619" s="17"/>
      <c r="G619" s="1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9"/>
      <c r="V619" s="19"/>
      <c r="W619" s="20"/>
      <c r="X619" s="20"/>
      <c r="Y619" s="18"/>
      <c r="Z619" s="18"/>
      <c r="AA619" s="21"/>
      <c r="AB619" s="21"/>
      <c r="AC619" s="22"/>
      <c r="AD619" s="22"/>
      <c r="AE619" s="17"/>
    </row>
    <row r="620" ht="15.75" customHeight="1">
      <c r="A620" s="17"/>
      <c r="B620" s="17"/>
      <c r="C620" s="17"/>
      <c r="D620" s="17"/>
      <c r="E620" s="17"/>
      <c r="F620" s="17"/>
      <c r="G620" s="1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9"/>
      <c r="V620" s="19"/>
      <c r="W620" s="20"/>
      <c r="X620" s="20"/>
      <c r="Y620" s="18"/>
      <c r="Z620" s="18"/>
      <c r="AA620" s="21"/>
      <c r="AB620" s="21"/>
      <c r="AC620" s="22"/>
      <c r="AD620" s="22"/>
      <c r="AE620" s="17"/>
    </row>
    <row r="621" ht="15.75" customHeight="1">
      <c r="A621" s="17"/>
      <c r="B621" s="17"/>
      <c r="C621" s="17"/>
      <c r="D621" s="17"/>
      <c r="E621" s="17"/>
      <c r="F621" s="17"/>
      <c r="G621" s="1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9"/>
      <c r="V621" s="19"/>
      <c r="W621" s="20"/>
      <c r="X621" s="20"/>
      <c r="Y621" s="18"/>
      <c r="Z621" s="18"/>
      <c r="AA621" s="21"/>
      <c r="AB621" s="21"/>
      <c r="AC621" s="22"/>
      <c r="AD621" s="22"/>
      <c r="AE621" s="17"/>
    </row>
    <row r="622" ht="15.75" customHeight="1">
      <c r="A622" s="17"/>
      <c r="B622" s="17"/>
      <c r="C622" s="17"/>
      <c r="D622" s="17"/>
      <c r="E622" s="17"/>
      <c r="F622" s="17"/>
      <c r="G622" s="1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9"/>
      <c r="V622" s="19"/>
      <c r="W622" s="20"/>
      <c r="X622" s="20"/>
      <c r="Y622" s="18"/>
      <c r="Z622" s="18"/>
      <c r="AA622" s="21"/>
      <c r="AB622" s="21"/>
      <c r="AC622" s="22"/>
      <c r="AD622" s="22"/>
      <c r="AE622" s="17"/>
    </row>
    <row r="623" ht="15.75" customHeight="1">
      <c r="A623" s="17"/>
      <c r="B623" s="17"/>
      <c r="C623" s="17"/>
      <c r="D623" s="17"/>
      <c r="E623" s="17"/>
      <c r="F623" s="17"/>
      <c r="G623" s="1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9"/>
      <c r="V623" s="19"/>
      <c r="W623" s="20"/>
      <c r="X623" s="20"/>
      <c r="Y623" s="18"/>
      <c r="Z623" s="18"/>
      <c r="AA623" s="21"/>
      <c r="AB623" s="21"/>
      <c r="AC623" s="22"/>
      <c r="AD623" s="22"/>
      <c r="AE623" s="17"/>
    </row>
    <row r="624" ht="15.75" customHeight="1">
      <c r="A624" s="17"/>
      <c r="B624" s="17"/>
      <c r="C624" s="17"/>
      <c r="D624" s="17"/>
      <c r="E624" s="17"/>
      <c r="F624" s="17"/>
      <c r="G624" s="1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9"/>
      <c r="V624" s="19"/>
      <c r="W624" s="20"/>
      <c r="X624" s="20"/>
      <c r="Y624" s="18"/>
      <c r="Z624" s="18"/>
      <c r="AA624" s="21"/>
      <c r="AB624" s="21"/>
      <c r="AC624" s="22"/>
      <c r="AD624" s="22"/>
      <c r="AE624" s="17"/>
    </row>
    <row r="625" ht="15.75" customHeight="1">
      <c r="A625" s="17"/>
      <c r="B625" s="17"/>
      <c r="C625" s="17"/>
      <c r="D625" s="17"/>
      <c r="E625" s="17"/>
      <c r="F625" s="17"/>
      <c r="G625" s="1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9"/>
      <c r="V625" s="19"/>
      <c r="W625" s="20"/>
      <c r="X625" s="20"/>
      <c r="Y625" s="18"/>
      <c r="Z625" s="18"/>
      <c r="AA625" s="21"/>
      <c r="AB625" s="21"/>
      <c r="AC625" s="22"/>
      <c r="AD625" s="22"/>
      <c r="AE625" s="17"/>
    </row>
    <row r="626" ht="15.75" customHeight="1">
      <c r="A626" s="17"/>
      <c r="B626" s="17"/>
      <c r="C626" s="17"/>
      <c r="D626" s="17"/>
      <c r="E626" s="17"/>
      <c r="F626" s="17"/>
      <c r="G626" s="1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9"/>
      <c r="V626" s="19"/>
      <c r="W626" s="20"/>
      <c r="X626" s="20"/>
      <c r="Y626" s="18"/>
      <c r="Z626" s="18"/>
      <c r="AA626" s="21"/>
      <c r="AB626" s="21"/>
      <c r="AC626" s="22"/>
      <c r="AD626" s="22"/>
      <c r="AE626" s="17"/>
    </row>
    <row r="627" ht="15.75" customHeight="1">
      <c r="A627" s="17"/>
      <c r="B627" s="17"/>
      <c r="C627" s="17"/>
      <c r="D627" s="17"/>
      <c r="E627" s="17"/>
      <c r="F627" s="17"/>
      <c r="G627" s="1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9"/>
      <c r="V627" s="19"/>
      <c r="W627" s="20"/>
      <c r="X627" s="20"/>
      <c r="Y627" s="18"/>
      <c r="Z627" s="18"/>
      <c r="AA627" s="21"/>
      <c r="AB627" s="21"/>
      <c r="AC627" s="22"/>
      <c r="AD627" s="22"/>
      <c r="AE627" s="17"/>
    </row>
    <row r="628" ht="15.75" customHeight="1">
      <c r="A628" s="17"/>
      <c r="B628" s="17"/>
      <c r="C628" s="17"/>
      <c r="D628" s="17"/>
      <c r="E628" s="17"/>
      <c r="F628" s="17"/>
      <c r="G628" s="1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9"/>
      <c r="V628" s="19"/>
      <c r="W628" s="20"/>
      <c r="X628" s="20"/>
      <c r="Y628" s="18"/>
      <c r="Z628" s="18"/>
      <c r="AA628" s="21"/>
      <c r="AB628" s="21"/>
      <c r="AC628" s="22"/>
      <c r="AD628" s="22"/>
      <c r="AE628" s="17"/>
    </row>
    <row r="629" ht="15.75" customHeight="1">
      <c r="A629" s="17"/>
      <c r="B629" s="17"/>
      <c r="C629" s="17"/>
      <c r="D629" s="17"/>
      <c r="E629" s="17"/>
      <c r="F629" s="17"/>
      <c r="G629" s="1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9"/>
      <c r="V629" s="19"/>
      <c r="W629" s="20"/>
      <c r="X629" s="20"/>
      <c r="Y629" s="18"/>
      <c r="Z629" s="18"/>
      <c r="AA629" s="21"/>
      <c r="AB629" s="21"/>
      <c r="AC629" s="22"/>
      <c r="AD629" s="22"/>
      <c r="AE629" s="17"/>
    </row>
    <row r="630" ht="15.75" customHeight="1">
      <c r="A630" s="17"/>
      <c r="B630" s="17"/>
      <c r="C630" s="17"/>
      <c r="D630" s="17"/>
      <c r="E630" s="17"/>
      <c r="F630" s="17"/>
      <c r="G630" s="1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9"/>
      <c r="V630" s="19"/>
      <c r="W630" s="20"/>
      <c r="X630" s="20"/>
      <c r="Y630" s="18"/>
      <c r="Z630" s="18"/>
      <c r="AA630" s="21"/>
      <c r="AB630" s="21"/>
      <c r="AC630" s="22"/>
      <c r="AD630" s="22"/>
      <c r="AE630" s="17"/>
    </row>
    <row r="631" ht="15.75" customHeight="1">
      <c r="A631" s="17"/>
      <c r="B631" s="17"/>
      <c r="C631" s="17"/>
      <c r="D631" s="17"/>
      <c r="E631" s="17"/>
      <c r="F631" s="17"/>
      <c r="G631" s="1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9"/>
      <c r="V631" s="19"/>
      <c r="W631" s="20"/>
      <c r="X631" s="20"/>
      <c r="Y631" s="18"/>
      <c r="Z631" s="18"/>
      <c r="AA631" s="21"/>
      <c r="AB631" s="21"/>
      <c r="AC631" s="22"/>
      <c r="AD631" s="22"/>
      <c r="AE631" s="17"/>
    </row>
    <row r="632" ht="15.75" customHeight="1">
      <c r="A632" s="17"/>
      <c r="B632" s="17"/>
      <c r="C632" s="17"/>
      <c r="D632" s="17"/>
      <c r="E632" s="17"/>
      <c r="F632" s="17"/>
      <c r="G632" s="1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9"/>
      <c r="V632" s="19"/>
      <c r="W632" s="20"/>
      <c r="X632" s="20"/>
      <c r="Y632" s="18"/>
      <c r="Z632" s="18"/>
      <c r="AA632" s="21"/>
      <c r="AB632" s="21"/>
      <c r="AC632" s="22"/>
      <c r="AD632" s="22"/>
      <c r="AE632" s="17"/>
    </row>
    <row r="633" ht="15.75" customHeight="1">
      <c r="A633" s="17"/>
      <c r="B633" s="17"/>
      <c r="C633" s="17"/>
      <c r="D633" s="17"/>
      <c r="E633" s="17"/>
      <c r="F633" s="17"/>
      <c r="G633" s="1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9"/>
      <c r="V633" s="19"/>
      <c r="W633" s="20"/>
      <c r="X633" s="20"/>
      <c r="Y633" s="18"/>
      <c r="Z633" s="18"/>
      <c r="AA633" s="21"/>
      <c r="AB633" s="21"/>
      <c r="AC633" s="22"/>
      <c r="AD633" s="22"/>
      <c r="AE633" s="17"/>
    </row>
    <row r="634" ht="15.75" customHeight="1">
      <c r="A634" s="17"/>
      <c r="B634" s="17"/>
      <c r="C634" s="17"/>
      <c r="D634" s="17"/>
      <c r="E634" s="17"/>
      <c r="F634" s="17"/>
      <c r="G634" s="1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9"/>
      <c r="V634" s="19"/>
      <c r="W634" s="20"/>
      <c r="X634" s="20"/>
      <c r="Y634" s="18"/>
      <c r="Z634" s="18"/>
      <c r="AA634" s="21"/>
      <c r="AB634" s="21"/>
      <c r="AC634" s="22"/>
      <c r="AD634" s="22"/>
      <c r="AE634" s="17"/>
    </row>
    <row r="635" ht="15.75" customHeight="1">
      <c r="A635" s="17"/>
      <c r="B635" s="17"/>
      <c r="C635" s="17"/>
      <c r="D635" s="17"/>
      <c r="E635" s="17"/>
      <c r="F635" s="17"/>
      <c r="G635" s="1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9"/>
      <c r="V635" s="19"/>
      <c r="W635" s="20"/>
      <c r="X635" s="20"/>
      <c r="Y635" s="18"/>
      <c r="Z635" s="18"/>
      <c r="AA635" s="21"/>
      <c r="AB635" s="21"/>
      <c r="AC635" s="22"/>
      <c r="AD635" s="22"/>
      <c r="AE635" s="17"/>
    </row>
    <row r="636" ht="15.75" customHeight="1">
      <c r="A636" s="17"/>
      <c r="B636" s="17"/>
      <c r="C636" s="17"/>
      <c r="D636" s="17"/>
      <c r="E636" s="17"/>
      <c r="F636" s="17"/>
      <c r="G636" s="1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9"/>
      <c r="V636" s="19"/>
      <c r="W636" s="20"/>
      <c r="X636" s="20"/>
      <c r="Y636" s="18"/>
      <c r="Z636" s="18"/>
      <c r="AA636" s="21"/>
      <c r="AB636" s="21"/>
      <c r="AC636" s="22"/>
      <c r="AD636" s="22"/>
      <c r="AE636" s="17"/>
    </row>
    <row r="637" ht="15.75" customHeight="1">
      <c r="A637" s="17"/>
      <c r="B637" s="17"/>
      <c r="C637" s="17"/>
      <c r="D637" s="17"/>
      <c r="E637" s="17"/>
      <c r="F637" s="17"/>
      <c r="G637" s="1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9"/>
      <c r="V637" s="19"/>
      <c r="W637" s="20"/>
      <c r="X637" s="20"/>
      <c r="Y637" s="18"/>
      <c r="Z637" s="18"/>
      <c r="AA637" s="21"/>
      <c r="AB637" s="21"/>
      <c r="AC637" s="22"/>
      <c r="AD637" s="22"/>
      <c r="AE637" s="17"/>
    </row>
    <row r="638" ht="15.75" customHeight="1">
      <c r="A638" s="17"/>
      <c r="B638" s="17"/>
      <c r="C638" s="17"/>
      <c r="D638" s="17"/>
      <c r="E638" s="17"/>
      <c r="F638" s="17"/>
      <c r="G638" s="1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9"/>
      <c r="V638" s="19"/>
      <c r="W638" s="20"/>
      <c r="X638" s="20"/>
      <c r="Y638" s="18"/>
      <c r="Z638" s="18"/>
      <c r="AA638" s="21"/>
      <c r="AB638" s="21"/>
      <c r="AC638" s="22"/>
      <c r="AD638" s="22"/>
      <c r="AE638" s="17"/>
    </row>
    <row r="639" ht="15.75" customHeight="1">
      <c r="A639" s="17"/>
      <c r="B639" s="17"/>
      <c r="C639" s="17"/>
      <c r="D639" s="17"/>
      <c r="E639" s="17"/>
      <c r="F639" s="17"/>
      <c r="G639" s="1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9"/>
      <c r="V639" s="19"/>
      <c r="W639" s="20"/>
      <c r="X639" s="20"/>
      <c r="Y639" s="18"/>
      <c r="Z639" s="18"/>
      <c r="AA639" s="21"/>
      <c r="AB639" s="21"/>
      <c r="AC639" s="22"/>
      <c r="AD639" s="22"/>
      <c r="AE639" s="17"/>
    </row>
    <row r="640" ht="15.75" customHeight="1">
      <c r="A640" s="17"/>
      <c r="B640" s="17"/>
      <c r="C640" s="17"/>
      <c r="D640" s="17"/>
      <c r="E640" s="17"/>
      <c r="F640" s="17"/>
      <c r="G640" s="1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9"/>
      <c r="V640" s="19"/>
      <c r="W640" s="20"/>
      <c r="X640" s="20"/>
      <c r="Y640" s="18"/>
      <c r="Z640" s="18"/>
      <c r="AA640" s="21"/>
      <c r="AB640" s="21"/>
      <c r="AC640" s="22"/>
      <c r="AD640" s="22"/>
      <c r="AE640" s="17"/>
    </row>
    <row r="641" ht="15.75" customHeight="1">
      <c r="A641" s="17"/>
      <c r="B641" s="17"/>
      <c r="C641" s="17"/>
      <c r="D641" s="17"/>
      <c r="E641" s="17"/>
      <c r="F641" s="17"/>
      <c r="G641" s="1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9"/>
      <c r="V641" s="19"/>
      <c r="W641" s="20"/>
      <c r="X641" s="20"/>
      <c r="Y641" s="18"/>
      <c r="Z641" s="18"/>
      <c r="AA641" s="21"/>
      <c r="AB641" s="21"/>
      <c r="AC641" s="22"/>
      <c r="AD641" s="22"/>
      <c r="AE641" s="17"/>
    </row>
    <row r="642" ht="15.75" customHeight="1">
      <c r="A642" s="17"/>
      <c r="B642" s="17"/>
      <c r="C642" s="17"/>
      <c r="D642" s="17"/>
      <c r="E642" s="17"/>
      <c r="F642" s="17"/>
      <c r="G642" s="1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9"/>
      <c r="V642" s="19"/>
      <c r="W642" s="20"/>
      <c r="X642" s="20"/>
      <c r="Y642" s="18"/>
      <c r="Z642" s="18"/>
      <c r="AA642" s="21"/>
      <c r="AB642" s="21"/>
      <c r="AC642" s="22"/>
      <c r="AD642" s="22"/>
      <c r="AE642" s="17"/>
    </row>
    <row r="643" ht="15.75" customHeight="1">
      <c r="A643" s="17"/>
      <c r="B643" s="17"/>
      <c r="C643" s="17"/>
      <c r="D643" s="17"/>
      <c r="E643" s="17"/>
      <c r="F643" s="17"/>
      <c r="G643" s="1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9"/>
      <c r="V643" s="19"/>
      <c r="W643" s="20"/>
      <c r="X643" s="20"/>
      <c r="Y643" s="18"/>
      <c r="Z643" s="18"/>
      <c r="AA643" s="21"/>
      <c r="AB643" s="21"/>
      <c r="AC643" s="22"/>
      <c r="AD643" s="22"/>
      <c r="AE643" s="17"/>
    </row>
    <row r="644" ht="15.75" customHeight="1">
      <c r="A644" s="17"/>
      <c r="B644" s="17"/>
      <c r="C644" s="17"/>
      <c r="D644" s="17"/>
      <c r="E644" s="17"/>
      <c r="F644" s="17"/>
      <c r="G644" s="1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9"/>
      <c r="V644" s="19"/>
      <c r="W644" s="20"/>
      <c r="X644" s="20"/>
      <c r="Y644" s="18"/>
      <c r="Z644" s="18"/>
      <c r="AA644" s="21"/>
      <c r="AB644" s="21"/>
      <c r="AC644" s="22"/>
      <c r="AD644" s="22"/>
      <c r="AE644" s="17"/>
    </row>
    <row r="645" ht="15.75" customHeight="1">
      <c r="A645" s="17"/>
      <c r="B645" s="17"/>
      <c r="C645" s="17"/>
      <c r="D645" s="17"/>
      <c r="E645" s="17"/>
      <c r="F645" s="17"/>
      <c r="G645" s="1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9"/>
      <c r="V645" s="19"/>
      <c r="W645" s="20"/>
      <c r="X645" s="20"/>
      <c r="Y645" s="18"/>
      <c r="Z645" s="18"/>
      <c r="AA645" s="21"/>
      <c r="AB645" s="21"/>
      <c r="AC645" s="22"/>
      <c r="AD645" s="22"/>
      <c r="AE645" s="17"/>
    </row>
    <row r="646" ht="15.75" customHeight="1">
      <c r="A646" s="17"/>
      <c r="B646" s="17"/>
      <c r="C646" s="17"/>
      <c r="D646" s="17"/>
      <c r="E646" s="17"/>
      <c r="F646" s="17"/>
      <c r="G646" s="1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9"/>
      <c r="V646" s="19"/>
      <c r="W646" s="20"/>
      <c r="X646" s="20"/>
      <c r="Y646" s="18"/>
      <c r="Z646" s="18"/>
      <c r="AA646" s="21"/>
      <c r="AB646" s="21"/>
      <c r="AC646" s="22"/>
      <c r="AD646" s="22"/>
      <c r="AE646" s="17"/>
    </row>
    <row r="647" ht="15.75" customHeight="1">
      <c r="A647" s="17"/>
      <c r="B647" s="17"/>
      <c r="C647" s="17"/>
      <c r="D647" s="17"/>
      <c r="E647" s="17"/>
      <c r="F647" s="17"/>
      <c r="G647" s="1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9"/>
      <c r="V647" s="19"/>
      <c r="W647" s="20"/>
      <c r="X647" s="20"/>
      <c r="Y647" s="18"/>
      <c r="Z647" s="18"/>
      <c r="AA647" s="21"/>
      <c r="AB647" s="21"/>
      <c r="AC647" s="22"/>
      <c r="AD647" s="22"/>
      <c r="AE647" s="17"/>
    </row>
    <row r="648" ht="15.75" customHeight="1">
      <c r="A648" s="17"/>
      <c r="B648" s="17"/>
      <c r="C648" s="17"/>
      <c r="D648" s="17"/>
      <c r="E648" s="17"/>
      <c r="F648" s="17"/>
      <c r="G648" s="1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9"/>
      <c r="V648" s="19"/>
      <c r="W648" s="20"/>
      <c r="X648" s="20"/>
      <c r="Y648" s="18"/>
      <c r="Z648" s="18"/>
      <c r="AA648" s="21"/>
      <c r="AB648" s="21"/>
      <c r="AC648" s="22"/>
      <c r="AD648" s="22"/>
      <c r="AE648" s="17"/>
    </row>
    <row r="649" ht="15.75" customHeight="1">
      <c r="A649" s="17"/>
      <c r="B649" s="17"/>
      <c r="C649" s="17"/>
      <c r="D649" s="17"/>
      <c r="E649" s="17"/>
      <c r="F649" s="17"/>
      <c r="G649" s="1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9"/>
      <c r="V649" s="19"/>
      <c r="W649" s="20"/>
      <c r="X649" s="20"/>
      <c r="Y649" s="18"/>
      <c r="Z649" s="18"/>
      <c r="AA649" s="21"/>
      <c r="AB649" s="21"/>
      <c r="AC649" s="22"/>
      <c r="AD649" s="22"/>
      <c r="AE649" s="17"/>
    </row>
    <row r="650" ht="15.75" customHeight="1">
      <c r="A650" s="17"/>
      <c r="B650" s="17"/>
      <c r="C650" s="17"/>
      <c r="D650" s="17"/>
      <c r="E650" s="17"/>
      <c r="F650" s="17"/>
      <c r="G650" s="1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9"/>
      <c r="V650" s="19"/>
      <c r="W650" s="20"/>
      <c r="X650" s="20"/>
      <c r="Y650" s="18"/>
      <c r="Z650" s="18"/>
      <c r="AA650" s="21"/>
      <c r="AB650" s="21"/>
      <c r="AC650" s="22"/>
      <c r="AD650" s="22"/>
      <c r="AE650" s="17"/>
    </row>
    <row r="651" ht="15.75" customHeight="1">
      <c r="A651" s="17"/>
      <c r="B651" s="17"/>
      <c r="C651" s="17"/>
      <c r="D651" s="17"/>
      <c r="E651" s="17"/>
      <c r="F651" s="17"/>
      <c r="G651" s="1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9"/>
      <c r="V651" s="19"/>
      <c r="W651" s="20"/>
      <c r="X651" s="20"/>
      <c r="Y651" s="18"/>
      <c r="Z651" s="18"/>
      <c r="AA651" s="21"/>
      <c r="AB651" s="21"/>
      <c r="AC651" s="22"/>
      <c r="AD651" s="22"/>
      <c r="AE651" s="17"/>
    </row>
    <row r="652" ht="15.75" customHeight="1">
      <c r="A652" s="17"/>
      <c r="B652" s="17"/>
      <c r="C652" s="17"/>
      <c r="D652" s="17"/>
      <c r="E652" s="17"/>
      <c r="F652" s="17"/>
      <c r="G652" s="1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9"/>
      <c r="V652" s="19"/>
      <c r="W652" s="20"/>
      <c r="X652" s="20"/>
      <c r="Y652" s="18"/>
      <c r="Z652" s="18"/>
      <c r="AA652" s="21"/>
      <c r="AB652" s="21"/>
      <c r="AC652" s="22"/>
      <c r="AD652" s="22"/>
      <c r="AE652" s="17"/>
    </row>
    <row r="653" ht="15.75" customHeight="1">
      <c r="A653" s="17"/>
      <c r="B653" s="17"/>
      <c r="C653" s="17"/>
      <c r="D653" s="17"/>
      <c r="E653" s="17"/>
      <c r="F653" s="17"/>
      <c r="G653" s="1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9"/>
      <c r="V653" s="19"/>
      <c r="W653" s="20"/>
      <c r="X653" s="20"/>
      <c r="Y653" s="18"/>
      <c r="Z653" s="18"/>
      <c r="AA653" s="21"/>
      <c r="AB653" s="21"/>
      <c r="AC653" s="22"/>
      <c r="AD653" s="22"/>
      <c r="AE653" s="17"/>
    </row>
    <row r="654" ht="15.75" customHeight="1">
      <c r="A654" s="17"/>
      <c r="B654" s="17"/>
      <c r="C654" s="17"/>
      <c r="D654" s="17"/>
      <c r="E654" s="17"/>
      <c r="F654" s="17"/>
      <c r="G654" s="1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9"/>
      <c r="V654" s="19"/>
      <c r="W654" s="20"/>
      <c r="X654" s="20"/>
      <c r="Y654" s="18"/>
      <c r="Z654" s="18"/>
      <c r="AA654" s="21"/>
      <c r="AB654" s="21"/>
      <c r="AC654" s="22"/>
      <c r="AD654" s="22"/>
      <c r="AE654" s="17"/>
    </row>
    <row r="655" ht="15.75" customHeight="1">
      <c r="A655" s="17"/>
      <c r="B655" s="17"/>
      <c r="C655" s="17"/>
      <c r="D655" s="17"/>
      <c r="E655" s="17"/>
      <c r="F655" s="17"/>
      <c r="G655" s="1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9"/>
      <c r="V655" s="19"/>
      <c r="W655" s="20"/>
      <c r="X655" s="20"/>
      <c r="Y655" s="18"/>
      <c r="Z655" s="18"/>
      <c r="AA655" s="21"/>
      <c r="AB655" s="21"/>
      <c r="AC655" s="22"/>
      <c r="AD655" s="22"/>
      <c r="AE655" s="17"/>
    </row>
    <row r="656" ht="15.75" customHeight="1">
      <c r="A656" s="17"/>
      <c r="B656" s="17"/>
      <c r="C656" s="17"/>
      <c r="D656" s="17"/>
      <c r="E656" s="17"/>
      <c r="F656" s="17"/>
      <c r="G656" s="1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9"/>
      <c r="V656" s="19"/>
      <c r="W656" s="20"/>
      <c r="X656" s="20"/>
      <c r="Y656" s="18"/>
      <c r="Z656" s="18"/>
      <c r="AA656" s="21"/>
      <c r="AB656" s="21"/>
      <c r="AC656" s="22"/>
      <c r="AD656" s="22"/>
      <c r="AE656" s="17"/>
    </row>
    <row r="657" ht="15.75" customHeight="1">
      <c r="A657" s="17"/>
      <c r="B657" s="17"/>
      <c r="C657" s="17"/>
      <c r="D657" s="17"/>
      <c r="E657" s="17"/>
      <c r="F657" s="17"/>
      <c r="G657" s="1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9"/>
      <c r="V657" s="19"/>
      <c r="W657" s="20"/>
      <c r="X657" s="20"/>
      <c r="Y657" s="18"/>
      <c r="Z657" s="18"/>
      <c r="AA657" s="21"/>
      <c r="AB657" s="21"/>
      <c r="AC657" s="22"/>
      <c r="AD657" s="22"/>
      <c r="AE657" s="17"/>
    </row>
    <row r="658" ht="15.75" customHeight="1">
      <c r="A658" s="17"/>
      <c r="B658" s="17"/>
      <c r="C658" s="17"/>
      <c r="D658" s="17"/>
      <c r="E658" s="17"/>
      <c r="F658" s="17"/>
      <c r="G658" s="1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9"/>
      <c r="V658" s="19"/>
      <c r="W658" s="20"/>
      <c r="X658" s="20"/>
      <c r="Y658" s="18"/>
      <c r="Z658" s="18"/>
      <c r="AA658" s="21"/>
      <c r="AB658" s="21"/>
      <c r="AC658" s="22"/>
      <c r="AD658" s="22"/>
      <c r="AE658" s="17"/>
    </row>
    <row r="659" ht="15.75" customHeight="1">
      <c r="A659" s="17"/>
      <c r="B659" s="17"/>
      <c r="C659" s="17"/>
      <c r="D659" s="17"/>
      <c r="E659" s="17"/>
      <c r="F659" s="17"/>
      <c r="G659" s="1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9"/>
      <c r="V659" s="19"/>
      <c r="W659" s="20"/>
      <c r="X659" s="20"/>
      <c r="Y659" s="18"/>
      <c r="Z659" s="18"/>
      <c r="AA659" s="21"/>
      <c r="AB659" s="21"/>
      <c r="AC659" s="22"/>
      <c r="AD659" s="22"/>
      <c r="AE659" s="17"/>
    </row>
    <row r="660" ht="15.75" customHeight="1">
      <c r="A660" s="17"/>
      <c r="B660" s="17"/>
      <c r="C660" s="17"/>
      <c r="D660" s="17"/>
      <c r="E660" s="17"/>
      <c r="F660" s="17"/>
      <c r="G660" s="1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9"/>
      <c r="V660" s="19"/>
      <c r="W660" s="20"/>
      <c r="X660" s="20"/>
      <c r="Y660" s="18"/>
      <c r="Z660" s="18"/>
      <c r="AA660" s="21"/>
      <c r="AB660" s="21"/>
      <c r="AC660" s="22"/>
      <c r="AD660" s="22"/>
      <c r="AE660" s="17"/>
    </row>
    <row r="661" ht="15.75" customHeight="1">
      <c r="A661" s="17"/>
      <c r="B661" s="17"/>
      <c r="C661" s="17"/>
      <c r="D661" s="17"/>
      <c r="E661" s="17"/>
      <c r="F661" s="17"/>
      <c r="G661" s="1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9"/>
      <c r="V661" s="19"/>
      <c r="W661" s="20"/>
      <c r="X661" s="20"/>
      <c r="Y661" s="18"/>
      <c r="Z661" s="18"/>
      <c r="AA661" s="21"/>
      <c r="AB661" s="21"/>
      <c r="AC661" s="22"/>
      <c r="AD661" s="22"/>
      <c r="AE661" s="17"/>
    </row>
    <row r="662" ht="15.75" customHeight="1">
      <c r="A662" s="17"/>
      <c r="B662" s="17"/>
      <c r="C662" s="17"/>
      <c r="D662" s="17"/>
      <c r="E662" s="17"/>
      <c r="F662" s="17"/>
      <c r="G662" s="1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9"/>
      <c r="V662" s="19"/>
      <c r="W662" s="20"/>
      <c r="X662" s="20"/>
      <c r="Y662" s="18"/>
      <c r="Z662" s="18"/>
      <c r="AA662" s="21"/>
      <c r="AB662" s="21"/>
      <c r="AC662" s="22"/>
      <c r="AD662" s="22"/>
      <c r="AE662" s="17"/>
    </row>
    <row r="663" ht="15.75" customHeight="1">
      <c r="A663" s="17"/>
      <c r="B663" s="17"/>
      <c r="C663" s="17"/>
      <c r="D663" s="17"/>
      <c r="E663" s="17"/>
      <c r="F663" s="17"/>
      <c r="G663" s="1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9"/>
      <c r="V663" s="19"/>
      <c r="W663" s="20"/>
      <c r="X663" s="20"/>
      <c r="Y663" s="18"/>
      <c r="Z663" s="18"/>
      <c r="AA663" s="21"/>
      <c r="AB663" s="21"/>
      <c r="AC663" s="22"/>
      <c r="AD663" s="22"/>
      <c r="AE663" s="17"/>
    </row>
    <row r="664" ht="15.75" customHeight="1">
      <c r="A664" s="17"/>
      <c r="B664" s="17"/>
      <c r="C664" s="17"/>
      <c r="D664" s="17"/>
      <c r="E664" s="17"/>
      <c r="F664" s="17"/>
      <c r="G664" s="1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9"/>
      <c r="V664" s="19"/>
      <c r="W664" s="20"/>
      <c r="X664" s="20"/>
      <c r="Y664" s="18"/>
      <c r="Z664" s="18"/>
      <c r="AA664" s="21"/>
      <c r="AB664" s="21"/>
      <c r="AC664" s="22"/>
      <c r="AD664" s="22"/>
      <c r="AE664" s="17"/>
    </row>
    <row r="665" ht="15.75" customHeight="1">
      <c r="A665" s="17"/>
      <c r="B665" s="17"/>
      <c r="C665" s="17"/>
      <c r="D665" s="17"/>
      <c r="E665" s="17"/>
      <c r="F665" s="17"/>
      <c r="G665" s="1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9"/>
      <c r="V665" s="19"/>
      <c r="W665" s="20"/>
      <c r="X665" s="20"/>
      <c r="Y665" s="18"/>
      <c r="Z665" s="18"/>
      <c r="AA665" s="21"/>
      <c r="AB665" s="21"/>
      <c r="AC665" s="22"/>
      <c r="AD665" s="22"/>
      <c r="AE665" s="17"/>
    </row>
    <row r="666" ht="15.75" customHeight="1">
      <c r="A666" s="17"/>
      <c r="B666" s="17"/>
      <c r="C666" s="17"/>
      <c r="D666" s="17"/>
      <c r="E666" s="17"/>
      <c r="F666" s="17"/>
      <c r="G666" s="1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9"/>
      <c r="V666" s="19"/>
      <c r="W666" s="20"/>
      <c r="X666" s="20"/>
      <c r="Y666" s="18"/>
      <c r="Z666" s="18"/>
      <c r="AA666" s="21"/>
      <c r="AB666" s="21"/>
      <c r="AC666" s="22"/>
      <c r="AD666" s="22"/>
      <c r="AE666" s="17"/>
    </row>
    <row r="667" ht="15.75" customHeight="1">
      <c r="A667" s="17"/>
      <c r="B667" s="17"/>
      <c r="C667" s="17"/>
      <c r="D667" s="17"/>
      <c r="E667" s="17"/>
      <c r="F667" s="17"/>
      <c r="G667" s="1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9"/>
      <c r="V667" s="19"/>
      <c r="W667" s="20"/>
      <c r="X667" s="20"/>
      <c r="Y667" s="18"/>
      <c r="Z667" s="18"/>
      <c r="AA667" s="21"/>
      <c r="AB667" s="21"/>
      <c r="AC667" s="22"/>
      <c r="AD667" s="22"/>
      <c r="AE667" s="17"/>
    </row>
    <row r="668" ht="15.75" customHeight="1">
      <c r="A668" s="17"/>
      <c r="B668" s="17"/>
      <c r="C668" s="17"/>
      <c r="D668" s="17"/>
      <c r="E668" s="17"/>
      <c r="F668" s="17"/>
      <c r="G668" s="1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9"/>
      <c r="V668" s="19"/>
      <c r="W668" s="20"/>
      <c r="X668" s="20"/>
      <c r="Y668" s="18"/>
      <c r="Z668" s="18"/>
      <c r="AA668" s="21"/>
      <c r="AB668" s="21"/>
      <c r="AC668" s="22"/>
      <c r="AD668" s="22"/>
      <c r="AE668" s="17"/>
    </row>
    <row r="669" ht="15.75" customHeight="1">
      <c r="A669" s="17"/>
      <c r="B669" s="17"/>
      <c r="C669" s="17"/>
      <c r="D669" s="17"/>
      <c r="E669" s="17"/>
      <c r="F669" s="17"/>
      <c r="G669" s="1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9"/>
      <c r="V669" s="19"/>
      <c r="W669" s="20"/>
      <c r="X669" s="20"/>
      <c r="Y669" s="18"/>
      <c r="Z669" s="18"/>
      <c r="AA669" s="21"/>
      <c r="AB669" s="21"/>
      <c r="AC669" s="22"/>
      <c r="AD669" s="22"/>
      <c r="AE669" s="17"/>
    </row>
    <row r="670" ht="15.75" customHeight="1">
      <c r="A670" s="17"/>
      <c r="B670" s="17"/>
      <c r="C670" s="17"/>
      <c r="D670" s="17"/>
      <c r="E670" s="17"/>
      <c r="F670" s="17"/>
      <c r="G670" s="1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9"/>
      <c r="V670" s="19"/>
      <c r="W670" s="20"/>
      <c r="X670" s="20"/>
      <c r="Y670" s="18"/>
      <c r="Z670" s="18"/>
      <c r="AA670" s="21"/>
      <c r="AB670" s="21"/>
      <c r="AC670" s="22"/>
      <c r="AD670" s="22"/>
      <c r="AE670" s="17"/>
    </row>
    <row r="671" ht="15.75" customHeight="1">
      <c r="A671" s="17"/>
      <c r="B671" s="17"/>
      <c r="C671" s="17"/>
      <c r="D671" s="17"/>
      <c r="E671" s="17"/>
      <c r="F671" s="17"/>
      <c r="G671" s="1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9"/>
      <c r="V671" s="19"/>
      <c r="W671" s="20"/>
      <c r="X671" s="20"/>
      <c r="Y671" s="18"/>
      <c r="Z671" s="18"/>
      <c r="AA671" s="21"/>
      <c r="AB671" s="21"/>
      <c r="AC671" s="22"/>
      <c r="AD671" s="22"/>
      <c r="AE671" s="17"/>
    </row>
    <row r="672" ht="15.75" customHeight="1">
      <c r="A672" s="17"/>
      <c r="B672" s="17"/>
      <c r="C672" s="17"/>
      <c r="D672" s="17"/>
      <c r="E672" s="17"/>
      <c r="F672" s="17"/>
      <c r="G672" s="1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9"/>
      <c r="V672" s="19"/>
      <c r="W672" s="20"/>
      <c r="X672" s="20"/>
      <c r="Y672" s="18"/>
      <c r="Z672" s="18"/>
      <c r="AA672" s="21"/>
      <c r="AB672" s="21"/>
      <c r="AC672" s="22"/>
      <c r="AD672" s="22"/>
      <c r="AE672" s="17"/>
    </row>
    <row r="673" ht="15.75" customHeight="1">
      <c r="A673" s="17"/>
      <c r="B673" s="17"/>
      <c r="C673" s="17"/>
      <c r="D673" s="17"/>
      <c r="E673" s="17"/>
      <c r="F673" s="17"/>
      <c r="G673" s="1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9"/>
      <c r="V673" s="19"/>
      <c r="W673" s="20"/>
      <c r="X673" s="20"/>
      <c r="Y673" s="18"/>
      <c r="Z673" s="18"/>
      <c r="AA673" s="21"/>
      <c r="AB673" s="21"/>
      <c r="AC673" s="22"/>
      <c r="AD673" s="22"/>
      <c r="AE673" s="17"/>
    </row>
    <row r="674" ht="15.75" customHeight="1">
      <c r="A674" s="17"/>
      <c r="B674" s="17"/>
      <c r="C674" s="17"/>
      <c r="D674" s="17"/>
      <c r="E674" s="17"/>
      <c r="F674" s="17"/>
      <c r="G674" s="1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9"/>
      <c r="V674" s="19"/>
      <c r="W674" s="20"/>
      <c r="X674" s="20"/>
      <c r="Y674" s="18"/>
      <c r="Z674" s="18"/>
      <c r="AA674" s="21"/>
      <c r="AB674" s="21"/>
      <c r="AC674" s="22"/>
      <c r="AD674" s="22"/>
      <c r="AE674" s="17"/>
    </row>
    <row r="675" ht="15.75" customHeight="1">
      <c r="A675" s="17"/>
      <c r="B675" s="17"/>
      <c r="C675" s="17"/>
      <c r="D675" s="17"/>
      <c r="E675" s="17"/>
      <c r="F675" s="17"/>
      <c r="G675" s="1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9"/>
      <c r="V675" s="19"/>
      <c r="W675" s="20"/>
      <c r="X675" s="20"/>
      <c r="Y675" s="18"/>
      <c r="Z675" s="18"/>
      <c r="AA675" s="21"/>
      <c r="AB675" s="21"/>
      <c r="AC675" s="22"/>
      <c r="AD675" s="22"/>
      <c r="AE675" s="17"/>
    </row>
    <row r="676" ht="15.75" customHeight="1">
      <c r="A676" s="17"/>
      <c r="B676" s="17"/>
      <c r="C676" s="17"/>
      <c r="D676" s="17"/>
      <c r="E676" s="17"/>
      <c r="F676" s="17"/>
      <c r="G676" s="1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9"/>
      <c r="V676" s="19"/>
      <c r="W676" s="20"/>
      <c r="X676" s="20"/>
      <c r="Y676" s="18"/>
      <c r="Z676" s="18"/>
      <c r="AA676" s="21"/>
      <c r="AB676" s="21"/>
      <c r="AC676" s="22"/>
      <c r="AD676" s="22"/>
      <c r="AE676" s="17"/>
    </row>
    <row r="677" ht="15.75" customHeight="1">
      <c r="A677" s="17"/>
      <c r="B677" s="17"/>
      <c r="C677" s="17"/>
      <c r="D677" s="17"/>
      <c r="E677" s="17"/>
      <c r="F677" s="17"/>
      <c r="G677" s="1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9"/>
      <c r="V677" s="19"/>
      <c r="W677" s="20"/>
      <c r="X677" s="20"/>
      <c r="Y677" s="18"/>
      <c r="Z677" s="18"/>
      <c r="AA677" s="21"/>
      <c r="AB677" s="21"/>
      <c r="AC677" s="22"/>
      <c r="AD677" s="22"/>
      <c r="AE677" s="17"/>
    </row>
    <row r="678" ht="15.75" customHeight="1">
      <c r="A678" s="17"/>
      <c r="B678" s="17"/>
      <c r="C678" s="17"/>
      <c r="D678" s="17"/>
      <c r="E678" s="17"/>
      <c r="F678" s="17"/>
      <c r="G678" s="1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9"/>
      <c r="V678" s="19"/>
      <c r="W678" s="20"/>
      <c r="X678" s="20"/>
      <c r="Y678" s="18"/>
      <c r="Z678" s="18"/>
      <c r="AA678" s="21"/>
      <c r="AB678" s="21"/>
      <c r="AC678" s="22"/>
      <c r="AD678" s="22"/>
      <c r="AE678" s="17"/>
    </row>
    <row r="679" ht="15.75" customHeight="1">
      <c r="A679" s="17"/>
      <c r="B679" s="17"/>
      <c r="C679" s="17"/>
      <c r="D679" s="17"/>
      <c r="E679" s="17"/>
      <c r="F679" s="17"/>
      <c r="G679" s="1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9"/>
      <c r="V679" s="19"/>
      <c r="W679" s="20"/>
      <c r="X679" s="20"/>
      <c r="Y679" s="18"/>
      <c r="Z679" s="18"/>
      <c r="AA679" s="21"/>
      <c r="AB679" s="21"/>
      <c r="AC679" s="22"/>
      <c r="AD679" s="22"/>
      <c r="AE679" s="17"/>
    </row>
    <row r="680" ht="15.75" customHeight="1">
      <c r="A680" s="17"/>
      <c r="B680" s="17"/>
      <c r="C680" s="17"/>
      <c r="D680" s="17"/>
      <c r="E680" s="17"/>
      <c r="F680" s="17"/>
      <c r="G680" s="1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9"/>
      <c r="V680" s="19"/>
      <c r="W680" s="20"/>
      <c r="X680" s="20"/>
      <c r="Y680" s="18"/>
      <c r="Z680" s="18"/>
      <c r="AA680" s="21"/>
      <c r="AB680" s="21"/>
      <c r="AC680" s="22"/>
      <c r="AD680" s="22"/>
      <c r="AE680" s="17"/>
    </row>
    <row r="681" ht="15.75" customHeight="1">
      <c r="A681" s="17"/>
      <c r="B681" s="17"/>
      <c r="C681" s="17"/>
      <c r="D681" s="17"/>
      <c r="E681" s="17"/>
      <c r="F681" s="17"/>
      <c r="G681" s="1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9"/>
      <c r="V681" s="19"/>
      <c r="W681" s="20"/>
      <c r="X681" s="20"/>
      <c r="Y681" s="18"/>
      <c r="Z681" s="18"/>
      <c r="AA681" s="21"/>
      <c r="AB681" s="21"/>
      <c r="AC681" s="22"/>
      <c r="AD681" s="22"/>
      <c r="AE681" s="17"/>
    </row>
    <row r="682" ht="15.75" customHeight="1">
      <c r="A682" s="17"/>
      <c r="B682" s="17"/>
      <c r="C682" s="17"/>
      <c r="D682" s="17"/>
      <c r="E682" s="17"/>
      <c r="F682" s="17"/>
      <c r="G682" s="1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9"/>
      <c r="V682" s="19"/>
      <c r="W682" s="20"/>
      <c r="X682" s="20"/>
      <c r="Y682" s="18"/>
      <c r="Z682" s="18"/>
      <c r="AA682" s="21"/>
      <c r="AB682" s="21"/>
      <c r="AC682" s="22"/>
      <c r="AD682" s="22"/>
      <c r="AE682" s="17"/>
    </row>
    <row r="683" ht="15.75" customHeight="1">
      <c r="A683" s="17"/>
      <c r="B683" s="17"/>
      <c r="C683" s="17"/>
      <c r="D683" s="17"/>
      <c r="E683" s="17"/>
      <c r="F683" s="17"/>
      <c r="G683" s="1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9"/>
      <c r="V683" s="19"/>
      <c r="W683" s="20"/>
      <c r="X683" s="20"/>
      <c r="Y683" s="18"/>
      <c r="Z683" s="18"/>
      <c r="AA683" s="21"/>
      <c r="AB683" s="21"/>
      <c r="AC683" s="22"/>
      <c r="AD683" s="22"/>
      <c r="AE683" s="17"/>
    </row>
    <row r="684" ht="15.75" customHeight="1">
      <c r="A684" s="17"/>
      <c r="B684" s="17"/>
      <c r="C684" s="17"/>
      <c r="D684" s="17"/>
      <c r="E684" s="17"/>
      <c r="F684" s="17"/>
      <c r="G684" s="1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9"/>
      <c r="V684" s="19"/>
      <c r="W684" s="20"/>
      <c r="X684" s="20"/>
      <c r="Y684" s="18"/>
      <c r="Z684" s="18"/>
      <c r="AA684" s="21"/>
      <c r="AB684" s="21"/>
      <c r="AC684" s="22"/>
      <c r="AD684" s="22"/>
      <c r="AE684" s="17"/>
    </row>
    <row r="685" ht="15.75" customHeight="1">
      <c r="A685" s="17"/>
      <c r="B685" s="17"/>
      <c r="C685" s="17"/>
      <c r="D685" s="17"/>
      <c r="E685" s="17"/>
      <c r="F685" s="17"/>
      <c r="G685" s="1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9"/>
      <c r="V685" s="19"/>
      <c r="W685" s="20"/>
      <c r="X685" s="20"/>
      <c r="Y685" s="18"/>
      <c r="Z685" s="18"/>
      <c r="AA685" s="21"/>
      <c r="AB685" s="21"/>
      <c r="AC685" s="22"/>
      <c r="AD685" s="22"/>
      <c r="AE685" s="17"/>
    </row>
    <row r="686" ht="15.75" customHeight="1">
      <c r="A686" s="17"/>
      <c r="B686" s="17"/>
      <c r="C686" s="17"/>
      <c r="D686" s="17"/>
      <c r="E686" s="17"/>
      <c r="F686" s="17"/>
      <c r="G686" s="1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9"/>
      <c r="V686" s="19"/>
      <c r="W686" s="20"/>
      <c r="X686" s="20"/>
      <c r="Y686" s="18"/>
      <c r="Z686" s="18"/>
      <c r="AA686" s="21"/>
      <c r="AB686" s="21"/>
      <c r="AC686" s="22"/>
      <c r="AD686" s="22"/>
      <c r="AE686" s="17"/>
    </row>
    <row r="687" ht="15.75" customHeight="1">
      <c r="A687" s="17"/>
      <c r="B687" s="17"/>
      <c r="C687" s="17"/>
      <c r="D687" s="17"/>
      <c r="E687" s="17"/>
      <c r="F687" s="17"/>
      <c r="G687" s="1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9"/>
      <c r="V687" s="19"/>
      <c r="W687" s="20"/>
      <c r="X687" s="20"/>
      <c r="Y687" s="18"/>
      <c r="Z687" s="18"/>
      <c r="AA687" s="21"/>
      <c r="AB687" s="21"/>
      <c r="AC687" s="22"/>
      <c r="AD687" s="22"/>
      <c r="AE687" s="17"/>
    </row>
    <row r="688" ht="15.75" customHeight="1">
      <c r="A688" s="17"/>
      <c r="B688" s="17"/>
      <c r="C688" s="17"/>
      <c r="D688" s="17"/>
      <c r="E688" s="17"/>
      <c r="F688" s="17"/>
      <c r="G688" s="1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9"/>
      <c r="V688" s="19"/>
      <c r="W688" s="20"/>
      <c r="X688" s="20"/>
      <c r="Y688" s="18"/>
      <c r="Z688" s="18"/>
      <c r="AA688" s="21"/>
      <c r="AB688" s="21"/>
      <c r="AC688" s="22"/>
      <c r="AD688" s="22"/>
      <c r="AE688" s="17"/>
    </row>
    <row r="689" ht="15.75" customHeight="1">
      <c r="A689" s="17"/>
      <c r="B689" s="17"/>
      <c r="C689" s="17"/>
      <c r="D689" s="17"/>
      <c r="E689" s="17"/>
      <c r="F689" s="17"/>
      <c r="G689" s="1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9"/>
      <c r="V689" s="19"/>
      <c r="W689" s="20"/>
      <c r="X689" s="20"/>
      <c r="Y689" s="18"/>
      <c r="Z689" s="18"/>
      <c r="AA689" s="21"/>
      <c r="AB689" s="21"/>
      <c r="AC689" s="22"/>
      <c r="AD689" s="22"/>
      <c r="AE689" s="17"/>
    </row>
    <row r="690" ht="15.75" customHeight="1">
      <c r="A690" s="17"/>
      <c r="B690" s="17"/>
      <c r="C690" s="17"/>
      <c r="D690" s="17"/>
      <c r="E690" s="17"/>
      <c r="F690" s="17"/>
      <c r="G690" s="1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9"/>
      <c r="V690" s="19"/>
      <c r="W690" s="20"/>
      <c r="X690" s="20"/>
      <c r="Y690" s="18"/>
      <c r="Z690" s="18"/>
      <c r="AA690" s="21"/>
      <c r="AB690" s="21"/>
      <c r="AC690" s="22"/>
      <c r="AD690" s="22"/>
      <c r="AE690" s="17"/>
    </row>
    <row r="691" ht="15.75" customHeight="1">
      <c r="A691" s="17"/>
      <c r="B691" s="17"/>
      <c r="C691" s="17"/>
      <c r="D691" s="17"/>
      <c r="E691" s="17"/>
      <c r="F691" s="17"/>
      <c r="G691" s="1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9"/>
      <c r="V691" s="19"/>
      <c r="W691" s="20"/>
      <c r="X691" s="20"/>
      <c r="Y691" s="18"/>
      <c r="Z691" s="18"/>
      <c r="AA691" s="21"/>
      <c r="AB691" s="21"/>
      <c r="AC691" s="22"/>
      <c r="AD691" s="22"/>
      <c r="AE691" s="17"/>
    </row>
    <row r="692" ht="15.75" customHeight="1">
      <c r="A692" s="17"/>
      <c r="B692" s="17"/>
      <c r="C692" s="17"/>
      <c r="D692" s="17"/>
      <c r="E692" s="17"/>
      <c r="F692" s="17"/>
      <c r="G692" s="1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9"/>
      <c r="V692" s="19"/>
      <c r="W692" s="20"/>
      <c r="X692" s="20"/>
      <c r="Y692" s="18"/>
      <c r="Z692" s="18"/>
      <c r="AA692" s="21"/>
      <c r="AB692" s="21"/>
      <c r="AC692" s="22"/>
      <c r="AD692" s="22"/>
      <c r="AE692" s="17"/>
    </row>
    <row r="693" ht="15.75" customHeight="1">
      <c r="A693" s="17"/>
      <c r="B693" s="17"/>
      <c r="C693" s="17"/>
      <c r="D693" s="17"/>
      <c r="E693" s="17"/>
      <c r="F693" s="17"/>
      <c r="G693" s="1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9"/>
      <c r="V693" s="19"/>
      <c r="W693" s="20"/>
      <c r="X693" s="20"/>
      <c r="Y693" s="18"/>
      <c r="Z693" s="18"/>
      <c r="AA693" s="21"/>
      <c r="AB693" s="21"/>
      <c r="AC693" s="22"/>
      <c r="AD693" s="22"/>
      <c r="AE693" s="17"/>
    </row>
    <row r="694" ht="15.75" customHeight="1">
      <c r="A694" s="17"/>
      <c r="B694" s="17"/>
      <c r="C694" s="17"/>
      <c r="D694" s="17"/>
      <c r="E694" s="17"/>
      <c r="F694" s="17"/>
      <c r="G694" s="1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9"/>
      <c r="V694" s="19"/>
      <c r="W694" s="20"/>
      <c r="X694" s="20"/>
      <c r="Y694" s="18"/>
      <c r="Z694" s="18"/>
      <c r="AA694" s="21"/>
      <c r="AB694" s="21"/>
      <c r="AC694" s="22"/>
      <c r="AD694" s="22"/>
      <c r="AE694" s="17"/>
    </row>
    <row r="695" ht="15.75" customHeight="1">
      <c r="A695" s="17"/>
      <c r="B695" s="17"/>
      <c r="C695" s="17"/>
      <c r="D695" s="17"/>
      <c r="E695" s="17"/>
      <c r="F695" s="17"/>
      <c r="G695" s="1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9"/>
      <c r="V695" s="19"/>
      <c r="W695" s="20"/>
      <c r="X695" s="20"/>
      <c r="Y695" s="18"/>
      <c r="Z695" s="18"/>
      <c r="AA695" s="21"/>
      <c r="AB695" s="21"/>
      <c r="AC695" s="22"/>
      <c r="AD695" s="22"/>
      <c r="AE695" s="17"/>
    </row>
    <row r="696" ht="15.75" customHeight="1">
      <c r="A696" s="17"/>
      <c r="B696" s="17"/>
      <c r="C696" s="17"/>
      <c r="D696" s="17"/>
      <c r="E696" s="17"/>
      <c r="F696" s="17"/>
      <c r="G696" s="1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9"/>
      <c r="V696" s="19"/>
      <c r="W696" s="20"/>
      <c r="X696" s="20"/>
      <c r="Y696" s="18"/>
      <c r="Z696" s="18"/>
      <c r="AA696" s="21"/>
      <c r="AB696" s="21"/>
      <c r="AC696" s="22"/>
      <c r="AD696" s="22"/>
      <c r="AE696" s="17"/>
    </row>
    <row r="697" ht="15.75" customHeight="1">
      <c r="A697" s="17"/>
      <c r="B697" s="17"/>
      <c r="C697" s="17"/>
      <c r="D697" s="17"/>
      <c r="E697" s="17"/>
      <c r="F697" s="17"/>
      <c r="G697" s="1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9"/>
      <c r="V697" s="19"/>
      <c r="W697" s="20"/>
      <c r="X697" s="20"/>
      <c r="Y697" s="18"/>
      <c r="Z697" s="18"/>
      <c r="AA697" s="21"/>
      <c r="AB697" s="21"/>
      <c r="AC697" s="22"/>
      <c r="AD697" s="22"/>
      <c r="AE697" s="17"/>
    </row>
    <row r="698" ht="15.75" customHeight="1">
      <c r="A698" s="17"/>
      <c r="B698" s="17"/>
      <c r="C698" s="17"/>
      <c r="D698" s="17"/>
      <c r="E698" s="17"/>
      <c r="F698" s="17"/>
      <c r="G698" s="1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9"/>
      <c r="V698" s="19"/>
      <c r="W698" s="20"/>
      <c r="X698" s="20"/>
      <c r="Y698" s="18"/>
      <c r="Z698" s="18"/>
      <c r="AA698" s="21"/>
      <c r="AB698" s="21"/>
      <c r="AC698" s="22"/>
      <c r="AD698" s="22"/>
      <c r="AE698" s="17"/>
    </row>
    <row r="699" ht="15.75" customHeight="1">
      <c r="A699" s="17"/>
      <c r="B699" s="17"/>
      <c r="C699" s="17"/>
      <c r="D699" s="17"/>
      <c r="E699" s="17"/>
      <c r="F699" s="17"/>
      <c r="G699" s="1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9"/>
      <c r="V699" s="19"/>
      <c r="W699" s="20"/>
      <c r="X699" s="20"/>
      <c r="Y699" s="18"/>
      <c r="Z699" s="18"/>
      <c r="AA699" s="21"/>
      <c r="AB699" s="21"/>
      <c r="AC699" s="22"/>
      <c r="AD699" s="22"/>
      <c r="AE699" s="17"/>
    </row>
    <row r="700" ht="15.75" customHeight="1">
      <c r="A700" s="17"/>
      <c r="B700" s="17"/>
      <c r="C700" s="17"/>
      <c r="D700" s="17"/>
      <c r="E700" s="17"/>
      <c r="F700" s="17"/>
      <c r="G700" s="1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9"/>
      <c r="V700" s="19"/>
      <c r="W700" s="20"/>
      <c r="X700" s="20"/>
      <c r="Y700" s="18"/>
      <c r="Z700" s="18"/>
      <c r="AA700" s="21"/>
      <c r="AB700" s="21"/>
      <c r="AC700" s="22"/>
      <c r="AD700" s="22"/>
      <c r="AE700" s="17"/>
    </row>
    <row r="701" ht="15.75" customHeight="1">
      <c r="A701" s="17"/>
      <c r="B701" s="17"/>
      <c r="C701" s="17"/>
      <c r="D701" s="17"/>
      <c r="E701" s="17"/>
      <c r="F701" s="17"/>
      <c r="G701" s="1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9"/>
      <c r="V701" s="19"/>
      <c r="W701" s="20"/>
      <c r="X701" s="20"/>
      <c r="Y701" s="18"/>
      <c r="Z701" s="18"/>
      <c r="AA701" s="21"/>
      <c r="AB701" s="21"/>
      <c r="AC701" s="22"/>
      <c r="AD701" s="22"/>
      <c r="AE701" s="17"/>
    </row>
    <row r="702" ht="15.75" customHeight="1">
      <c r="A702" s="17"/>
      <c r="B702" s="17"/>
      <c r="C702" s="17"/>
      <c r="D702" s="17"/>
      <c r="E702" s="17"/>
      <c r="F702" s="17"/>
      <c r="G702" s="1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9"/>
      <c r="V702" s="19"/>
      <c r="W702" s="20"/>
      <c r="X702" s="20"/>
      <c r="Y702" s="18"/>
      <c r="Z702" s="18"/>
      <c r="AA702" s="21"/>
      <c r="AB702" s="21"/>
      <c r="AC702" s="22"/>
      <c r="AD702" s="22"/>
      <c r="AE702" s="17"/>
    </row>
    <row r="703" ht="15.75" customHeight="1">
      <c r="A703" s="17"/>
      <c r="B703" s="17"/>
      <c r="C703" s="17"/>
      <c r="D703" s="17"/>
      <c r="E703" s="17"/>
      <c r="F703" s="17"/>
      <c r="G703" s="1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9"/>
      <c r="V703" s="19"/>
      <c r="W703" s="20"/>
      <c r="X703" s="20"/>
      <c r="Y703" s="18"/>
      <c r="Z703" s="18"/>
      <c r="AA703" s="21"/>
      <c r="AB703" s="21"/>
      <c r="AC703" s="22"/>
      <c r="AD703" s="22"/>
      <c r="AE703" s="17"/>
    </row>
    <row r="704" ht="15.75" customHeight="1">
      <c r="A704" s="17"/>
      <c r="B704" s="17"/>
      <c r="C704" s="17"/>
      <c r="D704" s="17"/>
      <c r="E704" s="17"/>
      <c r="F704" s="17"/>
      <c r="G704" s="1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9"/>
      <c r="V704" s="19"/>
      <c r="W704" s="20"/>
      <c r="X704" s="20"/>
      <c r="Y704" s="18"/>
      <c r="Z704" s="18"/>
      <c r="AA704" s="21"/>
      <c r="AB704" s="21"/>
      <c r="AC704" s="22"/>
      <c r="AD704" s="22"/>
      <c r="AE704" s="17"/>
    </row>
    <row r="705" ht="15.75" customHeight="1">
      <c r="A705" s="17"/>
      <c r="B705" s="17"/>
      <c r="C705" s="17"/>
      <c r="D705" s="17"/>
      <c r="E705" s="17"/>
      <c r="F705" s="17"/>
      <c r="G705" s="1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9"/>
      <c r="V705" s="19"/>
      <c r="W705" s="20"/>
      <c r="X705" s="20"/>
      <c r="Y705" s="18"/>
      <c r="Z705" s="18"/>
      <c r="AA705" s="21"/>
      <c r="AB705" s="21"/>
      <c r="AC705" s="22"/>
      <c r="AD705" s="22"/>
      <c r="AE705" s="17"/>
    </row>
    <row r="706" ht="15.75" customHeight="1">
      <c r="A706" s="17"/>
      <c r="B706" s="17"/>
      <c r="C706" s="17"/>
      <c r="D706" s="17"/>
      <c r="E706" s="17"/>
      <c r="F706" s="17"/>
      <c r="G706" s="1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9"/>
      <c r="V706" s="19"/>
      <c r="W706" s="20"/>
      <c r="X706" s="20"/>
      <c r="Y706" s="18"/>
      <c r="Z706" s="18"/>
      <c r="AA706" s="21"/>
      <c r="AB706" s="21"/>
      <c r="AC706" s="22"/>
      <c r="AD706" s="22"/>
      <c r="AE706" s="17"/>
    </row>
    <row r="707" ht="15.75" customHeight="1">
      <c r="A707" s="17"/>
      <c r="B707" s="17"/>
      <c r="C707" s="17"/>
      <c r="D707" s="17"/>
      <c r="E707" s="17"/>
      <c r="F707" s="17"/>
      <c r="G707" s="1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9"/>
      <c r="V707" s="19"/>
      <c r="W707" s="20"/>
      <c r="X707" s="20"/>
      <c r="Y707" s="18"/>
      <c r="Z707" s="18"/>
      <c r="AA707" s="21"/>
      <c r="AB707" s="21"/>
      <c r="AC707" s="22"/>
      <c r="AD707" s="22"/>
      <c r="AE707" s="17"/>
    </row>
    <row r="708" ht="15.75" customHeight="1">
      <c r="A708" s="17"/>
      <c r="B708" s="17"/>
      <c r="C708" s="17"/>
      <c r="D708" s="17"/>
      <c r="E708" s="17"/>
      <c r="F708" s="17"/>
      <c r="G708" s="1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9"/>
      <c r="V708" s="19"/>
      <c r="W708" s="20"/>
      <c r="X708" s="20"/>
      <c r="Y708" s="18"/>
      <c r="Z708" s="18"/>
      <c r="AA708" s="21"/>
      <c r="AB708" s="21"/>
      <c r="AC708" s="22"/>
      <c r="AD708" s="22"/>
      <c r="AE708" s="17"/>
    </row>
    <row r="709" ht="15.75" customHeight="1">
      <c r="A709" s="17"/>
      <c r="B709" s="17"/>
      <c r="C709" s="17"/>
      <c r="D709" s="17"/>
      <c r="E709" s="17"/>
      <c r="F709" s="17"/>
      <c r="G709" s="1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9"/>
      <c r="V709" s="19"/>
      <c r="W709" s="20"/>
      <c r="X709" s="20"/>
      <c r="Y709" s="18"/>
      <c r="Z709" s="18"/>
      <c r="AA709" s="21"/>
      <c r="AB709" s="21"/>
      <c r="AC709" s="22"/>
      <c r="AD709" s="22"/>
      <c r="AE709" s="17"/>
    </row>
    <row r="710" ht="15.75" customHeight="1">
      <c r="A710" s="17"/>
      <c r="B710" s="17"/>
      <c r="C710" s="17"/>
      <c r="D710" s="17"/>
      <c r="E710" s="17"/>
      <c r="F710" s="17"/>
      <c r="G710" s="1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9"/>
      <c r="V710" s="19"/>
      <c r="W710" s="20"/>
      <c r="X710" s="20"/>
      <c r="Y710" s="18"/>
      <c r="Z710" s="18"/>
      <c r="AA710" s="21"/>
      <c r="AB710" s="21"/>
      <c r="AC710" s="22"/>
      <c r="AD710" s="22"/>
      <c r="AE710" s="17"/>
    </row>
    <row r="711" ht="15.75" customHeight="1">
      <c r="A711" s="17"/>
      <c r="B711" s="17"/>
      <c r="C711" s="17"/>
      <c r="D711" s="17"/>
      <c r="E711" s="17"/>
      <c r="F711" s="17"/>
      <c r="G711" s="1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9"/>
      <c r="V711" s="19"/>
      <c r="W711" s="20"/>
      <c r="X711" s="20"/>
      <c r="Y711" s="18"/>
      <c r="Z711" s="18"/>
      <c r="AA711" s="21"/>
      <c r="AB711" s="21"/>
      <c r="AC711" s="22"/>
      <c r="AD711" s="22"/>
      <c r="AE711" s="17"/>
    </row>
    <row r="712" ht="15.75" customHeight="1">
      <c r="A712" s="17"/>
      <c r="B712" s="17"/>
      <c r="C712" s="17"/>
      <c r="D712" s="17"/>
      <c r="E712" s="17"/>
      <c r="F712" s="17"/>
      <c r="G712" s="1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9"/>
      <c r="V712" s="19"/>
      <c r="W712" s="20"/>
      <c r="X712" s="20"/>
      <c r="Y712" s="18"/>
      <c r="Z712" s="18"/>
      <c r="AA712" s="21"/>
      <c r="AB712" s="21"/>
      <c r="AC712" s="22"/>
      <c r="AD712" s="22"/>
      <c r="AE712" s="17"/>
    </row>
    <row r="713" ht="15.75" customHeight="1">
      <c r="A713" s="17"/>
      <c r="B713" s="17"/>
      <c r="C713" s="17"/>
      <c r="D713" s="17"/>
      <c r="E713" s="17"/>
      <c r="F713" s="17"/>
      <c r="G713" s="1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9"/>
      <c r="V713" s="19"/>
      <c r="W713" s="20"/>
      <c r="X713" s="20"/>
      <c r="Y713" s="18"/>
      <c r="Z713" s="18"/>
      <c r="AA713" s="21"/>
      <c r="AB713" s="21"/>
      <c r="AC713" s="22"/>
      <c r="AD713" s="22"/>
      <c r="AE713" s="17"/>
    </row>
    <row r="714" ht="15.75" customHeight="1">
      <c r="A714" s="17"/>
      <c r="B714" s="17"/>
      <c r="C714" s="17"/>
      <c r="D714" s="17"/>
      <c r="E714" s="17"/>
      <c r="F714" s="17"/>
      <c r="G714" s="1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9"/>
      <c r="V714" s="19"/>
      <c r="W714" s="20"/>
      <c r="X714" s="20"/>
      <c r="Y714" s="18"/>
      <c r="Z714" s="18"/>
      <c r="AA714" s="21"/>
      <c r="AB714" s="21"/>
      <c r="AC714" s="22"/>
      <c r="AD714" s="22"/>
      <c r="AE714" s="17"/>
    </row>
    <row r="715" ht="15.75" customHeight="1">
      <c r="A715" s="17"/>
      <c r="B715" s="17"/>
      <c r="C715" s="17"/>
      <c r="D715" s="17"/>
      <c r="E715" s="17"/>
      <c r="F715" s="17"/>
      <c r="G715" s="1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9"/>
      <c r="V715" s="19"/>
      <c r="W715" s="20"/>
      <c r="X715" s="20"/>
      <c r="Y715" s="18"/>
      <c r="Z715" s="18"/>
      <c r="AA715" s="21"/>
      <c r="AB715" s="21"/>
      <c r="AC715" s="22"/>
      <c r="AD715" s="22"/>
      <c r="AE715" s="17"/>
    </row>
    <row r="716" ht="15.75" customHeight="1">
      <c r="A716" s="17"/>
      <c r="B716" s="17"/>
      <c r="C716" s="17"/>
      <c r="D716" s="17"/>
      <c r="E716" s="17"/>
      <c r="F716" s="17"/>
      <c r="G716" s="1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9"/>
      <c r="V716" s="19"/>
      <c r="W716" s="20"/>
      <c r="X716" s="20"/>
      <c r="Y716" s="18"/>
      <c r="Z716" s="18"/>
      <c r="AA716" s="21"/>
      <c r="AB716" s="21"/>
      <c r="AC716" s="22"/>
      <c r="AD716" s="22"/>
      <c r="AE716" s="17"/>
    </row>
    <row r="717" ht="15.75" customHeight="1">
      <c r="A717" s="17"/>
      <c r="B717" s="17"/>
      <c r="C717" s="17"/>
      <c r="D717" s="17"/>
      <c r="E717" s="17"/>
      <c r="F717" s="17"/>
      <c r="G717" s="1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9"/>
      <c r="V717" s="19"/>
      <c r="W717" s="20"/>
      <c r="X717" s="20"/>
      <c r="Y717" s="18"/>
      <c r="Z717" s="18"/>
      <c r="AA717" s="21"/>
      <c r="AB717" s="21"/>
      <c r="AC717" s="22"/>
      <c r="AD717" s="22"/>
      <c r="AE717" s="17"/>
    </row>
    <row r="718" ht="15.75" customHeight="1">
      <c r="A718" s="17"/>
      <c r="B718" s="17"/>
      <c r="C718" s="17"/>
      <c r="D718" s="17"/>
      <c r="E718" s="17"/>
      <c r="F718" s="17"/>
      <c r="G718" s="1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9"/>
      <c r="V718" s="19"/>
      <c r="W718" s="20"/>
      <c r="X718" s="20"/>
      <c r="Y718" s="18"/>
      <c r="Z718" s="18"/>
      <c r="AA718" s="21"/>
      <c r="AB718" s="21"/>
      <c r="AC718" s="22"/>
      <c r="AD718" s="22"/>
      <c r="AE718" s="17"/>
    </row>
    <row r="719" ht="15.75" customHeight="1">
      <c r="A719" s="17"/>
      <c r="B719" s="17"/>
      <c r="C719" s="17"/>
      <c r="D719" s="17"/>
      <c r="E719" s="17"/>
      <c r="F719" s="17"/>
      <c r="G719" s="1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9"/>
      <c r="V719" s="19"/>
      <c r="W719" s="20"/>
      <c r="X719" s="20"/>
      <c r="Y719" s="18"/>
      <c r="Z719" s="18"/>
      <c r="AA719" s="21"/>
      <c r="AB719" s="21"/>
      <c r="AC719" s="22"/>
      <c r="AD719" s="22"/>
      <c r="AE719" s="17"/>
    </row>
    <row r="720" ht="15.75" customHeight="1">
      <c r="A720" s="17"/>
      <c r="B720" s="17"/>
      <c r="C720" s="17"/>
      <c r="D720" s="17"/>
      <c r="E720" s="17"/>
      <c r="F720" s="17"/>
      <c r="G720" s="1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9"/>
      <c r="V720" s="19"/>
      <c r="W720" s="20"/>
      <c r="X720" s="20"/>
      <c r="Y720" s="18"/>
      <c r="Z720" s="18"/>
      <c r="AA720" s="21"/>
      <c r="AB720" s="21"/>
      <c r="AC720" s="22"/>
      <c r="AD720" s="22"/>
      <c r="AE720" s="17"/>
    </row>
    <row r="721" ht="15.75" customHeight="1">
      <c r="A721" s="17"/>
      <c r="B721" s="17"/>
      <c r="C721" s="17"/>
      <c r="D721" s="17"/>
      <c r="E721" s="17"/>
      <c r="F721" s="17"/>
      <c r="G721" s="1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9"/>
      <c r="V721" s="19"/>
      <c r="W721" s="20"/>
      <c r="X721" s="20"/>
      <c r="Y721" s="18"/>
      <c r="Z721" s="18"/>
      <c r="AA721" s="21"/>
      <c r="AB721" s="21"/>
      <c r="AC721" s="22"/>
      <c r="AD721" s="22"/>
      <c r="AE721" s="17"/>
    </row>
    <row r="722" ht="15.75" customHeight="1">
      <c r="A722" s="17"/>
      <c r="B722" s="17"/>
      <c r="C722" s="17"/>
      <c r="D722" s="17"/>
      <c r="E722" s="17"/>
      <c r="F722" s="17"/>
      <c r="G722" s="1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9"/>
      <c r="V722" s="19"/>
      <c r="W722" s="20"/>
      <c r="X722" s="20"/>
      <c r="Y722" s="18"/>
      <c r="Z722" s="18"/>
      <c r="AA722" s="21"/>
      <c r="AB722" s="21"/>
      <c r="AC722" s="22"/>
      <c r="AD722" s="22"/>
      <c r="AE722" s="17"/>
    </row>
    <row r="723" ht="15.75" customHeight="1">
      <c r="A723" s="17"/>
      <c r="B723" s="17"/>
      <c r="C723" s="17"/>
      <c r="D723" s="17"/>
      <c r="E723" s="17"/>
      <c r="F723" s="17"/>
      <c r="G723" s="1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9"/>
      <c r="V723" s="19"/>
      <c r="W723" s="20"/>
      <c r="X723" s="20"/>
      <c r="Y723" s="18"/>
      <c r="Z723" s="18"/>
      <c r="AA723" s="21"/>
      <c r="AB723" s="21"/>
      <c r="AC723" s="22"/>
      <c r="AD723" s="22"/>
      <c r="AE723" s="17"/>
    </row>
    <row r="724" ht="15.75" customHeight="1">
      <c r="A724" s="17"/>
      <c r="B724" s="17"/>
      <c r="C724" s="17"/>
      <c r="D724" s="17"/>
      <c r="E724" s="17"/>
      <c r="F724" s="17"/>
      <c r="G724" s="1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9"/>
      <c r="V724" s="19"/>
      <c r="W724" s="20"/>
      <c r="X724" s="20"/>
      <c r="Y724" s="18"/>
      <c r="Z724" s="18"/>
      <c r="AA724" s="21"/>
      <c r="AB724" s="21"/>
      <c r="AC724" s="22"/>
      <c r="AD724" s="22"/>
      <c r="AE724" s="17"/>
    </row>
    <row r="725" ht="15.75" customHeight="1">
      <c r="A725" s="17"/>
      <c r="B725" s="17"/>
      <c r="C725" s="17"/>
      <c r="D725" s="17"/>
      <c r="E725" s="17"/>
      <c r="F725" s="17"/>
      <c r="G725" s="1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9"/>
      <c r="V725" s="19"/>
      <c r="W725" s="20"/>
      <c r="X725" s="20"/>
      <c r="Y725" s="18"/>
      <c r="Z725" s="18"/>
      <c r="AA725" s="21"/>
      <c r="AB725" s="21"/>
      <c r="AC725" s="22"/>
      <c r="AD725" s="22"/>
      <c r="AE725" s="17"/>
    </row>
    <row r="726" ht="15.75" customHeight="1">
      <c r="A726" s="17"/>
      <c r="B726" s="17"/>
      <c r="C726" s="17"/>
      <c r="D726" s="17"/>
      <c r="E726" s="17"/>
      <c r="F726" s="17"/>
      <c r="G726" s="1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9"/>
      <c r="V726" s="19"/>
      <c r="W726" s="20"/>
      <c r="X726" s="20"/>
      <c r="Y726" s="18"/>
      <c r="Z726" s="18"/>
      <c r="AA726" s="21"/>
      <c r="AB726" s="21"/>
      <c r="AC726" s="22"/>
      <c r="AD726" s="22"/>
      <c r="AE726" s="17"/>
    </row>
    <row r="727" ht="15.75" customHeight="1">
      <c r="A727" s="17"/>
      <c r="B727" s="17"/>
      <c r="C727" s="17"/>
      <c r="D727" s="17"/>
      <c r="E727" s="17"/>
      <c r="F727" s="17"/>
      <c r="G727" s="1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9"/>
      <c r="V727" s="19"/>
      <c r="W727" s="20"/>
      <c r="X727" s="20"/>
      <c r="Y727" s="18"/>
      <c r="Z727" s="18"/>
      <c r="AA727" s="21"/>
      <c r="AB727" s="21"/>
      <c r="AC727" s="22"/>
      <c r="AD727" s="22"/>
      <c r="AE727" s="17"/>
    </row>
    <row r="728" ht="15.75" customHeight="1">
      <c r="A728" s="17"/>
      <c r="B728" s="17"/>
      <c r="C728" s="17"/>
      <c r="D728" s="17"/>
      <c r="E728" s="17"/>
      <c r="F728" s="17"/>
      <c r="G728" s="1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9"/>
      <c r="V728" s="19"/>
      <c r="W728" s="20"/>
      <c r="X728" s="20"/>
      <c r="Y728" s="18"/>
      <c r="Z728" s="18"/>
      <c r="AA728" s="21"/>
      <c r="AB728" s="21"/>
      <c r="AC728" s="22"/>
      <c r="AD728" s="22"/>
      <c r="AE728" s="17"/>
    </row>
    <row r="729" ht="15.75" customHeight="1">
      <c r="A729" s="17"/>
      <c r="B729" s="17"/>
      <c r="C729" s="17"/>
      <c r="D729" s="17"/>
      <c r="E729" s="17"/>
      <c r="F729" s="17"/>
      <c r="G729" s="1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9"/>
      <c r="V729" s="19"/>
      <c r="W729" s="20"/>
      <c r="X729" s="20"/>
      <c r="Y729" s="18"/>
      <c r="Z729" s="18"/>
      <c r="AA729" s="21"/>
      <c r="AB729" s="21"/>
      <c r="AC729" s="22"/>
      <c r="AD729" s="22"/>
      <c r="AE729" s="17"/>
    </row>
    <row r="730" ht="15.75" customHeight="1">
      <c r="A730" s="17"/>
      <c r="B730" s="17"/>
      <c r="C730" s="17"/>
      <c r="D730" s="17"/>
      <c r="E730" s="17"/>
      <c r="F730" s="17"/>
      <c r="G730" s="1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9"/>
      <c r="V730" s="19"/>
      <c r="W730" s="20"/>
      <c r="X730" s="20"/>
      <c r="Y730" s="18"/>
      <c r="Z730" s="18"/>
      <c r="AA730" s="21"/>
      <c r="AB730" s="21"/>
      <c r="AC730" s="22"/>
      <c r="AD730" s="22"/>
      <c r="AE730" s="17"/>
    </row>
    <row r="731" ht="15.75" customHeight="1">
      <c r="A731" s="17"/>
      <c r="B731" s="17"/>
      <c r="C731" s="17"/>
      <c r="D731" s="17"/>
      <c r="E731" s="17"/>
      <c r="F731" s="17"/>
      <c r="G731" s="1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9"/>
      <c r="V731" s="19"/>
      <c r="W731" s="20"/>
      <c r="X731" s="20"/>
      <c r="Y731" s="18"/>
      <c r="Z731" s="18"/>
      <c r="AA731" s="21"/>
      <c r="AB731" s="21"/>
      <c r="AC731" s="22"/>
      <c r="AD731" s="22"/>
      <c r="AE731" s="17"/>
    </row>
    <row r="732" ht="15.75" customHeight="1">
      <c r="A732" s="17"/>
      <c r="B732" s="17"/>
      <c r="C732" s="17"/>
      <c r="D732" s="17"/>
      <c r="E732" s="17"/>
      <c r="F732" s="17"/>
      <c r="G732" s="1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9"/>
      <c r="V732" s="19"/>
      <c r="W732" s="20"/>
      <c r="X732" s="20"/>
      <c r="Y732" s="18"/>
      <c r="Z732" s="18"/>
      <c r="AA732" s="21"/>
      <c r="AB732" s="21"/>
      <c r="AC732" s="22"/>
      <c r="AD732" s="22"/>
      <c r="AE732" s="17"/>
    </row>
    <row r="733" ht="15.75" customHeight="1">
      <c r="A733" s="17"/>
      <c r="B733" s="17"/>
      <c r="C733" s="17"/>
      <c r="D733" s="17"/>
      <c r="E733" s="17"/>
      <c r="F733" s="17"/>
      <c r="G733" s="1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9"/>
      <c r="V733" s="19"/>
      <c r="W733" s="20"/>
      <c r="X733" s="20"/>
      <c r="Y733" s="18"/>
      <c r="Z733" s="18"/>
      <c r="AA733" s="21"/>
      <c r="AB733" s="21"/>
      <c r="AC733" s="22"/>
      <c r="AD733" s="22"/>
      <c r="AE733" s="17"/>
    </row>
    <row r="734" ht="15.75" customHeight="1">
      <c r="A734" s="17"/>
      <c r="B734" s="17"/>
      <c r="C734" s="17"/>
      <c r="D734" s="17"/>
      <c r="E734" s="17"/>
      <c r="F734" s="17"/>
      <c r="G734" s="1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9"/>
      <c r="V734" s="19"/>
      <c r="W734" s="20"/>
      <c r="X734" s="20"/>
      <c r="Y734" s="18"/>
      <c r="Z734" s="18"/>
      <c r="AA734" s="21"/>
      <c r="AB734" s="21"/>
      <c r="AC734" s="22"/>
      <c r="AD734" s="22"/>
      <c r="AE734" s="17"/>
    </row>
    <row r="735" ht="15.75" customHeight="1">
      <c r="A735" s="17"/>
      <c r="B735" s="17"/>
      <c r="C735" s="17"/>
      <c r="D735" s="17"/>
      <c r="E735" s="17"/>
      <c r="F735" s="17"/>
      <c r="G735" s="1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9"/>
      <c r="V735" s="19"/>
      <c r="W735" s="20"/>
      <c r="X735" s="20"/>
      <c r="Y735" s="18"/>
      <c r="Z735" s="18"/>
      <c r="AA735" s="21"/>
      <c r="AB735" s="21"/>
      <c r="AC735" s="22"/>
      <c r="AD735" s="22"/>
      <c r="AE735" s="17"/>
    </row>
    <row r="736" ht="15.75" customHeight="1">
      <c r="A736" s="17"/>
      <c r="B736" s="17"/>
      <c r="C736" s="17"/>
      <c r="D736" s="17"/>
      <c r="E736" s="17"/>
      <c r="F736" s="17"/>
      <c r="G736" s="1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9"/>
      <c r="V736" s="19"/>
      <c r="W736" s="20"/>
      <c r="X736" s="20"/>
      <c r="Y736" s="18"/>
      <c r="Z736" s="18"/>
      <c r="AA736" s="21"/>
      <c r="AB736" s="21"/>
      <c r="AC736" s="22"/>
      <c r="AD736" s="22"/>
      <c r="AE736" s="17"/>
    </row>
    <row r="737" ht="15.75" customHeight="1">
      <c r="A737" s="17"/>
      <c r="B737" s="17"/>
      <c r="C737" s="17"/>
      <c r="D737" s="17"/>
      <c r="E737" s="17"/>
      <c r="F737" s="17"/>
      <c r="G737" s="1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9"/>
      <c r="V737" s="19"/>
      <c r="W737" s="20"/>
      <c r="X737" s="20"/>
      <c r="Y737" s="18"/>
      <c r="Z737" s="18"/>
      <c r="AA737" s="21"/>
      <c r="AB737" s="21"/>
      <c r="AC737" s="22"/>
      <c r="AD737" s="22"/>
      <c r="AE737" s="17"/>
    </row>
    <row r="738" ht="15.75" customHeight="1">
      <c r="A738" s="17"/>
      <c r="B738" s="17"/>
      <c r="C738" s="17"/>
      <c r="D738" s="17"/>
      <c r="E738" s="17"/>
      <c r="F738" s="17"/>
      <c r="G738" s="1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9"/>
      <c r="V738" s="19"/>
      <c r="W738" s="20"/>
      <c r="X738" s="20"/>
      <c r="Y738" s="18"/>
      <c r="Z738" s="18"/>
      <c r="AA738" s="21"/>
      <c r="AB738" s="21"/>
      <c r="AC738" s="22"/>
      <c r="AD738" s="22"/>
      <c r="AE738" s="17"/>
    </row>
    <row r="739" ht="15.75" customHeight="1">
      <c r="A739" s="17"/>
      <c r="B739" s="17"/>
      <c r="C739" s="17"/>
      <c r="D739" s="17"/>
      <c r="E739" s="17"/>
      <c r="F739" s="17"/>
      <c r="G739" s="1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9"/>
      <c r="V739" s="19"/>
      <c r="W739" s="20"/>
      <c r="X739" s="20"/>
      <c r="Y739" s="18"/>
      <c r="Z739" s="18"/>
      <c r="AA739" s="21"/>
      <c r="AB739" s="21"/>
      <c r="AC739" s="22"/>
      <c r="AD739" s="22"/>
      <c r="AE739" s="17"/>
    </row>
    <row r="740" ht="15.75" customHeight="1">
      <c r="A740" s="17"/>
      <c r="B740" s="17"/>
      <c r="C740" s="17"/>
      <c r="D740" s="17"/>
      <c r="E740" s="17"/>
      <c r="F740" s="17"/>
      <c r="G740" s="1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9"/>
      <c r="V740" s="19"/>
      <c r="W740" s="20"/>
      <c r="X740" s="20"/>
      <c r="Y740" s="18"/>
      <c r="Z740" s="18"/>
      <c r="AA740" s="21"/>
      <c r="AB740" s="21"/>
      <c r="AC740" s="22"/>
      <c r="AD740" s="22"/>
      <c r="AE740" s="17"/>
    </row>
    <row r="741" ht="15.75" customHeight="1">
      <c r="A741" s="17"/>
      <c r="B741" s="17"/>
      <c r="C741" s="17"/>
      <c r="D741" s="17"/>
      <c r="E741" s="17"/>
      <c r="F741" s="17"/>
      <c r="G741" s="1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9"/>
      <c r="V741" s="19"/>
      <c r="W741" s="20"/>
      <c r="X741" s="20"/>
      <c r="Y741" s="18"/>
      <c r="Z741" s="18"/>
      <c r="AA741" s="21"/>
      <c r="AB741" s="21"/>
      <c r="AC741" s="22"/>
      <c r="AD741" s="22"/>
      <c r="AE741" s="17"/>
    </row>
    <row r="742" ht="15.75" customHeight="1">
      <c r="A742" s="17"/>
      <c r="B742" s="17"/>
      <c r="C742" s="17"/>
      <c r="D742" s="17"/>
      <c r="E742" s="17"/>
      <c r="F742" s="17"/>
      <c r="G742" s="1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9"/>
      <c r="V742" s="19"/>
      <c r="W742" s="20"/>
      <c r="X742" s="20"/>
      <c r="Y742" s="18"/>
      <c r="Z742" s="18"/>
      <c r="AA742" s="21"/>
      <c r="AB742" s="21"/>
      <c r="AC742" s="22"/>
      <c r="AD742" s="22"/>
      <c r="AE742" s="17"/>
    </row>
    <row r="743" ht="15.75" customHeight="1">
      <c r="A743" s="17"/>
      <c r="B743" s="17"/>
      <c r="C743" s="17"/>
      <c r="D743" s="17"/>
      <c r="E743" s="17"/>
      <c r="F743" s="17"/>
      <c r="G743" s="1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9"/>
      <c r="V743" s="19"/>
      <c r="W743" s="20"/>
      <c r="X743" s="20"/>
      <c r="Y743" s="18"/>
      <c r="Z743" s="18"/>
      <c r="AA743" s="21"/>
      <c r="AB743" s="21"/>
      <c r="AC743" s="22"/>
      <c r="AD743" s="22"/>
      <c r="AE743" s="17"/>
    </row>
    <row r="744" ht="15.75" customHeight="1">
      <c r="A744" s="17"/>
      <c r="B744" s="17"/>
      <c r="C744" s="17"/>
      <c r="D744" s="17"/>
      <c r="E744" s="17"/>
      <c r="F744" s="17"/>
      <c r="G744" s="1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9"/>
      <c r="V744" s="19"/>
      <c r="W744" s="20"/>
      <c r="X744" s="20"/>
      <c r="Y744" s="18"/>
      <c r="Z744" s="18"/>
      <c r="AA744" s="21"/>
      <c r="AB744" s="21"/>
      <c r="AC744" s="22"/>
      <c r="AD744" s="22"/>
      <c r="AE744" s="17"/>
    </row>
    <row r="745" ht="15.75" customHeight="1">
      <c r="A745" s="17"/>
      <c r="B745" s="17"/>
      <c r="C745" s="17"/>
      <c r="D745" s="17"/>
      <c r="E745" s="17"/>
      <c r="F745" s="17"/>
      <c r="G745" s="1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9"/>
      <c r="V745" s="19"/>
      <c r="W745" s="20"/>
      <c r="X745" s="20"/>
      <c r="Y745" s="18"/>
      <c r="Z745" s="18"/>
      <c r="AA745" s="21"/>
      <c r="AB745" s="21"/>
      <c r="AC745" s="22"/>
      <c r="AD745" s="22"/>
      <c r="AE745" s="17"/>
    </row>
    <row r="746" ht="15.75" customHeight="1">
      <c r="A746" s="17"/>
      <c r="B746" s="17"/>
      <c r="C746" s="17"/>
      <c r="D746" s="17"/>
      <c r="E746" s="17"/>
      <c r="F746" s="17"/>
      <c r="G746" s="1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9"/>
      <c r="V746" s="19"/>
      <c r="W746" s="20"/>
      <c r="X746" s="20"/>
      <c r="Y746" s="18"/>
      <c r="Z746" s="18"/>
      <c r="AA746" s="21"/>
      <c r="AB746" s="21"/>
      <c r="AC746" s="22"/>
      <c r="AD746" s="22"/>
      <c r="AE746" s="17"/>
    </row>
    <row r="747" ht="15.75" customHeight="1">
      <c r="A747" s="17"/>
      <c r="B747" s="17"/>
      <c r="C747" s="17"/>
      <c r="D747" s="17"/>
      <c r="E747" s="17"/>
      <c r="F747" s="17"/>
      <c r="G747" s="1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9"/>
      <c r="V747" s="19"/>
      <c r="W747" s="20"/>
      <c r="X747" s="20"/>
      <c r="Y747" s="18"/>
      <c r="Z747" s="18"/>
      <c r="AA747" s="21"/>
      <c r="AB747" s="21"/>
      <c r="AC747" s="22"/>
      <c r="AD747" s="22"/>
      <c r="AE747" s="17"/>
    </row>
    <row r="748" ht="15.75" customHeight="1">
      <c r="A748" s="17"/>
      <c r="B748" s="17"/>
      <c r="C748" s="17"/>
      <c r="D748" s="17"/>
      <c r="E748" s="17"/>
      <c r="F748" s="17"/>
      <c r="G748" s="1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9"/>
      <c r="V748" s="19"/>
      <c r="W748" s="20"/>
      <c r="X748" s="20"/>
      <c r="Y748" s="18"/>
      <c r="Z748" s="18"/>
      <c r="AA748" s="21"/>
      <c r="AB748" s="21"/>
      <c r="AC748" s="22"/>
      <c r="AD748" s="22"/>
      <c r="AE748" s="17"/>
    </row>
    <row r="749" ht="15.75" customHeight="1">
      <c r="A749" s="17"/>
      <c r="B749" s="17"/>
      <c r="C749" s="17"/>
      <c r="D749" s="17"/>
      <c r="E749" s="17"/>
      <c r="F749" s="17"/>
      <c r="G749" s="1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9"/>
      <c r="V749" s="19"/>
      <c r="W749" s="20"/>
      <c r="X749" s="20"/>
      <c r="Y749" s="18"/>
      <c r="Z749" s="18"/>
      <c r="AA749" s="21"/>
      <c r="AB749" s="21"/>
      <c r="AC749" s="22"/>
      <c r="AD749" s="22"/>
      <c r="AE749" s="17"/>
    </row>
    <row r="750" ht="15.75" customHeight="1">
      <c r="A750" s="17"/>
      <c r="B750" s="17"/>
      <c r="C750" s="17"/>
      <c r="D750" s="17"/>
      <c r="E750" s="17"/>
      <c r="F750" s="17"/>
      <c r="G750" s="1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9"/>
      <c r="V750" s="19"/>
      <c r="W750" s="20"/>
      <c r="X750" s="20"/>
      <c r="Y750" s="18"/>
      <c r="Z750" s="18"/>
      <c r="AA750" s="21"/>
      <c r="AB750" s="21"/>
      <c r="AC750" s="22"/>
      <c r="AD750" s="22"/>
      <c r="AE750" s="17"/>
    </row>
    <row r="751" ht="15.75" customHeight="1">
      <c r="A751" s="17"/>
      <c r="B751" s="17"/>
      <c r="C751" s="17"/>
      <c r="D751" s="17"/>
      <c r="E751" s="17"/>
      <c r="F751" s="17"/>
      <c r="G751" s="1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9"/>
      <c r="V751" s="19"/>
      <c r="W751" s="20"/>
      <c r="X751" s="20"/>
      <c r="Y751" s="18"/>
      <c r="Z751" s="18"/>
      <c r="AA751" s="21"/>
      <c r="AB751" s="21"/>
      <c r="AC751" s="22"/>
      <c r="AD751" s="22"/>
      <c r="AE751" s="17"/>
    </row>
    <row r="752" ht="15.75" customHeight="1">
      <c r="A752" s="17"/>
      <c r="B752" s="17"/>
      <c r="C752" s="17"/>
      <c r="D752" s="17"/>
      <c r="E752" s="17"/>
      <c r="F752" s="17"/>
      <c r="G752" s="1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9"/>
      <c r="V752" s="19"/>
      <c r="W752" s="20"/>
      <c r="X752" s="20"/>
      <c r="Y752" s="18"/>
      <c r="Z752" s="18"/>
      <c r="AA752" s="21"/>
      <c r="AB752" s="21"/>
      <c r="AC752" s="22"/>
      <c r="AD752" s="22"/>
      <c r="AE752" s="17"/>
    </row>
    <row r="753" ht="15.75" customHeight="1">
      <c r="A753" s="17"/>
      <c r="B753" s="17"/>
      <c r="C753" s="17"/>
      <c r="D753" s="17"/>
      <c r="E753" s="17"/>
      <c r="F753" s="17"/>
      <c r="G753" s="1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9"/>
      <c r="V753" s="19"/>
      <c r="W753" s="20"/>
      <c r="X753" s="20"/>
      <c r="Y753" s="18"/>
      <c r="Z753" s="18"/>
      <c r="AA753" s="21"/>
      <c r="AB753" s="21"/>
      <c r="AC753" s="22"/>
      <c r="AD753" s="22"/>
      <c r="AE753" s="17"/>
    </row>
    <row r="754" ht="15.75" customHeight="1">
      <c r="A754" s="17"/>
      <c r="B754" s="17"/>
      <c r="C754" s="17"/>
      <c r="D754" s="17"/>
      <c r="E754" s="17"/>
      <c r="F754" s="17"/>
      <c r="G754" s="1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9"/>
      <c r="V754" s="19"/>
      <c r="W754" s="20"/>
      <c r="X754" s="20"/>
      <c r="Y754" s="18"/>
      <c r="Z754" s="18"/>
      <c r="AA754" s="21"/>
      <c r="AB754" s="21"/>
      <c r="AC754" s="22"/>
      <c r="AD754" s="22"/>
      <c r="AE754" s="17"/>
    </row>
    <row r="755" ht="15.75" customHeight="1">
      <c r="A755" s="17"/>
      <c r="B755" s="17"/>
      <c r="C755" s="17"/>
      <c r="D755" s="17"/>
      <c r="E755" s="17"/>
      <c r="F755" s="17"/>
      <c r="G755" s="1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9"/>
      <c r="V755" s="19"/>
      <c r="W755" s="20"/>
      <c r="X755" s="20"/>
      <c r="Y755" s="18"/>
      <c r="Z755" s="18"/>
      <c r="AA755" s="21"/>
      <c r="AB755" s="21"/>
      <c r="AC755" s="22"/>
      <c r="AD755" s="22"/>
      <c r="AE755" s="17"/>
    </row>
    <row r="756" ht="15.75" customHeight="1">
      <c r="A756" s="17"/>
      <c r="B756" s="17"/>
      <c r="C756" s="17"/>
      <c r="D756" s="17"/>
      <c r="E756" s="17"/>
      <c r="F756" s="17"/>
      <c r="G756" s="1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9"/>
      <c r="V756" s="19"/>
      <c r="W756" s="20"/>
      <c r="X756" s="20"/>
      <c r="Y756" s="18"/>
      <c r="Z756" s="18"/>
      <c r="AA756" s="21"/>
      <c r="AB756" s="21"/>
      <c r="AC756" s="22"/>
      <c r="AD756" s="22"/>
      <c r="AE756" s="17"/>
    </row>
    <row r="757" ht="15.75" customHeight="1">
      <c r="A757" s="17"/>
      <c r="B757" s="17"/>
      <c r="C757" s="17"/>
      <c r="D757" s="17"/>
      <c r="E757" s="17"/>
      <c r="F757" s="17"/>
      <c r="G757" s="1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9"/>
      <c r="V757" s="19"/>
      <c r="W757" s="20"/>
      <c r="X757" s="20"/>
      <c r="Y757" s="18"/>
      <c r="Z757" s="18"/>
      <c r="AA757" s="21"/>
      <c r="AB757" s="21"/>
      <c r="AC757" s="22"/>
      <c r="AD757" s="22"/>
      <c r="AE757" s="17"/>
    </row>
    <row r="758" ht="15.75" customHeight="1">
      <c r="A758" s="17"/>
      <c r="B758" s="17"/>
      <c r="C758" s="17"/>
      <c r="D758" s="17"/>
      <c r="E758" s="17"/>
      <c r="F758" s="17"/>
      <c r="G758" s="1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9"/>
      <c r="V758" s="19"/>
      <c r="W758" s="20"/>
      <c r="X758" s="20"/>
      <c r="Y758" s="18"/>
      <c r="Z758" s="18"/>
      <c r="AA758" s="21"/>
      <c r="AB758" s="21"/>
      <c r="AC758" s="22"/>
      <c r="AD758" s="22"/>
      <c r="AE758" s="17"/>
    </row>
    <row r="759" ht="15.75" customHeight="1">
      <c r="A759" s="17"/>
      <c r="B759" s="17"/>
      <c r="C759" s="17"/>
      <c r="D759" s="17"/>
      <c r="E759" s="17"/>
      <c r="F759" s="17"/>
      <c r="G759" s="1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9"/>
      <c r="V759" s="19"/>
      <c r="W759" s="20"/>
      <c r="X759" s="20"/>
      <c r="Y759" s="18"/>
      <c r="Z759" s="18"/>
      <c r="AA759" s="21"/>
      <c r="AB759" s="21"/>
      <c r="AC759" s="22"/>
      <c r="AD759" s="22"/>
      <c r="AE759" s="17"/>
    </row>
    <row r="760" ht="15.75" customHeight="1">
      <c r="A760" s="17"/>
      <c r="B760" s="17"/>
      <c r="C760" s="17"/>
      <c r="D760" s="17"/>
      <c r="E760" s="17"/>
      <c r="F760" s="17"/>
      <c r="G760" s="1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9"/>
      <c r="V760" s="19"/>
      <c r="W760" s="20"/>
      <c r="X760" s="20"/>
      <c r="Y760" s="18"/>
      <c r="Z760" s="18"/>
      <c r="AA760" s="21"/>
      <c r="AB760" s="21"/>
      <c r="AC760" s="22"/>
      <c r="AD760" s="22"/>
      <c r="AE760" s="17"/>
    </row>
    <row r="761" ht="15.75" customHeight="1">
      <c r="A761" s="17"/>
      <c r="B761" s="17"/>
      <c r="C761" s="17"/>
      <c r="D761" s="17"/>
      <c r="E761" s="17"/>
      <c r="F761" s="17"/>
      <c r="G761" s="1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9"/>
      <c r="V761" s="19"/>
      <c r="W761" s="20"/>
      <c r="X761" s="20"/>
      <c r="Y761" s="18"/>
      <c r="Z761" s="18"/>
      <c r="AA761" s="21"/>
      <c r="AB761" s="21"/>
      <c r="AC761" s="22"/>
      <c r="AD761" s="22"/>
      <c r="AE761" s="17"/>
    </row>
    <row r="762" ht="15.75" customHeight="1">
      <c r="A762" s="17"/>
      <c r="B762" s="17"/>
      <c r="C762" s="17"/>
      <c r="D762" s="17"/>
      <c r="E762" s="17"/>
      <c r="F762" s="17"/>
      <c r="G762" s="1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9"/>
      <c r="V762" s="19"/>
      <c r="W762" s="20"/>
      <c r="X762" s="20"/>
      <c r="Y762" s="18"/>
      <c r="Z762" s="18"/>
      <c r="AA762" s="21"/>
      <c r="AB762" s="21"/>
      <c r="AC762" s="22"/>
      <c r="AD762" s="22"/>
      <c r="AE762" s="17"/>
    </row>
    <row r="763" ht="15.75" customHeight="1">
      <c r="A763" s="17"/>
      <c r="B763" s="17"/>
      <c r="C763" s="17"/>
      <c r="D763" s="17"/>
      <c r="E763" s="17"/>
      <c r="F763" s="17"/>
      <c r="G763" s="1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9"/>
      <c r="V763" s="19"/>
      <c r="W763" s="20"/>
      <c r="X763" s="20"/>
      <c r="Y763" s="18"/>
      <c r="Z763" s="18"/>
      <c r="AA763" s="21"/>
      <c r="AB763" s="21"/>
      <c r="AC763" s="22"/>
      <c r="AD763" s="22"/>
      <c r="AE763" s="17"/>
    </row>
    <row r="764" ht="15.75" customHeight="1">
      <c r="A764" s="17"/>
      <c r="B764" s="17"/>
      <c r="C764" s="17"/>
      <c r="D764" s="17"/>
      <c r="E764" s="17"/>
      <c r="F764" s="17"/>
      <c r="G764" s="1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9"/>
      <c r="V764" s="19"/>
      <c r="W764" s="20"/>
      <c r="X764" s="20"/>
      <c r="Y764" s="18"/>
      <c r="Z764" s="18"/>
      <c r="AA764" s="21"/>
      <c r="AB764" s="21"/>
      <c r="AC764" s="22"/>
      <c r="AD764" s="22"/>
      <c r="AE764" s="17"/>
    </row>
    <row r="765" ht="15.75" customHeight="1">
      <c r="A765" s="17"/>
      <c r="B765" s="17"/>
      <c r="C765" s="17"/>
      <c r="D765" s="17"/>
      <c r="E765" s="17"/>
      <c r="F765" s="17"/>
      <c r="G765" s="1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9"/>
      <c r="V765" s="19"/>
      <c r="W765" s="20"/>
      <c r="X765" s="20"/>
      <c r="Y765" s="18"/>
      <c r="Z765" s="18"/>
      <c r="AA765" s="21"/>
      <c r="AB765" s="21"/>
      <c r="AC765" s="22"/>
      <c r="AD765" s="22"/>
      <c r="AE765" s="17"/>
    </row>
    <row r="766" ht="15.75" customHeight="1">
      <c r="A766" s="17"/>
      <c r="B766" s="17"/>
      <c r="C766" s="17"/>
      <c r="D766" s="17"/>
      <c r="E766" s="17"/>
      <c r="F766" s="17"/>
      <c r="G766" s="1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9"/>
      <c r="V766" s="19"/>
      <c r="W766" s="20"/>
      <c r="X766" s="20"/>
      <c r="Y766" s="18"/>
      <c r="Z766" s="18"/>
      <c r="AA766" s="21"/>
      <c r="AB766" s="21"/>
      <c r="AC766" s="22"/>
      <c r="AD766" s="22"/>
      <c r="AE766" s="17"/>
    </row>
    <row r="767" ht="15.75" customHeight="1">
      <c r="A767" s="17"/>
      <c r="B767" s="17"/>
      <c r="C767" s="17"/>
      <c r="D767" s="17"/>
      <c r="E767" s="17"/>
      <c r="F767" s="17"/>
      <c r="G767" s="1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9"/>
      <c r="V767" s="19"/>
      <c r="W767" s="20"/>
      <c r="X767" s="20"/>
      <c r="Y767" s="18"/>
      <c r="Z767" s="18"/>
      <c r="AA767" s="21"/>
      <c r="AB767" s="21"/>
      <c r="AC767" s="22"/>
      <c r="AD767" s="22"/>
      <c r="AE767" s="17"/>
    </row>
    <row r="768" ht="15.75" customHeight="1">
      <c r="A768" s="17"/>
      <c r="B768" s="17"/>
      <c r="C768" s="17"/>
      <c r="D768" s="17"/>
      <c r="E768" s="17"/>
      <c r="F768" s="17"/>
      <c r="G768" s="1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9"/>
      <c r="V768" s="19"/>
      <c r="W768" s="20"/>
      <c r="X768" s="20"/>
      <c r="Y768" s="18"/>
      <c r="Z768" s="18"/>
      <c r="AA768" s="21"/>
      <c r="AB768" s="21"/>
      <c r="AC768" s="22"/>
      <c r="AD768" s="22"/>
      <c r="AE768" s="17"/>
    </row>
    <row r="769" ht="15.75" customHeight="1">
      <c r="A769" s="17"/>
      <c r="B769" s="17"/>
      <c r="C769" s="17"/>
      <c r="D769" s="17"/>
      <c r="E769" s="17"/>
      <c r="F769" s="17"/>
      <c r="G769" s="1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9"/>
      <c r="V769" s="19"/>
      <c r="W769" s="20"/>
      <c r="X769" s="20"/>
      <c r="Y769" s="18"/>
      <c r="Z769" s="18"/>
      <c r="AA769" s="21"/>
      <c r="AB769" s="21"/>
      <c r="AC769" s="22"/>
      <c r="AD769" s="22"/>
      <c r="AE769" s="17"/>
    </row>
    <row r="770" ht="15.75" customHeight="1">
      <c r="A770" s="17"/>
      <c r="B770" s="17"/>
      <c r="C770" s="17"/>
      <c r="D770" s="17"/>
      <c r="E770" s="17"/>
      <c r="F770" s="17"/>
      <c r="G770" s="1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9"/>
      <c r="V770" s="19"/>
      <c r="W770" s="20"/>
      <c r="X770" s="20"/>
      <c r="Y770" s="18"/>
      <c r="Z770" s="18"/>
      <c r="AA770" s="21"/>
      <c r="AB770" s="21"/>
      <c r="AC770" s="22"/>
      <c r="AD770" s="22"/>
      <c r="AE770" s="17"/>
    </row>
    <row r="771" ht="15.75" customHeight="1">
      <c r="A771" s="17"/>
      <c r="B771" s="17"/>
      <c r="C771" s="17"/>
      <c r="D771" s="17"/>
      <c r="E771" s="17"/>
      <c r="F771" s="17"/>
      <c r="G771" s="1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9"/>
      <c r="V771" s="19"/>
      <c r="W771" s="20"/>
      <c r="X771" s="20"/>
      <c r="Y771" s="18"/>
      <c r="Z771" s="18"/>
      <c r="AA771" s="21"/>
      <c r="AB771" s="21"/>
      <c r="AC771" s="22"/>
      <c r="AD771" s="22"/>
      <c r="AE771" s="17"/>
    </row>
    <row r="772" ht="15.75" customHeight="1">
      <c r="A772" s="17"/>
      <c r="B772" s="17"/>
      <c r="C772" s="17"/>
      <c r="D772" s="17"/>
      <c r="E772" s="17"/>
      <c r="F772" s="17"/>
      <c r="G772" s="1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9"/>
      <c r="V772" s="19"/>
      <c r="W772" s="20"/>
      <c r="X772" s="20"/>
      <c r="Y772" s="18"/>
      <c r="Z772" s="18"/>
      <c r="AA772" s="21"/>
      <c r="AB772" s="21"/>
      <c r="AC772" s="22"/>
      <c r="AD772" s="22"/>
      <c r="AE772" s="17"/>
    </row>
    <row r="773" ht="15.75" customHeight="1">
      <c r="A773" s="17"/>
      <c r="B773" s="17"/>
      <c r="C773" s="17"/>
      <c r="D773" s="17"/>
      <c r="E773" s="17"/>
      <c r="F773" s="17"/>
      <c r="G773" s="1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9"/>
      <c r="V773" s="19"/>
      <c r="W773" s="20"/>
      <c r="X773" s="20"/>
      <c r="Y773" s="18"/>
      <c r="Z773" s="18"/>
      <c r="AA773" s="21"/>
      <c r="AB773" s="21"/>
      <c r="AC773" s="22"/>
      <c r="AD773" s="22"/>
      <c r="AE773" s="17"/>
    </row>
    <row r="774" ht="15.75" customHeight="1">
      <c r="A774" s="17"/>
      <c r="B774" s="17"/>
      <c r="C774" s="17"/>
      <c r="D774" s="17"/>
      <c r="E774" s="17"/>
      <c r="F774" s="17"/>
      <c r="G774" s="1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9"/>
      <c r="V774" s="19"/>
      <c r="W774" s="20"/>
      <c r="X774" s="20"/>
      <c r="Y774" s="18"/>
      <c r="Z774" s="18"/>
      <c r="AA774" s="21"/>
      <c r="AB774" s="21"/>
      <c r="AC774" s="22"/>
      <c r="AD774" s="22"/>
      <c r="AE774" s="17"/>
    </row>
    <row r="775" ht="15.75" customHeight="1">
      <c r="A775" s="17"/>
      <c r="B775" s="17"/>
      <c r="C775" s="17"/>
      <c r="D775" s="17"/>
      <c r="E775" s="17"/>
      <c r="F775" s="17"/>
      <c r="G775" s="1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9"/>
      <c r="V775" s="19"/>
      <c r="W775" s="20"/>
      <c r="X775" s="20"/>
      <c r="Y775" s="18"/>
      <c r="Z775" s="18"/>
      <c r="AA775" s="21"/>
      <c r="AB775" s="21"/>
      <c r="AC775" s="22"/>
      <c r="AD775" s="22"/>
      <c r="AE775" s="17"/>
    </row>
    <row r="776" ht="15.75" customHeight="1">
      <c r="A776" s="17"/>
      <c r="B776" s="17"/>
      <c r="C776" s="17"/>
      <c r="D776" s="17"/>
      <c r="E776" s="17"/>
      <c r="F776" s="17"/>
      <c r="G776" s="1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9"/>
      <c r="V776" s="19"/>
      <c r="W776" s="20"/>
      <c r="X776" s="20"/>
      <c r="Y776" s="18"/>
      <c r="Z776" s="18"/>
      <c r="AA776" s="21"/>
      <c r="AB776" s="21"/>
      <c r="AC776" s="22"/>
      <c r="AD776" s="22"/>
      <c r="AE776" s="17"/>
    </row>
    <row r="777" ht="15.75" customHeight="1">
      <c r="A777" s="17"/>
      <c r="B777" s="17"/>
      <c r="C777" s="17"/>
      <c r="D777" s="17"/>
      <c r="E777" s="17"/>
      <c r="F777" s="17"/>
      <c r="G777" s="1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9"/>
      <c r="V777" s="19"/>
      <c r="W777" s="20"/>
      <c r="X777" s="20"/>
      <c r="Y777" s="18"/>
      <c r="Z777" s="18"/>
      <c r="AA777" s="21"/>
      <c r="AB777" s="21"/>
      <c r="AC777" s="22"/>
      <c r="AD777" s="22"/>
      <c r="AE777" s="17"/>
    </row>
    <row r="778" ht="15.75" customHeight="1">
      <c r="A778" s="17"/>
      <c r="B778" s="17"/>
      <c r="C778" s="17"/>
      <c r="D778" s="17"/>
      <c r="E778" s="17"/>
      <c r="F778" s="17"/>
      <c r="G778" s="1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9"/>
      <c r="V778" s="19"/>
      <c r="W778" s="20"/>
      <c r="X778" s="20"/>
      <c r="Y778" s="18"/>
      <c r="Z778" s="18"/>
      <c r="AA778" s="21"/>
      <c r="AB778" s="21"/>
      <c r="AC778" s="22"/>
      <c r="AD778" s="22"/>
      <c r="AE778" s="17"/>
    </row>
    <row r="779" ht="15.75" customHeight="1">
      <c r="A779" s="17"/>
      <c r="B779" s="17"/>
      <c r="C779" s="17"/>
      <c r="D779" s="17"/>
      <c r="E779" s="17"/>
      <c r="F779" s="17"/>
      <c r="G779" s="1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9"/>
      <c r="V779" s="19"/>
      <c r="W779" s="20"/>
      <c r="X779" s="20"/>
      <c r="Y779" s="18"/>
      <c r="Z779" s="18"/>
      <c r="AA779" s="21"/>
      <c r="AB779" s="21"/>
      <c r="AC779" s="22"/>
      <c r="AD779" s="22"/>
      <c r="AE779" s="17"/>
    </row>
    <row r="780" ht="15.75" customHeight="1">
      <c r="A780" s="17"/>
      <c r="B780" s="17"/>
      <c r="C780" s="17"/>
      <c r="D780" s="17"/>
      <c r="E780" s="17"/>
      <c r="F780" s="17"/>
      <c r="G780" s="1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9"/>
      <c r="V780" s="19"/>
      <c r="W780" s="20"/>
      <c r="X780" s="20"/>
      <c r="Y780" s="18"/>
      <c r="Z780" s="18"/>
      <c r="AA780" s="21"/>
      <c r="AB780" s="21"/>
      <c r="AC780" s="22"/>
      <c r="AD780" s="22"/>
      <c r="AE780" s="17"/>
    </row>
    <row r="781" ht="15.75" customHeight="1">
      <c r="A781" s="17"/>
      <c r="B781" s="17"/>
      <c r="C781" s="17"/>
      <c r="D781" s="17"/>
      <c r="E781" s="17"/>
      <c r="F781" s="17"/>
      <c r="G781" s="1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9"/>
      <c r="V781" s="19"/>
      <c r="W781" s="20"/>
      <c r="X781" s="20"/>
      <c r="Y781" s="18"/>
      <c r="Z781" s="18"/>
      <c r="AA781" s="21"/>
      <c r="AB781" s="21"/>
      <c r="AC781" s="22"/>
      <c r="AD781" s="22"/>
      <c r="AE781" s="17"/>
    </row>
    <row r="782" ht="15.75" customHeight="1">
      <c r="A782" s="17"/>
      <c r="B782" s="17"/>
      <c r="C782" s="17"/>
      <c r="D782" s="17"/>
      <c r="E782" s="17"/>
      <c r="F782" s="17"/>
      <c r="G782" s="1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9"/>
      <c r="V782" s="19"/>
      <c r="W782" s="20"/>
      <c r="X782" s="20"/>
      <c r="Y782" s="18"/>
      <c r="Z782" s="18"/>
      <c r="AA782" s="21"/>
      <c r="AB782" s="21"/>
      <c r="AC782" s="22"/>
      <c r="AD782" s="22"/>
      <c r="AE782" s="17"/>
    </row>
    <row r="783" ht="15.75" customHeight="1">
      <c r="A783" s="17"/>
      <c r="B783" s="17"/>
      <c r="C783" s="17"/>
      <c r="D783" s="17"/>
      <c r="E783" s="17"/>
      <c r="F783" s="17"/>
      <c r="G783" s="1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9"/>
      <c r="V783" s="19"/>
      <c r="W783" s="20"/>
      <c r="X783" s="20"/>
      <c r="Y783" s="18"/>
      <c r="Z783" s="18"/>
      <c r="AA783" s="21"/>
      <c r="AB783" s="21"/>
      <c r="AC783" s="22"/>
      <c r="AD783" s="22"/>
      <c r="AE783" s="17"/>
    </row>
    <row r="784" ht="15.75" customHeight="1">
      <c r="A784" s="17"/>
      <c r="B784" s="17"/>
      <c r="C784" s="17"/>
      <c r="D784" s="17"/>
      <c r="E784" s="17"/>
      <c r="F784" s="17"/>
      <c r="G784" s="1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9"/>
      <c r="V784" s="19"/>
      <c r="W784" s="20"/>
      <c r="X784" s="20"/>
      <c r="Y784" s="18"/>
      <c r="Z784" s="18"/>
      <c r="AA784" s="21"/>
      <c r="AB784" s="21"/>
      <c r="AC784" s="22"/>
      <c r="AD784" s="22"/>
      <c r="AE784" s="17"/>
    </row>
    <row r="785" ht="15.75" customHeight="1">
      <c r="A785" s="17"/>
      <c r="B785" s="17"/>
      <c r="C785" s="17"/>
      <c r="D785" s="17"/>
      <c r="E785" s="17"/>
      <c r="F785" s="17"/>
      <c r="G785" s="1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9"/>
      <c r="V785" s="19"/>
      <c r="W785" s="20"/>
      <c r="X785" s="20"/>
      <c r="Y785" s="18"/>
      <c r="Z785" s="18"/>
      <c r="AA785" s="21"/>
      <c r="AB785" s="21"/>
      <c r="AC785" s="22"/>
      <c r="AD785" s="22"/>
      <c r="AE785" s="17"/>
    </row>
    <row r="786" ht="15.75" customHeight="1">
      <c r="A786" s="17"/>
      <c r="B786" s="17"/>
      <c r="C786" s="17"/>
      <c r="D786" s="17"/>
      <c r="E786" s="17"/>
      <c r="F786" s="17"/>
      <c r="G786" s="1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9"/>
      <c r="V786" s="19"/>
      <c r="W786" s="20"/>
      <c r="X786" s="20"/>
      <c r="Y786" s="18"/>
      <c r="Z786" s="18"/>
      <c r="AA786" s="21"/>
      <c r="AB786" s="21"/>
      <c r="AC786" s="22"/>
      <c r="AD786" s="22"/>
      <c r="AE786" s="17"/>
    </row>
    <row r="787" ht="15.75" customHeight="1">
      <c r="A787" s="17"/>
      <c r="B787" s="17"/>
      <c r="C787" s="17"/>
      <c r="D787" s="17"/>
      <c r="E787" s="17"/>
      <c r="F787" s="17"/>
      <c r="G787" s="1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9"/>
      <c r="V787" s="19"/>
      <c r="W787" s="20"/>
      <c r="X787" s="20"/>
      <c r="Y787" s="18"/>
      <c r="Z787" s="18"/>
      <c r="AA787" s="21"/>
      <c r="AB787" s="21"/>
      <c r="AC787" s="22"/>
      <c r="AD787" s="22"/>
      <c r="AE787" s="17"/>
    </row>
    <row r="788" ht="15.75" customHeight="1">
      <c r="A788" s="17"/>
      <c r="B788" s="17"/>
      <c r="C788" s="17"/>
      <c r="D788" s="17"/>
      <c r="E788" s="17"/>
      <c r="F788" s="17"/>
      <c r="G788" s="1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9"/>
      <c r="V788" s="19"/>
      <c r="W788" s="20"/>
      <c r="X788" s="20"/>
      <c r="Y788" s="18"/>
      <c r="Z788" s="18"/>
      <c r="AA788" s="21"/>
      <c r="AB788" s="21"/>
      <c r="AC788" s="22"/>
      <c r="AD788" s="22"/>
      <c r="AE788" s="17"/>
    </row>
    <row r="789" ht="15.75" customHeight="1">
      <c r="A789" s="17"/>
      <c r="B789" s="17"/>
      <c r="C789" s="17"/>
      <c r="D789" s="17"/>
      <c r="E789" s="17"/>
      <c r="F789" s="17"/>
      <c r="G789" s="1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9"/>
      <c r="V789" s="19"/>
      <c r="W789" s="20"/>
      <c r="X789" s="20"/>
      <c r="Y789" s="18"/>
      <c r="Z789" s="18"/>
      <c r="AA789" s="21"/>
      <c r="AB789" s="21"/>
      <c r="AC789" s="22"/>
      <c r="AD789" s="22"/>
      <c r="AE789" s="17"/>
    </row>
    <row r="790" ht="15.75" customHeight="1">
      <c r="A790" s="17"/>
      <c r="B790" s="17"/>
      <c r="C790" s="17"/>
      <c r="D790" s="17"/>
      <c r="E790" s="17"/>
      <c r="F790" s="17"/>
      <c r="G790" s="1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9"/>
      <c r="V790" s="19"/>
      <c r="W790" s="20"/>
      <c r="X790" s="20"/>
      <c r="Y790" s="18"/>
      <c r="Z790" s="18"/>
      <c r="AA790" s="21"/>
      <c r="AB790" s="21"/>
      <c r="AC790" s="22"/>
      <c r="AD790" s="22"/>
      <c r="AE790" s="17"/>
    </row>
    <row r="791" ht="15.75" customHeight="1">
      <c r="A791" s="17"/>
      <c r="B791" s="17"/>
      <c r="C791" s="17"/>
      <c r="D791" s="17"/>
      <c r="E791" s="17"/>
      <c r="F791" s="17"/>
      <c r="G791" s="1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9"/>
      <c r="V791" s="19"/>
      <c r="W791" s="20"/>
      <c r="X791" s="20"/>
      <c r="Y791" s="18"/>
      <c r="Z791" s="18"/>
      <c r="AA791" s="21"/>
      <c r="AB791" s="21"/>
      <c r="AC791" s="22"/>
      <c r="AD791" s="22"/>
      <c r="AE791" s="17"/>
    </row>
    <row r="792" ht="15.75" customHeight="1">
      <c r="A792" s="17"/>
      <c r="B792" s="17"/>
      <c r="C792" s="17"/>
      <c r="D792" s="17"/>
      <c r="E792" s="17"/>
      <c r="F792" s="17"/>
      <c r="G792" s="1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9"/>
      <c r="V792" s="19"/>
      <c r="W792" s="20"/>
      <c r="X792" s="20"/>
      <c r="Y792" s="18"/>
      <c r="Z792" s="18"/>
      <c r="AA792" s="21"/>
      <c r="AB792" s="21"/>
      <c r="AC792" s="22"/>
      <c r="AD792" s="22"/>
      <c r="AE792" s="17"/>
    </row>
    <row r="793" ht="15.75" customHeight="1">
      <c r="A793" s="17"/>
      <c r="B793" s="17"/>
      <c r="C793" s="17"/>
      <c r="D793" s="17"/>
      <c r="E793" s="17"/>
      <c r="F793" s="17"/>
      <c r="G793" s="1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9"/>
      <c r="V793" s="19"/>
      <c r="W793" s="20"/>
      <c r="X793" s="20"/>
      <c r="Y793" s="18"/>
      <c r="Z793" s="18"/>
      <c r="AA793" s="21"/>
      <c r="AB793" s="21"/>
      <c r="AC793" s="22"/>
      <c r="AD793" s="22"/>
      <c r="AE793" s="17"/>
    </row>
    <row r="794" ht="15.75" customHeight="1">
      <c r="A794" s="17"/>
      <c r="B794" s="17"/>
      <c r="C794" s="17"/>
      <c r="D794" s="17"/>
      <c r="E794" s="17"/>
      <c r="F794" s="17"/>
      <c r="G794" s="1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9"/>
      <c r="V794" s="19"/>
      <c r="W794" s="20"/>
      <c r="X794" s="20"/>
      <c r="Y794" s="18"/>
      <c r="Z794" s="18"/>
      <c r="AA794" s="21"/>
      <c r="AB794" s="21"/>
      <c r="AC794" s="22"/>
      <c r="AD794" s="22"/>
      <c r="AE794" s="17"/>
    </row>
    <row r="795" ht="15.75" customHeight="1">
      <c r="A795" s="17"/>
      <c r="B795" s="17"/>
      <c r="C795" s="17"/>
      <c r="D795" s="17"/>
      <c r="E795" s="17"/>
      <c r="F795" s="17"/>
      <c r="G795" s="1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9"/>
      <c r="V795" s="19"/>
      <c r="W795" s="20"/>
      <c r="X795" s="20"/>
      <c r="Y795" s="18"/>
      <c r="Z795" s="18"/>
      <c r="AA795" s="21"/>
      <c r="AB795" s="21"/>
      <c r="AC795" s="22"/>
      <c r="AD795" s="22"/>
      <c r="AE795" s="17"/>
    </row>
    <row r="796" ht="15.75" customHeight="1">
      <c r="A796" s="17"/>
      <c r="B796" s="17"/>
      <c r="C796" s="17"/>
      <c r="D796" s="17"/>
      <c r="E796" s="17"/>
      <c r="F796" s="17"/>
      <c r="G796" s="1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9"/>
      <c r="V796" s="19"/>
      <c r="W796" s="20"/>
      <c r="X796" s="20"/>
      <c r="Y796" s="18"/>
      <c r="Z796" s="18"/>
      <c r="AA796" s="21"/>
      <c r="AB796" s="21"/>
      <c r="AC796" s="22"/>
      <c r="AD796" s="22"/>
      <c r="AE796" s="17"/>
    </row>
    <row r="797" ht="15.75" customHeight="1">
      <c r="A797" s="17"/>
      <c r="B797" s="17"/>
      <c r="C797" s="17"/>
      <c r="D797" s="17"/>
      <c r="E797" s="17"/>
      <c r="F797" s="17"/>
      <c r="G797" s="1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9"/>
      <c r="V797" s="19"/>
      <c r="W797" s="20"/>
      <c r="X797" s="20"/>
      <c r="Y797" s="18"/>
      <c r="Z797" s="18"/>
      <c r="AA797" s="21"/>
      <c r="AB797" s="21"/>
      <c r="AC797" s="22"/>
      <c r="AD797" s="22"/>
      <c r="AE797" s="17"/>
    </row>
    <row r="798" ht="15.75" customHeight="1">
      <c r="A798" s="17"/>
      <c r="B798" s="17"/>
      <c r="C798" s="17"/>
      <c r="D798" s="17"/>
      <c r="E798" s="17"/>
      <c r="F798" s="17"/>
      <c r="G798" s="1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9"/>
      <c r="V798" s="19"/>
      <c r="W798" s="20"/>
      <c r="X798" s="20"/>
      <c r="Y798" s="18"/>
      <c r="Z798" s="18"/>
      <c r="AA798" s="21"/>
      <c r="AB798" s="21"/>
      <c r="AC798" s="22"/>
      <c r="AD798" s="22"/>
      <c r="AE798" s="17"/>
    </row>
    <row r="799" ht="15.75" customHeight="1">
      <c r="A799" s="17"/>
      <c r="B799" s="17"/>
      <c r="C799" s="17"/>
      <c r="D799" s="17"/>
      <c r="E799" s="17"/>
      <c r="F799" s="17"/>
      <c r="G799" s="1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9"/>
      <c r="V799" s="19"/>
      <c r="W799" s="20"/>
      <c r="X799" s="20"/>
      <c r="Y799" s="18"/>
      <c r="Z799" s="18"/>
      <c r="AA799" s="21"/>
      <c r="AB799" s="21"/>
      <c r="AC799" s="22"/>
      <c r="AD799" s="22"/>
      <c r="AE799" s="17"/>
    </row>
    <row r="800" ht="15.75" customHeight="1">
      <c r="A800" s="17"/>
      <c r="B800" s="17"/>
      <c r="C800" s="17"/>
      <c r="D800" s="17"/>
      <c r="E800" s="17"/>
      <c r="F800" s="17"/>
      <c r="G800" s="1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9"/>
      <c r="V800" s="19"/>
      <c r="W800" s="20"/>
      <c r="X800" s="20"/>
      <c r="Y800" s="18"/>
      <c r="Z800" s="18"/>
      <c r="AA800" s="21"/>
      <c r="AB800" s="21"/>
      <c r="AC800" s="22"/>
      <c r="AD800" s="22"/>
      <c r="AE800" s="17"/>
    </row>
    <row r="801" ht="15.75" customHeight="1">
      <c r="A801" s="17"/>
      <c r="B801" s="17"/>
      <c r="C801" s="17"/>
      <c r="D801" s="17"/>
      <c r="E801" s="17"/>
      <c r="F801" s="17"/>
      <c r="G801" s="1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9"/>
      <c r="V801" s="19"/>
      <c r="W801" s="20"/>
      <c r="X801" s="20"/>
      <c r="Y801" s="18"/>
      <c r="Z801" s="18"/>
      <c r="AA801" s="21"/>
      <c r="AB801" s="21"/>
      <c r="AC801" s="22"/>
      <c r="AD801" s="22"/>
      <c r="AE801" s="17"/>
    </row>
    <row r="802" ht="15.75" customHeight="1">
      <c r="A802" s="17"/>
      <c r="B802" s="17"/>
      <c r="C802" s="17"/>
      <c r="D802" s="17"/>
      <c r="E802" s="17"/>
      <c r="F802" s="17"/>
      <c r="G802" s="1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9"/>
      <c r="V802" s="19"/>
      <c r="W802" s="20"/>
      <c r="X802" s="20"/>
      <c r="Y802" s="18"/>
      <c r="Z802" s="18"/>
      <c r="AA802" s="21"/>
      <c r="AB802" s="21"/>
      <c r="AC802" s="22"/>
      <c r="AD802" s="22"/>
      <c r="AE802" s="17"/>
    </row>
    <row r="803" ht="15.75" customHeight="1">
      <c r="A803" s="17"/>
      <c r="B803" s="17"/>
      <c r="C803" s="17"/>
      <c r="D803" s="17"/>
      <c r="E803" s="17"/>
      <c r="F803" s="17"/>
      <c r="G803" s="1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9"/>
      <c r="V803" s="19"/>
      <c r="W803" s="20"/>
      <c r="X803" s="20"/>
      <c r="Y803" s="18"/>
      <c r="Z803" s="18"/>
      <c r="AA803" s="21"/>
      <c r="AB803" s="21"/>
      <c r="AC803" s="22"/>
      <c r="AD803" s="22"/>
      <c r="AE803" s="17"/>
    </row>
    <row r="804" ht="15.75" customHeight="1">
      <c r="A804" s="17"/>
      <c r="B804" s="17"/>
      <c r="C804" s="17"/>
      <c r="D804" s="17"/>
      <c r="E804" s="17"/>
      <c r="F804" s="17"/>
      <c r="G804" s="1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9"/>
      <c r="V804" s="19"/>
      <c r="W804" s="20"/>
      <c r="X804" s="20"/>
      <c r="Y804" s="18"/>
      <c r="Z804" s="18"/>
      <c r="AA804" s="21"/>
      <c r="AB804" s="21"/>
      <c r="AC804" s="22"/>
      <c r="AD804" s="22"/>
      <c r="AE804" s="17"/>
    </row>
    <row r="805" ht="15.75" customHeight="1">
      <c r="A805" s="17"/>
      <c r="B805" s="17"/>
      <c r="C805" s="17"/>
      <c r="D805" s="17"/>
      <c r="E805" s="17"/>
      <c r="F805" s="17"/>
      <c r="G805" s="1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9"/>
      <c r="V805" s="19"/>
      <c r="W805" s="20"/>
      <c r="X805" s="20"/>
      <c r="Y805" s="18"/>
      <c r="Z805" s="18"/>
      <c r="AA805" s="21"/>
      <c r="AB805" s="21"/>
      <c r="AC805" s="22"/>
      <c r="AD805" s="22"/>
      <c r="AE805" s="17"/>
    </row>
    <row r="806" ht="15.75" customHeight="1">
      <c r="A806" s="17"/>
      <c r="B806" s="17"/>
      <c r="C806" s="17"/>
      <c r="D806" s="17"/>
      <c r="E806" s="17"/>
      <c r="F806" s="17"/>
      <c r="G806" s="1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9"/>
      <c r="V806" s="19"/>
      <c r="W806" s="20"/>
      <c r="X806" s="20"/>
      <c r="Y806" s="18"/>
      <c r="Z806" s="18"/>
      <c r="AA806" s="21"/>
      <c r="AB806" s="21"/>
      <c r="AC806" s="22"/>
      <c r="AD806" s="22"/>
      <c r="AE806" s="17"/>
    </row>
    <row r="807" ht="15.75" customHeight="1">
      <c r="A807" s="17"/>
      <c r="B807" s="17"/>
      <c r="C807" s="17"/>
      <c r="D807" s="17"/>
      <c r="E807" s="17"/>
      <c r="F807" s="17"/>
      <c r="G807" s="1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9"/>
      <c r="V807" s="19"/>
      <c r="W807" s="20"/>
      <c r="X807" s="20"/>
      <c r="Y807" s="18"/>
      <c r="Z807" s="18"/>
      <c r="AA807" s="21"/>
      <c r="AB807" s="21"/>
      <c r="AC807" s="22"/>
      <c r="AD807" s="22"/>
      <c r="AE807" s="17"/>
    </row>
    <row r="808" ht="15.75" customHeight="1">
      <c r="A808" s="17"/>
      <c r="B808" s="17"/>
      <c r="C808" s="17"/>
      <c r="D808" s="17"/>
      <c r="E808" s="17"/>
      <c r="F808" s="17"/>
      <c r="G808" s="1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9"/>
      <c r="V808" s="19"/>
      <c r="W808" s="20"/>
      <c r="X808" s="20"/>
      <c r="Y808" s="18"/>
      <c r="Z808" s="18"/>
      <c r="AA808" s="21"/>
      <c r="AB808" s="21"/>
      <c r="AC808" s="22"/>
      <c r="AD808" s="22"/>
      <c r="AE808" s="17"/>
    </row>
    <row r="809" ht="15.75" customHeight="1">
      <c r="A809" s="17"/>
      <c r="B809" s="17"/>
      <c r="C809" s="17"/>
      <c r="D809" s="17"/>
      <c r="E809" s="17"/>
      <c r="F809" s="17"/>
      <c r="G809" s="1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9"/>
      <c r="V809" s="19"/>
      <c r="W809" s="20"/>
      <c r="X809" s="20"/>
      <c r="Y809" s="18"/>
      <c r="Z809" s="18"/>
      <c r="AA809" s="21"/>
      <c r="AB809" s="21"/>
      <c r="AC809" s="22"/>
      <c r="AD809" s="22"/>
      <c r="AE809" s="17"/>
    </row>
    <row r="810" ht="15.75" customHeight="1">
      <c r="A810" s="17"/>
      <c r="B810" s="17"/>
      <c r="C810" s="17"/>
      <c r="D810" s="17"/>
      <c r="E810" s="17"/>
      <c r="F810" s="17"/>
      <c r="G810" s="1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9"/>
      <c r="V810" s="19"/>
      <c r="W810" s="20"/>
      <c r="X810" s="20"/>
      <c r="Y810" s="18"/>
      <c r="Z810" s="18"/>
      <c r="AA810" s="21"/>
      <c r="AB810" s="21"/>
      <c r="AC810" s="22"/>
      <c r="AD810" s="22"/>
      <c r="AE810" s="17"/>
    </row>
    <row r="811" ht="15.75" customHeight="1">
      <c r="A811" s="17"/>
      <c r="B811" s="17"/>
      <c r="C811" s="17"/>
      <c r="D811" s="17"/>
      <c r="E811" s="17"/>
      <c r="F811" s="17"/>
      <c r="G811" s="1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9"/>
      <c r="V811" s="19"/>
      <c r="W811" s="20"/>
      <c r="X811" s="20"/>
      <c r="Y811" s="18"/>
      <c r="Z811" s="18"/>
      <c r="AA811" s="21"/>
      <c r="AB811" s="21"/>
      <c r="AC811" s="22"/>
      <c r="AD811" s="22"/>
      <c r="AE811" s="17"/>
    </row>
    <row r="812" ht="15.75" customHeight="1">
      <c r="A812" s="17"/>
      <c r="B812" s="17"/>
      <c r="C812" s="17"/>
      <c r="D812" s="17"/>
      <c r="E812" s="17"/>
      <c r="F812" s="17"/>
      <c r="G812" s="1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9"/>
      <c r="V812" s="19"/>
      <c r="W812" s="20"/>
      <c r="X812" s="20"/>
      <c r="Y812" s="18"/>
      <c r="Z812" s="18"/>
      <c r="AA812" s="21"/>
      <c r="AB812" s="21"/>
      <c r="AC812" s="22"/>
      <c r="AD812" s="22"/>
      <c r="AE812" s="17"/>
    </row>
    <row r="813" ht="15.75" customHeight="1">
      <c r="A813" s="17"/>
      <c r="B813" s="17"/>
      <c r="C813" s="17"/>
      <c r="D813" s="17"/>
      <c r="E813" s="17"/>
      <c r="F813" s="17"/>
      <c r="G813" s="1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9"/>
      <c r="V813" s="19"/>
      <c r="W813" s="20"/>
      <c r="X813" s="20"/>
      <c r="Y813" s="18"/>
      <c r="Z813" s="18"/>
      <c r="AA813" s="21"/>
      <c r="AB813" s="21"/>
      <c r="AC813" s="22"/>
      <c r="AD813" s="22"/>
      <c r="AE813" s="17"/>
    </row>
    <row r="814" ht="15.75" customHeight="1">
      <c r="A814" s="17"/>
      <c r="B814" s="17"/>
      <c r="C814" s="17"/>
      <c r="D814" s="17"/>
      <c r="E814" s="17"/>
      <c r="F814" s="17"/>
      <c r="G814" s="1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9"/>
      <c r="V814" s="19"/>
      <c r="W814" s="20"/>
      <c r="X814" s="20"/>
      <c r="Y814" s="18"/>
      <c r="Z814" s="18"/>
      <c r="AA814" s="21"/>
      <c r="AB814" s="21"/>
      <c r="AC814" s="22"/>
      <c r="AD814" s="22"/>
      <c r="AE814" s="17"/>
    </row>
    <row r="815" ht="15.75" customHeight="1">
      <c r="A815" s="17"/>
      <c r="B815" s="17"/>
      <c r="C815" s="17"/>
      <c r="D815" s="17"/>
      <c r="E815" s="17"/>
      <c r="F815" s="17"/>
      <c r="G815" s="1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9"/>
      <c r="V815" s="19"/>
      <c r="W815" s="20"/>
      <c r="X815" s="20"/>
      <c r="Y815" s="18"/>
      <c r="Z815" s="18"/>
      <c r="AA815" s="21"/>
      <c r="AB815" s="21"/>
      <c r="AC815" s="22"/>
      <c r="AD815" s="22"/>
      <c r="AE815" s="17"/>
    </row>
    <row r="816" ht="15.75" customHeight="1">
      <c r="A816" s="17"/>
      <c r="B816" s="17"/>
      <c r="C816" s="17"/>
      <c r="D816" s="17"/>
      <c r="E816" s="17"/>
      <c r="F816" s="17"/>
      <c r="G816" s="1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9"/>
      <c r="V816" s="19"/>
      <c r="W816" s="20"/>
      <c r="X816" s="20"/>
      <c r="Y816" s="18"/>
      <c r="Z816" s="18"/>
      <c r="AA816" s="21"/>
      <c r="AB816" s="21"/>
      <c r="AC816" s="22"/>
      <c r="AD816" s="22"/>
      <c r="AE816" s="17"/>
    </row>
    <row r="817" ht="15.75" customHeight="1">
      <c r="A817" s="17"/>
      <c r="B817" s="17"/>
      <c r="C817" s="17"/>
      <c r="D817" s="17"/>
      <c r="E817" s="17"/>
      <c r="F817" s="17"/>
      <c r="G817" s="1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9"/>
      <c r="V817" s="19"/>
      <c r="W817" s="20"/>
      <c r="X817" s="20"/>
      <c r="Y817" s="18"/>
      <c r="Z817" s="18"/>
      <c r="AA817" s="21"/>
      <c r="AB817" s="21"/>
      <c r="AC817" s="22"/>
      <c r="AD817" s="22"/>
      <c r="AE817" s="17"/>
    </row>
    <row r="818" ht="15.75" customHeight="1">
      <c r="A818" s="17"/>
      <c r="B818" s="17"/>
      <c r="C818" s="17"/>
      <c r="D818" s="17"/>
      <c r="E818" s="17"/>
      <c r="F818" s="17"/>
      <c r="G818" s="1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9"/>
      <c r="V818" s="19"/>
      <c r="W818" s="20"/>
      <c r="X818" s="20"/>
      <c r="Y818" s="18"/>
      <c r="Z818" s="18"/>
      <c r="AA818" s="21"/>
      <c r="AB818" s="21"/>
      <c r="AC818" s="22"/>
      <c r="AD818" s="22"/>
      <c r="AE818" s="17"/>
    </row>
    <row r="819" ht="15.75" customHeight="1">
      <c r="A819" s="17"/>
      <c r="B819" s="17"/>
      <c r="C819" s="17"/>
      <c r="D819" s="17"/>
      <c r="E819" s="17"/>
      <c r="F819" s="17"/>
      <c r="G819" s="1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9"/>
      <c r="V819" s="19"/>
      <c r="W819" s="20"/>
      <c r="X819" s="20"/>
      <c r="Y819" s="18"/>
      <c r="Z819" s="18"/>
      <c r="AA819" s="21"/>
      <c r="AB819" s="21"/>
      <c r="AC819" s="22"/>
      <c r="AD819" s="22"/>
      <c r="AE819" s="17"/>
    </row>
    <row r="820" ht="15.75" customHeight="1">
      <c r="A820" s="17"/>
      <c r="B820" s="17"/>
      <c r="C820" s="17"/>
      <c r="D820" s="17"/>
      <c r="E820" s="17"/>
      <c r="F820" s="17"/>
      <c r="G820" s="1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9"/>
      <c r="V820" s="19"/>
      <c r="W820" s="20"/>
      <c r="X820" s="20"/>
      <c r="Y820" s="18"/>
      <c r="Z820" s="18"/>
      <c r="AA820" s="21"/>
      <c r="AB820" s="21"/>
      <c r="AC820" s="22"/>
      <c r="AD820" s="22"/>
      <c r="AE820" s="17"/>
    </row>
    <row r="821" ht="15.75" customHeight="1">
      <c r="A821" s="17"/>
      <c r="B821" s="17"/>
      <c r="C821" s="17"/>
      <c r="D821" s="17"/>
      <c r="E821" s="17"/>
      <c r="F821" s="17"/>
      <c r="G821" s="1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9"/>
      <c r="V821" s="19"/>
      <c r="W821" s="20"/>
      <c r="X821" s="20"/>
      <c r="Y821" s="18"/>
      <c r="Z821" s="18"/>
      <c r="AA821" s="21"/>
      <c r="AB821" s="21"/>
      <c r="AC821" s="22"/>
      <c r="AD821" s="22"/>
      <c r="AE821" s="17"/>
    </row>
    <row r="822" ht="15.75" customHeight="1">
      <c r="A822" s="17"/>
      <c r="B822" s="17"/>
      <c r="C822" s="17"/>
      <c r="D822" s="17"/>
      <c r="E822" s="17"/>
      <c r="F822" s="17"/>
      <c r="G822" s="1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9"/>
      <c r="V822" s="19"/>
      <c r="W822" s="20"/>
      <c r="X822" s="20"/>
      <c r="Y822" s="18"/>
      <c r="Z822" s="18"/>
      <c r="AA822" s="21"/>
      <c r="AB822" s="21"/>
      <c r="AC822" s="22"/>
      <c r="AD822" s="22"/>
      <c r="AE822" s="17"/>
    </row>
    <row r="823" ht="15.75" customHeight="1">
      <c r="A823" s="17"/>
      <c r="B823" s="17"/>
      <c r="C823" s="17"/>
      <c r="D823" s="17"/>
      <c r="E823" s="17"/>
      <c r="F823" s="17"/>
      <c r="G823" s="1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9"/>
      <c r="V823" s="19"/>
      <c r="W823" s="20"/>
      <c r="X823" s="20"/>
      <c r="Y823" s="18"/>
      <c r="Z823" s="18"/>
      <c r="AA823" s="21"/>
      <c r="AB823" s="21"/>
      <c r="AC823" s="22"/>
      <c r="AD823" s="22"/>
      <c r="AE823" s="17"/>
    </row>
    <row r="824" ht="15.75" customHeight="1">
      <c r="A824" s="17"/>
      <c r="B824" s="17"/>
      <c r="C824" s="17"/>
      <c r="D824" s="17"/>
      <c r="E824" s="17"/>
      <c r="F824" s="17"/>
      <c r="G824" s="1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9"/>
      <c r="V824" s="19"/>
      <c r="W824" s="20"/>
      <c r="X824" s="20"/>
      <c r="Y824" s="18"/>
      <c r="Z824" s="18"/>
      <c r="AA824" s="21"/>
      <c r="AB824" s="21"/>
      <c r="AC824" s="22"/>
      <c r="AD824" s="22"/>
      <c r="AE824" s="17"/>
    </row>
    <row r="825" ht="15.75" customHeight="1">
      <c r="A825" s="17"/>
      <c r="B825" s="17"/>
      <c r="C825" s="17"/>
      <c r="D825" s="17"/>
      <c r="E825" s="17"/>
      <c r="F825" s="17"/>
      <c r="G825" s="1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9"/>
      <c r="V825" s="19"/>
      <c r="W825" s="20"/>
      <c r="X825" s="20"/>
      <c r="Y825" s="18"/>
      <c r="Z825" s="18"/>
      <c r="AA825" s="21"/>
      <c r="AB825" s="21"/>
      <c r="AC825" s="22"/>
      <c r="AD825" s="22"/>
      <c r="AE825" s="17"/>
    </row>
    <row r="826" ht="15.75" customHeight="1">
      <c r="A826" s="17"/>
      <c r="B826" s="17"/>
      <c r="C826" s="17"/>
      <c r="D826" s="17"/>
      <c r="E826" s="17"/>
      <c r="F826" s="17"/>
      <c r="G826" s="1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9"/>
      <c r="V826" s="19"/>
      <c r="W826" s="20"/>
      <c r="X826" s="20"/>
      <c r="Y826" s="18"/>
      <c r="Z826" s="18"/>
      <c r="AA826" s="21"/>
      <c r="AB826" s="21"/>
      <c r="AC826" s="22"/>
      <c r="AD826" s="22"/>
      <c r="AE826" s="17"/>
    </row>
    <row r="827" ht="15.75" customHeight="1">
      <c r="A827" s="17"/>
      <c r="B827" s="17"/>
      <c r="C827" s="17"/>
      <c r="D827" s="17"/>
      <c r="E827" s="17"/>
      <c r="F827" s="17"/>
      <c r="G827" s="1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9"/>
      <c r="V827" s="19"/>
      <c r="W827" s="20"/>
      <c r="X827" s="20"/>
      <c r="Y827" s="18"/>
      <c r="Z827" s="18"/>
      <c r="AA827" s="21"/>
      <c r="AB827" s="21"/>
      <c r="AC827" s="22"/>
      <c r="AD827" s="22"/>
      <c r="AE827" s="17"/>
    </row>
    <row r="828" ht="15.75" customHeight="1">
      <c r="A828" s="17"/>
      <c r="B828" s="17"/>
      <c r="C828" s="17"/>
      <c r="D828" s="17"/>
      <c r="E828" s="17"/>
      <c r="F828" s="17"/>
      <c r="G828" s="1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9"/>
      <c r="V828" s="19"/>
      <c r="W828" s="20"/>
      <c r="X828" s="20"/>
      <c r="Y828" s="18"/>
      <c r="Z828" s="18"/>
      <c r="AA828" s="21"/>
      <c r="AB828" s="21"/>
      <c r="AC828" s="22"/>
      <c r="AD828" s="22"/>
      <c r="AE828" s="17"/>
    </row>
    <row r="829" ht="15.75" customHeight="1">
      <c r="A829" s="17"/>
      <c r="B829" s="17"/>
      <c r="C829" s="17"/>
      <c r="D829" s="17"/>
      <c r="E829" s="17"/>
      <c r="F829" s="17"/>
      <c r="G829" s="1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9"/>
      <c r="V829" s="19"/>
      <c r="W829" s="20"/>
      <c r="X829" s="20"/>
      <c r="Y829" s="18"/>
      <c r="Z829" s="18"/>
      <c r="AA829" s="21"/>
      <c r="AB829" s="21"/>
      <c r="AC829" s="22"/>
      <c r="AD829" s="22"/>
      <c r="AE829" s="17"/>
    </row>
    <row r="830" ht="15.75" customHeight="1">
      <c r="A830" s="17"/>
      <c r="B830" s="17"/>
      <c r="C830" s="17"/>
      <c r="D830" s="17"/>
      <c r="E830" s="17"/>
      <c r="F830" s="17"/>
      <c r="G830" s="1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9"/>
      <c r="V830" s="19"/>
      <c r="W830" s="20"/>
      <c r="X830" s="20"/>
      <c r="Y830" s="18"/>
      <c r="Z830" s="18"/>
      <c r="AA830" s="21"/>
      <c r="AB830" s="21"/>
      <c r="AC830" s="22"/>
      <c r="AD830" s="22"/>
      <c r="AE830" s="17"/>
    </row>
    <row r="831" ht="15.75" customHeight="1">
      <c r="A831" s="17"/>
      <c r="B831" s="17"/>
      <c r="C831" s="17"/>
      <c r="D831" s="17"/>
      <c r="E831" s="17"/>
      <c r="F831" s="17"/>
      <c r="G831" s="1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9"/>
      <c r="V831" s="19"/>
      <c r="W831" s="20"/>
      <c r="X831" s="20"/>
      <c r="Y831" s="18"/>
      <c r="Z831" s="18"/>
      <c r="AA831" s="21"/>
      <c r="AB831" s="21"/>
      <c r="AC831" s="22"/>
      <c r="AD831" s="22"/>
      <c r="AE831" s="17"/>
    </row>
    <row r="832" ht="15.75" customHeight="1">
      <c r="A832" s="17"/>
      <c r="B832" s="17"/>
      <c r="C832" s="17"/>
      <c r="D832" s="17"/>
      <c r="E832" s="17"/>
      <c r="F832" s="17"/>
      <c r="G832" s="1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9"/>
      <c r="V832" s="19"/>
      <c r="W832" s="20"/>
      <c r="X832" s="20"/>
      <c r="Y832" s="18"/>
      <c r="Z832" s="18"/>
      <c r="AA832" s="21"/>
      <c r="AB832" s="21"/>
      <c r="AC832" s="22"/>
      <c r="AD832" s="22"/>
      <c r="AE832" s="17"/>
    </row>
    <row r="833" ht="15.75" customHeight="1">
      <c r="A833" s="17"/>
      <c r="B833" s="17"/>
      <c r="C833" s="17"/>
      <c r="D833" s="17"/>
      <c r="E833" s="17"/>
      <c r="F833" s="17"/>
      <c r="G833" s="1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9"/>
      <c r="V833" s="19"/>
      <c r="W833" s="20"/>
      <c r="X833" s="20"/>
      <c r="Y833" s="18"/>
      <c r="Z833" s="18"/>
      <c r="AA833" s="21"/>
      <c r="AB833" s="21"/>
      <c r="AC833" s="22"/>
      <c r="AD833" s="22"/>
      <c r="AE833" s="17"/>
    </row>
    <row r="834" ht="15.75" customHeight="1">
      <c r="A834" s="17"/>
      <c r="B834" s="17"/>
      <c r="C834" s="17"/>
      <c r="D834" s="17"/>
      <c r="E834" s="17"/>
      <c r="F834" s="17"/>
      <c r="G834" s="1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9"/>
      <c r="V834" s="19"/>
      <c r="W834" s="20"/>
      <c r="X834" s="20"/>
      <c r="Y834" s="18"/>
      <c r="Z834" s="18"/>
      <c r="AA834" s="21"/>
      <c r="AB834" s="21"/>
      <c r="AC834" s="22"/>
      <c r="AD834" s="22"/>
      <c r="AE834" s="17"/>
    </row>
    <row r="835" ht="15.75" customHeight="1">
      <c r="A835" s="17"/>
      <c r="B835" s="17"/>
      <c r="C835" s="17"/>
      <c r="D835" s="17"/>
      <c r="E835" s="17"/>
      <c r="F835" s="17"/>
      <c r="G835" s="1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9"/>
      <c r="V835" s="19"/>
      <c r="W835" s="20"/>
      <c r="X835" s="20"/>
      <c r="Y835" s="18"/>
      <c r="Z835" s="18"/>
      <c r="AA835" s="21"/>
      <c r="AB835" s="21"/>
      <c r="AC835" s="22"/>
      <c r="AD835" s="22"/>
      <c r="AE835" s="17"/>
    </row>
    <row r="836" ht="15.75" customHeight="1">
      <c r="A836" s="17"/>
      <c r="B836" s="17"/>
      <c r="C836" s="17"/>
      <c r="D836" s="17"/>
      <c r="E836" s="17"/>
      <c r="F836" s="17"/>
      <c r="G836" s="1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9"/>
      <c r="V836" s="19"/>
      <c r="W836" s="20"/>
      <c r="X836" s="20"/>
      <c r="Y836" s="18"/>
      <c r="Z836" s="18"/>
      <c r="AA836" s="21"/>
      <c r="AB836" s="21"/>
      <c r="AC836" s="22"/>
      <c r="AD836" s="22"/>
      <c r="AE836" s="17"/>
    </row>
    <row r="837" ht="15.75" customHeight="1">
      <c r="A837" s="17"/>
      <c r="B837" s="17"/>
      <c r="C837" s="17"/>
      <c r="D837" s="17"/>
      <c r="E837" s="17"/>
      <c r="F837" s="17"/>
      <c r="G837" s="1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9"/>
      <c r="V837" s="19"/>
      <c r="W837" s="20"/>
      <c r="X837" s="20"/>
      <c r="Y837" s="18"/>
      <c r="Z837" s="18"/>
      <c r="AA837" s="21"/>
      <c r="AB837" s="21"/>
      <c r="AC837" s="22"/>
      <c r="AD837" s="22"/>
      <c r="AE837" s="17"/>
    </row>
    <row r="838" ht="15.75" customHeight="1">
      <c r="A838" s="17"/>
      <c r="B838" s="17"/>
      <c r="C838" s="17"/>
      <c r="D838" s="17"/>
      <c r="E838" s="17"/>
      <c r="F838" s="17"/>
      <c r="G838" s="1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9"/>
      <c r="V838" s="19"/>
      <c r="W838" s="20"/>
      <c r="X838" s="20"/>
      <c r="Y838" s="18"/>
      <c r="Z838" s="18"/>
      <c r="AA838" s="21"/>
      <c r="AB838" s="21"/>
      <c r="AC838" s="22"/>
      <c r="AD838" s="22"/>
      <c r="AE838" s="17"/>
    </row>
    <row r="839" ht="15.75" customHeight="1">
      <c r="A839" s="17"/>
      <c r="B839" s="17"/>
      <c r="C839" s="17"/>
      <c r="D839" s="17"/>
      <c r="E839" s="17"/>
      <c r="F839" s="17"/>
      <c r="G839" s="1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9"/>
      <c r="V839" s="19"/>
      <c r="W839" s="20"/>
      <c r="X839" s="20"/>
      <c r="Y839" s="18"/>
      <c r="Z839" s="18"/>
      <c r="AA839" s="21"/>
      <c r="AB839" s="21"/>
      <c r="AC839" s="22"/>
      <c r="AD839" s="22"/>
      <c r="AE839" s="17"/>
    </row>
    <row r="840" ht="15.75" customHeight="1">
      <c r="A840" s="17"/>
      <c r="B840" s="17"/>
      <c r="C840" s="17"/>
      <c r="D840" s="17"/>
      <c r="E840" s="17"/>
      <c r="F840" s="17"/>
      <c r="G840" s="1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9"/>
      <c r="V840" s="19"/>
      <c r="W840" s="20"/>
      <c r="X840" s="20"/>
      <c r="Y840" s="18"/>
      <c r="Z840" s="18"/>
      <c r="AA840" s="21"/>
      <c r="AB840" s="21"/>
      <c r="AC840" s="22"/>
      <c r="AD840" s="22"/>
      <c r="AE840" s="17"/>
    </row>
    <row r="841" ht="15.75" customHeight="1">
      <c r="A841" s="17"/>
      <c r="B841" s="17"/>
      <c r="C841" s="17"/>
      <c r="D841" s="17"/>
      <c r="E841" s="17"/>
      <c r="F841" s="17"/>
      <c r="G841" s="1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9"/>
      <c r="V841" s="19"/>
      <c r="W841" s="20"/>
      <c r="X841" s="20"/>
      <c r="Y841" s="18"/>
      <c r="Z841" s="18"/>
      <c r="AA841" s="21"/>
      <c r="AB841" s="21"/>
      <c r="AC841" s="22"/>
      <c r="AD841" s="22"/>
      <c r="AE841" s="17"/>
    </row>
    <row r="842" ht="15.75" customHeight="1">
      <c r="A842" s="17"/>
      <c r="B842" s="17"/>
      <c r="C842" s="17"/>
      <c r="D842" s="17"/>
      <c r="E842" s="17"/>
      <c r="F842" s="17"/>
      <c r="G842" s="1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9"/>
      <c r="V842" s="19"/>
      <c r="W842" s="20"/>
      <c r="X842" s="20"/>
      <c r="Y842" s="18"/>
      <c r="Z842" s="18"/>
      <c r="AA842" s="21"/>
      <c r="AB842" s="21"/>
      <c r="AC842" s="22"/>
      <c r="AD842" s="22"/>
      <c r="AE842" s="17"/>
    </row>
    <row r="843" ht="15.75" customHeight="1">
      <c r="A843" s="17"/>
      <c r="B843" s="17"/>
      <c r="C843" s="17"/>
      <c r="D843" s="17"/>
      <c r="E843" s="17"/>
      <c r="F843" s="17"/>
      <c r="G843" s="1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9"/>
      <c r="V843" s="19"/>
      <c r="W843" s="20"/>
      <c r="X843" s="20"/>
      <c r="Y843" s="18"/>
      <c r="Z843" s="18"/>
      <c r="AA843" s="21"/>
      <c r="AB843" s="21"/>
      <c r="AC843" s="22"/>
      <c r="AD843" s="22"/>
      <c r="AE843" s="17"/>
    </row>
    <row r="844" ht="15.75" customHeight="1">
      <c r="A844" s="17"/>
      <c r="B844" s="17"/>
      <c r="C844" s="17"/>
      <c r="D844" s="17"/>
      <c r="E844" s="17"/>
      <c r="F844" s="17"/>
      <c r="G844" s="1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9"/>
      <c r="V844" s="19"/>
      <c r="W844" s="20"/>
      <c r="X844" s="20"/>
      <c r="Y844" s="18"/>
      <c r="Z844" s="18"/>
      <c r="AA844" s="21"/>
      <c r="AB844" s="21"/>
      <c r="AC844" s="22"/>
      <c r="AD844" s="22"/>
      <c r="AE844" s="17"/>
    </row>
    <row r="845" ht="15.75" customHeight="1">
      <c r="A845" s="17"/>
      <c r="B845" s="17"/>
      <c r="C845" s="17"/>
      <c r="D845" s="17"/>
      <c r="E845" s="17"/>
      <c r="F845" s="17"/>
      <c r="G845" s="1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9"/>
      <c r="V845" s="19"/>
      <c r="W845" s="20"/>
      <c r="X845" s="20"/>
      <c r="Y845" s="18"/>
      <c r="Z845" s="18"/>
      <c r="AA845" s="21"/>
      <c r="AB845" s="21"/>
      <c r="AC845" s="22"/>
      <c r="AD845" s="22"/>
      <c r="AE845" s="17"/>
    </row>
    <row r="846" ht="15.75" customHeight="1">
      <c r="A846" s="17"/>
      <c r="B846" s="17"/>
      <c r="C846" s="17"/>
      <c r="D846" s="17"/>
      <c r="E846" s="17"/>
      <c r="F846" s="17"/>
      <c r="G846" s="1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9"/>
      <c r="V846" s="19"/>
      <c r="W846" s="20"/>
      <c r="X846" s="20"/>
      <c r="Y846" s="18"/>
      <c r="Z846" s="18"/>
      <c r="AA846" s="21"/>
      <c r="AB846" s="21"/>
      <c r="AC846" s="22"/>
      <c r="AD846" s="22"/>
      <c r="AE846" s="17"/>
    </row>
    <row r="847" ht="15.75" customHeight="1">
      <c r="A847" s="17"/>
      <c r="B847" s="17"/>
      <c r="C847" s="17"/>
      <c r="D847" s="17"/>
      <c r="E847" s="17"/>
      <c r="F847" s="17"/>
      <c r="G847" s="1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9"/>
      <c r="V847" s="19"/>
      <c r="W847" s="20"/>
      <c r="X847" s="20"/>
      <c r="Y847" s="18"/>
      <c r="Z847" s="18"/>
      <c r="AA847" s="21"/>
      <c r="AB847" s="21"/>
      <c r="AC847" s="22"/>
      <c r="AD847" s="22"/>
      <c r="AE847" s="17"/>
    </row>
    <row r="848" ht="15.75" customHeight="1">
      <c r="A848" s="17"/>
      <c r="B848" s="17"/>
      <c r="C848" s="17"/>
      <c r="D848" s="17"/>
      <c r="E848" s="17"/>
      <c r="F848" s="17"/>
      <c r="G848" s="1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9"/>
      <c r="V848" s="19"/>
      <c r="W848" s="20"/>
      <c r="X848" s="20"/>
      <c r="Y848" s="18"/>
      <c r="Z848" s="18"/>
      <c r="AA848" s="21"/>
      <c r="AB848" s="21"/>
      <c r="AC848" s="22"/>
      <c r="AD848" s="22"/>
      <c r="AE848" s="17"/>
    </row>
    <row r="849" ht="15.75" customHeight="1">
      <c r="A849" s="17"/>
      <c r="B849" s="17"/>
      <c r="C849" s="17"/>
      <c r="D849" s="17"/>
      <c r="E849" s="17"/>
      <c r="F849" s="17"/>
      <c r="G849" s="1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9"/>
      <c r="V849" s="19"/>
      <c r="W849" s="20"/>
      <c r="X849" s="20"/>
      <c r="Y849" s="18"/>
      <c r="Z849" s="18"/>
      <c r="AA849" s="21"/>
      <c r="AB849" s="21"/>
      <c r="AC849" s="22"/>
      <c r="AD849" s="22"/>
      <c r="AE849" s="17"/>
    </row>
    <row r="850" ht="15.75" customHeight="1">
      <c r="A850" s="17"/>
      <c r="B850" s="17"/>
      <c r="C850" s="17"/>
      <c r="D850" s="17"/>
      <c r="E850" s="17"/>
      <c r="F850" s="17"/>
      <c r="G850" s="1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9"/>
      <c r="V850" s="19"/>
      <c r="W850" s="20"/>
      <c r="X850" s="20"/>
      <c r="Y850" s="18"/>
      <c r="Z850" s="18"/>
      <c r="AA850" s="21"/>
      <c r="AB850" s="21"/>
      <c r="AC850" s="22"/>
      <c r="AD850" s="22"/>
      <c r="AE850" s="17"/>
    </row>
    <row r="851" ht="15.75" customHeight="1">
      <c r="A851" s="17"/>
      <c r="B851" s="17"/>
      <c r="C851" s="17"/>
      <c r="D851" s="17"/>
      <c r="E851" s="17"/>
      <c r="F851" s="17"/>
      <c r="G851" s="1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9"/>
      <c r="V851" s="19"/>
      <c r="W851" s="20"/>
      <c r="X851" s="20"/>
      <c r="Y851" s="18"/>
      <c r="Z851" s="18"/>
      <c r="AA851" s="21"/>
      <c r="AB851" s="21"/>
      <c r="AC851" s="22"/>
      <c r="AD851" s="22"/>
      <c r="AE851" s="17"/>
    </row>
    <row r="852" ht="15.75" customHeight="1">
      <c r="A852" s="17"/>
      <c r="B852" s="17"/>
      <c r="C852" s="17"/>
      <c r="D852" s="17"/>
      <c r="E852" s="17"/>
      <c r="F852" s="17"/>
      <c r="G852" s="1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9"/>
      <c r="V852" s="19"/>
      <c r="W852" s="20"/>
      <c r="X852" s="20"/>
      <c r="Y852" s="18"/>
      <c r="Z852" s="18"/>
      <c r="AA852" s="21"/>
      <c r="AB852" s="21"/>
      <c r="AC852" s="22"/>
      <c r="AD852" s="22"/>
      <c r="AE852" s="17"/>
    </row>
    <row r="853" ht="15.75" customHeight="1">
      <c r="A853" s="17"/>
      <c r="B853" s="17"/>
      <c r="C853" s="17"/>
      <c r="D853" s="17"/>
      <c r="E853" s="17"/>
      <c r="F853" s="17"/>
      <c r="G853" s="1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9"/>
      <c r="V853" s="19"/>
      <c r="W853" s="20"/>
      <c r="X853" s="20"/>
      <c r="Y853" s="18"/>
      <c r="Z853" s="18"/>
      <c r="AA853" s="21"/>
      <c r="AB853" s="21"/>
      <c r="AC853" s="22"/>
      <c r="AD853" s="22"/>
      <c r="AE853" s="17"/>
    </row>
    <row r="854" ht="15.75" customHeight="1">
      <c r="A854" s="17"/>
      <c r="B854" s="17"/>
      <c r="C854" s="17"/>
      <c r="D854" s="17"/>
      <c r="E854" s="17"/>
      <c r="F854" s="17"/>
      <c r="G854" s="1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9"/>
      <c r="V854" s="19"/>
      <c r="W854" s="20"/>
      <c r="X854" s="20"/>
      <c r="Y854" s="18"/>
      <c r="Z854" s="18"/>
      <c r="AA854" s="21"/>
      <c r="AB854" s="21"/>
      <c r="AC854" s="22"/>
      <c r="AD854" s="22"/>
      <c r="AE854" s="17"/>
    </row>
    <row r="855" ht="15.75" customHeight="1">
      <c r="A855" s="17"/>
      <c r="B855" s="17"/>
      <c r="C855" s="17"/>
      <c r="D855" s="17"/>
      <c r="E855" s="17"/>
      <c r="F855" s="17"/>
      <c r="G855" s="1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9"/>
      <c r="V855" s="19"/>
      <c r="W855" s="20"/>
      <c r="X855" s="20"/>
      <c r="Y855" s="18"/>
      <c r="Z855" s="18"/>
      <c r="AA855" s="21"/>
      <c r="AB855" s="21"/>
      <c r="AC855" s="22"/>
      <c r="AD855" s="22"/>
      <c r="AE855" s="17"/>
    </row>
    <row r="856" ht="15.75" customHeight="1">
      <c r="A856" s="17"/>
      <c r="B856" s="17"/>
      <c r="C856" s="17"/>
      <c r="D856" s="17"/>
      <c r="E856" s="17"/>
      <c r="F856" s="17"/>
      <c r="G856" s="1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9"/>
      <c r="V856" s="19"/>
      <c r="W856" s="20"/>
      <c r="X856" s="20"/>
      <c r="Y856" s="18"/>
      <c r="Z856" s="18"/>
      <c r="AA856" s="21"/>
      <c r="AB856" s="21"/>
      <c r="AC856" s="22"/>
      <c r="AD856" s="22"/>
      <c r="AE856" s="17"/>
    </row>
    <row r="857" ht="15.75" customHeight="1">
      <c r="A857" s="17"/>
      <c r="B857" s="17"/>
      <c r="C857" s="17"/>
      <c r="D857" s="17"/>
      <c r="E857" s="17"/>
      <c r="F857" s="17"/>
      <c r="G857" s="1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9"/>
      <c r="V857" s="19"/>
      <c r="W857" s="20"/>
      <c r="X857" s="20"/>
      <c r="Y857" s="18"/>
      <c r="Z857" s="18"/>
      <c r="AA857" s="21"/>
      <c r="AB857" s="21"/>
      <c r="AC857" s="22"/>
      <c r="AD857" s="22"/>
      <c r="AE857" s="17"/>
    </row>
    <row r="858" ht="15.75" customHeight="1">
      <c r="A858" s="17"/>
      <c r="B858" s="17"/>
      <c r="C858" s="17"/>
      <c r="D858" s="17"/>
      <c r="E858" s="17"/>
      <c r="F858" s="17"/>
      <c r="G858" s="1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9"/>
      <c r="V858" s="19"/>
      <c r="W858" s="20"/>
      <c r="X858" s="20"/>
      <c r="Y858" s="18"/>
      <c r="Z858" s="18"/>
      <c r="AA858" s="21"/>
      <c r="AB858" s="21"/>
      <c r="AC858" s="22"/>
      <c r="AD858" s="22"/>
      <c r="AE858" s="17"/>
    </row>
    <row r="859" ht="15.75" customHeight="1">
      <c r="A859" s="17"/>
      <c r="B859" s="17"/>
      <c r="C859" s="17"/>
      <c r="D859" s="17"/>
      <c r="E859" s="17"/>
      <c r="F859" s="17"/>
      <c r="G859" s="1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9"/>
      <c r="V859" s="19"/>
      <c r="W859" s="20"/>
      <c r="X859" s="20"/>
      <c r="Y859" s="18"/>
      <c r="Z859" s="18"/>
      <c r="AA859" s="21"/>
      <c r="AB859" s="21"/>
      <c r="AC859" s="22"/>
      <c r="AD859" s="22"/>
      <c r="AE859" s="17"/>
    </row>
    <row r="860" ht="15.75" customHeight="1">
      <c r="A860" s="17"/>
      <c r="B860" s="17"/>
      <c r="C860" s="17"/>
      <c r="D860" s="17"/>
      <c r="E860" s="17"/>
      <c r="F860" s="17"/>
      <c r="G860" s="1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9"/>
      <c r="V860" s="19"/>
      <c r="W860" s="20"/>
      <c r="X860" s="20"/>
      <c r="Y860" s="18"/>
      <c r="Z860" s="18"/>
      <c r="AA860" s="21"/>
      <c r="AB860" s="21"/>
      <c r="AC860" s="22"/>
      <c r="AD860" s="22"/>
      <c r="AE860" s="17"/>
    </row>
    <row r="861" ht="15.75" customHeight="1">
      <c r="A861" s="17"/>
      <c r="B861" s="17"/>
      <c r="C861" s="17"/>
      <c r="D861" s="17"/>
      <c r="E861" s="17"/>
      <c r="F861" s="17"/>
      <c r="G861" s="1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9"/>
      <c r="V861" s="19"/>
      <c r="W861" s="20"/>
      <c r="X861" s="20"/>
      <c r="Y861" s="18"/>
      <c r="Z861" s="18"/>
      <c r="AA861" s="21"/>
      <c r="AB861" s="21"/>
      <c r="AC861" s="22"/>
      <c r="AD861" s="22"/>
      <c r="AE861" s="17"/>
    </row>
    <row r="862" ht="15.75" customHeight="1">
      <c r="A862" s="17"/>
      <c r="B862" s="17"/>
      <c r="C862" s="17"/>
      <c r="D862" s="17"/>
      <c r="E862" s="17"/>
      <c r="F862" s="17"/>
      <c r="G862" s="1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9"/>
      <c r="V862" s="19"/>
      <c r="W862" s="20"/>
      <c r="X862" s="20"/>
      <c r="Y862" s="18"/>
      <c r="Z862" s="18"/>
      <c r="AA862" s="21"/>
      <c r="AB862" s="21"/>
      <c r="AC862" s="22"/>
      <c r="AD862" s="22"/>
      <c r="AE862" s="17"/>
    </row>
    <row r="863" ht="15.75" customHeight="1">
      <c r="A863" s="17"/>
      <c r="B863" s="17"/>
      <c r="C863" s="17"/>
      <c r="D863" s="17"/>
      <c r="E863" s="17"/>
      <c r="F863" s="17"/>
      <c r="G863" s="1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9"/>
      <c r="V863" s="19"/>
      <c r="W863" s="20"/>
      <c r="X863" s="20"/>
      <c r="Y863" s="18"/>
      <c r="Z863" s="18"/>
      <c r="AA863" s="21"/>
      <c r="AB863" s="21"/>
      <c r="AC863" s="22"/>
      <c r="AD863" s="22"/>
      <c r="AE863" s="17"/>
    </row>
    <row r="864" ht="15.75" customHeight="1">
      <c r="A864" s="17"/>
      <c r="B864" s="17"/>
      <c r="C864" s="17"/>
      <c r="D864" s="17"/>
      <c r="E864" s="17"/>
      <c r="F864" s="17"/>
      <c r="G864" s="1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9"/>
      <c r="V864" s="19"/>
      <c r="W864" s="20"/>
      <c r="X864" s="20"/>
      <c r="Y864" s="18"/>
      <c r="Z864" s="18"/>
      <c r="AA864" s="21"/>
      <c r="AB864" s="21"/>
      <c r="AC864" s="22"/>
      <c r="AD864" s="22"/>
      <c r="AE864" s="17"/>
    </row>
    <row r="865" ht="15.75" customHeight="1">
      <c r="A865" s="17"/>
      <c r="B865" s="17"/>
      <c r="C865" s="17"/>
      <c r="D865" s="17"/>
      <c r="E865" s="17"/>
      <c r="F865" s="17"/>
      <c r="G865" s="1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9"/>
      <c r="V865" s="19"/>
      <c r="W865" s="20"/>
      <c r="X865" s="20"/>
      <c r="Y865" s="18"/>
      <c r="Z865" s="18"/>
      <c r="AA865" s="21"/>
      <c r="AB865" s="21"/>
      <c r="AC865" s="22"/>
      <c r="AD865" s="22"/>
      <c r="AE865" s="17"/>
    </row>
    <row r="866" ht="15.75" customHeight="1">
      <c r="A866" s="17"/>
      <c r="B866" s="17"/>
      <c r="C866" s="17"/>
      <c r="D866" s="17"/>
      <c r="E866" s="17"/>
      <c r="F866" s="17"/>
      <c r="G866" s="1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9"/>
      <c r="V866" s="19"/>
      <c r="W866" s="20"/>
      <c r="X866" s="20"/>
      <c r="Y866" s="18"/>
      <c r="Z866" s="18"/>
      <c r="AA866" s="21"/>
      <c r="AB866" s="21"/>
      <c r="AC866" s="22"/>
      <c r="AD866" s="22"/>
      <c r="AE866" s="17"/>
    </row>
    <row r="867" ht="15.75" customHeight="1">
      <c r="A867" s="17"/>
      <c r="B867" s="17"/>
      <c r="C867" s="17"/>
      <c r="D867" s="17"/>
      <c r="E867" s="17"/>
      <c r="F867" s="17"/>
      <c r="G867" s="1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9"/>
      <c r="V867" s="19"/>
      <c r="W867" s="20"/>
      <c r="X867" s="20"/>
      <c r="Y867" s="18"/>
      <c r="Z867" s="18"/>
      <c r="AA867" s="21"/>
      <c r="AB867" s="21"/>
      <c r="AC867" s="22"/>
      <c r="AD867" s="22"/>
      <c r="AE867" s="17"/>
    </row>
    <row r="868" ht="15.75" customHeight="1">
      <c r="A868" s="17"/>
      <c r="B868" s="17"/>
      <c r="C868" s="17"/>
      <c r="D868" s="17"/>
      <c r="E868" s="17"/>
      <c r="F868" s="17"/>
      <c r="G868" s="1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9"/>
      <c r="V868" s="19"/>
      <c r="W868" s="20"/>
      <c r="X868" s="20"/>
      <c r="Y868" s="18"/>
      <c r="Z868" s="18"/>
      <c r="AA868" s="21"/>
      <c r="AB868" s="21"/>
      <c r="AC868" s="22"/>
      <c r="AD868" s="22"/>
      <c r="AE868" s="17"/>
    </row>
    <row r="869" ht="15.75" customHeight="1">
      <c r="A869" s="17"/>
      <c r="B869" s="17"/>
      <c r="C869" s="17"/>
      <c r="D869" s="17"/>
      <c r="E869" s="17"/>
      <c r="F869" s="17"/>
      <c r="G869" s="1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9"/>
      <c r="V869" s="19"/>
      <c r="W869" s="20"/>
      <c r="X869" s="20"/>
      <c r="Y869" s="18"/>
      <c r="Z869" s="18"/>
      <c r="AA869" s="21"/>
      <c r="AB869" s="21"/>
      <c r="AC869" s="22"/>
      <c r="AD869" s="22"/>
      <c r="AE869" s="17"/>
    </row>
    <row r="870" ht="15.75" customHeight="1">
      <c r="A870" s="17"/>
      <c r="B870" s="17"/>
      <c r="C870" s="17"/>
      <c r="D870" s="17"/>
      <c r="E870" s="17"/>
      <c r="F870" s="17"/>
      <c r="G870" s="1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9"/>
      <c r="V870" s="19"/>
      <c r="W870" s="20"/>
      <c r="X870" s="20"/>
      <c r="Y870" s="18"/>
      <c r="Z870" s="18"/>
      <c r="AA870" s="21"/>
      <c r="AB870" s="21"/>
      <c r="AC870" s="22"/>
      <c r="AD870" s="22"/>
      <c r="AE870" s="17"/>
    </row>
    <row r="871" ht="15.75" customHeight="1">
      <c r="A871" s="17"/>
      <c r="B871" s="17"/>
      <c r="C871" s="17"/>
      <c r="D871" s="17"/>
      <c r="E871" s="17"/>
      <c r="F871" s="17"/>
      <c r="G871" s="1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9"/>
      <c r="V871" s="19"/>
      <c r="W871" s="20"/>
      <c r="X871" s="20"/>
      <c r="Y871" s="18"/>
      <c r="Z871" s="18"/>
      <c r="AA871" s="21"/>
      <c r="AB871" s="21"/>
      <c r="AC871" s="22"/>
      <c r="AD871" s="22"/>
      <c r="AE871" s="17"/>
    </row>
    <row r="872" ht="15.75" customHeight="1">
      <c r="A872" s="17"/>
      <c r="B872" s="17"/>
      <c r="C872" s="17"/>
      <c r="D872" s="17"/>
      <c r="E872" s="17"/>
      <c r="F872" s="17"/>
      <c r="G872" s="1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9"/>
      <c r="V872" s="19"/>
      <c r="W872" s="20"/>
      <c r="X872" s="20"/>
      <c r="Y872" s="18"/>
      <c r="Z872" s="18"/>
      <c r="AA872" s="21"/>
      <c r="AB872" s="21"/>
      <c r="AC872" s="22"/>
      <c r="AD872" s="22"/>
      <c r="AE872" s="17"/>
    </row>
    <row r="873" ht="15.75" customHeight="1">
      <c r="A873" s="17"/>
      <c r="B873" s="17"/>
      <c r="C873" s="17"/>
      <c r="D873" s="17"/>
      <c r="E873" s="17"/>
      <c r="F873" s="17"/>
      <c r="G873" s="1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9"/>
      <c r="V873" s="19"/>
      <c r="W873" s="20"/>
      <c r="X873" s="20"/>
      <c r="Y873" s="18"/>
      <c r="Z873" s="18"/>
      <c r="AA873" s="21"/>
      <c r="AB873" s="21"/>
      <c r="AC873" s="22"/>
      <c r="AD873" s="22"/>
      <c r="AE873" s="17"/>
    </row>
    <row r="874" ht="15.75" customHeight="1">
      <c r="A874" s="17"/>
      <c r="B874" s="17"/>
      <c r="C874" s="17"/>
      <c r="D874" s="17"/>
      <c r="E874" s="17"/>
      <c r="F874" s="17"/>
      <c r="G874" s="1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9"/>
      <c r="V874" s="19"/>
      <c r="W874" s="20"/>
      <c r="X874" s="20"/>
      <c r="Y874" s="18"/>
      <c r="Z874" s="18"/>
      <c r="AA874" s="21"/>
      <c r="AB874" s="21"/>
      <c r="AC874" s="22"/>
      <c r="AD874" s="22"/>
      <c r="AE874" s="17"/>
    </row>
    <row r="875" ht="15.75" customHeight="1">
      <c r="A875" s="17"/>
      <c r="B875" s="17"/>
      <c r="C875" s="17"/>
      <c r="D875" s="17"/>
      <c r="E875" s="17"/>
      <c r="F875" s="17"/>
      <c r="G875" s="1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9"/>
      <c r="V875" s="19"/>
      <c r="W875" s="20"/>
      <c r="X875" s="20"/>
      <c r="Y875" s="18"/>
      <c r="Z875" s="18"/>
      <c r="AA875" s="21"/>
      <c r="AB875" s="21"/>
      <c r="AC875" s="22"/>
      <c r="AD875" s="22"/>
      <c r="AE875" s="17"/>
    </row>
    <row r="876" ht="15.75" customHeight="1">
      <c r="A876" s="17"/>
      <c r="B876" s="17"/>
      <c r="C876" s="17"/>
      <c r="D876" s="17"/>
      <c r="E876" s="17"/>
      <c r="F876" s="17"/>
      <c r="G876" s="1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9"/>
      <c r="V876" s="19"/>
      <c r="W876" s="20"/>
      <c r="X876" s="20"/>
      <c r="Y876" s="18"/>
      <c r="Z876" s="18"/>
      <c r="AA876" s="21"/>
      <c r="AB876" s="21"/>
      <c r="AC876" s="22"/>
      <c r="AD876" s="22"/>
      <c r="AE876" s="17"/>
    </row>
    <row r="877" ht="15.75" customHeight="1">
      <c r="A877" s="17"/>
      <c r="B877" s="17"/>
      <c r="C877" s="17"/>
      <c r="D877" s="17"/>
      <c r="E877" s="17"/>
      <c r="F877" s="17"/>
      <c r="G877" s="1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9"/>
      <c r="V877" s="19"/>
      <c r="W877" s="20"/>
      <c r="X877" s="20"/>
      <c r="Y877" s="18"/>
      <c r="Z877" s="18"/>
      <c r="AA877" s="21"/>
      <c r="AB877" s="21"/>
      <c r="AC877" s="22"/>
      <c r="AD877" s="22"/>
      <c r="AE877" s="17"/>
    </row>
    <row r="878" ht="15.75" customHeight="1">
      <c r="A878" s="17"/>
      <c r="B878" s="17"/>
      <c r="C878" s="17"/>
      <c r="D878" s="17"/>
      <c r="E878" s="17"/>
      <c r="F878" s="17"/>
      <c r="G878" s="1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9"/>
      <c r="V878" s="19"/>
      <c r="W878" s="20"/>
      <c r="X878" s="20"/>
      <c r="Y878" s="18"/>
      <c r="Z878" s="18"/>
      <c r="AA878" s="21"/>
      <c r="AB878" s="21"/>
      <c r="AC878" s="22"/>
      <c r="AD878" s="22"/>
      <c r="AE878" s="17"/>
    </row>
    <row r="879" ht="15.75" customHeight="1">
      <c r="A879" s="17"/>
      <c r="B879" s="17"/>
      <c r="C879" s="17"/>
      <c r="D879" s="17"/>
      <c r="E879" s="17"/>
      <c r="F879" s="17"/>
      <c r="G879" s="1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9"/>
      <c r="V879" s="19"/>
      <c r="W879" s="20"/>
      <c r="X879" s="20"/>
      <c r="Y879" s="18"/>
      <c r="Z879" s="18"/>
      <c r="AA879" s="21"/>
      <c r="AB879" s="21"/>
      <c r="AC879" s="22"/>
      <c r="AD879" s="22"/>
      <c r="AE879" s="17"/>
    </row>
    <row r="880" ht="15.75" customHeight="1">
      <c r="A880" s="17"/>
      <c r="B880" s="17"/>
      <c r="C880" s="17"/>
      <c r="D880" s="17"/>
      <c r="E880" s="17"/>
      <c r="F880" s="17"/>
      <c r="G880" s="1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9"/>
      <c r="V880" s="19"/>
      <c r="W880" s="20"/>
      <c r="X880" s="20"/>
      <c r="Y880" s="18"/>
      <c r="Z880" s="18"/>
      <c r="AA880" s="21"/>
      <c r="AB880" s="21"/>
      <c r="AC880" s="22"/>
      <c r="AD880" s="22"/>
      <c r="AE880" s="17"/>
    </row>
    <row r="881" ht="15.75" customHeight="1">
      <c r="A881" s="17"/>
      <c r="B881" s="17"/>
      <c r="C881" s="17"/>
      <c r="D881" s="17"/>
      <c r="E881" s="17"/>
      <c r="F881" s="17"/>
      <c r="G881" s="1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9"/>
      <c r="V881" s="19"/>
      <c r="W881" s="20"/>
      <c r="X881" s="20"/>
      <c r="Y881" s="18"/>
      <c r="Z881" s="18"/>
      <c r="AA881" s="21"/>
      <c r="AB881" s="21"/>
      <c r="AC881" s="22"/>
      <c r="AD881" s="22"/>
      <c r="AE881" s="17"/>
    </row>
    <row r="882" ht="15.75" customHeight="1">
      <c r="A882" s="17"/>
      <c r="B882" s="17"/>
      <c r="C882" s="17"/>
      <c r="D882" s="17"/>
      <c r="E882" s="17"/>
      <c r="F882" s="17"/>
      <c r="G882" s="1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9"/>
      <c r="V882" s="19"/>
      <c r="W882" s="20"/>
      <c r="X882" s="20"/>
      <c r="Y882" s="18"/>
      <c r="Z882" s="18"/>
      <c r="AA882" s="21"/>
      <c r="AB882" s="21"/>
      <c r="AC882" s="22"/>
      <c r="AD882" s="22"/>
      <c r="AE882" s="17"/>
    </row>
    <row r="883" ht="15.75" customHeight="1">
      <c r="A883" s="17"/>
      <c r="B883" s="17"/>
      <c r="C883" s="17"/>
      <c r="D883" s="17"/>
      <c r="E883" s="17"/>
      <c r="F883" s="17"/>
      <c r="G883" s="1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9"/>
      <c r="V883" s="19"/>
      <c r="W883" s="20"/>
      <c r="X883" s="20"/>
      <c r="Y883" s="18"/>
      <c r="Z883" s="18"/>
      <c r="AA883" s="21"/>
      <c r="AB883" s="21"/>
      <c r="AC883" s="22"/>
      <c r="AD883" s="22"/>
      <c r="AE883" s="17"/>
    </row>
    <row r="884" ht="15.75" customHeight="1">
      <c r="A884" s="17"/>
      <c r="B884" s="17"/>
      <c r="C884" s="17"/>
      <c r="D884" s="17"/>
      <c r="E884" s="17"/>
      <c r="F884" s="17"/>
      <c r="G884" s="1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9"/>
      <c r="V884" s="19"/>
      <c r="W884" s="20"/>
      <c r="X884" s="20"/>
      <c r="Y884" s="18"/>
      <c r="Z884" s="18"/>
      <c r="AA884" s="21"/>
      <c r="AB884" s="21"/>
      <c r="AC884" s="22"/>
      <c r="AD884" s="22"/>
      <c r="AE884" s="17"/>
    </row>
    <row r="885" ht="15.75" customHeight="1">
      <c r="A885" s="17"/>
      <c r="B885" s="17"/>
      <c r="C885" s="17"/>
      <c r="D885" s="17"/>
      <c r="E885" s="17"/>
      <c r="F885" s="17"/>
      <c r="G885" s="1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9"/>
      <c r="V885" s="19"/>
      <c r="W885" s="20"/>
      <c r="X885" s="20"/>
      <c r="Y885" s="18"/>
      <c r="Z885" s="18"/>
      <c r="AA885" s="21"/>
      <c r="AB885" s="21"/>
      <c r="AC885" s="22"/>
      <c r="AD885" s="22"/>
      <c r="AE885" s="17"/>
    </row>
    <row r="886" ht="15.75" customHeight="1">
      <c r="A886" s="17"/>
      <c r="B886" s="17"/>
      <c r="C886" s="17"/>
      <c r="D886" s="17"/>
      <c r="E886" s="17"/>
      <c r="F886" s="17"/>
      <c r="G886" s="1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9"/>
      <c r="V886" s="19"/>
      <c r="W886" s="20"/>
      <c r="X886" s="20"/>
      <c r="Y886" s="18"/>
      <c r="Z886" s="18"/>
      <c r="AA886" s="21"/>
      <c r="AB886" s="21"/>
      <c r="AC886" s="22"/>
      <c r="AD886" s="22"/>
      <c r="AE886" s="17"/>
    </row>
    <row r="887" ht="15.75" customHeight="1">
      <c r="A887" s="17"/>
      <c r="B887" s="17"/>
      <c r="C887" s="17"/>
      <c r="D887" s="17"/>
      <c r="E887" s="17"/>
      <c r="F887" s="17"/>
      <c r="G887" s="1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9"/>
      <c r="V887" s="19"/>
      <c r="W887" s="20"/>
      <c r="X887" s="20"/>
      <c r="Y887" s="18"/>
      <c r="Z887" s="18"/>
      <c r="AA887" s="21"/>
      <c r="AB887" s="21"/>
      <c r="AC887" s="22"/>
      <c r="AD887" s="22"/>
      <c r="AE887" s="17"/>
    </row>
    <row r="888" ht="15.75" customHeight="1">
      <c r="A888" s="17"/>
      <c r="B888" s="17"/>
      <c r="C888" s="17"/>
      <c r="D888" s="17"/>
      <c r="E888" s="17"/>
      <c r="F888" s="17"/>
      <c r="G888" s="1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9"/>
      <c r="V888" s="19"/>
      <c r="W888" s="20"/>
      <c r="X888" s="20"/>
      <c r="Y888" s="18"/>
      <c r="Z888" s="18"/>
      <c r="AA888" s="21"/>
      <c r="AB888" s="21"/>
      <c r="AC888" s="22"/>
      <c r="AD888" s="22"/>
      <c r="AE888" s="17"/>
    </row>
    <row r="889" ht="15.75" customHeight="1">
      <c r="A889" s="17"/>
      <c r="B889" s="17"/>
      <c r="C889" s="17"/>
      <c r="D889" s="17"/>
      <c r="E889" s="17"/>
      <c r="F889" s="17"/>
      <c r="G889" s="1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9"/>
      <c r="V889" s="19"/>
      <c r="W889" s="20"/>
      <c r="X889" s="20"/>
      <c r="Y889" s="18"/>
      <c r="Z889" s="18"/>
      <c r="AA889" s="21"/>
      <c r="AB889" s="21"/>
      <c r="AC889" s="22"/>
      <c r="AD889" s="22"/>
      <c r="AE889" s="17"/>
    </row>
    <row r="890" ht="15.75" customHeight="1">
      <c r="A890" s="17"/>
      <c r="B890" s="17"/>
      <c r="C890" s="17"/>
      <c r="D890" s="17"/>
      <c r="E890" s="17"/>
      <c r="F890" s="17"/>
      <c r="G890" s="1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9"/>
      <c r="V890" s="19"/>
      <c r="W890" s="20"/>
      <c r="X890" s="20"/>
      <c r="Y890" s="18"/>
      <c r="Z890" s="18"/>
      <c r="AA890" s="21"/>
      <c r="AB890" s="21"/>
      <c r="AC890" s="22"/>
      <c r="AD890" s="22"/>
      <c r="AE890" s="17"/>
    </row>
    <row r="891" ht="15.75" customHeight="1">
      <c r="A891" s="17"/>
      <c r="B891" s="17"/>
      <c r="C891" s="17"/>
      <c r="D891" s="17"/>
      <c r="E891" s="17"/>
      <c r="F891" s="17"/>
      <c r="G891" s="1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9"/>
      <c r="V891" s="19"/>
      <c r="W891" s="20"/>
      <c r="X891" s="20"/>
      <c r="Y891" s="18"/>
      <c r="Z891" s="18"/>
      <c r="AA891" s="21"/>
      <c r="AB891" s="21"/>
      <c r="AC891" s="22"/>
      <c r="AD891" s="22"/>
      <c r="AE891" s="17"/>
    </row>
    <row r="892" ht="15.75" customHeight="1">
      <c r="A892" s="17"/>
      <c r="B892" s="17"/>
      <c r="C892" s="17"/>
      <c r="D892" s="17"/>
      <c r="E892" s="17"/>
      <c r="F892" s="17"/>
      <c r="G892" s="1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9"/>
      <c r="V892" s="19"/>
      <c r="W892" s="20"/>
      <c r="X892" s="20"/>
      <c r="Y892" s="18"/>
      <c r="Z892" s="18"/>
      <c r="AA892" s="21"/>
      <c r="AB892" s="21"/>
      <c r="AC892" s="22"/>
      <c r="AD892" s="22"/>
      <c r="AE892" s="17"/>
    </row>
    <row r="893" ht="15.75" customHeight="1">
      <c r="A893" s="17"/>
      <c r="B893" s="17"/>
      <c r="C893" s="17"/>
      <c r="D893" s="17"/>
      <c r="E893" s="17"/>
      <c r="F893" s="17"/>
      <c r="G893" s="1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9"/>
      <c r="V893" s="19"/>
      <c r="W893" s="20"/>
      <c r="X893" s="20"/>
      <c r="Y893" s="18"/>
      <c r="Z893" s="18"/>
      <c r="AA893" s="21"/>
      <c r="AB893" s="21"/>
      <c r="AC893" s="22"/>
      <c r="AD893" s="22"/>
      <c r="AE893" s="17"/>
    </row>
    <row r="894" ht="15.75" customHeight="1">
      <c r="A894" s="17"/>
      <c r="B894" s="17"/>
      <c r="C894" s="17"/>
      <c r="D894" s="17"/>
      <c r="E894" s="17"/>
      <c r="F894" s="17"/>
      <c r="G894" s="1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9"/>
      <c r="V894" s="19"/>
      <c r="W894" s="20"/>
      <c r="X894" s="20"/>
      <c r="Y894" s="18"/>
      <c r="Z894" s="18"/>
      <c r="AA894" s="21"/>
      <c r="AB894" s="21"/>
      <c r="AC894" s="22"/>
      <c r="AD894" s="22"/>
      <c r="AE894" s="17"/>
    </row>
    <row r="895" ht="15.75" customHeight="1">
      <c r="A895" s="17"/>
      <c r="B895" s="17"/>
      <c r="C895" s="17"/>
      <c r="D895" s="17"/>
      <c r="E895" s="17"/>
      <c r="F895" s="17"/>
      <c r="G895" s="1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9"/>
      <c r="V895" s="19"/>
      <c r="W895" s="20"/>
      <c r="X895" s="20"/>
      <c r="Y895" s="18"/>
      <c r="Z895" s="18"/>
      <c r="AA895" s="21"/>
      <c r="AB895" s="21"/>
      <c r="AC895" s="22"/>
      <c r="AD895" s="22"/>
      <c r="AE895" s="17"/>
    </row>
    <row r="896" ht="15.75" customHeight="1">
      <c r="A896" s="17"/>
      <c r="B896" s="17"/>
      <c r="C896" s="17"/>
      <c r="D896" s="17"/>
      <c r="E896" s="17"/>
      <c r="F896" s="17"/>
      <c r="G896" s="1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9"/>
      <c r="V896" s="19"/>
      <c r="W896" s="20"/>
      <c r="X896" s="20"/>
      <c r="Y896" s="18"/>
      <c r="Z896" s="18"/>
      <c r="AA896" s="21"/>
      <c r="AB896" s="21"/>
      <c r="AC896" s="22"/>
      <c r="AD896" s="22"/>
      <c r="AE896" s="17"/>
    </row>
    <row r="897" ht="15.75" customHeight="1">
      <c r="A897" s="17"/>
      <c r="B897" s="17"/>
      <c r="C897" s="17"/>
      <c r="D897" s="17"/>
      <c r="E897" s="17"/>
      <c r="F897" s="17"/>
      <c r="G897" s="1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9"/>
      <c r="V897" s="19"/>
      <c r="W897" s="20"/>
      <c r="X897" s="20"/>
      <c r="Y897" s="18"/>
      <c r="Z897" s="18"/>
      <c r="AA897" s="21"/>
      <c r="AB897" s="21"/>
      <c r="AC897" s="22"/>
      <c r="AD897" s="22"/>
      <c r="AE897" s="17"/>
    </row>
    <row r="898" ht="15.75" customHeight="1">
      <c r="A898" s="17"/>
      <c r="B898" s="17"/>
      <c r="C898" s="17"/>
      <c r="D898" s="17"/>
      <c r="E898" s="17"/>
      <c r="F898" s="17"/>
      <c r="G898" s="1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9"/>
      <c r="V898" s="19"/>
      <c r="W898" s="20"/>
      <c r="X898" s="20"/>
      <c r="Y898" s="18"/>
      <c r="Z898" s="18"/>
      <c r="AA898" s="21"/>
      <c r="AB898" s="21"/>
      <c r="AC898" s="22"/>
      <c r="AD898" s="22"/>
      <c r="AE898" s="17"/>
    </row>
    <row r="899" ht="15.75" customHeight="1">
      <c r="A899" s="17"/>
      <c r="B899" s="17"/>
      <c r="C899" s="17"/>
      <c r="D899" s="17"/>
      <c r="E899" s="17"/>
      <c r="F899" s="17"/>
      <c r="G899" s="1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9"/>
      <c r="V899" s="19"/>
      <c r="W899" s="20"/>
      <c r="X899" s="20"/>
      <c r="Y899" s="18"/>
      <c r="Z899" s="18"/>
      <c r="AA899" s="21"/>
      <c r="AB899" s="21"/>
      <c r="AC899" s="22"/>
      <c r="AD899" s="22"/>
      <c r="AE899" s="17"/>
    </row>
    <row r="900" ht="15.75" customHeight="1">
      <c r="A900" s="17"/>
      <c r="B900" s="17"/>
      <c r="C900" s="17"/>
      <c r="D900" s="17"/>
      <c r="E900" s="17"/>
      <c r="F900" s="17"/>
      <c r="G900" s="1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9"/>
      <c r="V900" s="19"/>
      <c r="W900" s="20"/>
      <c r="X900" s="20"/>
      <c r="Y900" s="18"/>
      <c r="Z900" s="18"/>
      <c r="AA900" s="21"/>
      <c r="AB900" s="21"/>
      <c r="AC900" s="22"/>
      <c r="AD900" s="22"/>
      <c r="AE900" s="17"/>
    </row>
    <row r="901" ht="15.75" customHeight="1">
      <c r="A901" s="17"/>
      <c r="B901" s="17"/>
      <c r="C901" s="17"/>
      <c r="D901" s="17"/>
      <c r="E901" s="17"/>
      <c r="F901" s="17"/>
      <c r="G901" s="1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9"/>
      <c r="V901" s="19"/>
      <c r="W901" s="20"/>
      <c r="X901" s="20"/>
      <c r="Y901" s="18"/>
      <c r="Z901" s="18"/>
      <c r="AA901" s="21"/>
      <c r="AB901" s="21"/>
      <c r="AC901" s="22"/>
      <c r="AD901" s="22"/>
      <c r="AE901" s="17"/>
    </row>
    <row r="902" ht="15.75" customHeight="1">
      <c r="A902" s="17"/>
      <c r="B902" s="17"/>
      <c r="C902" s="17"/>
      <c r="D902" s="17"/>
      <c r="E902" s="17"/>
      <c r="F902" s="17"/>
      <c r="G902" s="1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9"/>
      <c r="V902" s="19"/>
      <c r="W902" s="20"/>
      <c r="X902" s="20"/>
      <c r="Y902" s="18"/>
      <c r="Z902" s="18"/>
      <c r="AA902" s="21"/>
      <c r="AB902" s="21"/>
      <c r="AC902" s="22"/>
      <c r="AD902" s="22"/>
      <c r="AE902" s="17"/>
    </row>
    <row r="903" ht="15.75" customHeight="1">
      <c r="A903" s="17"/>
      <c r="B903" s="17"/>
      <c r="C903" s="17"/>
      <c r="D903" s="17"/>
      <c r="E903" s="17"/>
      <c r="F903" s="17"/>
      <c r="G903" s="1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9"/>
      <c r="V903" s="19"/>
      <c r="W903" s="20"/>
      <c r="X903" s="20"/>
      <c r="Y903" s="18"/>
      <c r="Z903" s="18"/>
      <c r="AA903" s="21"/>
      <c r="AB903" s="21"/>
      <c r="AC903" s="22"/>
      <c r="AD903" s="22"/>
      <c r="AE903" s="17"/>
    </row>
    <row r="904" ht="15.75" customHeight="1">
      <c r="A904" s="17"/>
      <c r="B904" s="17"/>
      <c r="C904" s="17"/>
      <c r="D904" s="17"/>
      <c r="E904" s="17"/>
      <c r="F904" s="17"/>
      <c r="G904" s="1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9"/>
      <c r="V904" s="19"/>
      <c r="W904" s="20"/>
      <c r="X904" s="20"/>
      <c r="Y904" s="18"/>
      <c r="Z904" s="18"/>
      <c r="AA904" s="21"/>
      <c r="AB904" s="21"/>
      <c r="AC904" s="22"/>
      <c r="AD904" s="22"/>
      <c r="AE904" s="17"/>
    </row>
    <row r="905" ht="15.75" customHeight="1">
      <c r="A905" s="17"/>
      <c r="B905" s="17"/>
      <c r="C905" s="17"/>
      <c r="D905" s="17"/>
      <c r="E905" s="17"/>
      <c r="F905" s="17"/>
      <c r="G905" s="1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9"/>
      <c r="V905" s="19"/>
      <c r="W905" s="20"/>
      <c r="X905" s="20"/>
      <c r="Y905" s="18"/>
      <c r="Z905" s="18"/>
      <c r="AA905" s="21"/>
      <c r="AB905" s="21"/>
      <c r="AC905" s="22"/>
      <c r="AD905" s="22"/>
      <c r="AE905" s="17"/>
    </row>
    <row r="906" ht="15.75" customHeight="1">
      <c r="A906" s="17"/>
      <c r="B906" s="17"/>
      <c r="C906" s="17"/>
      <c r="D906" s="17"/>
      <c r="E906" s="17"/>
      <c r="F906" s="17"/>
      <c r="G906" s="1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9"/>
      <c r="V906" s="19"/>
      <c r="W906" s="20"/>
      <c r="X906" s="20"/>
      <c r="Y906" s="18"/>
      <c r="Z906" s="18"/>
      <c r="AA906" s="21"/>
      <c r="AB906" s="21"/>
      <c r="AC906" s="22"/>
      <c r="AD906" s="22"/>
      <c r="AE906" s="17"/>
    </row>
    <row r="907" ht="15.75" customHeight="1">
      <c r="A907" s="17"/>
      <c r="B907" s="17"/>
      <c r="C907" s="17"/>
      <c r="D907" s="17"/>
      <c r="E907" s="17"/>
      <c r="F907" s="17"/>
      <c r="G907" s="1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9"/>
      <c r="V907" s="19"/>
      <c r="W907" s="20"/>
      <c r="X907" s="20"/>
      <c r="Y907" s="18"/>
      <c r="Z907" s="18"/>
      <c r="AA907" s="21"/>
      <c r="AB907" s="21"/>
      <c r="AC907" s="22"/>
      <c r="AD907" s="22"/>
      <c r="AE907" s="17"/>
    </row>
    <row r="908" ht="15.75" customHeight="1">
      <c r="A908" s="17"/>
      <c r="B908" s="17"/>
      <c r="C908" s="17"/>
      <c r="D908" s="17"/>
      <c r="E908" s="17"/>
      <c r="F908" s="17"/>
      <c r="G908" s="1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9"/>
      <c r="V908" s="19"/>
      <c r="W908" s="20"/>
      <c r="X908" s="20"/>
      <c r="Y908" s="18"/>
      <c r="Z908" s="18"/>
      <c r="AA908" s="21"/>
      <c r="AB908" s="21"/>
      <c r="AC908" s="22"/>
      <c r="AD908" s="22"/>
      <c r="AE908" s="17"/>
    </row>
    <row r="909" ht="15.75" customHeight="1">
      <c r="A909" s="17"/>
      <c r="B909" s="17"/>
      <c r="C909" s="17"/>
      <c r="D909" s="17"/>
      <c r="E909" s="17"/>
      <c r="F909" s="17"/>
      <c r="G909" s="1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9"/>
      <c r="V909" s="19"/>
      <c r="W909" s="20"/>
      <c r="X909" s="20"/>
      <c r="Y909" s="18"/>
      <c r="Z909" s="18"/>
      <c r="AA909" s="21"/>
      <c r="AB909" s="21"/>
      <c r="AC909" s="22"/>
      <c r="AD909" s="22"/>
      <c r="AE909" s="17"/>
    </row>
    <row r="910" ht="15.75" customHeight="1">
      <c r="A910" s="17"/>
      <c r="B910" s="17"/>
      <c r="C910" s="17"/>
      <c r="D910" s="17"/>
      <c r="E910" s="17"/>
      <c r="F910" s="17"/>
      <c r="G910" s="1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9"/>
      <c r="V910" s="19"/>
      <c r="W910" s="20"/>
      <c r="X910" s="20"/>
      <c r="Y910" s="18"/>
      <c r="Z910" s="18"/>
      <c r="AA910" s="21"/>
      <c r="AB910" s="21"/>
      <c r="AC910" s="22"/>
      <c r="AD910" s="22"/>
      <c r="AE910" s="17"/>
    </row>
    <row r="911" ht="15.75" customHeight="1">
      <c r="A911" s="17"/>
      <c r="B911" s="17"/>
      <c r="C911" s="17"/>
      <c r="D911" s="17"/>
      <c r="E911" s="17"/>
      <c r="F911" s="17"/>
      <c r="G911" s="1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9"/>
      <c r="V911" s="19"/>
      <c r="W911" s="20"/>
      <c r="X911" s="20"/>
      <c r="Y911" s="18"/>
      <c r="Z911" s="18"/>
      <c r="AA911" s="21"/>
      <c r="AB911" s="21"/>
      <c r="AC911" s="22"/>
      <c r="AD911" s="22"/>
      <c r="AE911" s="17"/>
    </row>
    <row r="912" ht="15.75" customHeight="1">
      <c r="A912" s="17"/>
      <c r="B912" s="17"/>
      <c r="C912" s="17"/>
      <c r="D912" s="17"/>
      <c r="E912" s="17"/>
      <c r="F912" s="17"/>
      <c r="G912" s="1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9"/>
      <c r="V912" s="19"/>
      <c r="W912" s="20"/>
      <c r="X912" s="20"/>
      <c r="Y912" s="18"/>
      <c r="Z912" s="18"/>
      <c r="AA912" s="21"/>
      <c r="AB912" s="21"/>
      <c r="AC912" s="22"/>
      <c r="AD912" s="22"/>
      <c r="AE912" s="17"/>
    </row>
    <row r="913" ht="15.75" customHeight="1">
      <c r="A913" s="17"/>
      <c r="B913" s="17"/>
      <c r="C913" s="17"/>
      <c r="D913" s="17"/>
      <c r="E913" s="17"/>
      <c r="F913" s="17"/>
      <c r="G913" s="1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9"/>
      <c r="V913" s="19"/>
      <c r="W913" s="20"/>
      <c r="X913" s="20"/>
      <c r="Y913" s="18"/>
      <c r="Z913" s="18"/>
      <c r="AA913" s="21"/>
      <c r="AB913" s="21"/>
      <c r="AC913" s="22"/>
      <c r="AD913" s="22"/>
      <c r="AE913" s="17"/>
    </row>
    <row r="914" ht="15.75" customHeight="1">
      <c r="A914" s="17"/>
      <c r="B914" s="17"/>
      <c r="C914" s="17"/>
      <c r="D914" s="17"/>
      <c r="E914" s="17"/>
      <c r="F914" s="17"/>
      <c r="G914" s="1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9"/>
      <c r="V914" s="19"/>
      <c r="W914" s="20"/>
      <c r="X914" s="20"/>
      <c r="Y914" s="18"/>
      <c r="Z914" s="18"/>
      <c r="AA914" s="21"/>
      <c r="AB914" s="21"/>
      <c r="AC914" s="22"/>
      <c r="AD914" s="22"/>
      <c r="AE914" s="17"/>
    </row>
    <row r="915" ht="15.75" customHeight="1">
      <c r="A915" s="17"/>
      <c r="B915" s="17"/>
      <c r="C915" s="17"/>
      <c r="D915" s="17"/>
      <c r="E915" s="17"/>
      <c r="F915" s="17"/>
      <c r="G915" s="1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9"/>
      <c r="V915" s="19"/>
      <c r="W915" s="20"/>
      <c r="X915" s="20"/>
      <c r="Y915" s="18"/>
      <c r="Z915" s="18"/>
      <c r="AA915" s="21"/>
      <c r="AB915" s="21"/>
      <c r="AC915" s="22"/>
      <c r="AD915" s="22"/>
      <c r="AE915" s="17"/>
    </row>
    <row r="916" ht="15.75" customHeight="1">
      <c r="A916" s="17"/>
      <c r="B916" s="17"/>
      <c r="C916" s="17"/>
      <c r="D916" s="17"/>
      <c r="E916" s="17"/>
      <c r="F916" s="17"/>
      <c r="G916" s="1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9"/>
      <c r="V916" s="19"/>
      <c r="W916" s="20"/>
      <c r="X916" s="20"/>
      <c r="Y916" s="18"/>
      <c r="Z916" s="18"/>
      <c r="AA916" s="21"/>
      <c r="AB916" s="21"/>
      <c r="AC916" s="22"/>
      <c r="AD916" s="22"/>
      <c r="AE916" s="17"/>
    </row>
    <row r="917" ht="15.75" customHeight="1">
      <c r="A917" s="17"/>
      <c r="B917" s="17"/>
      <c r="C917" s="17"/>
      <c r="D917" s="17"/>
      <c r="E917" s="17"/>
      <c r="F917" s="17"/>
      <c r="G917" s="1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9"/>
      <c r="V917" s="19"/>
      <c r="W917" s="20"/>
      <c r="X917" s="20"/>
      <c r="Y917" s="18"/>
      <c r="Z917" s="18"/>
      <c r="AA917" s="21"/>
      <c r="AB917" s="21"/>
      <c r="AC917" s="22"/>
      <c r="AD917" s="22"/>
      <c r="AE917" s="17"/>
    </row>
    <row r="918" ht="15.75" customHeight="1">
      <c r="A918" s="17"/>
      <c r="B918" s="17"/>
      <c r="C918" s="17"/>
      <c r="D918" s="17"/>
      <c r="E918" s="17"/>
      <c r="F918" s="17"/>
      <c r="G918" s="1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9"/>
      <c r="V918" s="19"/>
      <c r="W918" s="20"/>
      <c r="X918" s="20"/>
      <c r="Y918" s="18"/>
      <c r="Z918" s="18"/>
      <c r="AA918" s="21"/>
      <c r="AB918" s="21"/>
      <c r="AC918" s="22"/>
      <c r="AD918" s="22"/>
      <c r="AE918" s="17"/>
    </row>
    <row r="919" ht="15.75" customHeight="1">
      <c r="A919" s="17"/>
      <c r="B919" s="17"/>
      <c r="C919" s="17"/>
      <c r="D919" s="17"/>
      <c r="E919" s="17"/>
      <c r="F919" s="17"/>
      <c r="G919" s="1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9"/>
      <c r="V919" s="19"/>
      <c r="W919" s="20"/>
      <c r="X919" s="20"/>
      <c r="Y919" s="18"/>
      <c r="Z919" s="18"/>
      <c r="AA919" s="21"/>
      <c r="AB919" s="21"/>
      <c r="AC919" s="22"/>
      <c r="AD919" s="22"/>
      <c r="AE919" s="17"/>
    </row>
    <row r="920" ht="15.75" customHeight="1">
      <c r="A920" s="17"/>
      <c r="B920" s="17"/>
      <c r="C920" s="17"/>
      <c r="D920" s="17"/>
      <c r="E920" s="17"/>
      <c r="F920" s="17"/>
      <c r="G920" s="1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9"/>
      <c r="V920" s="19"/>
      <c r="W920" s="20"/>
      <c r="X920" s="20"/>
      <c r="Y920" s="18"/>
      <c r="Z920" s="18"/>
      <c r="AA920" s="21"/>
      <c r="AB920" s="21"/>
      <c r="AC920" s="22"/>
      <c r="AD920" s="22"/>
      <c r="AE920" s="17"/>
    </row>
    <row r="921" ht="15.75" customHeight="1">
      <c r="A921" s="17"/>
      <c r="B921" s="17"/>
      <c r="C921" s="17"/>
      <c r="D921" s="17"/>
      <c r="E921" s="17"/>
      <c r="F921" s="17"/>
      <c r="G921" s="1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9"/>
      <c r="V921" s="19"/>
      <c r="W921" s="20"/>
      <c r="X921" s="20"/>
      <c r="Y921" s="18"/>
      <c r="Z921" s="18"/>
      <c r="AA921" s="21"/>
      <c r="AB921" s="21"/>
      <c r="AC921" s="22"/>
      <c r="AD921" s="22"/>
      <c r="AE921" s="17"/>
    </row>
    <row r="922" ht="15.75" customHeight="1">
      <c r="A922" s="17"/>
      <c r="B922" s="17"/>
      <c r="C922" s="17"/>
      <c r="D922" s="17"/>
      <c r="E922" s="17"/>
      <c r="F922" s="17"/>
      <c r="G922" s="1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9"/>
      <c r="V922" s="19"/>
      <c r="W922" s="20"/>
      <c r="X922" s="20"/>
      <c r="Y922" s="18"/>
      <c r="Z922" s="18"/>
      <c r="AA922" s="21"/>
      <c r="AB922" s="21"/>
      <c r="AC922" s="22"/>
      <c r="AD922" s="22"/>
      <c r="AE922" s="17"/>
    </row>
    <row r="923" ht="15.75" customHeight="1">
      <c r="A923" s="17"/>
      <c r="B923" s="17"/>
      <c r="C923" s="17"/>
      <c r="D923" s="17"/>
      <c r="E923" s="17"/>
      <c r="F923" s="17"/>
      <c r="G923" s="1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9"/>
      <c r="V923" s="19"/>
      <c r="W923" s="20"/>
      <c r="X923" s="20"/>
      <c r="Y923" s="18"/>
      <c r="Z923" s="18"/>
      <c r="AA923" s="21"/>
      <c r="AB923" s="21"/>
      <c r="AC923" s="22"/>
      <c r="AD923" s="22"/>
      <c r="AE923" s="17"/>
    </row>
    <row r="924" ht="15.75" customHeight="1">
      <c r="A924" s="17"/>
      <c r="B924" s="17"/>
      <c r="C924" s="17"/>
      <c r="D924" s="17"/>
      <c r="E924" s="17"/>
      <c r="F924" s="17"/>
      <c r="G924" s="1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9"/>
      <c r="V924" s="19"/>
      <c r="W924" s="20"/>
      <c r="X924" s="20"/>
      <c r="Y924" s="18"/>
      <c r="Z924" s="18"/>
      <c r="AA924" s="21"/>
      <c r="AB924" s="21"/>
      <c r="AC924" s="22"/>
      <c r="AD924" s="22"/>
      <c r="AE924" s="17"/>
    </row>
    <row r="925" ht="15.75" customHeight="1">
      <c r="A925" s="17"/>
      <c r="B925" s="17"/>
      <c r="C925" s="17"/>
      <c r="D925" s="17"/>
      <c r="E925" s="17"/>
      <c r="F925" s="17"/>
      <c r="G925" s="1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9"/>
      <c r="V925" s="19"/>
      <c r="W925" s="20"/>
      <c r="X925" s="20"/>
      <c r="Y925" s="18"/>
      <c r="Z925" s="18"/>
      <c r="AA925" s="21"/>
      <c r="AB925" s="21"/>
      <c r="AC925" s="22"/>
      <c r="AD925" s="22"/>
      <c r="AE925" s="17"/>
    </row>
    <row r="926" ht="15.75" customHeight="1">
      <c r="A926" s="17"/>
      <c r="B926" s="17"/>
      <c r="C926" s="17"/>
      <c r="D926" s="17"/>
      <c r="E926" s="17"/>
      <c r="F926" s="17"/>
      <c r="G926" s="1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9"/>
      <c r="V926" s="19"/>
      <c r="W926" s="20"/>
      <c r="X926" s="20"/>
      <c r="Y926" s="18"/>
      <c r="Z926" s="18"/>
      <c r="AA926" s="21"/>
      <c r="AB926" s="21"/>
      <c r="AC926" s="22"/>
      <c r="AD926" s="22"/>
      <c r="AE926" s="17"/>
    </row>
    <row r="927" ht="15.75" customHeight="1">
      <c r="A927" s="17"/>
      <c r="B927" s="17"/>
      <c r="C927" s="17"/>
      <c r="D927" s="17"/>
      <c r="E927" s="17"/>
      <c r="F927" s="17"/>
      <c r="G927" s="1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9"/>
      <c r="V927" s="19"/>
      <c r="W927" s="20"/>
      <c r="X927" s="20"/>
      <c r="Y927" s="18"/>
      <c r="Z927" s="18"/>
      <c r="AA927" s="21"/>
      <c r="AB927" s="21"/>
      <c r="AC927" s="22"/>
      <c r="AD927" s="22"/>
      <c r="AE927" s="17"/>
    </row>
    <row r="928" ht="15.75" customHeight="1">
      <c r="A928" s="17"/>
      <c r="B928" s="17"/>
      <c r="C928" s="17"/>
      <c r="D928" s="17"/>
      <c r="E928" s="17"/>
      <c r="F928" s="17"/>
      <c r="G928" s="1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9"/>
      <c r="V928" s="19"/>
      <c r="W928" s="20"/>
      <c r="X928" s="20"/>
      <c r="Y928" s="18"/>
      <c r="Z928" s="18"/>
      <c r="AA928" s="21"/>
      <c r="AB928" s="21"/>
      <c r="AC928" s="22"/>
      <c r="AD928" s="22"/>
      <c r="AE928" s="17"/>
    </row>
    <row r="929" ht="15.75" customHeight="1">
      <c r="A929" s="17"/>
      <c r="B929" s="17"/>
      <c r="C929" s="17"/>
      <c r="D929" s="17"/>
      <c r="E929" s="17"/>
      <c r="F929" s="17"/>
      <c r="G929" s="1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9"/>
      <c r="V929" s="19"/>
      <c r="W929" s="20"/>
      <c r="X929" s="20"/>
      <c r="Y929" s="18"/>
      <c r="Z929" s="18"/>
      <c r="AA929" s="21"/>
      <c r="AB929" s="21"/>
      <c r="AC929" s="22"/>
      <c r="AD929" s="22"/>
      <c r="AE929" s="17"/>
    </row>
    <row r="930" ht="15.75" customHeight="1">
      <c r="A930" s="17"/>
      <c r="B930" s="17"/>
      <c r="C930" s="17"/>
      <c r="D930" s="17"/>
      <c r="E930" s="17"/>
      <c r="F930" s="17"/>
      <c r="G930" s="1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9"/>
      <c r="V930" s="19"/>
      <c r="W930" s="20"/>
      <c r="X930" s="20"/>
      <c r="Y930" s="18"/>
      <c r="Z930" s="18"/>
      <c r="AA930" s="21"/>
      <c r="AB930" s="21"/>
      <c r="AC930" s="22"/>
      <c r="AD930" s="22"/>
      <c r="AE930" s="17"/>
    </row>
    <row r="931" ht="15.75" customHeight="1">
      <c r="A931" s="17"/>
      <c r="B931" s="17"/>
      <c r="C931" s="17"/>
      <c r="D931" s="17"/>
      <c r="E931" s="17"/>
      <c r="F931" s="17"/>
      <c r="G931" s="1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9"/>
      <c r="V931" s="19"/>
      <c r="W931" s="20"/>
      <c r="X931" s="20"/>
      <c r="Y931" s="18"/>
      <c r="Z931" s="18"/>
      <c r="AA931" s="21"/>
      <c r="AB931" s="21"/>
      <c r="AC931" s="22"/>
      <c r="AD931" s="22"/>
      <c r="AE931" s="17"/>
    </row>
    <row r="932" ht="15.75" customHeight="1">
      <c r="A932" s="17"/>
      <c r="B932" s="17"/>
      <c r="C932" s="17"/>
      <c r="D932" s="17"/>
      <c r="E932" s="17"/>
      <c r="F932" s="17"/>
      <c r="G932" s="1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9"/>
      <c r="V932" s="19"/>
      <c r="W932" s="20"/>
      <c r="X932" s="20"/>
      <c r="Y932" s="18"/>
      <c r="Z932" s="18"/>
      <c r="AA932" s="21"/>
      <c r="AB932" s="21"/>
      <c r="AC932" s="22"/>
      <c r="AD932" s="22"/>
      <c r="AE932" s="17"/>
    </row>
    <row r="933" ht="15.75" customHeight="1">
      <c r="A933" s="17"/>
      <c r="B933" s="17"/>
      <c r="C933" s="17"/>
      <c r="D933" s="17"/>
      <c r="E933" s="17"/>
      <c r="F933" s="17"/>
      <c r="G933" s="1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9"/>
      <c r="V933" s="19"/>
      <c r="W933" s="20"/>
      <c r="X933" s="20"/>
      <c r="Y933" s="18"/>
      <c r="Z933" s="18"/>
      <c r="AA933" s="21"/>
      <c r="AB933" s="21"/>
      <c r="AC933" s="22"/>
      <c r="AD933" s="22"/>
      <c r="AE933" s="17"/>
    </row>
    <row r="934" ht="15.75" customHeight="1">
      <c r="A934" s="17"/>
      <c r="B934" s="17"/>
      <c r="C934" s="17"/>
      <c r="D934" s="17"/>
      <c r="E934" s="17"/>
      <c r="F934" s="17"/>
      <c r="G934" s="1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9"/>
      <c r="V934" s="19"/>
      <c r="W934" s="20"/>
      <c r="X934" s="20"/>
      <c r="Y934" s="18"/>
      <c r="Z934" s="18"/>
      <c r="AA934" s="21"/>
      <c r="AB934" s="21"/>
      <c r="AC934" s="22"/>
      <c r="AD934" s="22"/>
      <c r="AE934" s="17"/>
    </row>
    <row r="935" ht="15.75" customHeight="1">
      <c r="A935" s="17"/>
      <c r="B935" s="17"/>
      <c r="C935" s="17"/>
      <c r="D935" s="17"/>
      <c r="E935" s="17"/>
      <c r="F935" s="17"/>
      <c r="G935" s="1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9"/>
      <c r="V935" s="19"/>
      <c r="W935" s="20"/>
      <c r="X935" s="20"/>
      <c r="Y935" s="18"/>
      <c r="Z935" s="18"/>
      <c r="AA935" s="21"/>
      <c r="AB935" s="21"/>
      <c r="AC935" s="22"/>
      <c r="AD935" s="22"/>
      <c r="AE935" s="17"/>
    </row>
    <row r="936" ht="15.75" customHeight="1">
      <c r="A936" s="17"/>
      <c r="B936" s="17"/>
      <c r="C936" s="17"/>
      <c r="D936" s="17"/>
      <c r="E936" s="17"/>
      <c r="F936" s="17"/>
      <c r="G936" s="1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9"/>
      <c r="V936" s="19"/>
      <c r="W936" s="20"/>
      <c r="X936" s="20"/>
      <c r="Y936" s="18"/>
      <c r="Z936" s="18"/>
      <c r="AA936" s="21"/>
      <c r="AB936" s="21"/>
      <c r="AC936" s="22"/>
      <c r="AD936" s="22"/>
      <c r="AE936" s="17"/>
    </row>
    <row r="937" ht="15.75" customHeight="1">
      <c r="A937" s="17"/>
      <c r="B937" s="17"/>
      <c r="C937" s="17"/>
      <c r="D937" s="17"/>
      <c r="E937" s="17"/>
      <c r="F937" s="17"/>
      <c r="G937" s="1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9"/>
      <c r="V937" s="19"/>
      <c r="W937" s="20"/>
      <c r="X937" s="20"/>
      <c r="Y937" s="18"/>
      <c r="Z937" s="18"/>
      <c r="AA937" s="21"/>
      <c r="AB937" s="21"/>
      <c r="AC937" s="22"/>
      <c r="AD937" s="22"/>
      <c r="AE937" s="17"/>
    </row>
    <row r="938" ht="15.75" customHeight="1">
      <c r="A938" s="17"/>
      <c r="B938" s="17"/>
      <c r="C938" s="17"/>
      <c r="D938" s="17"/>
      <c r="E938" s="17"/>
      <c r="F938" s="17"/>
      <c r="G938" s="1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9"/>
      <c r="V938" s="19"/>
      <c r="W938" s="20"/>
      <c r="X938" s="20"/>
      <c r="Y938" s="18"/>
      <c r="Z938" s="18"/>
      <c r="AA938" s="21"/>
      <c r="AB938" s="21"/>
      <c r="AC938" s="22"/>
      <c r="AD938" s="22"/>
      <c r="AE938" s="17"/>
    </row>
    <row r="939" ht="15.75" customHeight="1">
      <c r="A939" s="17"/>
      <c r="B939" s="17"/>
      <c r="C939" s="17"/>
      <c r="D939" s="17"/>
      <c r="E939" s="17"/>
      <c r="F939" s="17"/>
      <c r="G939" s="1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9"/>
      <c r="V939" s="19"/>
      <c r="W939" s="20"/>
      <c r="X939" s="20"/>
      <c r="Y939" s="18"/>
      <c r="Z939" s="18"/>
      <c r="AA939" s="21"/>
      <c r="AB939" s="21"/>
      <c r="AC939" s="22"/>
      <c r="AD939" s="22"/>
      <c r="AE939" s="17"/>
    </row>
    <row r="940" ht="15.75" customHeight="1">
      <c r="A940" s="17"/>
      <c r="B940" s="17"/>
      <c r="C940" s="17"/>
      <c r="D940" s="17"/>
      <c r="E940" s="17"/>
      <c r="F940" s="17"/>
      <c r="G940" s="1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9"/>
      <c r="V940" s="19"/>
      <c r="W940" s="20"/>
      <c r="X940" s="20"/>
      <c r="Y940" s="18"/>
      <c r="Z940" s="18"/>
      <c r="AA940" s="21"/>
      <c r="AB940" s="21"/>
      <c r="AC940" s="22"/>
      <c r="AD940" s="22"/>
      <c r="AE940" s="17"/>
    </row>
    <row r="941" ht="15.75" customHeight="1">
      <c r="A941" s="17"/>
      <c r="B941" s="17"/>
      <c r="C941" s="17"/>
      <c r="D941" s="17"/>
      <c r="E941" s="17"/>
      <c r="F941" s="17"/>
      <c r="G941" s="1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9"/>
      <c r="V941" s="19"/>
      <c r="W941" s="20"/>
      <c r="X941" s="20"/>
      <c r="Y941" s="18"/>
      <c r="Z941" s="18"/>
      <c r="AA941" s="21"/>
      <c r="AB941" s="21"/>
      <c r="AC941" s="22"/>
      <c r="AD941" s="22"/>
      <c r="AE941" s="17"/>
    </row>
    <row r="942" ht="15.75" customHeight="1">
      <c r="A942" s="17"/>
      <c r="B942" s="17"/>
      <c r="C942" s="17"/>
      <c r="D942" s="17"/>
      <c r="E942" s="17"/>
      <c r="F942" s="17"/>
      <c r="G942" s="1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9"/>
      <c r="V942" s="19"/>
      <c r="W942" s="20"/>
      <c r="X942" s="20"/>
      <c r="Y942" s="18"/>
      <c r="Z942" s="18"/>
      <c r="AA942" s="21"/>
      <c r="AB942" s="21"/>
      <c r="AC942" s="22"/>
      <c r="AD942" s="22"/>
      <c r="AE942" s="17"/>
    </row>
    <row r="943" ht="15.75" customHeight="1">
      <c r="A943" s="17"/>
      <c r="B943" s="17"/>
      <c r="C943" s="17"/>
      <c r="D943" s="17"/>
      <c r="E943" s="17"/>
      <c r="F943" s="17"/>
      <c r="G943" s="1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9"/>
      <c r="V943" s="19"/>
      <c r="W943" s="20"/>
      <c r="X943" s="20"/>
      <c r="Y943" s="18"/>
      <c r="Z943" s="18"/>
      <c r="AA943" s="21"/>
      <c r="AB943" s="21"/>
      <c r="AC943" s="22"/>
      <c r="AD943" s="22"/>
      <c r="AE943" s="17"/>
    </row>
    <row r="944" ht="15.75" customHeight="1">
      <c r="A944" s="17"/>
      <c r="B944" s="17"/>
      <c r="C944" s="17"/>
      <c r="D944" s="17"/>
      <c r="E944" s="17"/>
      <c r="F944" s="17"/>
      <c r="G944" s="1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9"/>
      <c r="V944" s="19"/>
      <c r="W944" s="20"/>
      <c r="X944" s="20"/>
      <c r="Y944" s="18"/>
      <c r="Z944" s="18"/>
      <c r="AA944" s="21"/>
      <c r="AB944" s="21"/>
      <c r="AC944" s="22"/>
      <c r="AD944" s="22"/>
      <c r="AE944" s="17"/>
    </row>
    <row r="945" ht="15.75" customHeight="1">
      <c r="A945" s="17"/>
      <c r="B945" s="17"/>
      <c r="C945" s="17"/>
      <c r="D945" s="17"/>
      <c r="E945" s="17"/>
      <c r="F945" s="17"/>
      <c r="G945" s="1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9"/>
      <c r="V945" s="19"/>
      <c r="W945" s="20"/>
      <c r="X945" s="20"/>
      <c r="Y945" s="18"/>
      <c r="Z945" s="18"/>
      <c r="AA945" s="21"/>
      <c r="AB945" s="21"/>
      <c r="AC945" s="22"/>
      <c r="AD945" s="22"/>
      <c r="AE945" s="17"/>
    </row>
    <row r="946" ht="15.75" customHeight="1">
      <c r="A946" s="17"/>
      <c r="B946" s="17"/>
      <c r="C946" s="17"/>
      <c r="D946" s="17"/>
      <c r="E946" s="17"/>
      <c r="F946" s="17"/>
      <c r="G946" s="1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9"/>
      <c r="V946" s="19"/>
      <c r="W946" s="20"/>
      <c r="X946" s="20"/>
      <c r="Y946" s="18"/>
      <c r="Z946" s="18"/>
      <c r="AA946" s="21"/>
      <c r="AB946" s="21"/>
      <c r="AC946" s="22"/>
      <c r="AD946" s="22"/>
      <c r="AE946" s="17"/>
    </row>
    <row r="947" ht="15.75" customHeight="1">
      <c r="A947" s="17"/>
      <c r="B947" s="17"/>
      <c r="C947" s="17"/>
      <c r="D947" s="17"/>
      <c r="E947" s="17"/>
      <c r="F947" s="17"/>
      <c r="G947" s="1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9"/>
      <c r="V947" s="19"/>
      <c r="W947" s="20"/>
      <c r="X947" s="20"/>
      <c r="Y947" s="18"/>
      <c r="Z947" s="18"/>
      <c r="AA947" s="21"/>
      <c r="AB947" s="21"/>
      <c r="AC947" s="22"/>
      <c r="AD947" s="22"/>
      <c r="AE947" s="17"/>
    </row>
    <row r="948" ht="15.75" customHeight="1">
      <c r="A948" s="17"/>
      <c r="B948" s="17"/>
      <c r="C948" s="17"/>
      <c r="D948" s="17"/>
      <c r="E948" s="17"/>
      <c r="F948" s="17"/>
      <c r="G948" s="1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9"/>
      <c r="V948" s="19"/>
      <c r="W948" s="20"/>
      <c r="X948" s="20"/>
      <c r="Y948" s="18"/>
      <c r="Z948" s="18"/>
      <c r="AA948" s="21"/>
      <c r="AB948" s="21"/>
      <c r="AC948" s="22"/>
      <c r="AD948" s="22"/>
      <c r="AE948" s="17"/>
    </row>
    <row r="949" ht="15.75" customHeight="1">
      <c r="A949" s="17"/>
      <c r="B949" s="17"/>
      <c r="C949" s="17"/>
      <c r="D949" s="17"/>
      <c r="E949" s="17"/>
      <c r="F949" s="17"/>
      <c r="G949" s="1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9"/>
      <c r="V949" s="19"/>
      <c r="W949" s="20"/>
      <c r="X949" s="20"/>
      <c r="Y949" s="18"/>
      <c r="Z949" s="18"/>
      <c r="AA949" s="21"/>
      <c r="AB949" s="21"/>
      <c r="AC949" s="22"/>
      <c r="AD949" s="22"/>
      <c r="AE949" s="17"/>
    </row>
    <row r="950" ht="15.75" customHeight="1">
      <c r="A950" s="17"/>
      <c r="B950" s="17"/>
      <c r="C950" s="17"/>
      <c r="D950" s="17"/>
      <c r="E950" s="17"/>
      <c r="F950" s="17"/>
      <c r="G950" s="1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9"/>
      <c r="V950" s="19"/>
      <c r="W950" s="20"/>
      <c r="X950" s="20"/>
      <c r="Y950" s="18"/>
      <c r="Z950" s="18"/>
      <c r="AA950" s="21"/>
      <c r="AB950" s="21"/>
      <c r="AC950" s="22"/>
      <c r="AD950" s="22"/>
      <c r="AE950" s="17"/>
    </row>
    <row r="951" ht="15.75" customHeight="1">
      <c r="A951" s="17"/>
      <c r="B951" s="17"/>
      <c r="C951" s="17"/>
      <c r="D951" s="17"/>
      <c r="E951" s="17"/>
      <c r="F951" s="17"/>
      <c r="G951" s="1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9"/>
      <c r="V951" s="19"/>
      <c r="W951" s="20"/>
      <c r="X951" s="20"/>
      <c r="Y951" s="18"/>
      <c r="Z951" s="18"/>
      <c r="AA951" s="21"/>
      <c r="AB951" s="21"/>
      <c r="AC951" s="22"/>
      <c r="AD951" s="22"/>
      <c r="AE951" s="17"/>
    </row>
    <row r="952" ht="15.75" customHeight="1">
      <c r="A952" s="17"/>
      <c r="B952" s="17"/>
      <c r="C952" s="17"/>
      <c r="D952" s="17"/>
      <c r="E952" s="17"/>
      <c r="F952" s="17"/>
      <c r="G952" s="1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9"/>
      <c r="V952" s="19"/>
      <c r="W952" s="20"/>
      <c r="X952" s="20"/>
      <c r="Y952" s="18"/>
      <c r="Z952" s="18"/>
      <c r="AA952" s="21"/>
      <c r="AB952" s="21"/>
      <c r="AC952" s="22"/>
      <c r="AD952" s="22"/>
      <c r="AE952" s="17"/>
    </row>
    <row r="953" ht="15.75" customHeight="1">
      <c r="A953" s="17"/>
      <c r="B953" s="17"/>
      <c r="C953" s="17"/>
      <c r="D953" s="17"/>
      <c r="E953" s="17"/>
      <c r="F953" s="17"/>
      <c r="G953" s="1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9"/>
      <c r="V953" s="19"/>
      <c r="W953" s="20"/>
      <c r="X953" s="20"/>
      <c r="Y953" s="18"/>
      <c r="Z953" s="18"/>
      <c r="AA953" s="21"/>
      <c r="AB953" s="21"/>
      <c r="AC953" s="22"/>
      <c r="AD953" s="22"/>
      <c r="AE953" s="17"/>
    </row>
    <row r="954" ht="15.75" customHeight="1">
      <c r="A954" s="17"/>
      <c r="B954" s="17"/>
      <c r="C954" s="17"/>
      <c r="D954" s="17"/>
      <c r="E954" s="17"/>
      <c r="F954" s="17"/>
      <c r="G954" s="1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9"/>
      <c r="V954" s="19"/>
      <c r="W954" s="20"/>
      <c r="X954" s="20"/>
      <c r="Y954" s="18"/>
      <c r="Z954" s="18"/>
      <c r="AA954" s="21"/>
      <c r="AB954" s="21"/>
      <c r="AC954" s="22"/>
      <c r="AD954" s="22"/>
      <c r="AE954" s="17"/>
    </row>
    <row r="955" ht="15.75" customHeight="1">
      <c r="A955" s="17"/>
      <c r="B955" s="17"/>
      <c r="C955" s="17"/>
      <c r="D955" s="17"/>
      <c r="E955" s="17"/>
      <c r="F955" s="17"/>
      <c r="G955" s="1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9"/>
      <c r="V955" s="19"/>
      <c r="W955" s="20"/>
      <c r="X955" s="20"/>
      <c r="Y955" s="18"/>
      <c r="Z955" s="18"/>
      <c r="AA955" s="21"/>
      <c r="AB955" s="21"/>
      <c r="AC955" s="22"/>
      <c r="AD955" s="22"/>
      <c r="AE955" s="17"/>
    </row>
    <row r="956" ht="15.75" customHeight="1">
      <c r="A956" s="17"/>
      <c r="B956" s="17"/>
      <c r="C956" s="17"/>
      <c r="D956" s="17"/>
      <c r="E956" s="17"/>
      <c r="F956" s="17"/>
      <c r="G956" s="1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9"/>
      <c r="V956" s="19"/>
      <c r="W956" s="20"/>
      <c r="X956" s="20"/>
      <c r="Y956" s="18"/>
      <c r="Z956" s="18"/>
      <c r="AA956" s="21"/>
      <c r="AB956" s="21"/>
      <c r="AC956" s="22"/>
      <c r="AD956" s="22"/>
      <c r="AE956" s="17"/>
    </row>
    <row r="957" ht="15.75" customHeight="1">
      <c r="A957" s="17"/>
      <c r="B957" s="17"/>
      <c r="C957" s="17"/>
      <c r="D957" s="17"/>
      <c r="E957" s="17"/>
      <c r="F957" s="17"/>
      <c r="G957" s="1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9"/>
      <c r="V957" s="19"/>
      <c r="W957" s="20"/>
      <c r="X957" s="20"/>
      <c r="Y957" s="18"/>
      <c r="Z957" s="18"/>
      <c r="AA957" s="21"/>
      <c r="AB957" s="21"/>
      <c r="AC957" s="22"/>
      <c r="AD957" s="22"/>
      <c r="AE957" s="17"/>
    </row>
    <row r="958" ht="15.75" customHeight="1">
      <c r="A958" s="17"/>
      <c r="B958" s="17"/>
      <c r="C958" s="17"/>
      <c r="D958" s="17"/>
      <c r="E958" s="17"/>
      <c r="F958" s="17"/>
      <c r="G958" s="1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9"/>
      <c r="V958" s="19"/>
      <c r="W958" s="20"/>
      <c r="X958" s="20"/>
      <c r="Y958" s="18"/>
      <c r="Z958" s="18"/>
      <c r="AA958" s="21"/>
      <c r="AB958" s="21"/>
      <c r="AC958" s="22"/>
      <c r="AD958" s="22"/>
      <c r="AE958" s="17"/>
    </row>
    <row r="959" ht="15.75" customHeight="1">
      <c r="A959" s="17"/>
      <c r="B959" s="17"/>
      <c r="C959" s="17"/>
      <c r="D959" s="17"/>
      <c r="E959" s="17"/>
      <c r="F959" s="17"/>
      <c r="G959" s="1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9"/>
      <c r="V959" s="19"/>
      <c r="W959" s="20"/>
      <c r="X959" s="20"/>
      <c r="Y959" s="18"/>
      <c r="Z959" s="18"/>
      <c r="AA959" s="21"/>
      <c r="AB959" s="21"/>
      <c r="AC959" s="22"/>
      <c r="AD959" s="22"/>
      <c r="AE959" s="17"/>
    </row>
    <row r="960" ht="15.75" customHeight="1">
      <c r="A960" s="17"/>
      <c r="B960" s="17"/>
      <c r="C960" s="17"/>
      <c r="D960" s="17"/>
      <c r="E960" s="17"/>
      <c r="F960" s="17"/>
      <c r="G960" s="1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9"/>
      <c r="V960" s="19"/>
      <c r="W960" s="20"/>
      <c r="X960" s="20"/>
      <c r="Y960" s="18"/>
      <c r="Z960" s="18"/>
      <c r="AA960" s="21"/>
      <c r="AB960" s="21"/>
      <c r="AC960" s="22"/>
      <c r="AD960" s="22"/>
      <c r="AE960" s="17"/>
    </row>
    <row r="961" ht="15.75" customHeight="1">
      <c r="A961" s="17"/>
      <c r="B961" s="17"/>
      <c r="C961" s="17"/>
      <c r="D961" s="17"/>
      <c r="E961" s="17"/>
      <c r="F961" s="17"/>
      <c r="G961" s="1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9"/>
      <c r="V961" s="19"/>
      <c r="W961" s="20"/>
      <c r="X961" s="20"/>
      <c r="Y961" s="18"/>
      <c r="Z961" s="18"/>
      <c r="AA961" s="21"/>
      <c r="AB961" s="21"/>
      <c r="AC961" s="22"/>
      <c r="AD961" s="22"/>
      <c r="AE961" s="17"/>
    </row>
    <row r="962" ht="15.75" customHeight="1">
      <c r="A962" s="17"/>
      <c r="B962" s="17"/>
      <c r="C962" s="17"/>
      <c r="D962" s="17"/>
      <c r="E962" s="17"/>
      <c r="F962" s="17"/>
      <c r="G962" s="1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9"/>
      <c r="V962" s="19"/>
      <c r="W962" s="20"/>
      <c r="X962" s="20"/>
      <c r="Y962" s="18"/>
      <c r="Z962" s="18"/>
      <c r="AA962" s="21"/>
      <c r="AB962" s="21"/>
      <c r="AC962" s="22"/>
      <c r="AD962" s="22"/>
      <c r="AE962" s="17"/>
    </row>
    <row r="963" ht="15.75" customHeight="1">
      <c r="A963" s="17"/>
      <c r="B963" s="17"/>
      <c r="C963" s="17"/>
      <c r="D963" s="17"/>
      <c r="E963" s="17"/>
      <c r="F963" s="17"/>
      <c r="G963" s="1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9"/>
      <c r="V963" s="19"/>
      <c r="W963" s="20"/>
      <c r="X963" s="20"/>
      <c r="Y963" s="18"/>
      <c r="Z963" s="18"/>
      <c r="AA963" s="21"/>
      <c r="AB963" s="21"/>
      <c r="AC963" s="22"/>
      <c r="AD963" s="22"/>
      <c r="AE963" s="17"/>
    </row>
    <row r="964" ht="15.75" customHeight="1">
      <c r="A964" s="17"/>
      <c r="B964" s="17"/>
      <c r="C964" s="17"/>
      <c r="D964" s="17"/>
      <c r="E964" s="17"/>
      <c r="F964" s="17"/>
      <c r="G964" s="1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9"/>
      <c r="V964" s="19"/>
      <c r="W964" s="20"/>
      <c r="X964" s="20"/>
      <c r="Y964" s="18"/>
      <c r="Z964" s="18"/>
      <c r="AA964" s="21"/>
      <c r="AB964" s="21"/>
      <c r="AC964" s="22"/>
      <c r="AD964" s="22"/>
      <c r="AE964" s="17"/>
    </row>
    <row r="965" ht="15.75" customHeight="1">
      <c r="A965" s="17"/>
      <c r="B965" s="17"/>
      <c r="C965" s="17"/>
      <c r="D965" s="17"/>
      <c r="E965" s="17"/>
      <c r="F965" s="17"/>
      <c r="G965" s="1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9"/>
      <c r="V965" s="19"/>
      <c r="W965" s="20"/>
      <c r="X965" s="20"/>
      <c r="Y965" s="18"/>
      <c r="Z965" s="18"/>
      <c r="AA965" s="21"/>
      <c r="AB965" s="21"/>
      <c r="AC965" s="22"/>
      <c r="AD965" s="22"/>
      <c r="AE965" s="17"/>
    </row>
    <row r="966" ht="15.75" customHeight="1">
      <c r="A966" s="17"/>
      <c r="B966" s="17"/>
      <c r="C966" s="17"/>
      <c r="D966" s="17"/>
      <c r="E966" s="17"/>
      <c r="F966" s="17"/>
      <c r="G966" s="1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9"/>
      <c r="V966" s="19"/>
      <c r="W966" s="20"/>
      <c r="X966" s="20"/>
      <c r="Y966" s="18"/>
      <c r="Z966" s="18"/>
      <c r="AA966" s="21"/>
      <c r="AB966" s="21"/>
      <c r="AC966" s="22"/>
      <c r="AD966" s="22"/>
      <c r="AE966" s="17"/>
    </row>
    <row r="967" ht="15.75" customHeight="1">
      <c r="A967" s="17"/>
      <c r="B967" s="17"/>
      <c r="C967" s="17"/>
      <c r="D967" s="17"/>
      <c r="E967" s="17"/>
      <c r="F967" s="17"/>
      <c r="G967" s="1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9"/>
      <c r="V967" s="19"/>
      <c r="W967" s="20"/>
      <c r="X967" s="20"/>
      <c r="Y967" s="18"/>
      <c r="Z967" s="18"/>
      <c r="AA967" s="21"/>
      <c r="AB967" s="21"/>
      <c r="AC967" s="22"/>
      <c r="AD967" s="22"/>
      <c r="AE967" s="17"/>
    </row>
    <row r="968" ht="15.75" customHeight="1">
      <c r="A968" s="17"/>
      <c r="B968" s="17"/>
      <c r="C968" s="17"/>
      <c r="D968" s="17"/>
      <c r="E968" s="17"/>
      <c r="F968" s="17"/>
      <c r="G968" s="1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9"/>
      <c r="V968" s="19"/>
      <c r="W968" s="20"/>
      <c r="X968" s="20"/>
      <c r="Y968" s="18"/>
      <c r="Z968" s="18"/>
      <c r="AA968" s="21"/>
      <c r="AB968" s="21"/>
      <c r="AC968" s="22"/>
      <c r="AD968" s="22"/>
      <c r="AE968" s="17"/>
    </row>
    <row r="969" ht="15.75" customHeight="1">
      <c r="A969" s="17"/>
      <c r="B969" s="17"/>
      <c r="C969" s="17"/>
      <c r="D969" s="17"/>
      <c r="E969" s="17"/>
      <c r="F969" s="17"/>
      <c r="G969" s="1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9"/>
      <c r="V969" s="19"/>
      <c r="W969" s="20"/>
      <c r="X969" s="20"/>
      <c r="Y969" s="18"/>
      <c r="Z969" s="18"/>
      <c r="AA969" s="21"/>
      <c r="AB969" s="21"/>
      <c r="AC969" s="22"/>
      <c r="AD969" s="22"/>
      <c r="AE969" s="17"/>
    </row>
    <row r="970" ht="15.75" customHeight="1">
      <c r="A970" s="17"/>
      <c r="B970" s="17"/>
      <c r="C970" s="17"/>
      <c r="D970" s="17"/>
      <c r="E970" s="17"/>
      <c r="F970" s="17"/>
      <c r="G970" s="1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9"/>
      <c r="V970" s="19"/>
      <c r="W970" s="20"/>
      <c r="X970" s="20"/>
      <c r="Y970" s="18"/>
      <c r="Z970" s="18"/>
      <c r="AA970" s="21"/>
      <c r="AB970" s="21"/>
      <c r="AC970" s="22"/>
      <c r="AD970" s="22"/>
      <c r="AE970" s="17"/>
    </row>
    <row r="971" ht="15.75" customHeight="1">
      <c r="A971" s="17"/>
      <c r="B971" s="17"/>
      <c r="C971" s="17"/>
      <c r="D971" s="17"/>
      <c r="E971" s="17"/>
      <c r="F971" s="17"/>
      <c r="G971" s="1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9"/>
      <c r="V971" s="19"/>
      <c r="W971" s="20"/>
      <c r="X971" s="20"/>
      <c r="Y971" s="18"/>
      <c r="Z971" s="18"/>
      <c r="AA971" s="21"/>
      <c r="AB971" s="21"/>
      <c r="AC971" s="22"/>
      <c r="AD971" s="22"/>
      <c r="AE971" s="17"/>
    </row>
    <row r="972" ht="15.75" customHeight="1">
      <c r="A972" s="17"/>
      <c r="B972" s="17"/>
      <c r="C972" s="17"/>
      <c r="D972" s="17"/>
      <c r="E972" s="17"/>
      <c r="F972" s="17"/>
      <c r="G972" s="1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9"/>
      <c r="V972" s="19"/>
      <c r="W972" s="20"/>
      <c r="X972" s="20"/>
      <c r="Y972" s="18"/>
      <c r="Z972" s="18"/>
      <c r="AA972" s="21"/>
      <c r="AB972" s="21"/>
      <c r="AC972" s="22"/>
      <c r="AD972" s="22"/>
      <c r="AE972" s="17"/>
    </row>
    <row r="973" ht="15.75" customHeight="1">
      <c r="A973" s="17"/>
      <c r="B973" s="17"/>
      <c r="C973" s="17"/>
      <c r="D973" s="17"/>
      <c r="E973" s="17"/>
      <c r="F973" s="17"/>
      <c r="G973" s="1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9"/>
      <c r="V973" s="19"/>
      <c r="W973" s="20"/>
      <c r="X973" s="20"/>
      <c r="Y973" s="18"/>
      <c r="Z973" s="18"/>
      <c r="AA973" s="21"/>
      <c r="AB973" s="21"/>
      <c r="AC973" s="22"/>
      <c r="AD973" s="22"/>
      <c r="AE973" s="17"/>
    </row>
    <row r="974" ht="15.75" customHeight="1">
      <c r="A974" s="17"/>
      <c r="B974" s="17"/>
      <c r="C974" s="17"/>
      <c r="D974" s="17"/>
      <c r="E974" s="17"/>
      <c r="F974" s="17"/>
      <c r="G974" s="1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9"/>
      <c r="V974" s="19"/>
      <c r="W974" s="20"/>
      <c r="X974" s="20"/>
      <c r="Y974" s="18"/>
      <c r="Z974" s="18"/>
      <c r="AA974" s="21"/>
      <c r="AB974" s="21"/>
      <c r="AC974" s="22"/>
      <c r="AD974" s="22"/>
      <c r="AE974" s="17"/>
    </row>
    <row r="975" ht="15.75" customHeight="1">
      <c r="A975" s="17"/>
      <c r="B975" s="17"/>
      <c r="C975" s="17"/>
      <c r="D975" s="17"/>
      <c r="E975" s="17"/>
      <c r="F975" s="17"/>
      <c r="G975" s="1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9"/>
      <c r="V975" s="19"/>
      <c r="W975" s="20"/>
      <c r="X975" s="20"/>
      <c r="Y975" s="18"/>
      <c r="Z975" s="18"/>
      <c r="AA975" s="21"/>
      <c r="AB975" s="21"/>
      <c r="AC975" s="22"/>
      <c r="AD975" s="22"/>
      <c r="AE975" s="17"/>
    </row>
    <row r="976" ht="15.75" customHeight="1">
      <c r="A976" s="17"/>
      <c r="B976" s="17"/>
      <c r="C976" s="17"/>
      <c r="D976" s="17"/>
      <c r="E976" s="17"/>
      <c r="F976" s="17"/>
      <c r="G976" s="1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9"/>
      <c r="V976" s="19"/>
      <c r="W976" s="20"/>
      <c r="X976" s="20"/>
      <c r="Y976" s="18"/>
      <c r="Z976" s="18"/>
      <c r="AA976" s="21"/>
      <c r="AB976" s="21"/>
      <c r="AC976" s="22"/>
      <c r="AD976" s="22"/>
      <c r="AE976" s="17"/>
    </row>
    <row r="977" ht="15.75" customHeight="1">
      <c r="A977" s="17"/>
      <c r="B977" s="17"/>
      <c r="C977" s="17"/>
      <c r="D977" s="17"/>
      <c r="E977" s="17"/>
      <c r="F977" s="17"/>
      <c r="G977" s="1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9"/>
      <c r="V977" s="19"/>
      <c r="W977" s="20"/>
      <c r="X977" s="20"/>
      <c r="Y977" s="18"/>
      <c r="Z977" s="18"/>
      <c r="AA977" s="21"/>
      <c r="AB977" s="21"/>
      <c r="AC977" s="22"/>
      <c r="AD977" s="22"/>
      <c r="AE977" s="17"/>
    </row>
    <row r="978" ht="15.75" customHeight="1">
      <c r="A978" s="17"/>
      <c r="B978" s="17"/>
      <c r="C978" s="17"/>
      <c r="D978" s="17"/>
      <c r="E978" s="17"/>
      <c r="F978" s="17"/>
      <c r="G978" s="1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9"/>
      <c r="V978" s="19"/>
      <c r="W978" s="20"/>
      <c r="X978" s="20"/>
      <c r="Y978" s="18"/>
      <c r="Z978" s="18"/>
      <c r="AA978" s="21"/>
      <c r="AB978" s="21"/>
      <c r="AC978" s="22"/>
      <c r="AD978" s="22"/>
      <c r="AE978" s="17"/>
    </row>
    <row r="979" ht="15.75" customHeight="1">
      <c r="A979" s="17"/>
      <c r="B979" s="17"/>
      <c r="C979" s="17"/>
      <c r="D979" s="17"/>
      <c r="E979" s="17"/>
      <c r="F979" s="17"/>
      <c r="G979" s="1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9"/>
      <c r="V979" s="19"/>
      <c r="W979" s="20"/>
      <c r="X979" s="20"/>
      <c r="Y979" s="18"/>
      <c r="Z979" s="18"/>
      <c r="AA979" s="21"/>
      <c r="AB979" s="21"/>
      <c r="AC979" s="22"/>
      <c r="AD979" s="22"/>
      <c r="AE979" s="17"/>
    </row>
    <row r="980" ht="15.75" customHeight="1">
      <c r="A980" s="17"/>
      <c r="B980" s="17"/>
      <c r="C980" s="17"/>
      <c r="D980" s="17"/>
      <c r="E980" s="17"/>
      <c r="F980" s="17"/>
      <c r="G980" s="1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9"/>
      <c r="V980" s="19"/>
      <c r="W980" s="20"/>
      <c r="X980" s="20"/>
      <c r="Y980" s="18"/>
      <c r="Z980" s="18"/>
      <c r="AA980" s="21"/>
      <c r="AB980" s="21"/>
      <c r="AC980" s="22"/>
      <c r="AD980" s="22"/>
      <c r="AE980" s="17"/>
    </row>
    <row r="981" ht="15.75" customHeight="1">
      <c r="A981" s="17"/>
      <c r="B981" s="17"/>
      <c r="C981" s="17"/>
      <c r="D981" s="17"/>
      <c r="E981" s="17"/>
      <c r="F981" s="17"/>
      <c r="G981" s="1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9"/>
      <c r="V981" s="19"/>
      <c r="W981" s="20"/>
      <c r="X981" s="20"/>
      <c r="Y981" s="18"/>
      <c r="Z981" s="18"/>
      <c r="AA981" s="21"/>
      <c r="AB981" s="21"/>
      <c r="AC981" s="22"/>
      <c r="AD981" s="22"/>
      <c r="AE981" s="17"/>
    </row>
    <row r="982" ht="15.75" customHeight="1">
      <c r="A982" s="17"/>
      <c r="B982" s="17"/>
      <c r="C982" s="17"/>
      <c r="D982" s="17"/>
      <c r="E982" s="17"/>
      <c r="F982" s="17"/>
      <c r="G982" s="1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9"/>
      <c r="V982" s="19"/>
      <c r="W982" s="20"/>
      <c r="X982" s="20"/>
      <c r="Y982" s="18"/>
      <c r="Z982" s="18"/>
      <c r="AA982" s="21"/>
      <c r="AB982" s="21"/>
      <c r="AC982" s="22"/>
      <c r="AD982" s="22"/>
      <c r="AE982" s="17"/>
    </row>
    <row r="983" ht="15.75" customHeight="1">
      <c r="A983" s="17"/>
      <c r="B983" s="17"/>
      <c r="C983" s="17"/>
      <c r="D983" s="17"/>
      <c r="E983" s="17"/>
      <c r="F983" s="17"/>
      <c r="G983" s="1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9"/>
      <c r="V983" s="19"/>
      <c r="W983" s="20"/>
      <c r="X983" s="20"/>
      <c r="Y983" s="18"/>
      <c r="Z983" s="18"/>
      <c r="AA983" s="21"/>
      <c r="AB983" s="21"/>
      <c r="AC983" s="22"/>
      <c r="AD983" s="22"/>
      <c r="AE983" s="17"/>
    </row>
    <row r="984" ht="15.75" customHeight="1">
      <c r="A984" s="17"/>
      <c r="B984" s="17"/>
      <c r="C984" s="17"/>
      <c r="D984" s="17"/>
      <c r="E984" s="17"/>
      <c r="F984" s="17"/>
      <c r="G984" s="1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9"/>
      <c r="V984" s="19"/>
      <c r="W984" s="20"/>
      <c r="X984" s="20"/>
      <c r="Y984" s="18"/>
      <c r="Z984" s="18"/>
      <c r="AA984" s="21"/>
      <c r="AB984" s="21"/>
      <c r="AC984" s="22"/>
      <c r="AD984" s="22"/>
      <c r="AE984" s="17"/>
    </row>
    <row r="985" ht="15.75" customHeight="1">
      <c r="A985" s="17"/>
      <c r="B985" s="17"/>
      <c r="C985" s="17"/>
      <c r="D985" s="17"/>
      <c r="E985" s="17"/>
      <c r="F985" s="17"/>
      <c r="G985" s="1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9"/>
      <c r="V985" s="19"/>
      <c r="W985" s="20"/>
      <c r="X985" s="20"/>
      <c r="Y985" s="18"/>
      <c r="Z985" s="18"/>
      <c r="AA985" s="21"/>
      <c r="AB985" s="21"/>
      <c r="AC985" s="22"/>
      <c r="AD985" s="22"/>
      <c r="AE985" s="17"/>
    </row>
    <row r="986" ht="15.75" customHeight="1">
      <c r="A986" s="17"/>
      <c r="B986" s="17"/>
      <c r="C986" s="17"/>
      <c r="D986" s="17"/>
      <c r="E986" s="17"/>
      <c r="F986" s="17"/>
      <c r="G986" s="1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9"/>
      <c r="V986" s="19"/>
      <c r="W986" s="20"/>
      <c r="X986" s="20"/>
      <c r="Y986" s="18"/>
      <c r="Z986" s="18"/>
      <c r="AA986" s="21"/>
      <c r="AB986" s="21"/>
      <c r="AC986" s="22"/>
      <c r="AD986" s="22"/>
      <c r="AE986" s="17"/>
    </row>
    <row r="987" ht="15.75" customHeight="1">
      <c r="A987" s="17"/>
      <c r="B987" s="17"/>
      <c r="C987" s="17"/>
      <c r="D987" s="17"/>
      <c r="E987" s="17"/>
      <c r="F987" s="17"/>
      <c r="G987" s="1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9"/>
      <c r="V987" s="19"/>
      <c r="W987" s="20"/>
      <c r="X987" s="20"/>
      <c r="Y987" s="18"/>
      <c r="Z987" s="18"/>
      <c r="AA987" s="21"/>
      <c r="AB987" s="21"/>
      <c r="AC987" s="22"/>
      <c r="AD987" s="22"/>
      <c r="AE987" s="17"/>
    </row>
    <row r="988" ht="15.75" customHeight="1">
      <c r="A988" s="17"/>
      <c r="B988" s="17"/>
      <c r="C988" s="17"/>
      <c r="D988" s="17"/>
      <c r="E988" s="17"/>
      <c r="F988" s="17"/>
      <c r="G988" s="1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9"/>
      <c r="V988" s="19"/>
      <c r="W988" s="20"/>
      <c r="X988" s="20"/>
      <c r="Y988" s="18"/>
      <c r="Z988" s="18"/>
      <c r="AA988" s="21"/>
      <c r="AB988" s="21"/>
      <c r="AC988" s="22"/>
      <c r="AD988" s="22"/>
      <c r="AE988" s="17"/>
    </row>
    <row r="989" ht="15.75" customHeight="1">
      <c r="A989" s="17"/>
      <c r="B989" s="17"/>
      <c r="C989" s="17"/>
      <c r="D989" s="17"/>
      <c r="E989" s="17"/>
      <c r="F989" s="17"/>
      <c r="G989" s="1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9"/>
      <c r="V989" s="19"/>
      <c r="W989" s="20"/>
      <c r="X989" s="20"/>
      <c r="Y989" s="18"/>
      <c r="Z989" s="18"/>
      <c r="AA989" s="21"/>
      <c r="AB989" s="21"/>
      <c r="AC989" s="22"/>
      <c r="AD989" s="22"/>
      <c r="AE989" s="17"/>
    </row>
    <row r="990" ht="15.75" customHeight="1">
      <c r="A990" s="17"/>
      <c r="B990" s="17"/>
      <c r="C990" s="17"/>
      <c r="D990" s="17"/>
      <c r="E990" s="17"/>
      <c r="F990" s="17"/>
      <c r="G990" s="1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9"/>
      <c r="V990" s="19"/>
      <c r="W990" s="20"/>
      <c r="X990" s="20"/>
      <c r="Y990" s="18"/>
      <c r="Z990" s="18"/>
      <c r="AA990" s="21"/>
      <c r="AB990" s="21"/>
      <c r="AC990" s="22"/>
      <c r="AD990" s="22"/>
      <c r="AE990" s="17"/>
    </row>
    <row r="991" ht="15.75" customHeight="1">
      <c r="A991" s="17"/>
      <c r="B991" s="17"/>
      <c r="C991" s="17"/>
      <c r="D991" s="17"/>
      <c r="E991" s="17"/>
      <c r="F991" s="17"/>
      <c r="G991" s="1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9"/>
      <c r="V991" s="19"/>
      <c r="W991" s="20"/>
      <c r="X991" s="20"/>
      <c r="Y991" s="18"/>
      <c r="Z991" s="18"/>
      <c r="AA991" s="21"/>
      <c r="AB991" s="21"/>
      <c r="AC991" s="22"/>
      <c r="AD991" s="22"/>
      <c r="AE991" s="17"/>
    </row>
    <row r="992" ht="15.75" customHeight="1">
      <c r="A992" s="17"/>
      <c r="B992" s="17"/>
      <c r="C992" s="17"/>
      <c r="D992" s="17"/>
      <c r="E992" s="17"/>
      <c r="F992" s="17"/>
      <c r="G992" s="1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9"/>
      <c r="V992" s="19"/>
      <c r="W992" s="20"/>
      <c r="X992" s="20"/>
      <c r="Y992" s="18"/>
      <c r="Z992" s="18"/>
      <c r="AA992" s="21"/>
      <c r="AB992" s="21"/>
      <c r="AC992" s="22"/>
      <c r="AD992" s="22"/>
      <c r="AE992" s="17"/>
    </row>
    <row r="993" ht="15.75" customHeight="1">
      <c r="A993" s="17"/>
      <c r="B993" s="17"/>
      <c r="C993" s="17"/>
      <c r="D993" s="17"/>
      <c r="E993" s="17"/>
      <c r="F993" s="17"/>
      <c r="G993" s="1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9"/>
      <c r="V993" s="19"/>
      <c r="W993" s="20"/>
      <c r="X993" s="20"/>
      <c r="Y993" s="18"/>
      <c r="Z993" s="18"/>
      <c r="AA993" s="21"/>
      <c r="AB993" s="21"/>
      <c r="AC993" s="22"/>
      <c r="AD993" s="22"/>
      <c r="AE993" s="17"/>
    </row>
    <row r="994" ht="15.75" customHeight="1">
      <c r="A994" s="17"/>
      <c r="B994" s="17"/>
      <c r="C994" s="17"/>
      <c r="D994" s="17"/>
      <c r="E994" s="17"/>
      <c r="F994" s="17"/>
      <c r="G994" s="1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9"/>
      <c r="V994" s="19"/>
      <c r="W994" s="20"/>
      <c r="X994" s="20"/>
      <c r="Y994" s="18"/>
      <c r="Z994" s="18"/>
      <c r="AA994" s="21"/>
      <c r="AB994" s="21"/>
      <c r="AC994" s="22"/>
      <c r="AD994" s="22"/>
      <c r="AE994" s="17"/>
    </row>
    <row r="995" ht="15.75" customHeight="1">
      <c r="A995" s="17"/>
      <c r="B995" s="17"/>
      <c r="C995" s="17"/>
      <c r="D995" s="17"/>
      <c r="E995" s="17"/>
      <c r="F995" s="17"/>
      <c r="G995" s="1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9"/>
      <c r="V995" s="19"/>
      <c r="W995" s="20"/>
      <c r="X995" s="20"/>
      <c r="Y995" s="18"/>
      <c r="Z995" s="18"/>
      <c r="AA995" s="21"/>
      <c r="AB995" s="21"/>
      <c r="AC995" s="22"/>
      <c r="AD995" s="22"/>
      <c r="AE995" s="17"/>
    </row>
    <row r="996" ht="15.75" customHeight="1">
      <c r="A996" s="17"/>
      <c r="B996" s="17"/>
      <c r="C996" s="17"/>
      <c r="D996" s="17"/>
      <c r="E996" s="17"/>
      <c r="F996" s="17"/>
      <c r="G996" s="1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9"/>
      <c r="V996" s="19"/>
      <c r="W996" s="20"/>
      <c r="X996" s="20"/>
      <c r="Y996" s="18"/>
      <c r="Z996" s="18"/>
      <c r="AA996" s="21"/>
      <c r="AB996" s="21"/>
      <c r="AC996" s="22"/>
      <c r="AD996" s="22"/>
      <c r="AE996" s="17"/>
    </row>
    <row r="997" ht="15.75" customHeight="1">
      <c r="A997" s="17"/>
      <c r="B997" s="17"/>
      <c r="C997" s="17"/>
      <c r="D997" s="17"/>
      <c r="E997" s="17"/>
      <c r="F997" s="17"/>
      <c r="G997" s="1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9"/>
      <c r="V997" s="19"/>
      <c r="W997" s="20"/>
      <c r="X997" s="20"/>
      <c r="Y997" s="18"/>
      <c r="Z997" s="18"/>
      <c r="AA997" s="21"/>
      <c r="AB997" s="21"/>
      <c r="AC997" s="22"/>
      <c r="AD997" s="22"/>
      <c r="AE997" s="17"/>
    </row>
    <row r="998" ht="15.75" customHeight="1">
      <c r="A998" s="17"/>
      <c r="B998" s="17"/>
      <c r="C998" s="17"/>
      <c r="D998" s="17"/>
      <c r="E998" s="17"/>
      <c r="F998" s="17"/>
      <c r="G998" s="1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9"/>
      <c r="V998" s="19"/>
      <c r="W998" s="20"/>
      <c r="X998" s="20"/>
      <c r="Y998" s="18"/>
      <c r="Z998" s="18"/>
      <c r="AA998" s="21"/>
      <c r="AB998" s="21"/>
      <c r="AC998" s="22"/>
      <c r="AD998" s="22"/>
      <c r="AE998" s="17"/>
    </row>
    <row r="999" ht="15.75" customHeight="1">
      <c r="A999" s="17"/>
      <c r="B999" s="17"/>
      <c r="C999" s="17"/>
      <c r="D999" s="17"/>
      <c r="E999" s="17"/>
      <c r="F999" s="17"/>
      <c r="G999" s="1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9"/>
      <c r="V999" s="19"/>
      <c r="W999" s="20"/>
      <c r="X999" s="20"/>
      <c r="Y999" s="18"/>
      <c r="Z999" s="18"/>
      <c r="AA999" s="21"/>
      <c r="AB999" s="21"/>
      <c r="AC999" s="22"/>
      <c r="AD999" s="22"/>
      <c r="AE999" s="17"/>
    </row>
    <row r="1000" ht="15.75" customHeight="1">
      <c r="A1000" s="17"/>
      <c r="B1000" s="17"/>
      <c r="C1000" s="17"/>
      <c r="D1000" s="17"/>
      <c r="E1000" s="17"/>
      <c r="F1000" s="17"/>
      <c r="G1000" s="1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9"/>
      <c r="V1000" s="19"/>
      <c r="W1000" s="20"/>
      <c r="X1000" s="20"/>
      <c r="Y1000" s="18"/>
      <c r="Z1000" s="18"/>
      <c r="AA1000" s="21"/>
      <c r="AB1000" s="21"/>
      <c r="AC1000" s="22"/>
      <c r="AD1000" s="22"/>
      <c r="AE1000" s="17"/>
    </row>
  </sheetData>
  <hyperlinks>
    <hyperlink r:id="rId1" location="r1c1" ref="S2"/>
    <hyperlink r:id="rId2" location="r1c1" ref="S3"/>
    <hyperlink r:id="rId3" location="r1c1" ref="S4"/>
    <hyperlink r:id="rId4" location="r1c1" ref="S5"/>
    <hyperlink r:id="rId5" location="r1c1" ref="S6"/>
    <hyperlink r:id="rId6" location="r1c1" ref="S7"/>
    <hyperlink r:id="rId7" location="r1c1" ref="S8"/>
    <hyperlink r:id="rId8" location="r1c1" ref="S9"/>
    <hyperlink r:id="rId9" location="r1c1" ref="S10"/>
    <hyperlink r:id="rId10" location="r1c1" ref="S11"/>
    <hyperlink r:id="rId11" location="r1c1" ref="S12"/>
    <hyperlink r:id="rId12" location="r1c1" ref="S13"/>
    <hyperlink r:id="rId13" location="r1c1" ref="S14"/>
    <hyperlink r:id="rId14" location="r1c1" ref="S15"/>
    <hyperlink r:id="rId15" location="r1c1" ref="S16"/>
    <hyperlink r:id="rId16" location="r1c1" ref="S17"/>
    <hyperlink r:id="rId17" location="r1c1" ref="S18"/>
    <hyperlink r:id="rId18" location="r1c1" ref="S19"/>
    <hyperlink r:id="rId19" location="r1c1" ref="S20"/>
    <hyperlink r:id="rId20" location="r1c1" ref="S21"/>
    <hyperlink r:id="rId21" location="r1c1" ref="S22"/>
    <hyperlink r:id="rId22" location="r1c1" ref="S23"/>
    <hyperlink r:id="rId23" location="r1c1" ref="S24"/>
    <hyperlink r:id="rId24" location="r1c1" ref="S25"/>
    <hyperlink r:id="rId25" location="r1c1" ref="S26"/>
    <hyperlink r:id="rId26" location="r1c1" ref="S27"/>
    <hyperlink r:id="rId27" ref="S28"/>
    <hyperlink r:id="rId28" location="r1c1" ref="S29"/>
    <hyperlink r:id="rId29" location="r1c1" ref="S30"/>
    <hyperlink r:id="rId30" location="r1c1" ref="S31"/>
    <hyperlink r:id="rId31" location="r1c1" ref="S32"/>
    <hyperlink r:id="rId32" location="r1c1" ref="S33"/>
    <hyperlink r:id="rId33" location="r1c1" ref="S34"/>
    <hyperlink r:id="rId34" location="r1c1" ref="S35"/>
    <hyperlink r:id="rId35" location="r1c1" ref="S36"/>
    <hyperlink r:id="rId36" location="r1c1" ref="S37"/>
    <hyperlink r:id="rId37" location="r1c1" ref="S38"/>
    <hyperlink r:id="rId38" location="r1c1" ref="S39"/>
    <hyperlink r:id="rId39" location="r1c1" ref="S40"/>
    <hyperlink r:id="rId40" location="r1c1" ref="S41"/>
    <hyperlink r:id="rId41" location="r1c1" ref="S42"/>
    <hyperlink r:id="rId42" location="r1c1" ref="S43"/>
    <hyperlink r:id="rId43" location="r1c1" ref="S44"/>
    <hyperlink r:id="rId44" location="r1c1" ref="S45"/>
    <hyperlink r:id="rId45" location="r1c1" ref="S46"/>
    <hyperlink r:id="rId46" location="r1c1" ref="S47"/>
    <hyperlink r:id="rId47" location="r1c1" ref="S48"/>
    <hyperlink r:id="rId48" location="r1c1" ref="S49"/>
    <hyperlink r:id="rId49" location="r1c1" ref="S50"/>
    <hyperlink r:id="rId50" location="r1c1" ref="S51"/>
    <hyperlink r:id="rId51" location="r1c1" ref="S52"/>
    <hyperlink r:id="rId52" location="r1c1" ref="S53"/>
    <hyperlink r:id="rId53" location="r1c1" ref="S54"/>
    <hyperlink r:id="rId54" location="r1c1" ref="S55"/>
    <hyperlink r:id="rId55" location="r1c1" ref="S56"/>
    <hyperlink r:id="rId56" location="r1c1" ref="S57"/>
    <hyperlink r:id="rId57" location="r1c1" ref="S58"/>
    <hyperlink r:id="rId58" location="r1c1" ref="S59"/>
    <hyperlink r:id="rId59" location="r1c1" ref="S60"/>
    <hyperlink r:id="rId60" location="r1c1" ref="S61"/>
    <hyperlink r:id="rId61" location="r1c1" ref="S62"/>
    <hyperlink r:id="rId62" location="r1c1" ref="S63"/>
    <hyperlink r:id="rId63" location="r1c1" ref="S64"/>
    <hyperlink r:id="rId64" location="r1c1" ref="S65"/>
    <hyperlink r:id="rId65" location="r1c1" ref="S66"/>
    <hyperlink r:id="rId66" location="r1c1" ref="S67"/>
    <hyperlink r:id="rId67" location="r1c1" ref="S68"/>
    <hyperlink r:id="rId68" location="r1c1" ref="S69"/>
    <hyperlink r:id="rId69" location="r1c1" ref="S70"/>
    <hyperlink r:id="rId70" location="r1c1" ref="S71"/>
    <hyperlink r:id="rId71" location="r1c1" ref="S72"/>
    <hyperlink r:id="rId72" location="r1c1" ref="S73"/>
    <hyperlink r:id="rId73" location="r1c1" ref="S74"/>
    <hyperlink r:id="rId74" location="r1c1" ref="S75"/>
    <hyperlink r:id="rId75" location="r1c1" ref="S76"/>
    <hyperlink r:id="rId76" location="r1c1" ref="S77"/>
    <hyperlink r:id="rId77" location="r1c1" ref="S78"/>
    <hyperlink r:id="rId78" location="r1c1" ref="S79"/>
    <hyperlink r:id="rId79" location="r1c1" ref="S80"/>
    <hyperlink r:id="rId80" location="r1c1" ref="S81"/>
    <hyperlink r:id="rId81" location="r1c1" ref="S82"/>
    <hyperlink r:id="rId82" location="r1c1" ref="S83"/>
    <hyperlink r:id="rId83" location="r1c1" ref="S84"/>
    <hyperlink r:id="rId84" location="r1c1" ref="S85"/>
    <hyperlink r:id="rId85" location="r1c1" ref="S86"/>
    <hyperlink r:id="rId86" location="r1c1" ref="S87"/>
    <hyperlink r:id="rId87" location="r1c1" ref="S88"/>
    <hyperlink r:id="rId88" location="r1c1" ref="S89"/>
    <hyperlink r:id="rId89" location="overview" ref="S90"/>
    <hyperlink r:id="rId90" location="r1c1" ref="S91"/>
    <hyperlink r:id="rId91" location="r1c1" ref="S92"/>
    <hyperlink r:id="rId92" location="r1c1" ref="S93"/>
    <hyperlink r:id="rId93" location="r1c1" ref="S94"/>
    <hyperlink r:id="rId94" location="r1c1" ref="S95"/>
    <hyperlink r:id="rId95" location="r1c1" ref="S96"/>
    <hyperlink r:id="rId96" location="r1c1" ref="S97"/>
    <hyperlink r:id="rId97" location="r1c1" ref="S98"/>
    <hyperlink r:id="rId98" location="r1c1" ref="S99"/>
    <hyperlink r:id="rId99" location="r1c1" ref="S100"/>
    <hyperlink r:id="rId100" location="r1c1" ref="S101"/>
    <hyperlink r:id="rId101" location="r1c1" ref="S102"/>
    <hyperlink r:id="rId102" location="r1c1" ref="S103"/>
    <hyperlink r:id="rId103" location="r1c1" ref="S104"/>
    <hyperlink r:id="rId104" location="r1c1" ref="S105"/>
    <hyperlink r:id="rId105" location="r1c1" ref="S106"/>
    <hyperlink r:id="rId106" location="r1c1" ref="S107"/>
    <hyperlink r:id="rId107" location="r1c1" ref="S108"/>
    <hyperlink r:id="rId108" location="r1c1" ref="S109"/>
    <hyperlink r:id="rId109" location="r1c1" ref="S110"/>
    <hyperlink r:id="rId110" location="r1c1" ref="S111"/>
    <hyperlink r:id="rId111" location="r1c1" ref="S112"/>
    <hyperlink r:id="rId112" location="r1c1" ref="S113"/>
    <hyperlink r:id="rId113" location="r1c1" ref="S114"/>
    <hyperlink r:id="rId114" location="r1c1" ref="S115"/>
    <hyperlink r:id="rId115" location="r1c1" ref="S116"/>
    <hyperlink r:id="rId116" location="r1c1" ref="S117"/>
    <hyperlink r:id="rId117" location="r1c1" ref="S118"/>
    <hyperlink r:id="rId118" location="r1c1" ref="S119"/>
    <hyperlink r:id="rId119" location="r1c1" ref="S120"/>
    <hyperlink r:id="rId120" location="r1c1" ref="S121"/>
    <hyperlink r:id="rId121" location="r1c1" ref="S122"/>
    <hyperlink r:id="rId122" location="r1c1" ref="S123"/>
    <hyperlink r:id="rId123" location="r1c1" ref="S124"/>
    <hyperlink r:id="rId124" location="r1c1" ref="S125"/>
    <hyperlink r:id="rId125" location="r1c1" ref="S126"/>
    <hyperlink r:id="rId126" location="r1c1" ref="S127"/>
    <hyperlink r:id="rId127" location="r1c1" ref="S128"/>
    <hyperlink r:id="rId128" location="r1c1" ref="S129"/>
    <hyperlink r:id="rId129" location="r1c1" ref="S130"/>
    <hyperlink r:id="rId130" location="r1c1" ref="S131"/>
    <hyperlink r:id="rId131" location="r1c1" ref="S132"/>
    <hyperlink r:id="rId132" location="r1c1" ref="S133"/>
    <hyperlink r:id="rId133" location="r1c1" ref="S134"/>
    <hyperlink r:id="rId134" location="r1c1" ref="S135"/>
    <hyperlink r:id="rId135" location="r1c1" ref="S136"/>
    <hyperlink r:id="rId136" location="r1c1" ref="S137"/>
    <hyperlink r:id="rId137" location="r1c1" ref="S138"/>
    <hyperlink r:id="rId138" location="r1c1" ref="S139"/>
    <hyperlink r:id="rId139" location="r1c1" ref="S140"/>
    <hyperlink r:id="rId140" location="r1c1" ref="S141"/>
    <hyperlink r:id="rId141" location="r1c1" ref="S142"/>
    <hyperlink r:id="rId142" location="r1c1" ref="S143"/>
    <hyperlink r:id="rId143" location="r1c1" ref="S144"/>
    <hyperlink r:id="rId144" location="r1c1" ref="S145"/>
    <hyperlink r:id="rId145" location="r1c1" ref="S146"/>
    <hyperlink r:id="rId146" location="r1c1" ref="S147"/>
    <hyperlink r:id="rId147" location="r1c1" ref="S148"/>
    <hyperlink r:id="rId148" location="r1c1" ref="S149"/>
    <hyperlink r:id="rId149" location="r1c1" ref="S150"/>
    <hyperlink r:id="rId150" location="r1c1" ref="S151"/>
    <hyperlink r:id="rId151" location="r1c1" ref="S152"/>
    <hyperlink r:id="rId152" location="r1c1" ref="S153"/>
    <hyperlink r:id="rId153" location="r1c1" ref="S154"/>
    <hyperlink r:id="rId154" location="r1c1" ref="S155"/>
    <hyperlink r:id="rId155" location="r1c1" ref="S156"/>
    <hyperlink r:id="rId156" location="r1c1" ref="S157"/>
    <hyperlink r:id="rId157" location="r1c1" ref="S158"/>
    <hyperlink r:id="rId158" location="r1c1" ref="S159"/>
    <hyperlink r:id="rId159" location="r1c1" ref="S160"/>
    <hyperlink r:id="rId160" location="r1c1" ref="S161"/>
    <hyperlink r:id="rId161" location="r1c1" ref="S162"/>
    <hyperlink r:id="rId162" location="r1c1" ref="S163"/>
    <hyperlink r:id="rId163" location="r1c1" ref="S164"/>
    <hyperlink r:id="rId164" location="r1c1" ref="S165"/>
    <hyperlink r:id="rId165" location="r1c1" ref="S166"/>
    <hyperlink r:id="rId166" location="r1c1" ref="S167"/>
    <hyperlink r:id="rId167" location="r1c1" ref="S168"/>
    <hyperlink r:id="rId168" location="r1c1" ref="S169"/>
    <hyperlink r:id="rId169" location="r1c1" ref="S170"/>
    <hyperlink r:id="rId170" location="r1c1" ref="S171"/>
    <hyperlink r:id="rId171" location="r1c1" ref="S172"/>
    <hyperlink r:id="rId172" location="r1c1" ref="S173"/>
    <hyperlink r:id="rId173" location="r1c1" ref="S174"/>
    <hyperlink r:id="rId174" location="r1c1" ref="S175"/>
    <hyperlink r:id="rId175" location="r1c1" ref="S176"/>
    <hyperlink r:id="rId176" location="r1c1" ref="S177"/>
    <hyperlink r:id="rId177" location="r1c1" ref="S178"/>
    <hyperlink r:id="rId178" location="r1c1" ref="S179"/>
    <hyperlink r:id="rId179" location="r1c1" ref="S180"/>
    <hyperlink r:id="rId180" location="r1c1" ref="S181"/>
    <hyperlink r:id="rId181" location="r1c1" ref="S182"/>
    <hyperlink r:id="rId182" location="r1c1" ref="S183"/>
    <hyperlink r:id="rId183" location="r1c1" ref="S184"/>
    <hyperlink r:id="rId184" location="r1c1" ref="S185"/>
    <hyperlink r:id="rId185" location="r1c1" ref="S186"/>
    <hyperlink r:id="rId186" location="r1c1" ref="S187"/>
    <hyperlink r:id="rId187" location="r1c1" ref="S188"/>
    <hyperlink r:id="rId188" location="r1c1" ref="S189"/>
    <hyperlink r:id="rId189" location="r1c1" ref="S190"/>
    <hyperlink r:id="rId190" location="r1c1" ref="S191"/>
    <hyperlink r:id="rId191" location="r1c1" ref="S192"/>
    <hyperlink r:id="rId192" location="r1c1" ref="S193"/>
    <hyperlink r:id="rId193" location="r1c1" ref="S194"/>
    <hyperlink r:id="rId194" location="r1c1" ref="S195"/>
    <hyperlink r:id="rId195" location="r1c1" ref="S196"/>
    <hyperlink r:id="rId196" location="r1c1" ref="S197"/>
    <hyperlink r:id="rId197" location="r1c1" ref="S198"/>
    <hyperlink r:id="rId198" location="r1c1" ref="S199"/>
    <hyperlink r:id="rId199" location="r1c1" ref="S200"/>
    <hyperlink r:id="rId200" location="r1c1" ref="S201"/>
    <hyperlink r:id="rId201" location="r1c1" ref="S202"/>
    <hyperlink r:id="rId202" location="r1c1" ref="S203"/>
    <hyperlink r:id="rId203" location="r1c1" ref="S204"/>
    <hyperlink r:id="rId204" location="r1c1" ref="S205"/>
    <hyperlink r:id="rId205" location="r1c1" ref="S206"/>
    <hyperlink r:id="rId206" location="r1c1" ref="S207"/>
    <hyperlink r:id="rId207" location="r1c1" ref="S208"/>
    <hyperlink r:id="rId208" location="r1c1" ref="S209"/>
    <hyperlink r:id="rId209" location="r1c1" ref="S210"/>
    <hyperlink r:id="rId210" location="r1c1" ref="S211"/>
    <hyperlink r:id="rId211" location="r1c1" ref="S212"/>
    <hyperlink r:id="rId212" location="r1c1" ref="S213"/>
    <hyperlink r:id="rId213" location="r1c1" ref="S214"/>
    <hyperlink r:id="rId214" location="r1c1" ref="S215"/>
    <hyperlink r:id="rId215" location="r1c1" ref="S217"/>
    <hyperlink r:id="rId216" location="r1c1" ref="S218"/>
    <hyperlink r:id="rId217" location="r1c1" ref="S219"/>
    <hyperlink r:id="rId218" location="r1c1" ref="S220"/>
    <hyperlink r:id="rId219" location="r1c1" ref="S221"/>
    <hyperlink r:id="rId220" location="r1c1" ref="S222"/>
    <hyperlink r:id="rId221" location="r1c1" ref="S223"/>
    <hyperlink r:id="rId222" location="r1c1" ref="S224"/>
    <hyperlink r:id="rId223" location="r1c1" ref="S225"/>
    <hyperlink r:id="rId224" location="r1c1" ref="S226"/>
    <hyperlink r:id="rId225" location="r1c1" ref="S227"/>
    <hyperlink r:id="rId226" location="r1c1" ref="S228"/>
    <hyperlink r:id="rId227" location="r1c1" ref="S229"/>
    <hyperlink r:id="rId228" location="r1c1" ref="S230"/>
    <hyperlink r:id="rId229" location="r1c1" ref="S231"/>
    <hyperlink r:id="rId230" location="r1c1" ref="S232"/>
    <hyperlink r:id="rId231" location="r1c1" ref="S233"/>
    <hyperlink r:id="rId232" location="r1c1" ref="S235"/>
    <hyperlink r:id="rId233" location="r1c1" ref="S236"/>
    <hyperlink r:id="rId234" location="r1c1" ref="S237"/>
    <hyperlink r:id="rId235" location="r1c1" ref="S238"/>
    <hyperlink r:id="rId236" location="r1c1" ref="S239"/>
    <hyperlink r:id="rId237" location="r1c1" ref="S240"/>
    <hyperlink r:id="rId238" location="r1c1" ref="S241"/>
    <hyperlink r:id="rId239" location="r1c1" ref="S242"/>
    <hyperlink r:id="rId240" location="r1c1" ref="S243"/>
    <hyperlink r:id="rId241" location="r1c1" ref="S244"/>
    <hyperlink r:id="rId242" location="r1c1" ref="S245"/>
    <hyperlink r:id="rId243" location="r1c1" ref="S246"/>
    <hyperlink r:id="rId244" location="r1c1" ref="S247"/>
    <hyperlink r:id="rId245" location="r1c1" ref="S248"/>
    <hyperlink r:id="rId246" location="r1c1" ref="S249"/>
    <hyperlink r:id="rId247" location="r1c1" ref="S250"/>
    <hyperlink r:id="rId248" location="r1c1" ref="S251"/>
    <hyperlink r:id="rId249" location="r1c1" ref="S252"/>
    <hyperlink r:id="rId250" location="r1c1" ref="S253"/>
    <hyperlink r:id="rId251" location="r1c1" ref="S254"/>
    <hyperlink r:id="rId252" ref="S255"/>
    <hyperlink r:id="rId253" ref="S256"/>
    <hyperlink r:id="rId254" ref="S257"/>
    <hyperlink r:id="rId255" location="r1c1" ref="S258"/>
    <hyperlink r:id="rId256" location="r1c1" ref="S259"/>
    <hyperlink r:id="rId257" location="r1c1" ref="S260"/>
    <hyperlink r:id="rId258" location="r1c1" ref="S261"/>
    <hyperlink r:id="rId259" location="r1c1" ref="S262"/>
    <hyperlink r:id="rId260" location="r1c1" ref="S263"/>
    <hyperlink r:id="rId261" location="r1c1" ref="S264"/>
    <hyperlink r:id="rId262" location="r1c1" ref="S265"/>
    <hyperlink r:id="rId263" location="r1c1" ref="S266"/>
    <hyperlink r:id="rId264" location="r1c1" ref="S267"/>
    <hyperlink r:id="rId265" location="r1c1" ref="S268"/>
    <hyperlink r:id="rId266" location="r1c1" ref="S269"/>
    <hyperlink r:id="rId267" location="r1c1" ref="S271"/>
    <hyperlink r:id="rId268" location="r1c1" ref="S272"/>
    <hyperlink r:id="rId269" location="r1c1" ref="S273"/>
    <hyperlink r:id="rId270" location="r1c1" ref="S274"/>
    <hyperlink r:id="rId271" location="r1c1" ref="S275"/>
    <hyperlink r:id="rId272" location="r1c1" ref="S276"/>
    <hyperlink r:id="rId273" location="r1c1" ref="S277"/>
    <hyperlink r:id="rId274" location="r1c1" ref="S278"/>
    <hyperlink r:id="rId275" location="r1c1" ref="S279"/>
    <hyperlink r:id="rId276" location="r1c1" ref="S280"/>
    <hyperlink r:id="rId277" location="r1c1" ref="S281"/>
    <hyperlink r:id="rId278" location="r1c1" ref="S282"/>
    <hyperlink r:id="rId279" location="r1c1" ref="S283"/>
    <hyperlink r:id="rId280" location="r1c1" ref="S284"/>
    <hyperlink r:id="rId281" location="r1c1" ref="S285"/>
    <hyperlink r:id="rId282" location="r1c1" ref="S286"/>
    <hyperlink r:id="rId283" location="r1c1" ref="S287"/>
    <hyperlink r:id="rId284" location="r1c1" ref="S288"/>
    <hyperlink r:id="rId285" location="r1c1" ref="S289"/>
    <hyperlink r:id="rId286" location="r1c1" ref="S290"/>
    <hyperlink r:id="rId287" location="r1c1" ref="S291"/>
    <hyperlink r:id="rId288" location="r1c1" ref="S292"/>
    <hyperlink r:id="rId289" location="r1c1" ref="S293"/>
    <hyperlink r:id="rId290" location="r1c1" ref="S294"/>
    <hyperlink r:id="rId291" location="r1c1" ref="S295"/>
    <hyperlink r:id="rId292" location="r1c1" ref="S298"/>
    <hyperlink r:id="rId293" location="r1c1" ref="S299"/>
    <hyperlink r:id="rId294" location="r1c1" ref="S300"/>
    <hyperlink r:id="rId295" location="r1c1" ref="S301"/>
    <hyperlink r:id="rId296" location="r1c1" ref="S302"/>
    <hyperlink r:id="rId297" location="r1c1" ref="S303"/>
    <hyperlink r:id="rId298" location="r1c1" ref="S304"/>
    <hyperlink r:id="rId299" location="r1c1" ref="S305"/>
    <hyperlink r:id="rId300" ref="S308"/>
    <hyperlink r:id="rId301" ref="S309"/>
    <hyperlink r:id="rId302" ref="S310"/>
    <hyperlink r:id="rId303" ref="S311"/>
    <hyperlink r:id="rId304" ref="S312"/>
    <hyperlink r:id="rId305" ref="S313"/>
    <hyperlink r:id="rId306" ref="S314"/>
    <hyperlink r:id="rId307" ref="S315"/>
    <hyperlink r:id="rId308" ref="S316"/>
    <hyperlink r:id="rId309" ref="S317"/>
    <hyperlink r:id="rId310" ref="S318"/>
    <hyperlink r:id="rId311" ref="S319"/>
    <hyperlink r:id="rId312" ref="S320"/>
    <hyperlink r:id="rId313" ref="S321"/>
    <hyperlink r:id="rId314" ref="S322"/>
    <hyperlink r:id="rId315" ref="S323"/>
    <hyperlink r:id="rId316" ref="S324"/>
    <hyperlink r:id="rId317" ref="S325"/>
    <hyperlink r:id="rId318" ref="S326"/>
    <hyperlink r:id="rId319" ref="S327"/>
  </hyperlinks>
  <printOptions/>
  <pageMargins bottom="0.75" footer="0.0" header="0.0" left="0.7" right="0.7" top="0.75"/>
  <pageSetup orientation="portrait"/>
  <drawing r:id="rId320"/>
  <tableParts count="1">
    <tablePart r:id="rId32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3.14"/>
    <col customWidth="1" min="4" max="4" width="16.14"/>
    <col customWidth="1" min="5" max="5" width="14.43"/>
    <col customWidth="1" min="6" max="6" width="11.43"/>
    <col customWidth="1" min="7" max="7" width="10.29"/>
    <col customWidth="1" min="8" max="8" width="34.71"/>
    <col customWidth="1" min="9" max="10" width="11.43"/>
    <col customWidth="1" min="11" max="11" width="93.43"/>
    <col customWidth="1" min="12" max="12" width="38.57"/>
    <col customWidth="1" min="13" max="13" width="77.57"/>
    <col customWidth="1" min="14" max="26" width="11.43"/>
  </cols>
  <sheetData>
    <row r="1">
      <c r="A1" s="55" t="s">
        <v>3337</v>
      </c>
      <c r="B1" s="55" t="s">
        <v>3338</v>
      </c>
      <c r="C1" s="55" t="s">
        <v>3339</v>
      </c>
      <c r="D1" s="55" t="s">
        <v>2745</v>
      </c>
      <c r="E1" s="55" t="s">
        <v>3340</v>
      </c>
      <c r="F1" s="55" t="s">
        <v>3341</v>
      </c>
      <c r="G1" s="55" t="s">
        <v>4</v>
      </c>
      <c r="H1" s="55" t="s">
        <v>2760</v>
      </c>
      <c r="I1" s="55" t="s">
        <v>3342</v>
      </c>
      <c r="J1" s="55" t="s">
        <v>3343</v>
      </c>
      <c r="K1" s="55" t="s">
        <v>3344</v>
      </c>
      <c r="L1" s="55" t="s">
        <v>3345</v>
      </c>
      <c r="M1" s="55" t="s">
        <v>3346</v>
      </c>
    </row>
    <row r="2">
      <c r="A2" s="56" t="s">
        <v>3347</v>
      </c>
      <c r="B2" s="57" t="s">
        <v>3348</v>
      </c>
      <c r="C2" s="57" t="s">
        <v>3349</v>
      </c>
      <c r="D2" s="57" t="s">
        <v>3350</v>
      </c>
      <c r="E2" s="58" t="s">
        <v>3351</v>
      </c>
      <c r="F2" s="57">
        <v>177.0</v>
      </c>
      <c r="G2" s="57" t="s">
        <v>2774</v>
      </c>
      <c r="H2" s="57" t="s">
        <v>3352</v>
      </c>
      <c r="I2" s="57" t="s">
        <v>3353</v>
      </c>
      <c r="J2" s="56" t="s">
        <v>3354</v>
      </c>
      <c r="K2" s="56" t="str">
        <f>"&gt;"&amp;'Peptidos de Sergio'!$A2&amp;" "&amp;'Peptidos de Sergio'!$H2</f>
        <v>&gt;S.V.1  MKTDAIMELVAGYDAYADSAELQPGASTEAPATTAFCASASASWMASLFSARTIKGGC</v>
      </c>
      <c r="L2" s="56" t="str">
        <f>"&gt;"&amp;'Peptidos de Sergio'!$A2&amp;" "&amp;'Peptidos de Sergio'!$I2</f>
        <v>&gt;S.V.1  MKTDAIMELVAGYDAYADSAELQP</v>
      </c>
      <c r="M2" s="56" t="str">
        <f>"&gt;"&amp;'Peptidos de Sergio'!$A2&amp;" "&amp;'Peptidos de Sergio'!$J2</f>
        <v>&gt;S.V.1 GASTEAPATTAFCASASASWMASLFSARTIKGGC</v>
      </c>
    </row>
    <row r="3">
      <c r="A3" s="56" t="s">
        <v>3355</v>
      </c>
      <c r="B3" s="57" t="s">
        <v>3356</v>
      </c>
      <c r="C3" s="57" t="s">
        <v>3349</v>
      </c>
      <c r="D3" s="57" t="s">
        <v>3350</v>
      </c>
      <c r="E3" s="58" t="s">
        <v>3351</v>
      </c>
      <c r="F3" s="57">
        <v>177.0</v>
      </c>
      <c r="G3" s="57" t="s">
        <v>2774</v>
      </c>
      <c r="H3" s="57" t="s">
        <v>3357</v>
      </c>
      <c r="I3" s="57" t="s">
        <v>3358</v>
      </c>
      <c r="J3" s="57" t="s">
        <v>3359</v>
      </c>
      <c r="K3" s="57" t="str">
        <f>"&gt;"&amp;'Peptidos de Sergio'!$A3&amp;" "&amp;'Peptidos de Sergio'!$H3</f>
        <v>&gt;S.V.2 MKTDAIMELVAGYDAYADSAELQLGPTAEAPATTTFCASAGVSWLASQFSAKTVKGGC</v>
      </c>
      <c r="L3" s="56" t="str">
        <f>"&gt;"&amp;'Peptidos de Sergio'!$A3&amp;" "&amp;'Peptidos de Sergio'!$I3</f>
        <v>&gt;S.V.2 MKTDAIMELVAGYDAYADSAELQL</v>
      </c>
      <c r="M3" s="56" t="str">
        <f>"&gt;"&amp;'Peptidos de Sergio'!$A3&amp;" "&amp;'Peptidos de Sergio'!$J3</f>
        <v>&gt;S.V.2 GPTAEAPATTTFCASAGVSWLASQFSAKTVKGGC</v>
      </c>
    </row>
    <row r="4">
      <c r="A4" s="56" t="s">
        <v>3360</v>
      </c>
      <c r="B4" s="57" t="s">
        <v>3361</v>
      </c>
      <c r="C4" s="57" t="s">
        <v>3349</v>
      </c>
      <c r="D4" s="57" t="s">
        <v>3350</v>
      </c>
      <c r="E4" s="58" t="s">
        <v>3351</v>
      </c>
      <c r="F4" s="57">
        <v>219.0</v>
      </c>
      <c r="G4" s="57" t="s">
        <v>2774</v>
      </c>
      <c r="H4" s="57" t="s">
        <v>3362</v>
      </c>
      <c r="I4" s="57" t="s">
        <v>3363</v>
      </c>
      <c r="J4" s="57" t="s">
        <v>3364</v>
      </c>
      <c r="K4" s="57" t="str">
        <f>"&gt;"&amp;'Peptidos de Sergio'!$A4&amp;" "&amp;'Peptidos de Sergio'!$H4</f>
        <v>&gt;S.V.3 MDNKSTVITDLVAGYSAYTEAGELNVSAAAGAPATTWVCVSVAASRVSSAKCVSWAGASVSAASGATYEITC</v>
      </c>
      <c r="L4" s="56" t="str">
        <f>"&gt;"&amp;'Peptidos de Sergio'!$A4&amp;" "&amp;'Peptidos de Sergio'!$I4</f>
        <v>&gt;S.V.3 MDNKSTVITDLVAGYSAYTEAGELNVSAAA</v>
      </c>
      <c r="M4" s="56" t="str">
        <f>"&gt;"&amp;'Peptidos de Sergio'!$A4&amp;" "&amp;'Peptidos de Sergio'!$J4</f>
        <v>&gt;S.V.3 GAPATTWVCVSVAASRVSSAKCVSWAGASVSAASGATYEITC</v>
      </c>
    </row>
    <row r="5">
      <c r="A5" s="56" t="s">
        <v>3365</v>
      </c>
      <c r="B5" s="57" t="s">
        <v>3366</v>
      </c>
      <c r="C5" s="57" t="s">
        <v>3349</v>
      </c>
      <c r="D5" s="57" t="s">
        <v>3350</v>
      </c>
      <c r="E5" s="58" t="s">
        <v>3367</v>
      </c>
      <c r="F5" s="57">
        <v>177.0</v>
      </c>
      <c r="G5" s="57" t="s">
        <v>2950</v>
      </c>
      <c r="H5" s="57" t="s">
        <v>3368</v>
      </c>
      <c r="I5" s="57" t="s">
        <v>3369</v>
      </c>
      <c r="J5" s="57" t="s">
        <v>3370</v>
      </c>
      <c r="K5" s="57" t="str">
        <f>"&gt;"&amp;'Peptidos de Sergio'!$A5&amp;" "&amp;'Peptidos de Sergio'!$H5</f>
        <v>&gt;S.I.4 MTPRVTDQHTTASVPAAQDPFDLDISVVESGGTVAASAASDGGCAATCGGNACVSSGS</v>
      </c>
      <c r="L5" s="56" t="str">
        <f>"&gt;"&amp;'Peptidos de Sergio'!$A5&amp;" "&amp;'Peptidos de Sergio'!$I5</f>
        <v>&gt;S.I.4 MTPRVTDQHTTASVPAAQDPFDLDISVVES</v>
      </c>
      <c r="M5" s="56" t="str">
        <f>"&gt;"&amp;'Peptidos de Sergio'!$A5&amp;" "&amp;'Peptidos de Sergio'!$J5</f>
        <v>&gt;S.I.4 GGTVAASAASDGGCAATCGGNACVSSGS</v>
      </c>
    </row>
    <row r="6">
      <c r="A6" s="56" t="s">
        <v>3371</v>
      </c>
      <c r="B6" s="57" t="s">
        <v>3372</v>
      </c>
      <c r="C6" s="57" t="s">
        <v>3349</v>
      </c>
      <c r="D6" s="57" t="s">
        <v>3350</v>
      </c>
      <c r="E6" s="58" t="s">
        <v>3367</v>
      </c>
      <c r="F6" s="57">
        <v>132.0</v>
      </c>
      <c r="G6" s="57" t="s">
        <v>2950</v>
      </c>
      <c r="H6" s="57" t="s">
        <v>3373</v>
      </c>
      <c r="I6" s="57" t="s">
        <v>3374</v>
      </c>
      <c r="J6" s="57" t="s">
        <v>3375</v>
      </c>
      <c r="K6" s="57" t="str">
        <f>"&gt;"&amp;'Peptidos de Sergio'!$A6&amp;" "&amp;'Peptidos de Sergio'!$H6</f>
        <v>&gt;S.I.5 MEADEFDLDISVLESGDGQATLINLTDDGCGSTCSSPCATNVA</v>
      </c>
      <c r="L6" s="56" t="str">
        <f>"&gt;"&amp;'Peptidos de Sergio'!$A6&amp;" "&amp;'Peptidos de Sergio'!$I6</f>
        <v>&gt;S.I.5 MEADEFDLDISVLESGDGQA</v>
      </c>
      <c r="M6" s="56" t="str">
        <f>"&gt;"&amp;'Peptidos de Sergio'!$A6&amp;" "&amp;'Peptidos de Sergio'!$J6</f>
        <v>&gt;S.I.5 TLINLTDDGCGSTCSSPCATNVA</v>
      </c>
    </row>
    <row r="7">
      <c r="A7" s="56" t="s">
        <v>3376</v>
      </c>
      <c r="B7" s="57" t="s">
        <v>3377</v>
      </c>
      <c r="C7" s="57" t="s">
        <v>3349</v>
      </c>
      <c r="D7" s="57" t="s">
        <v>3350</v>
      </c>
      <c r="E7" s="58" t="s">
        <v>3367</v>
      </c>
      <c r="F7" s="57">
        <v>180.0</v>
      </c>
      <c r="G7" s="57" t="s">
        <v>2950</v>
      </c>
      <c r="H7" s="57" t="s">
        <v>3378</v>
      </c>
      <c r="I7" s="57" t="s">
        <v>3379</v>
      </c>
      <c r="J7" s="57" t="s">
        <v>3380</v>
      </c>
      <c r="K7" s="57" t="str">
        <f>"&gt;"&amp;'Peptidos de Sergio'!$A7&amp;" "&amp;'Peptidos de Sergio'!$H7</f>
        <v>&gt;S.I.6 MSANTIKDRAQPPSATAGGDAFDLDISVLESGDGSASLINLTDDGCKPSCNGSCATNVA</v>
      </c>
      <c r="L7" s="56" t="str">
        <f>"&gt;"&amp;'Peptidos de Sergio'!$A7&amp;" "&amp;'Peptidos de Sergio'!$I7</f>
        <v>&gt;S.I.6 MSANTIKDRAQPPSATAGGDAFDLDISVLESGDGSAS</v>
      </c>
      <c r="M7" s="56" t="str">
        <f>"&gt;"&amp;'Peptidos de Sergio'!$A7&amp;" "&amp;'Peptidos de Sergio'!$J7</f>
        <v>&gt;S.I.6 LINLTDDGCKPSCNGSCATNVA</v>
      </c>
    </row>
    <row r="8">
      <c r="A8" s="56" t="s">
        <v>3381</v>
      </c>
      <c r="B8" s="57" t="s">
        <v>3382</v>
      </c>
      <c r="C8" s="57" t="s">
        <v>3383</v>
      </c>
      <c r="D8" s="57" t="s">
        <v>3384</v>
      </c>
      <c r="E8" s="58" t="s">
        <v>3385</v>
      </c>
      <c r="F8" s="57">
        <v>132.0</v>
      </c>
      <c r="G8" s="57" t="s">
        <v>3386</v>
      </c>
      <c r="H8" s="57" t="s">
        <v>3387</v>
      </c>
      <c r="I8" s="57" t="s">
        <v>3388</v>
      </c>
      <c r="J8" s="57" t="s">
        <v>3389</v>
      </c>
      <c r="K8" s="57" t="str">
        <f>"&gt;"&amp;'Peptidos de Sergio'!$A8&amp;" "&amp;'Peptidos de Sergio'!$H8</f>
        <v>&gt;S.IV.7 MIDNTMTVDVDELQTLEGEESVALAGCTRTCTWTCSITSIEQQ</v>
      </c>
      <c r="L8" s="56" t="str">
        <f>"&gt;"&amp;'Peptidos de Sergio'!$A8&amp;" "&amp;'Peptidos de Sergio'!$I8</f>
        <v>&gt;S.IV.7 MIDNTMTVDVDELQTLEGEESVAL</v>
      </c>
      <c r="M8" s="56" t="str">
        <f>"&gt;"&amp;'Peptidos de Sergio'!$A8&amp;" "&amp;'Peptidos de Sergio'!$J8</f>
        <v>&gt;S.IV.7 AGCTRTCTWTCSITSIEQQ</v>
      </c>
    </row>
    <row r="9">
      <c r="A9" s="56" t="s">
        <v>3390</v>
      </c>
      <c r="B9" s="57" t="s">
        <v>3391</v>
      </c>
      <c r="C9" s="57" t="s">
        <v>3392</v>
      </c>
      <c r="D9" s="57" t="s">
        <v>3393</v>
      </c>
      <c r="E9" s="58" t="s">
        <v>3394</v>
      </c>
      <c r="F9" s="57">
        <v>207.0</v>
      </c>
      <c r="G9" s="57" t="s">
        <v>2950</v>
      </c>
      <c r="H9" s="57" t="s">
        <v>3395</v>
      </c>
      <c r="I9" s="57" t="s">
        <v>3396</v>
      </c>
      <c r="J9" s="57" t="s">
        <v>3397</v>
      </c>
      <c r="K9" s="57" t="str">
        <f>"&gt;"&amp;'Peptidos de Sergio'!$A9&amp;" "&amp;'Peptidos de Sergio'!$H9</f>
        <v>&gt;S.I.8 MTTAVLDSVTAPIGLPAGDLTDEEFQLEVRVVVAESPVYNFDCPTSDGCGNTCANGASSCVSTIEDAA</v>
      </c>
      <c r="L9" s="56" t="str">
        <f>"&gt;"&amp;'Peptidos de Sergio'!$A9&amp;" "&amp;'Peptidos de Sergio'!$I9</f>
        <v>&gt;S.I.8 MTTAVLDSVTAPIGLPAGDLTDEEFQLEVRVVVAESPV</v>
      </c>
      <c r="M9" s="56" t="str">
        <f>"&gt;"&amp;'Peptidos de Sergio'!$A9&amp;" "&amp;'Peptidos de Sergio'!$J9</f>
        <v>&gt;S.I.8 YNFDCPTSDGCGNTCANGASSCVSTIEDAA</v>
      </c>
    </row>
    <row r="10">
      <c r="A10" s="56" t="s">
        <v>3398</v>
      </c>
      <c r="B10" s="57" t="s">
        <v>3399</v>
      </c>
      <c r="C10" s="57" t="s">
        <v>3392</v>
      </c>
      <c r="D10" s="57" t="s">
        <v>3393</v>
      </c>
      <c r="E10" s="58" t="s">
        <v>3400</v>
      </c>
      <c r="F10" s="57">
        <v>132.0</v>
      </c>
      <c r="G10" s="57" t="s">
        <v>3386</v>
      </c>
      <c r="H10" s="57" t="s">
        <v>3401</v>
      </c>
      <c r="I10" s="57" t="s">
        <v>3402</v>
      </c>
      <c r="J10" s="57" t="s">
        <v>3403</v>
      </c>
      <c r="K10" s="57" t="str">
        <f>"&gt;"&amp;'Peptidos de Sergio'!$A10&amp;" "&amp;'Peptidos de Sergio'!$H10</f>
        <v>&gt;S.IV.9 MMEDAVLELQELPETDEQALEPVMCCDTDHTSGQCTDPPRCPP</v>
      </c>
      <c r="L10" s="56" t="str">
        <f>"&gt;"&amp;'Peptidos de Sergio'!$A10&amp;" "&amp;'Peptidos de Sergio'!$I10</f>
        <v>&gt;S.IV.9 MMEDAVLELQELPETDEQALEPVM</v>
      </c>
      <c r="M10" s="56" t="str">
        <f>"&gt;"&amp;'Peptidos de Sergio'!$A10&amp;" "&amp;'Peptidos de Sergio'!$J10</f>
        <v>&gt;S.IV.9 CCDTDHTSGQCTDPPRCPP</v>
      </c>
    </row>
    <row r="11">
      <c r="A11" s="56" t="s">
        <v>3404</v>
      </c>
      <c r="B11" s="57" t="s">
        <v>3405</v>
      </c>
      <c r="C11" s="57" t="s">
        <v>3392</v>
      </c>
      <c r="D11" s="57" t="s">
        <v>3393</v>
      </c>
      <c r="E11" s="58" t="s">
        <v>3406</v>
      </c>
      <c r="F11" s="57">
        <v>117.0</v>
      </c>
      <c r="G11" s="57" t="s">
        <v>3407</v>
      </c>
      <c r="H11" s="57" t="s">
        <v>3408</v>
      </c>
      <c r="I11" s="57" t="s">
        <v>3409</v>
      </c>
      <c r="J11" s="57" t="s">
        <v>3410</v>
      </c>
      <c r="K11" s="57" t="str">
        <f>"&gt;"&amp;'Peptidos de Sergio'!$A11&amp;" "&amp;'Peptidos de Sergio'!$H11</f>
        <v>&gt;S.III.10 MALLDLQNLESDELHGGGGQSTASLLSCVSTASVLLCL</v>
      </c>
      <c r="L11" s="56" t="str">
        <f>"&gt;"&amp;'Peptidos de Sergio'!$A11&amp;" "&amp;'Peptidos de Sergio'!$I11</f>
        <v>&gt;S.III.10 MALLDLQNLESDELHGG</v>
      </c>
      <c r="M11" s="56" t="str">
        <f>"&gt;"&amp;'Peptidos de Sergio'!$A11&amp;" "&amp;'Peptidos de Sergio'!$J11</f>
        <v>&gt;S.III.10 GGQSTASLLSCVSTASVLLCL</v>
      </c>
    </row>
    <row r="12">
      <c r="A12" s="56" t="s">
        <v>3411</v>
      </c>
      <c r="B12" s="57" t="s">
        <v>3412</v>
      </c>
      <c r="C12" s="57" t="s">
        <v>3413</v>
      </c>
      <c r="D12" s="57" t="s">
        <v>3414</v>
      </c>
      <c r="E12" s="58" t="s">
        <v>3415</v>
      </c>
      <c r="F12" s="57">
        <v>195.0</v>
      </c>
      <c r="G12" s="57" t="s">
        <v>2950</v>
      </c>
      <c r="H12" s="57" t="s">
        <v>3416</v>
      </c>
      <c r="I12" s="57" t="s">
        <v>3417</v>
      </c>
      <c r="J12" s="57" t="s">
        <v>3418</v>
      </c>
      <c r="K12" s="57" t="str">
        <f>"&gt;"&amp;'Peptidos de Sergio'!$A12&amp;" "&amp;'Peptidos de Sergio'!$H12</f>
        <v>&gt;S.I.11 VSIPTHQPPRPTAVVAESVPVPVPVPAEEWELDTTVTRAPVPIVEACGTGDGCAKTCASSCASS</v>
      </c>
      <c r="L12" s="56" t="str">
        <f>"&gt;"&amp;'Peptidos de Sergio'!$A12&amp;" "&amp;'Peptidos de Sergio'!$I12</f>
        <v>&gt;S.I.11 VSIPTHQPPRPTAVVAESVPVPVPVPAEEW</v>
      </c>
      <c r="M12" s="56" t="str">
        <f>"&gt;"&amp;'Peptidos de Sergio'!$A12&amp;" "&amp;'Peptidos de Sergio'!$J12</f>
        <v>&gt;S.I.11 ELDTTVTRAPVPIVEACGTGDGCAKTCASSCASS</v>
      </c>
    </row>
    <row r="13">
      <c r="A13" s="56" t="s">
        <v>3419</v>
      </c>
      <c r="B13" s="57" t="s">
        <v>3420</v>
      </c>
      <c r="C13" s="57" t="s">
        <v>3413</v>
      </c>
      <c r="D13" s="57" t="s">
        <v>3414</v>
      </c>
      <c r="E13" s="58" t="s">
        <v>3421</v>
      </c>
      <c r="F13" s="57">
        <v>165.0</v>
      </c>
      <c r="G13" s="57" t="s">
        <v>2767</v>
      </c>
      <c r="H13" s="57" t="s">
        <v>3422</v>
      </c>
      <c r="I13" s="57" t="s">
        <v>3423</v>
      </c>
      <c r="J13" s="57" t="s">
        <v>3424</v>
      </c>
      <c r="K13" s="57" t="str">
        <f>"&gt;"&amp;'Peptidos de Sergio'!$A13&amp;" "&amp;'Peptidos de Sergio'!$H13</f>
        <v>&gt;S.II.12 MYQGDLSLIEEIEEQDFDGVAYGACTTNTFSLSDSLGNHGGWCTLTKECQPNCS</v>
      </c>
      <c r="L13" s="56" t="str">
        <f>"&gt;"&amp;'Peptidos de Sergio'!$A13&amp;" "&amp;'Peptidos de Sergio'!$I13</f>
        <v>&gt;S.II.12 MYQGDLSLIEEIEEQDFDGVAY</v>
      </c>
      <c r="M13" s="56" t="str">
        <f>"&gt;"&amp;'Peptidos de Sergio'!$A13&amp;" "&amp;'Peptidos de Sergio'!$J13</f>
        <v>&gt;S.II.12 GACTTNTFSLSDSLGNHGGWCTLTKECQPNCS</v>
      </c>
    </row>
    <row r="14">
      <c r="A14" s="56" t="s">
        <v>3425</v>
      </c>
      <c r="B14" s="57" t="s">
        <v>3426</v>
      </c>
      <c r="C14" s="57" t="s">
        <v>3427</v>
      </c>
      <c r="D14" s="57" t="s">
        <v>3428</v>
      </c>
      <c r="E14" s="58" t="s">
        <v>3429</v>
      </c>
      <c r="F14" s="57">
        <v>189.0</v>
      </c>
      <c r="G14" s="57" t="s">
        <v>2950</v>
      </c>
      <c r="H14" s="57" t="s">
        <v>3430</v>
      </c>
      <c r="I14" s="57" t="s">
        <v>3431</v>
      </c>
      <c r="J14" s="57" t="s">
        <v>3432</v>
      </c>
      <c r="K14" s="57" t="str">
        <f>"&gt;"&amp;'Peptidos de Sergio'!$A14&amp;" "&amp;'Peptidos de Sergio'!$H14</f>
        <v>&gt;S.I.13 MSDAFDLDARISAPSAGPAGEQAPPPSISQIATRTVCTKSVCQVTSTCACTSVCTVFCSPGK</v>
      </c>
      <c r="L14" s="56" t="str">
        <f>"&gt;"&amp;'Peptidos de Sergio'!$A14&amp;" "&amp;'Peptidos de Sergio'!$I14</f>
        <v>&gt;S.I.13 MSDAFDLDARISAPSAGPA</v>
      </c>
      <c r="M14" s="56" t="str">
        <f>"&gt;"&amp;'Peptidos de Sergio'!$A14&amp;" "&amp;'Peptidos de Sergio'!$J14</f>
        <v>&gt;S.I.13 GEQAPPPSISQIATRTVCTKSVCQVTSTCACTSVCTVFCSPGK</v>
      </c>
    </row>
    <row r="15">
      <c r="A15" s="56" t="s">
        <v>3433</v>
      </c>
      <c r="B15" s="57" t="s">
        <v>3434</v>
      </c>
      <c r="C15" s="57" t="s">
        <v>3435</v>
      </c>
      <c r="D15" s="57" t="s">
        <v>3436</v>
      </c>
      <c r="E15" s="58" t="s">
        <v>3437</v>
      </c>
      <c r="F15" s="57">
        <v>171.0</v>
      </c>
      <c r="G15" s="57" t="s">
        <v>2950</v>
      </c>
      <c r="H15" s="57" t="s">
        <v>3438</v>
      </c>
      <c r="I15" s="57" t="s">
        <v>3439</v>
      </c>
      <c r="J15" s="57" t="s">
        <v>3440</v>
      </c>
      <c r="K15" s="57" t="str">
        <f>"&gt;"&amp;'Peptidos de Sergio'!$A15&amp;" "&amp;'Peptidos de Sergio'!$H15</f>
        <v>&gt;S.I.14 MTQKVSTSITRTEEQPPSDGFDLNVSLLEVSDAASLTSLTDDNCGSTCGACTTNVA</v>
      </c>
      <c r="L15" s="56" t="str">
        <f>"&gt;"&amp;'Peptidos de Sergio'!$A15&amp;" "&amp;'Peptidos de Sergio'!$I15</f>
        <v>&gt;S.I.14 MTQKVSTSITRTEEQPPSDGFDLNVSLLEVSDAASL</v>
      </c>
      <c r="M15" s="56" t="str">
        <f>"&gt;"&amp;'Peptidos de Sergio'!$A15&amp;" "&amp;'Peptidos de Sergio'!$J15</f>
        <v>&gt;S.I.14 TSLTDDNCGSTCGACTTNVA</v>
      </c>
    </row>
    <row r="16">
      <c r="A16" s="56" t="s">
        <v>3441</v>
      </c>
      <c r="B16" s="57" t="s">
        <v>3442</v>
      </c>
      <c r="C16" s="57" t="s">
        <v>3435</v>
      </c>
      <c r="D16" s="57" t="s">
        <v>3436</v>
      </c>
      <c r="E16" s="58" t="s">
        <v>3443</v>
      </c>
      <c r="F16" s="57">
        <v>195.0</v>
      </c>
      <c r="G16" s="57" t="s">
        <v>2950</v>
      </c>
      <c r="H16" s="57" t="s">
        <v>3444</v>
      </c>
      <c r="I16" s="57" t="s">
        <v>3445</v>
      </c>
      <c r="J16" s="57" t="s">
        <v>3446</v>
      </c>
      <c r="K16" s="57" t="str">
        <f>"&gt;"&amp;'Peptidos de Sergio'!$A16&amp;" "&amp;'Peptidos de Sergio'!$H16</f>
        <v>&gt;S.I.15 MPTATLLPTAPPLLDEDDDFAPLDVTVVVSTKLNGALMCDTGDGCGSTCSNGASACDSAAGDPA</v>
      </c>
      <c r="L16" s="56" t="str">
        <f>"&gt;"&amp;'Peptidos de Sergio'!$A16&amp;" "&amp;'Peptidos de Sergio'!$I16</f>
        <v>&gt;S.I.15 MPTATLLPTAPPLLDEDDDFAPLDVTVVVSTKLN</v>
      </c>
      <c r="M16" s="56" t="str">
        <f>"&gt;"&amp;'Peptidos de Sergio'!$A16&amp;" "&amp;'Peptidos de Sergio'!$J16</f>
        <v>&gt;S.I.15 GALMCDTGDGCGSTCSNGASACDSAAGDPA</v>
      </c>
    </row>
    <row r="17">
      <c r="A17" s="56" t="s">
        <v>3447</v>
      </c>
      <c r="B17" s="57" t="s">
        <v>3448</v>
      </c>
      <c r="C17" s="57" t="s">
        <v>3449</v>
      </c>
      <c r="D17" s="57" t="s">
        <v>3450</v>
      </c>
      <c r="E17" s="58" t="s">
        <v>3451</v>
      </c>
      <c r="F17" s="57">
        <v>114.0</v>
      </c>
      <c r="G17" s="57" t="s">
        <v>3386</v>
      </c>
      <c r="H17" s="57" t="s">
        <v>3452</v>
      </c>
      <c r="I17" s="57" t="s">
        <v>3453</v>
      </c>
      <c r="J17" s="57" t="s">
        <v>3454</v>
      </c>
      <c r="K17" s="57" t="str">
        <f>"&gt;"&amp;'Peptidos de Sergio'!$A17&amp;" "&amp;'Peptidos de Sergio'!$H17</f>
        <v>&gt;S.IV.16  MELDLDALQQLPTEEQQAGICSYTCKVTCPYTQPDGS</v>
      </c>
      <c r="L17" s="56" t="str">
        <f>"&gt;"&amp;'Peptidos de Sergio'!$A17&amp;" "&amp;'Peptidos de Sergio'!$I17</f>
        <v>&gt;S.IV.16  MELDLDALQQLP</v>
      </c>
      <c r="M17" s="56" t="str">
        <f>"&gt;"&amp;'Peptidos de Sergio'!$A17&amp;" "&amp;'Peptidos de Sergio'!$J17</f>
        <v>&gt;S.IV.16 TEEQQAGICSYTCKVTCPYTQPDGS</v>
      </c>
    </row>
    <row r="18">
      <c r="A18" s="56" t="s">
        <v>3455</v>
      </c>
      <c r="B18" s="57" t="s">
        <v>3456</v>
      </c>
      <c r="C18" s="57" t="s">
        <v>3449</v>
      </c>
      <c r="D18" s="57" t="s">
        <v>3450</v>
      </c>
      <c r="E18" s="58" t="s">
        <v>3451</v>
      </c>
      <c r="F18" s="57">
        <v>117.0</v>
      </c>
      <c r="G18" s="57" t="s">
        <v>3386</v>
      </c>
      <c r="H18" s="57" t="s">
        <v>3457</v>
      </c>
      <c r="I18" s="57" t="s">
        <v>3458</v>
      </c>
      <c r="J18" s="57" t="s">
        <v>3459</v>
      </c>
      <c r="K18" s="57" t="str">
        <f>"&gt;"&amp;'Peptidos de Sergio'!$A18&amp;" "&amp;'Peptidos de Sergio'!$H18</f>
        <v>&gt;S.IV.17 MELDLDALQQLPAEEEQTTICRLSCKVSCQYTCAATGG</v>
      </c>
      <c r="L18" s="56" t="str">
        <f>"&gt;"&amp;'Peptidos de Sergio'!$A18&amp;" "&amp;'Peptidos de Sergio'!$I18</f>
        <v>&gt;S.IV.17 MELDLDALQQLPAEEE</v>
      </c>
      <c r="M18" s="56" t="str">
        <f>"&gt;"&amp;'Peptidos de Sergio'!$A18&amp;" "&amp;'Peptidos de Sergio'!$J18</f>
        <v>&gt;S.IV.17 QTTICRLSCKVSCQYTCAATGG</v>
      </c>
    </row>
    <row r="19">
      <c r="A19" s="56" t="s">
        <v>3460</v>
      </c>
      <c r="B19" s="57" t="s">
        <v>3461</v>
      </c>
      <c r="C19" s="57" t="s">
        <v>3449</v>
      </c>
      <c r="D19" s="57" t="s">
        <v>3450</v>
      </c>
      <c r="E19" s="58" t="s">
        <v>3451</v>
      </c>
      <c r="F19" s="57">
        <v>117.0</v>
      </c>
      <c r="G19" s="57" t="s">
        <v>3386</v>
      </c>
      <c r="H19" s="57" t="s">
        <v>3462</v>
      </c>
      <c r="I19" s="57" t="s">
        <v>3463</v>
      </c>
      <c r="J19" s="57" t="s">
        <v>3464</v>
      </c>
      <c r="K19" s="57" t="str">
        <f>"&gt;"&amp;'Peptidos de Sergio'!$A19&amp;" "&amp;'Peptidos de Sergio'!$H19</f>
        <v>&gt;S.IV.18 MELDLNALQQLPAEEEQAGVCGYSCQVSCPNTCAVTGR</v>
      </c>
      <c r="L19" s="56" t="str">
        <f>"&gt;"&amp;'Peptidos de Sergio'!$A19&amp;" "&amp;'Peptidos de Sergio'!$I19</f>
        <v>&gt;S.IV.18 MELDLNALQQLPAEEE</v>
      </c>
      <c r="M19" s="56" t="str">
        <f>"&gt;"&amp;'Peptidos de Sergio'!$A19&amp;" "&amp;'Peptidos de Sergio'!$J19</f>
        <v>&gt;S.IV.18 QAGVCGYSCQVSCPNTCAVTGR</v>
      </c>
    </row>
    <row r="20">
      <c r="A20" s="56" t="s">
        <v>3465</v>
      </c>
      <c r="B20" s="59" t="s">
        <v>3466</v>
      </c>
      <c r="C20" s="59" t="s">
        <v>3449</v>
      </c>
      <c r="D20" s="59" t="s">
        <v>3450</v>
      </c>
      <c r="E20" s="60" t="s">
        <v>3451</v>
      </c>
      <c r="F20" s="59">
        <v>117.0</v>
      </c>
      <c r="G20" s="59" t="s">
        <v>3386</v>
      </c>
      <c r="H20" s="59" t="s">
        <v>3467</v>
      </c>
      <c r="I20" s="59" t="s">
        <v>3468</v>
      </c>
      <c r="J20" s="59" t="s">
        <v>3469</v>
      </c>
      <c r="K20" s="59" t="str">
        <f>"&gt;"&amp;'Peptidos de Sergio'!$A20&amp;" "&amp;'Peptidos de Sergio'!$H20</f>
        <v>&gt;S.IV.19  MEIDPDALQLLPTPETSAHERCAQTCRISCPATADSGA</v>
      </c>
      <c r="L20" s="56" t="str">
        <f>"&gt;"&amp;'Peptidos de Sergio'!$A20&amp;" "&amp;'Peptidos de Sergio'!$I20</f>
        <v>&gt;S.IV.19  MEIDPDALQLLP</v>
      </c>
      <c r="M20" s="56" t="str">
        <f>"&gt;"&amp;'Peptidos de Sergio'!$A20&amp;" "&amp;'Peptidos de Sergio'!$J20</f>
        <v>&gt;S.IV.19 TPETSAHERCAQTCRISCPATADSGA</v>
      </c>
    </row>
    <row r="21" ht="15.75" customHeight="1">
      <c r="A21" s="59"/>
      <c r="B21" s="59"/>
      <c r="C21" s="59"/>
      <c r="D21" s="59" t="s">
        <v>3470</v>
      </c>
      <c r="E21" s="60" t="s">
        <v>3471</v>
      </c>
      <c r="F21" s="59">
        <v>44.0</v>
      </c>
      <c r="G21" s="59" t="s">
        <v>1027</v>
      </c>
      <c r="H21" s="59" t="s">
        <v>3472</v>
      </c>
      <c r="I21" s="59"/>
      <c r="J21" s="59"/>
      <c r="K21" s="59" t="str">
        <f>"&gt;"&amp;'Peptidos de Sergio'!$A21&amp;" "&amp;'Peptidos de Sergio'!$H21</f>
        <v>&gt; MEHDKVFAPIADPGQLAHLSATHSNALVENPFDDADEAGAADDK</v>
      </c>
      <c r="L21" s="59" t="str">
        <f>"&gt;"&amp;'Peptidos de Sergio'!$A21&amp;" "&amp;'Peptidos de Sergio'!$I21</f>
        <v>&gt; </v>
      </c>
      <c r="M21" s="59" t="str">
        <f>"&gt;"&amp;'Peptidos de Sergio'!$A21&amp;" "&amp;'Peptidos de Sergio'!$J21</f>
        <v>&gt; </v>
      </c>
    </row>
    <row r="22" ht="15.75" customHeight="1">
      <c r="A22" s="59"/>
      <c r="B22" s="59"/>
      <c r="C22" s="59"/>
      <c r="D22" s="59" t="s">
        <v>3473</v>
      </c>
      <c r="E22" s="60" t="s">
        <v>3474</v>
      </c>
      <c r="F22" s="59">
        <v>39.0</v>
      </c>
      <c r="G22" s="59" t="s">
        <v>1027</v>
      </c>
      <c r="H22" s="59" t="s">
        <v>3475</v>
      </c>
      <c r="I22" s="59"/>
      <c r="J22" s="59"/>
      <c r="K22" s="59" t="str">
        <f>"&gt;"&amp;'Peptidos de Sergio'!$A22&amp;" "&amp;'Peptidos de Sergio'!$H22</f>
        <v>&gt; MQKDIIHNDPLAGDEENRRPGIGITVTVPFRNAEDTEED</v>
      </c>
      <c r="L22" s="59" t="str">
        <f>"&gt;"&amp;'Peptidos de Sergio'!$A22&amp;" "&amp;'Peptidos de Sergio'!$I22</f>
        <v>&gt; </v>
      </c>
      <c r="M22" s="59" t="str">
        <f>"&gt;"&amp;'Peptidos de Sergio'!$A22&amp;" "&amp;'Peptidos de Sergio'!$J22</f>
        <v>&gt; </v>
      </c>
    </row>
    <row r="23" ht="15.75" customHeight="1">
      <c r="A23" s="59"/>
      <c r="B23" s="59"/>
      <c r="C23" s="59"/>
      <c r="D23" s="59" t="s">
        <v>3473</v>
      </c>
      <c r="E23" s="60" t="s">
        <v>3476</v>
      </c>
      <c r="F23" s="59">
        <v>45.0</v>
      </c>
      <c r="G23" s="59" t="s">
        <v>803</v>
      </c>
      <c r="H23" s="59" t="s">
        <v>3477</v>
      </c>
      <c r="I23" s="59"/>
      <c r="J23" s="59"/>
      <c r="K23" s="59" t="str">
        <f>"&gt;"&amp;'Peptidos de Sergio'!$A23&amp;" "&amp;'Peptidos de Sergio'!$H23</f>
        <v>&gt; MIKVLEMAGDVEEIELSFHGEESSYFEPTAARCSSSSTCTCCCTG</v>
      </c>
      <c r="L23" s="59" t="str">
        <f>"&gt;"&amp;'Peptidos de Sergio'!$A23&amp;" "&amp;'Peptidos de Sergio'!$I23</f>
        <v>&gt; </v>
      </c>
      <c r="M23" s="59" t="str">
        <f>"&gt;"&amp;'Peptidos de Sergio'!$A23&amp;" "&amp;'Peptidos de Sergio'!$J23</f>
        <v>&gt; </v>
      </c>
    </row>
    <row r="24" ht="15.75" customHeight="1">
      <c r="A24" s="59"/>
      <c r="B24" s="59"/>
      <c r="C24" s="59"/>
      <c r="D24" s="59" t="s">
        <v>3473</v>
      </c>
      <c r="E24" s="60" t="s">
        <v>3478</v>
      </c>
      <c r="F24" s="59">
        <v>75.0</v>
      </c>
      <c r="G24" s="59" t="s">
        <v>1027</v>
      </c>
      <c r="H24" s="59" t="s">
        <v>3479</v>
      </c>
      <c r="I24" s="59"/>
      <c r="J24" s="59"/>
      <c r="K24" s="59" t="str">
        <f>"&gt;"&amp;'Peptidos de Sergio'!$A24&amp;" "&amp;'Peptidos de Sergio'!$H24</f>
        <v>&gt; MNSTPQVQTQEISDSDLDNVSGGLVGGVVGTATSTVDSIAPVSGAVGTATGLVDGVAGTDTAGVVGTASGLVAGL</v>
      </c>
      <c r="L24" s="59" t="str">
        <f>"&gt;"&amp;'Peptidos de Sergio'!$A24&amp;" "&amp;'Peptidos de Sergio'!$I24</f>
        <v>&gt; </v>
      </c>
      <c r="M24" s="59" t="str">
        <f>"&gt;"&amp;'Peptidos de Sergio'!$A24&amp;" "&amp;'Peptidos de Sergio'!$J24</f>
        <v>&gt; </v>
      </c>
    </row>
    <row r="25" ht="15.75" customHeight="1">
      <c r="A25" s="59"/>
      <c r="B25" s="59"/>
      <c r="C25" s="59"/>
      <c r="D25" s="59" t="s">
        <v>3480</v>
      </c>
      <c r="E25" s="60" t="s">
        <v>3481</v>
      </c>
      <c r="F25" s="59">
        <v>71.0</v>
      </c>
      <c r="G25" s="59" t="s">
        <v>1027</v>
      </c>
      <c r="H25" s="59" t="s">
        <v>3482</v>
      </c>
      <c r="I25" s="59"/>
      <c r="J25" s="59"/>
      <c r="K25" s="59" t="str">
        <f>"&gt;"&amp;'Peptidos de Sergio'!$A25&amp;" "&amp;'Peptidos de Sergio'!$H25</f>
        <v>&gt; MNSTPQVETVEISDAELDNVSGGLSVNALNTVTGAVNGIAPVSGLADTAVGTVEGVTGLNTAPVAGLVAGL</v>
      </c>
      <c r="L25" s="59" t="str">
        <f>"&gt;"&amp;'Peptidos de Sergio'!$A25&amp;" "&amp;'Peptidos de Sergio'!$I25</f>
        <v>&gt; </v>
      </c>
      <c r="M25" s="59" t="str">
        <f>"&gt;"&amp;'Peptidos de Sergio'!$A25&amp;" "&amp;'Peptidos de Sergio'!$J25</f>
        <v>&gt; 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r1c1" ref="E2"/>
    <hyperlink r:id="rId2" location="r1c1" ref="E3"/>
    <hyperlink r:id="rId3" location="r1c1" ref="E4"/>
    <hyperlink r:id="rId4" location="r1c2" ref="E5"/>
    <hyperlink r:id="rId5" location="r1c2" ref="E6"/>
    <hyperlink r:id="rId6" location="r1c2" ref="E7"/>
    <hyperlink r:id="rId7" location="r1c15" ref="E8"/>
    <hyperlink r:id="rId8" location="r1c31" ref="E9"/>
    <hyperlink r:id="rId9" location="r1c38" ref="E10"/>
    <hyperlink r:id="rId10" location="r1c29" ref="E11"/>
    <hyperlink r:id="rId11" location="r1c13" ref="E12"/>
    <hyperlink r:id="rId12" location="r1c23" ref="E13"/>
    <hyperlink r:id="rId13" location="r1c16" ref="E14"/>
    <hyperlink r:id="rId14" location="r1c13" ref="E15"/>
    <hyperlink r:id="rId15" location="r1c21" ref="E16"/>
    <hyperlink r:id="rId16" location="r1c1" ref="E17"/>
    <hyperlink r:id="rId17" location="r1c1" ref="E18"/>
    <hyperlink r:id="rId18" location="r1c1" ref="E19"/>
    <hyperlink r:id="rId19" location="r1c1" ref="E20"/>
    <hyperlink r:id="rId20" location="r1c22" ref="E21"/>
    <hyperlink r:id="rId21" location="r1c5" ref="E22"/>
    <hyperlink r:id="rId22" location="r1c14" ref="E23"/>
    <hyperlink r:id="rId23" location="r1c24" ref="E24"/>
    <hyperlink r:id="rId24" location="r1c22" ref="E25"/>
  </hyperlinks>
  <printOptions/>
  <pageMargins bottom="0.75" footer="0.0" header="0.0" left="0.7" right="0.7" top="0.75"/>
  <pageSetup orientation="portrait"/>
  <drawing r:id="rId25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17.14"/>
    <col customWidth="1" min="3" max="3" width="42.29"/>
    <col customWidth="1" min="4" max="4" width="11.57"/>
    <col customWidth="1" min="5" max="11" width="14.14"/>
    <col customWidth="1" min="12" max="12" width="14.57"/>
    <col customWidth="1" min="13" max="18" width="14.14"/>
    <col customWidth="1" min="19" max="24" width="24.43"/>
    <col customWidth="1" min="25" max="25" width="15.71"/>
    <col customWidth="1" min="26" max="30" width="24.43"/>
    <col customWidth="1" min="31" max="31" width="10.71"/>
    <col customWidth="1" min="32" max="32" width="11.86"/>
    <col customWidth="1" min="33" max="33" width="15.14"/>
    <col customWidth="1" min="34" max="34" width="14.86"/>
    <col customWidth="1" min="35" max="35" width="11.86"/>
    <col customWidth="1" min="36" max="36" width="16.43"/>
    <col customWidth="1" min="37" max="39" width="10.71"/>
    <col customWidth="1" min="40" max="40" width="15.71"/>
    <col customWidth="1" min="41" max="41" width="11.86"/>
    <col customWidth="1" min="42" max="42" width="22.0"/>
    <col customWidth="1" min="43" max="53" width="24.43"/>
    <col customWidth="1" min="54" max="58" width="10.71"/>
    <col customWidth="1" min="59" max="59" width="24.43"/>
    <col customWidth="1" min="60" max="60" width="11.71"/>
    <col customWidth="1" min="61" max="61" width="24.43"/>
    <col customWidth="1" min="62" max="71" width="14.14"/>
  </cols>
  <sheetData>
    <row r="2">
      <c r="A2" s="23" t="s">
        <v>3</v>
      </c>
      <c r="B2" s="23" t="s">
        <v>19</v>
      </c>
      <c r="C2" s="23" t="s">
        <v>2478</v>
      </c>
      <c r="D2" s="23" t="s">
        <v>20</v>
      </c>
      <c r="E2" s="23">
        <v>0.35</v>
      </c>
      <c r="F2" s="23" t="s">
        <v>2479</v>
      </c>
      <c r="G2" s="23">
        <v>0.4</v>
      </c>
      <c r="H2" s="23" t="s">
        <v>2479</v>
      </c>
      <c r="I2" s="23">
        <v>0.45</v>
      </c>
      <c r="J2" s="23" t="s">
        <v>2479</v>
      </c>
      <c r="K2" s="23">
        <v>0.5</v>
      </c>
      <c r="L2" s="23" t="s">
        <v>2479</v>
      </c>
      <c r="M2" s="23">
        <v>0.55</v>
      </c>
      <c r="N2" s="23" t="s">
        <v>2479</v>
      </c>
      <c r="O2" s="23">
        <v>0.6</v>
      </c>
      <c r="P2" s="23" t="s">
        <v>2479</v>
      </c>
      <c r="Q2" s="23">
        <v>0.65</v>
      </c>
      <c r="R2" s="23" t="s">
        <v>2479</v>
      </c>
      <c r="S2" s="23">
        <v>0.7</v>
      </c>
      <c r="T2" s="23" t="s">
        <v>2479</v>
      </c>
      <c r="U2" s="23">
        <v>0.75</v>
      </c>
      <c r="V2" s="23" t="s">
        <v>2479</v>
      </c>
      <c r="W2" s="23">
        <v>0.8</v>
      </c>
      <c r="X2" s="23" t="s">
        <v>2479</v>
      </c>
      <c r="Y2" s="23">
        <v>0.85</v>
      </c>
      <c r="Z2" s="23" t="s">
        <v>2479</v>
      </c>
      <c r="AA2" s="23">
        <v>0.9</v>
      </c>
      <c r="AB2" s="23" t="s">
        <v>2479</v>
      </c>
      <c r="AC2" s="23">
        <v>0.95</v>
      </c>
      <c r="AD2" s="23" t="s">
        <v>2479</v>
      </c>
      <c r="AL2" s="23" t="s">
        <v>3</v>
      </c>
      <c r="AM2" s="23" t="s">
        <v>19</v>
      </c>
      <c r="AN2" s="23" t="s">
        <v>2478</v>
      </c>
      <c r="AO2" s="23" t="s">
        <v>20</v>
      </c>
      <c r="AP2" s="23">
        <v>0.05</v>
      </c>
      <c r="AQ2" s="23">
        <v>0.1</v>
      </c>
      <c r="AR2" s="23">
        <v>0.15</v>
      </c>
      <c r="AS2" s="23">
        <v>0.2</v>
      </c>
      <c r="AT2" s="23">
        <v>0.25</v>
      </c>
      <c r="AU2" s="23">
        <v>0.3</v>
      </c>
      <c r="AV2" s="23">
        <v>0.35</v>
      </c>
      <c r="AW2" s="23">
        <v>0.4</v>
      </c>
      <c r="AX2" s="23">
        <v>0.45</v>
      </c>
      <c r="AY2" s="23">
        <v>0.5</v>
      </c>
      <c r="AZ2" s="23">
        <v>0.55</v>
      </c>
      <c r="BA2" s="23">
        <v>0.6</v>
      </c>
      <c r="BE2" s="23" t="s">
        <v>3</v>
      </c>
      <c r="BF2" s="23" t="s">
        <v>19</v>
      </c>
      <c r="BG2" s="23" t="s">
        <v>2478</v>
      </c>
      <c r="BH2" s="23" t="s">
        <v>20</v>
      </c>
      <c r="BI2" s="23">
        <v>0.95</v>
      </c>
      <c r="BJ2" s="23">
        <v>0.9</v>
      </c>
      <c r="BK2" s="23">
        <v>0.85</v>
      </c>
      <c r="BL2" s="23">
        <v>0.8</v>
      </c>
      <c r="BM2" s="23">
        <v>0.75</v>
      </c>
      <c r="BN2" s="23">
        <v>0.7</v>
      </c>
      <c r="BO2" s="23">
        <v>0.65</v>
      </c>
      <c r="BP2" s="23">
        <v>0.6</v>
      </c>
      <c r="BQ2" s="23">
        <v>0.55</v>
      </c>
      <c r="BR2" s="23">
        <v>0.5</v>
      </c>
      <c r="BS2" s="23">
        <v>0.45</v>
      </c>
    </row>
    <row r="3">
      <c r="A3" s="23" t="s">
        <v>34</v>
      </c>
      <c r="B3" s="23" t="s">
        <v>2480</v>
      </c>
      <c r="C3" s="23" t="b">
        <v>1</v>
      </c>
      <c r="D3" s="23">
        <v>0.218</v>
      </c>
      <c r="E3" s="23" t="b">
        <f t="shared" ref="E3:E235" si="1">D3&gt;=0.35</f>
        <v>0</v>
      </c>
      <c r="F3" s="23" t="b">
        <v>0</v>
      </c>
      <c r="G3" s="23" t="b">
        <f t="shared" ref="G3:G235" si="2">D3&gt;=0.4</f>
        <v>0</v>
      </c>
      <c r="H3" s="23" t="b">
        <v>0</v>
      </c>
      <c r="I3" s="23" t="b">
        <f t="shared" ref="I3:I235" si="3">D3&gt;=0.45</f>
        <v>0</v>
      </c>
      <c r="J3" s="23" t="b">
        <v>0</v>
      </c>
      <c r="K3" s="23" t="b">
        <f t="shared" ref="K3:K235" si="4">D3&gt;=0.5</f>
        <v>0</v>
      </c>
      <c r="L3" s="23" t="b">
        <v>0</v>
      </c>
      <c r="M3" s="23" t="b">
        <f t="shared" ref="M3:M235" si="5">D3&gt;=0.55</f>
        <v>0</v>
      </c>
      <c r="N3" s="23" t="b">
        <v>0</v>
      </c>
      <c r="O3" s="23" t="b">
        <f t="shared" ref="O3:O235" si="6">D3&gt;=0.6</f>
        <v>0</v>
      </c>
      <c r="P3" s="23" t="b">
        <v>0</v>
      </c>
      <c r="Q3" s="23" t="b">
        <f t="shared" ref="Q3:Q235" si="7">D3&gt;=0.65</f>
        <v>0</v>
      </c>
      <c r="R3" s="23" t="b">
        <v>0</v>
      </c>
      <c r="S3" s="23" t="b">
        <f t="shared" ref="S3:S235" si="8">D3&gt;=0.7</f>
        <v>0</v>
      </c>
      <c r="T3" s="23" t="b">
        <v>0</v>
      </c>
      <c r="U3" s="23" t="b">
        <f t="shared" ref="U3:U235" si="9">D3&gt;=0.75</f>
        <v>0</v>
      </c>
      <c r="V3" s="23" t="b">
        <v>0</v>
      </c>
      <c r="W3" s="23" t="b">
        <f t="shared" ref="W3:W235" si="10">D3&gt;=0.8</f>
        <v>0</v>
      </c>
      <c r="X3" s="23" t="b">
        <v>0</v>
      </c>
      <c r="Y3" s="23" t="b">
        <f t="shared" ref="Y3:Y235" si="11">D3&gt;=8.5</f>
        <v>0</v>
      </c>
      <c r="Z3" s="23" t="b">
        <v>0</v>
      </c>
      <c r="AA3" s="23" t="b">
        <f t="shared" ref="AA3:AA235" si="12">D3&gt;=0.9</f>
        <v>0</v>
      </c>
      <c r="AB3" s="23" t="b">
        <v>0</v>
      </c>
      <c r="AC3" s="23" t="b">
        <f t="shared" ref="AC3:AC235" si="13">D3&gt;=0.95</f>
        <v>0</v>
      </c>
      <c r="AD3" s="23" t="b">
        <v>0</v>
      </c>
      <c r="AL3" s="23" t="s">
        <v>67</v>
      </c>
      <c r="AM3" s="23" t="s">
        <v>2481</v>
      </c>
      <c r="AN3" s="23" t="b">
        <v>0</v>
      </c>
      <c r="AO3" s="23">
        <v>0.228</v>
      </c>
      <c r="AP3" s="23" t="b">
        <f t="shared" ref="AP3:AP53" si="14">AO3&lt;=0.05</f>
        <v>0</v>
      </c>
      <c r="AQ3" s="23" t="b">
        <v>0</v>
      </c>
      <c r="AR3" s="23" t="b">
        <v>0</v>
      </c>
      <c r="AS3" s="23" t="b">
        <v>0</v>
      </c>
      <c r="AT3" s="23" t="b">
        <v>1</v>
      </c>
      <c r="AU3" s="23" t="b">
        <v>1</v>
      </c>
      <c r="AV3" s="23" t="b">
        <v>1</v>
      </c>
      <c r="AW3" s="23" t="b">
        <v>1</v>
      </c>
      <c r="AX3" s="23" t="b">
        <v>1</v>
      </c>
      <c r="AY3" s="23" t="b">
        <v>1</v>
      </c>
      <c r="AZ3" s="23" t="b">
        <v>1</v>
      </c>
      <c r="BA3" s="23" t="b">
        <v>1</v>
      </c>
      <c r="BE3" s="23" t="s">
        <v>34</v>
      </c>
      <c r="BF3" s="23" t="s">
        <v>2480</v>
      </c>
      <c r="BG3" s="23" t="b">
        <v>1</v>
      </c>
      <c r="BH3" s="23">
        <v>0.218</v>
      </c>
      <c r="BI3" s="23" t="b">
        <v>0</v>
      </c>
      <c r="BJ3" s="23" t="b">
        <v>0</v>
      </c>
      <c r="BK3" s="23" t="b">
        <v>0</v>
      </c>
      <c r="BL3" s="23" t="b">
        <v>0</v>
      </c>
      <c r="BM3" s="23" t="b">
        <v>0</v>
      </c>
      <c r="BN3" s="23" t="b">
        <v>0</v>
      </c>
      <c r="BO3" s="23" t="b">
        <v>0</v>
      </c>
      <c r="BP3" s="23" t="b">
        <v>0</v>
      </c>
      <c r="BQ3" s="23" t="b">
        <v>0</v>
      </c>
      <c r="BR3" s="23" t="b">
        <v>0</v>
      </c>
      <c r="BS3" s="23" t="b">
        <v>0</v>
      </c>
    </row>
    <row r="4">
      <c r="A4" s="23" t="s">
        <v>47</v>
      </c>
      <c r="B4" s="23" t="s">
        <v>2482</v>
      </c>
      <c r="C4" s="23" t="b">
        <v>1</v>
      </c>
      <c r="D4" s="23">
        <v>0.257</v>
      </c>
      <c r="E4" s="23" t="b">
        <f t="shared" si="1"/>
        <v>0</v>
      </c>
      <c r="F4" s="23" t="b">
        <v>0</v>
      </c>
      <c r="G4" s="23" t="b">
        <f t="shared" si="2"/>
        <v>0</v>
      </c>
      <c r="H4" s="23" t="b">
        <v>0</v>
      </c>
      <c r="I4" s="23" t="b">
        <f t="shared" si="3"/>
        <v>0</v>
      </c>
      <c r="J4" s="23" t="b">
        <v>0</v>
      </c>
      <c r="K4" s="23" t="b">
        <f t="shared" si="4"/>
        <v>0</v>
      </c>
      <c r="L4" s="23" t="b">
        <v>0</v>
      </c>
      <c r="M4" s="23" t="b">
        <f t="shared" si="5"/>
        <v>0</v>
      </c>
      <c r="N4" s="23" t="b">
        <v>0</v>
      </c>
      <c r="O4" s="23" t="b">
        <f t="shared" si="6"/>
        <v>0</v>
      </c>
      <c r="P4" s="23" t="b">
        <v>0</v>
      </c>
      <c r="Q4" s="23" t="b">
        <f t="shared" si="7"/>
        <v>0</v>
      </c>
      <c r="R4" s="23" t="b">
        <v>0</v>
      </c>
      <c r="S4" s="23" t="b">
        <f t="shared" si="8"/>
        <v>0</v>
      </c>
      <c r="T4" s="23" t="b">
        <v>0</v>
      </c>
      <c r="U4" s="23" t="b">
        <f t="shared" si="9"/>
        <v>0</v>
      </c>
      <c r="V4" s="23" t="b">
        <v>0</v>
      </c>
      <c r="W4" s="23" t="b">
        <f t="shared" si="10"/>
        <v>0</v>
      </c>
      <c r="X4" s="23" t="b">
        <v>0</v>
      </c>
      <c r="Y4" s="23" t="b">
        <f t="shared" si="11"/>
        <v>0</v>
      </c>
      <c r="Z4" s="23" t="b">
        <v>0</v>
      </c>
      <c r="AA4" s="23" t="b">
        <f t="shared" si="12"/>
        <v>0</v>
      </c>
      <c r="AB4" s="23" t="b">
        <v>0</v>
      </c>
      <c r="AC4" s="23" t="b">
        <f t="shared" si="13"/>
        <v>0</v>
      </c>
      <c r="AD4" s="23" t="b">
        <v>0</v>
      </c>
      <c r="AL4" s="23" t="s">
        <v>75</v>
      </c>
      <c r="AM4" s="23" t="s">
        <v>2483</v>
      </c>
      <c r="AN4" s="23" t="b">
        <v>0</v>
      </c>
      <c r="AO4" s="23">
        <v>0.158</v>
      </c>
      <c r="AP4" s="23" t="b">
        <f t="shared" si="14"/>
        <v>0</v>
      </c>
      <c r="AQ4" s="23" t="b">
        <v>0</v>
      </c>
      <c r="AR4" s="23" t="b">
        <v>0</v>
      </c>
      <c r="AS4" s="23" t="b">
        <v>1</v>
      </c>
      <c r="AT4" s="23" t="b">
        <v>1</v>
      </c>
      <c r="AU4" s="23" t="b">
        <v>1</v>
      </c>
      <c r="AV4" s="23" t="b">
        <v>1</v>
      </c>
      <c r="AW4" s="23" t="b">
        <v>1</v>
      </c>
      <c r="AX4" s="23" t="b">
        <v>1</v>
      </c>
      <c r="AY4" s="23" t="b">
        <v>1</v>
      </c>
      <c r="AZ4" s="23" t="b">
        <v>1</v>
      </c>
      <c r="BA4" s="23" t="b">
        <v>1</v>
      </c>
      <c r="BB4" s="23" t="s">
        <v>2484</v>
      </c>
      <c r="BE4" s="23" t="s">
        <v>47</v>
      </c>
      <c r="BF4" s="23" t="s">
        <v>2482</v>
      </c>
      <c r="BG4" s="23" t="b">
        <v>1</v>
      </c>
      <c r="BH4" s="23">
        <v>0.257</v>
      </c>
      <c r="BI4" s="23" t="b">
        <v>0</v>
      </c>
      <c r="BJ4" s="23" t="b">
        <v>0</v>
      </c>
      <c r="BK4" s="23" t="b">
        <v>0</v>
      </c>
      <c r="BL4" s="23" t="b">
        <v>0</v>
      </c>
      <c r="BM4" s="23" t="b">
        <v>0</v>
      </c>
      <c r="BN4" s="23" t="b">
        <v>0</v>
      </c>
      <c r="BO4" s="23" t="b">
        <v>0</v>
      </c>
      <c r="BP4" s="23" t="b">
        <v>0</v>
      </c>
      <c r="BQ4" s="23" t="b">
        <v>0</v>
      </c>
      <c r="BR4" s="23" t="b">
        <v>0</v>
      </c>
      <c r="BS4" s="23" t="b">
        <v>0</v>
      </c>
    </row>
    <row r="5">
      <c r="A5" s="23" t="s">
        <v>67</v>
      </c>
      <c r="B5" s="23" t="s">
        <v>2481</v>
      </c>
      <c r="C5" s="23" t="b">
        <v>0</v>
      </c>
      <c r="D5" s="23">
        <v>0.228</v>
      </c>
      <c r="E5" s="23" t="b">
        <f t="shared" si="1"/>
        <v>0</v>
      </c>
      <c r="F5" s="23" t="b">
        <v>1</v>
      </c>
      <c r="G5" s="23" t="b">
        <f t="shared" si="2"/>
        <v>0</v>
      </c>
      <c r="H5" s="23" t="b">
        <v>1</v>
      </c>
      <c r="I5" s="23" t="b">
        <f t="shared" si="3"/>
        <v>0</v>
      </c>
      <c r="J5" s="23" t="b">
        <v>1</v>
      </c>
      <c r="K5" s="23" t="b">
        <f t="shared" si="4"/>
        <v>0</v>
      </c>
      <c r="L5" s="23" t="b">
        <v>1</v>
      </c>
      <c r="M5" s="23" t="b">
        <f t="shared" si="5"/>
        <v>0</v>
      </c>
      <c r="N5" s="23" t="b">
        <v>1</v>
      </c>
      <c r="O5" s="23" t="b">
        <f t="shared" si="6"/>
        <v>0</v>
      </c>
      <c r="P5" s="23" t="b">
        <v>1</v>
      </c>
      <c r="Q5" s="23" t="b">
        <f t="shared" si="7"/>
        <v>0</v>
      </c>
      <c r="R5" s="23" t="b">
        <v>1</v>
      </c>
      <c r="S5" s="23" t="b">
        <f t="shared" si="8"/>
        <v>0</v>
      </c>
      <c r="T5" s="23" t="b">
        <v>1</v>
      </c>
      <c r="U5" s="23" t="b">
        <f t="shared" si="9"/>
        <v>0</v>
      </c>
      <c r="V5" s="23" t="b">
        <v>1</v>
      </c>
      <c r="W5" s="23" t="b">
        <f t="shared" si="10"/>
        <v>0</v>
      </c>
      <c r="X5" s="23" t="b">
        <v>1</v>
      </c>
      <c r="Y5" s="23" t="b">
        <f t="shared" si="11"/>
        <v>0</v>
      </c>
      <c r="Z5" s="23" t="b">
        <v>1</v>
      </c>
      <c r="AA5" s="23" t="b">
        <f t="shared" si="12"/>
        <v>0</v>
      </c>
      <c r="AB5" s="23" t="b">
        <v>1</v>
      </c>
      <c r="AC5" s="23" t="b">
        <f t="shared" si="13"/>
        <v>0</v>
      </c>
      <c r="AD5" s="23" t="b">
        <v>1</v>
      </c>
      <c r="AL5" s="23" t="s">
        <v>83</v>
      </c>
      <c r="AM5" s="23" t="s">
        <v>2485</v>
      </c>
      <c r="AN5" s="23" t="b">
        <v>0</v>
      </c>
      <c r="AO5" s="23">
        <v>0.188</v>
      </c>
      <c r="AP5" s="23" t="b">
        <f t="shared" si="14"/>
        <v>0</v>
      </c>
      <c r="AQ5" s="23" t="b">
        <v>0</v>
      </c>
      <c r="AR5" s="23" t="b">
        <v>0</v>
      </c>
      <c r="AS5" s="23" t="b">
        <v>1</v>
      </c>
      <c r="AT5" s="23" t="b">
        <v>1</v>
      </c>
      <c r="AU5" s="23" t="b">
        <v>1</v>
      </c>
      <c r="AV5" s="23" t="b">
        <v>1</v>
      </c>
      <c r="AW5" s="23" t="b">
        <v>1</v>
      </c>
      <c r="AX5" s="23" t="b">
        <v>1</v>
      </c>
      <c r="AY5" s="23" t="b">
        <v>1</v>
      </c>
      <c r="AZ5" s="23" t="b">
        <v>1</v>
      </c>
      <c r="BA5" s="23" t="b">
        <v>1</v>
      </c>
      <c r="BE5" s="23" t="s">
        <v>196</v>
      </c>
      <c r="BF5" s="23" t="s">
        <v>2486</v>
      </c>
      <c r="BG5" s="23" t="b">
        <v>1</v>
      </c>
      <c r="BH5" s="23">
        <v>0.762</v>
      </c>
      <c r="BI5" s="23" t="b">
        <v>0</v>
      </c>
      <c r="BJ5" s="23" t="b">
        <v>0</v>
      </c>
      <c r="BK5" s="23" t="b">
        <v>0</v>
      </c>
      <c r="BL5" s="23" t="b">
        <v>0</v>
      </c>
      <c r="BM5" s="23" t="b">
        <v>1</v>
      </c>
      <c r="BN5" s="23" t="b">
        <v>1</v>
      </c>
      <c r="BO5" s="23" t="b">
        <v>1</v>
      </c>
      <c r="BP5" s="23" t="b">
        <v>1</v>
      </c>
      <c r="BQ5" s="23" t="b">
        <v>1</v>
      </c>
      <c r="BR5" s="23" t="b">
        <v>1</v>
      </c>
      <c r="BS5" s="23" t="b">
        <v>1</v>
      </c>
    </row>
    <row r="6">
      <c r="A6" s="23" t="s">
        <v>75</v>
      </c>
      <c r="B6" s="23" t="s">
        <v>2483</v>
      </c>
      <c r="C6" s="23" t="b">
        <v>0</v>
      </c>
      <c r="D6" s="23">
        <v>0.158</v>
      </c>
      <c r="E6" s="23" t="b">
        <f t="shared" si="1"/>
        <v>0</v>
      </c>
      <c r="F6" s="23" t="b">
        <v>1</v>
      </c>
      <c r="G6" s="23" t="b">
        <f t="shared" si="2"/>
        <v>0</v>
      </c>
      <c r="H6" s="23" t="b">
        <v>1</v>
      </c>
      <c r="I6" s="23" t="b">
        <f t="shared" si="3"/>
        <v>0</v>
      </c>
      <c r="J6" s="23" t="b">
        <v>1</v>
      </c>
      <c r="K6" s="23" t="b">
        <f t="shared" si="4"/>
        <v>0</v>
      </c>
      <c r="L6" s="23" t="b">
        <v>1</v>
      </c>
      <c r="M6" s="23" t="b">
        <f t="shared" si="5"/>
        <v>0</v>
      </c>
      <c r="N6" s="23" t="b">
        <v>1</v>
      </c>
      <c r="O6" s="23" t="b">
        <f t="shared" si="6"/>
        <v>0</v>
      </c>
      <c r="P6" s="23" t="b">
        <v>1</v>
      </c>
      <c r="Q6" s="23" t="b">
        <f t="shared" si="7"/>
        <v>0</v>
      </c>
      <c r="R6" s="23" t="b">
        <v>1</v>
      </c>
      <c r="S6" s="23" t="b">
        <f t="shared" si="8"/>
        <v>0</v>
      </c>
      <c r="T6" s="23" t="b">
        <v>1</v>
      </c>
      <c r="U6" s="23" t="b">
        <f t="shared" si="9"/>
        <v>0</v>
      </c>
      <c r="V6" s="23" t="b">
        <v>1</v>
      </c>
      <c r="W6" s="23" t="b">
        <f t="shared" si="10"/>
        <v>0</v>
      </c>
      <c r="X6" s="23" t="b">
        <v>1</v>
      </c>
      <c r="Y6" s="23" t="b">
        <f t="shared" si="11"/>
        <v>0</v>
      </c>
      <c r="Z6" s="23" t="b">
        <v>1</v>
      </c>
      <c r="AA6" s="23" t="b">
        <f t="shared" si="12"/>
        <v>0</v>
      </c>
      <c r="AB6" s="23" t="b">
        <v>1</v>
      </c>
      <c r="AC6" s="23" t="b">
        <f t="shared" si="13"/>
        <v>0</v>
      </c>
      <c r="AD6" s="23" t="b">
        <v>1</v>
      </c>
      <c r="AL6" s="23" t="s">
        <v>89</v>
      </c>
      <c r="AM6" s="23" t="s">
        <v>2487</v>
      </c>
      <c r="AN6" s="23" t="b">
        <v>0</v>
      </c>
      <c r="AO6" s="23">
        <v>0.208</v>
      </c>
      <c r="AP6" s="23" t="b">
        <f t="shared" si="14"/>
        <v>0</v>
      </c>
      <c r="AQ6" s="23" t="b">
        <v>0</v>
      </c>
      <c r="AR6" s="23" t="b">
        <v>0</v>
      </c>
      <c r="AS6" s="23" t="b">
        <v>0</v>
      </c>
      <c r="AT6" s="23" t="b">
        <v>1</v>
      </c>
      <c r="AU6" s="23" t="b">
        <v>1</v>
      </c>
      <c r="AV6" s="23" t="b">
        <v>1</v>
      </c>
      <c r="AW6" s="23" t="b">
        <v>1</v>
      </c>
      <c r="AX6" s="23" t="b">
        <v>1</v>
      </c>
      <c r="AY6" s="23" t="b">
        <v>1</v>
      </c>
      <c r="AZ6" s="23" t="b">
        <v>1</v>
      </c>
      <c r="BA6" s="23" t="b">
        <v>1</v>
      </c>
      <c r="BE6" s="23" t="s">
        <v>205</v>
      </c>
      <c r="BF6" s="23" t="s">
        <v>2488</v>
      </c>
      <c r="BG6" s="23" t="b">
        <v>1</v>
      </c>
      <c r="BH6" s="23">
        <v>0.703</v>
      </c>
      <c r="BI6" s="23" t="b">
        <v>0</v>
      </c>
      <c r="BJ6" s="23" t="b">
        <v>0</v>
      </c>
      <c r="BK6" s="23" t="b">
        <v>0</v>
      </c>
      <c r="BL6" s="23" t="b">
        <v>0</v>
      </c>
      <c r="BM6" s="23" t="b">
        <v>0</v>
      </c>
      <c r="BN6" s="23" t="b">
        <v>1</v>
      </c>
      <c r="BO6" s="23" t="b">
        <v>1</v>
      </c>
      <c r="BP6" s="23" t="b">
        <v>1</v>
      </c>
      <c r="BQ6" s="23" t="b">
        <v>1</v>
      </c>
      <c r="BR6" s="23" t="b">
        <v>1</v>
      </c>
      <c r="BS6" s="23" t="b">
        <v>1</v>
      </c>
    </row>
    <row r="7">
      <c r="A7" s="23" t="s">
        <v>83</v>
      </c>
      <c r="B7" s="23" t="s">
        <v>2485</v>
      </c>
      <c r="C7" s="23" t="b">
        <v>0</v>
      </c>
      <c r="D7" s="23">
        <v>0.188</v>
      </c>
      <c r="E7" s="23" t="b">
        <f t="shared" si="1"/>
        <v>0</v>
      </c>
      <c r="F7" s="23" t="b">
        <v>1</v>
      </c>
      <c r="G7" s="23" t="b">
        <f t="shared" si="2"/>
        <v>0</v>
      </c>
      <c r="H7" s="23" t="b">
        <v>1</v>
      </c>
      <c r="I7" s="23" t="b">
        <f t="shared" si="3"/>
        <v>0</v>
      </c>
      <c r="J7" s="23" t="b">
        <v>1</v>
      </c>
      <c r="K7" s="23" t="b">
        <f t="shared" si="4"/>
        <v>0</v>
      </c>
      <c r="L7" s="23" t="b">
        <v>1</v>
      </c>
      <c r="M7" s="23" t="b">
        <f t="shared" si="5"/>
        <v>0</v>
      </c>
      <c r="N7" s="23" t="b">
        <v>1</v>
      </c>
      <c r="O7" s="23" t="b">
        <f t="shared" si="6"/>
        <v>0</v>
      </c>
      <c r="P7" s="23" t="b">
        <v>1</v>
      </c>
      <c r="Q7" s="23" t="b">
        <f t="shared" si="7"/>
        <v>0</v>
      </c>
      <c r="R7" s="23" t="b">
        <v>1</v>
      </c>
      <c r="S7" s="23" t="b">
        <f t="shared" si="8"/>
        <v>0</v>
      </c>
      <c r="T7" s="23" t="b">
        <v>1</v>
      </c>
      <c r="U7" s="23" t="b">
        <f t="shared" si="9"/>
        <v>0</v>
      </c>
      <c r="V7" s="23" t="b">
        <v>1</v>
      </c>
      <c r="W7" s="23" t="b">
        <f t="shared" si="10"/>
        <v>0</v>
      </c>
      <c r="X7" s="23" t="b">
        <v>1</v>
      </c>
      <c r="Y7" s="23" t="b">
        <f t="shared" si="11"/>
        <v>0</v>
      </c>
      <c r="Z7" s="23" t="b">
        <v>1</v>
      </c>
      <c r="AA7" s="23" t="b">
        <f t="shared" si="12"/>
        <v>0</v>
      </c>
      <c r="AB7" s="23" t="b">
        <v>1</v>
      </c>
      <c r="AC7" s="23" t="b">
        <f t="shared" si="13"/>
        <v>0</v>
      </c>
      <c r="AD7" s="23" t="b">
        <v>1</v>
      </c>
      <c r="AL7" s="23" t="s">
        <v>95</v>
      </c>
      <c r="AM7" s="23" t="s">
        <v>2489</v>
      </c>
      <c r="AN7" s="23" t="b">
        <v>0</v>
      </c>
      <c r="AO7" s="23">
        <v>0.198</v>
      </c>
      <c r="AP7" s="23" t="b">
        <f t="shared" si="14"/>
        <v>0</v>
      </c>
      <c r="AQ7" s="23" t="b">
        <v>0</v>
      </c>
      <c r="AR7" s="23" t="b">
        <v>0</v>
      </c>
      <c r="AS7" s="23" t="b">
        <v>1</v>
      </c>
      <c r="AT7" s="23" t="b">
        <v>1</v>
      </c>
      <c r="AU7" s="23" t="b">
        <v>1</v>
      </c>
      <c r="AV7" s="23" t="b">
        <v>1</v>
      </c>
      <c r="AW7" s="23" t="b">
        <v>1</v>
      </c>
      <c r="AX7" s="23" t="b">
        <v>1</v>
      </c>
      <c r="AY7" s="23" t="b">
        <v>1</v>
      </c>
      <c r="AZ7" s="23" t="b">
        <v>1</v>
      </c>
      <c r="BA7" s="23" t="b">
        <v>1</v>
      </c>
      <c r="BE7" s="23" t="s">
        <v>213</v>
      </c>
      <c r="BF7" s="23" t="s">
        <v>2490</v>
      </c>
      <c r="BG7" s="23" t="b">
        <v>1</v>
      </c>
      <c r="BH7" s="23">
        <v>0.04</v>
      </c>
      <c r="BI7" s="23" t="b">
        <v>0</v>
      </c>
      <c r="BJ7" s="23" t="b">
        <v>0</v>
      </c>
      <c r="BK7" s="23" t="b">
        <v>0</v>
      </c>
      <c r="BL7" s="23" t="b">
        <v>0</v>
      </c>
      <c r="BM7" s="23" t="b">
        <v>0</v>
      </c>
      <c r="BN7" s="23" t="b">
        <v>0</v>
      </c>
      <c r="BO7" s="23" t="b">
        <v>0</v>
      </c>
      <c r="BP7" s="23" t="b">
        <v>0</v>
      </c>
      <c r="BQ7" s="23" t="b">
        <v>0</v>
      </c>
      <c r="BR7" s="23" t="b">
        <v>0</v>
      </c>
      <c r="BS7" s="23" t="b">
        <v>0</v>
      </c>
    </row>
    <row r="8">
      <c r="A8" s="23" t="s">
        <v>89</v>
      </c>
      <c r="B8" s="23" t="s">
        <v>2487</v>
      </c>
      <c r="C8" s="23" t="b">
        <v>0</v>
      </c>
      <c r="D8" s="23">
        <v>0.208</v>
      </c>
      <c r="E8" s="23" t="b">
        <f t="shared" si="1"/>
        <v>0</v>
      </c>
      <c r="F8" s="23" t="b">
        <v>1</v>
      </c>
      <c r="G8" s="23" t="b">
        <f t="shared" si="2"/>
        <v>0</v>
      </c>
      <c r="H8" s="23" t="b">
        <v>1</v>
      </c>
      <c r="I8" s="23" t="b">
        <f t="shared" si="3"/>
        <v>0</v>
      </c>
      <c r="J8" s="23" t="b">
        <v>1</v>
      </c>
      <c r="K8" s="23" t="b">
        <f t="shared" si="4"/>
        <v>0</v>
      </c>
      <c r="L8" s="23" t="b">
        <v>1</v>
      </c>
      <c r="M8" s="23" t="b">
        <f t="shared" si="5"/>
        <v>0</v>
      </c>
      <c r="N8" s="23" t="b">
        <v>1</v>
      </c>
      <c r="O8" s="23" t="b">
        <f t="shared" si="6"/>
        <v>0</v>
      </c>
      <c r="P8" s="23" t="b">
        <v>1</v>
      </c>
      <c r="Q8" s="23" t="b">
        <f t="shared" si="7"/>
        <v>0</v>
      </c>
      <c r="R8" s="23" t="b">
        <v>1</v>
      </c>
      <c r="S8" s="23" t="b">
        <f t="shared" si="8"/>
        <v>0</v>
      </c>
      <c r="T8" s="23" t="b">
        <v>1</v>
      </c>
      <c r="U8" s="23" t="b">
        <f t="shared" si="9"/>
        <v>0</v>
      </c>
      <c r="V8" s="23" t="b">
        <v>1</v>
      </c>
      <c r="W8" s="23" t="b">
        <f t="shared" si="10"/>
        <v>0</v>
      </c>
      <c r="X8" s="23" t="b">
        <v>1</v>
      </c>
      <c r="Y8" s="23" t="b">
        <f t="shared" si="11"/>
        <v>0</v>
      </c>
      <c r="Z8" s="23" t="b">
        <v>1</v>
      </c>
      <c r="AA8" s="23" t="b">
        <f t="shared" si="12"/>
        <v>0</v>
      </c>
      <c r="AB8" s="23" t="b">
        <v>1</v>
      </c>
      <c r="AC8" s="23" t="b">
        <f t="shared" si="13"/>
        <v>0</v>
      </c>
      <c r="AD8" s="23" t="b">
        <v>1</v>
      </c>
      <c r="AL8" s="23" t="s">
        <v>104</v>
      </c>
      <c r="AM8" s="23" t="s">
        <v>2491</v>
      </c>
      <c r="AN8" s="23" t="b">
        <v>0</v>
      </c>
      <c r="AO8" s="23">
        <v>0.287</v>
      </c>
      <c r="AP8" s="23" t="b">
        <f t="shared" si="14"/>
        <v>0</v>
      </c>
      <c r="AQ8" s="23" t="b">
        <v>0</v>
      </c>
      <c r="AR8" s="23" t="b">
        <v>0</v>
      </c>
      <c r="AS8" s="23" t="b">
        <v>0</v>
      </c>
      <c r="AT8" s="23" t="b">
        <v>0</v>
      </c>
      <c r="AU8" s="23" t="b">
        <v>1</v>
      </c>
      <c r="AV8" s="23" t="b">
        <v>1</v>
      </c>
      <c r="AW8" s="23" t="b">
        <v>1</v>
      </c>
      <c r="AX8" s="23" t="b">
        <v>1</v>
      </c>
      <c r="AY8" s="23" t="b">
        <v>1</v>
      </c>
      <c r="AZ8" s="23" t="b">
        <v>1</v>
      </c>
      <c r="BA8" s="23" t="b">
        <v>1</v>
      </c>
      <c r="BE8" s="23" t="s">
        <v>221</v>
      </c>
      <c r="BF8" s="23" t="s">
        <v>2492</v>
      </c>
      <c r="BG8" s="23" t="b">
        <v>1</v>
      </c>
      <c r="BH8" s="23">
        <v>0.01</v>
      </c>
      <c r="BI8" s="23" t="b">
        <v>0</v>
      </c>
      <c r="BJ8" s="23" t="b">
        <v>0</v>
      </c>
      <c r="BK8" s="23" t="b">
        <v>0</v>
      </c>
      <c r="BL8" s="23" t="b">
        <v>0</v>
      </c>
      <c r="BM8" s="23" t="b">
        <v>0</v>
      </c>
      <c r="BN8" s="23" t="b">
        <v>0</v>
      </c>
      <c r="BO8" s="23" t="b">
        <v>0</v>
      </c>
      <c r="BP8" s="23" t="b">
        <v>0</v>
      </c>
      <c r="BQ8" s="23" t="b">
        <v>0</v>
      </c>
      <c r="BR8" s="23" t="b">
        <v>0</v>
      </c>
      <c r="BS8" s="23" t="b">
        <v>0</v>
      </c>
    </row>
    <row r="9">
      <c r="A9" s="23" t="s">
        <v>95</v>
      </c>
      <c r="B9" s="23" t="s">
        <v>2489</v>
      </c>
      <c r="C9" s="23" t="b">
        <v>0</v>
      </c>
      <c r="D9" s="23">
        <v>0.198</v>
      </c>
      <c r="E9" s="23" t="b">
        <f t="shared" si="1"/>
        <v>0</v>
      </c>
      <c r="F9" s="23" t="b">
        <v>1</v>
      </c>
      <c r="G9" s="23" t="b">
        <f t="shared" si="2"/>
        <v>0</v>
      </c>
      <c r="H9" s="23" t="b">
        <v>1</v>
      </c>
      <c r="I9" s="23" t="b">
        <f t="shared" si="3"/>
        <v>0</v>
      </c>
      <c r="J9" s="23" t="b">
        <v>1</v>
      </c>
      <c r="K9" s="23" t="b">
        <f t="shared" si="4"/>
        <v>0</v>
      </c>
      <c r="L9" s="23" t="b">
        <v>1</v>
      </c>
      <c r="M9" s="23" t="b">
        <f t="shared" si="5"/>
        <v>0</v>
      </c>
      <c r="N9" s="23" t="b">
        <v>1</v>
      </c>
      <c r="O9" s="23" t="b">
        <f t="shared" si="6"/>
        <v>0</v>
      </c>
      <c r="P9" s="23" t="b">
        <v>1</v>
      </c>
      <c r="Q9" s="23" t="b">
        <f t="shared" si="7"/>
        <v>0</v>
      </c>
      <c r="R9" s="23" t="b">
        <v>1</v>
      </c>
      <c r="S9" s="23" t="b">
        <f t="shared" si="8"/>
        <v>0</v>
      </c>
      <c r="T9" s="23" t="b">
        <v>1</v>
      </c>
      <c r="U9" s="23" t="b">
        <f t="shared" si="9"/>
        <v>0</v>
      </c>
      <c r="V9" s="23" t="b">
        <v>1</v>
      </c>
      <c r="W9" s="23" t="b">
        <f t="shared" si="10"/>
        <v>0</v>
      </c>
      <c r="X9" s="23" t="b">
        <v>1</v>
      </c>
      <c r="Y9" s="23" t="b">
        <f t="shared" si="11"/>
        <v>0</v>
      </c>
      <c r="Z9" s="23" t="b">
        <v>1</v>
      </c>
      <c r="AA9" s="23" t="b">
        <f t="shared" si="12"/>
        <v>0</v>
      </c>
      <c r="AB9" s="23" t="b">
        <v>1</v>
      </c>
      <c r="AC9" s="23" t="b">
        <f t="shared" si="13"/>
        <v>0</v>
      </c>
      <c r="AD9" s="23" t="b">
        <v>1</v>
      </c>
      <c r="AL9" s="23" t="s">
        <v>110</v>
      </c>
      <c r="AM9" s="23" t="s">
        <v>2493</v>
      </c>
      <c r="AN9" s="23" t="b">
        <v>0</v>
      </c>
      <c r="AO9" s="23">
        <v>0.327</v>
      </c>
      <c r="AP9" s="23" t="b">
        <f t="shared" si="14"/>
        <v>0</v>
      </c>
      <c r="AQ9" s="23" t="b">
        <v>0</v>
      </c>
      <c r="AR9" s="23" t="b">
        <v>0</v>
      </c>
      <c r="AS9" s="23" t="b">
        <v>0</v>
      </c>
      <c r="AT9" s="23" t="b">
        <v>0</v>
      </c>
      <c r="AU9" s="23" t="b">
        <v>0</v>
      </c>
      <c r="AV9" s="23" t="b">
        <v>1</v>
      </c>
      <c r="AW9" s="23" t="b">
        <v>1</v>
      </c>
      <c r="AX9" s="23" t="b">
        <v>1</v>
      </c>
      <c r="AY9" s="23" t="b">
        <v>1</v>
      </c>
      <c r="AZ9" s="23" t="b">
        <v>1</v>
      </c>
      <c r="BA9" s="23" t="b">
        <v>1</v>
      </c>
      <c r="BE9" s="23" t="s">
        <v>229</v>
      </c>
      <c r="BF9" s="23" t="s">
        <v>2494</v>
      </c>
      <c r="BG9" s="23" t="b">
        <v>1</v>
      </c>
      <c r="BH9" s="23">
        <v>0.891</v>
      </c>
      <c r="BI9" s="23" t="b">
        <v>0</v>
      </c>
      <c r="BJ9" s="23" t="b">
        <v>0</v>
      </c>
      <c r="BK9" s="23" t="b">
        <v>1</v>
      </c>
      <c r="BL9" s="23" t="b">
        <v>1</v>
      </c>
      <c r="BM9" s="23" t="b">
        <v>1</v>
      </c>
      <c r="BN9" s="23" t="b">
        <v>1</v>
      </c>
      <c r="BO9" s="23" t="b">
        <v>1</v>
      </c>
      <c r="BP9" s="23" t="b">
        <v>1</v>
      </c>
      <c r="BQ9" s="23" t="b">
        <v>1</v>
      </c>
      <c r="BR9" s="23" t="b">
        <v>1</v>
      </c>
      <c r="BS9" s="23" t="b">
        <v>1</v>
      </c>
    </row>
    <row r="10">
      <c r="A10" s="23" t="s">
        <v>104</v>
      </c>
      <c r="B10" s="23" t="s">
        <v>2491</v>
      </c>
      <c r="C10" s="23" t="b">
        <v>0</v>
      </c>
      <c r="D10" s="23">
        <v>0.287</v>
      </c>
      <c r="E10" s="23" t="b">
        <f t="shared" si="1"/>
        <v>0</v>
      </c>
      <c r="F10" s="23" t="b">
        <v>1</v>
      </c>
      <c r="G10" s="23" t="b">
        <f t="shared" si="2"/>
        <v>0</v>
      </c>
      <c r="H10" s="23" t="b">
        <v>1</v>
      </c>
      <c r="I10" s="23" t="b">
        <f t="shared" si="3"/>
        <v>0</v>
      </c>
      <c r="J10" s="23" t="b">
        <v>1</v>
      </c>
      <c r="K10" s="23" t="b">
        <f t="shared" si="4"/>
        <v>0</v>
      </c>
      <c r="L10" s="23" t="b">
        <v>1</v>
      </c>
      <c r="M10" s="23" t="b">
        <f t="shared" si="5"/>
        <v>0</v>
      </c>
      <c r="N10" s="23" t="b">
        <v>1</v>
      </c>
      <c r="O10" s="23" t="b">
        <f t="shared" si="6"/>
        <v>0</v>
      </c>
      <c r="P10" s="23" t="b">
        <v>1</v>
      </c>
      <c r="Q10" s="23" t="b">
        <f t="shared" si="7"/>
        <v>0</v>
      </c>
      <c r="R10" s="23" t="b">
        <v>1</v>
      </c>
      <c r="S10" s="23" t="b">
        <f t="shared" si="8"/>
        <v>0</v>
      </c>
      <c r="T10" s="23" t="b">
        <v>1</v>
      </c>
      <c r="U10" s="23" t="b">
        <f t="shared" si="9"/>
        <v>0</v>
      </c>
      <c r="V10" s="23" t="b">
        <v>1</v>
      </c>
      <c r="W10" s="23" t="b">
        <f t="shared" si="10"/>
        <v>0</v>
      </c>
      <c r="X10" s="23" t="b">
        <v>1</v>
      </c>
      <c r="Y10" s="23" t="b">
        <f t="shared" si="11"/>
        <v>0</v>
      </c>
      <c r="Z10" s="23" t="b">
        <v>1</v>
      </c>
      <c r="AA10" s="23" t="b">
        <f t="shared" si="12"/>
        <v>0</v>
      </c>
      <c r="AB10" s="23" t="b">
        <v>1</v>
      </c>
      <c r="AC10" s="23" t="b">
        <f t="shared" si="13"/>
        <v>0</v>
      </c>
      <c r="AD10" s="23" t="b">
        <v>1</v>
      </c>
      <c r="AL10" s="23" t="s">
        <v>129</v>
      </c>
      <c r="AM10" s="23" t="s">
        <v>2495</v>
      </c>
      <c r="AN10" s="23" t="b">
        <v>0</v>
      </c>
      <c r="AO10" s="23">
        <v>0.634</v>
      </c>
      <c r="AP10" s="23" t="b">
        <f t="shared" si="14"/>
        <v>0</v>
      </c>
      <c r="AQ10" s="23" t="b">
        <v>0</v>
      </c>
      <c r="AR10" s="23" t="b">
        <v>0</v>
      </c>
      <c r="AS10" s="23" t="b">
        <v>0</v>
      </c>
      <c r="AT10" s="23" t="b">
        <v>0</v>
      </c>
      <c r="AU10" s="23" t="b">
        <v>0</v>
      </c>
      <c r="AV10" s="23" t="b">
        <v>0</v>
      </c>
      <c r="AW10" s="23" t="b">
        <v>0</v>
      </c>
      <c r="AX10" s="23" t="b">
        <v>0</v>
      </c>
      <c r="AY10" s="23" t="b">
        <v>0</v>
      </c>
      <c r="AZ10" s="23" t="b">
        <v>0</v>
      </c>
      <c r="BA10" s="23" t="b">
        <v>0</v>
      </c>
      <c r="BE10" s="23" t="s">
        <v>237</v>
      </c>
      <c r="BF10" s="23" t="s">
        <v>2496</v>
      </c>
      <c r="BG10" s="23" t="b">
        <v>1</v>
      </c>
      <c r="BH10" s="23">
        <v>0.693</v>
      </c>
      <c r="BI10" s="23" t="b">
        <v>0</v>
      </c>
      <c r="BJ10" s="23" t="b">
        <v>0</v>
      </c>
      <c r="BK10" s="23" t="b">
        <v>0</v>
      </c>
      <c r="BL10" s="23" t="b">
        <v>0</v>
      </c>
      <c r="BM10" s="23" t="b">
        <v>0</v>
      </c>
      <c r="BN10" s="23" t="b">
        <v>0</v>
      </c>
      <c r="BO10" s="23" t="b">
        <v>1</v>
      </c>
      <c r="BP10" s="23" t="b">
        <v>1</v>
      </c>
      <c r="BQ10" s="23" t="b">
        <v>1</v>
      </c>
      <c r="BR10" s="23" t="b">
        <v>1</v>
      </c>
      <c r="BS10" s="23" t="b">
        <v>1</v>
      </c>
    </row>
    <row r="11">
      <c r="A11" s="23" t="s">
        <v>110</v>
      </c>
      <c r="B11" s="23" t="s">
        <v>2493</v>
      </c>
      <c r="C11" s="23" t="b">
        <v>0</v>
      </c>
      <c r="D11" s="23">
        <v>0.327</v>
      </c>
      <c r="E11" s="23" t="b">
        <f t="shared" si="1"/>
        <v>0</v>
      </c>
      <c r="F11" s="23" t="b">
        <v>1</v>
      </c>
      <c r="G11" s="23" t="b">
        <f t="shared" si="2"/>
        <v>0</v>
      </c>
      <c r="H11" s="23" t="b">
        <v>1</v>
      </c>
      <c r="I11" s="23" t="b">
        <f t="shared" si="3"/>
        <v>0</v>
      </c>
      <c r="J11" s="23" t="b">
        <v>1</v>
      </c>
      <c r="K11" s="23" t="b">
        <f t="shared" si="4"/>
        <v>0</v>
      </c>
      <c r="L11" s="23" t="b">
        <v>1</v>
      </c>
      <c r="M11" s="23" t="b">
        <f t="shared" si="5"/>
        <v>0</v>
      </c>
      <c r="N11" s="23" t="b">
        <v>1</v>
      </c>
      <c r="O11" s="23" t="b">
        <f t="shared" si="6"/>
        <v>0</v>
      </c>
      <c r="P11" s="23" t="b">
        <v>1</v>
      </c>
      <c r="Q11" s="23" t="b">
        <f t="shared" si="7"/>
        <v>0</v>
      </c>
      <c r="R11" s="23" t="b">
        <v>1</v>
      </c>
      <c r="S11" s="23" t="b">
        <f t="shared" si="8"/>
        <v>0</v>
      </c>
      <c r="T11" s="23" t="b">
        <v>1</v>
      </c>
      <c r="U11" s="23" t="b">
        <f t="shared" si="9"/>
        <v>0</v>
      </c>
      <c r="V11" s="23" t="b">
        <v>1</v>
      </c>
      <c r="W11" s="23" t="b">
        <f t="shared" si="10"/>
        <v>0</v>
      </c>
      <c r="X11" s="23" t="b">
        <v>1</v>
      </c>
      <c r="Y11" s="23" t="b">
        <f t="shared" si="11"/>
        <v>0</v>
      </c>
      <c r="Z11" s="23" t="b">
        <v>1</v>
      </c>
      <c r="AA11" s="23" t="b">
        <f t="shared" si="12"/>
        <v>0</v>
      </c>
      <c r="AB11" s="23" t="b">
        <v>1</v>
      </c>
      <c r="AC11" s="23" t="b">
        <f t="shared" si="13"/>
        <v>0</v>
      </c>
      <c r="AD11" s="23" t="b">
        <v>1</v>
      </c>
      <c r="AL11" s="23" t="s">
        <v>135</v>
      </c>
      <c r="AM11" s="23" t="s">
        <v>2497</v>
      </c>
      <c r="AN11" s="23" t="b">
        <v>0</v>
      </c>
      <c r="AO11" s="23">
        <v>0.356</v>
      </c>
      <c r="AP11" s="23" t="b">
        <f t="shared" si="14"/>
        <v>0</v>
      </c>
      <c r="AQ11" s="23" t="b">
        <v>0</v>
      </c>
      <c r="AR11" s="23" t="b">
        <v>0</v>
      </c>
      <c r="AS11" s="23" t="b">
        <v>0</v>
      </c>
      <c r="AT11" s="23" t="b">
        <v>0</v>
      </c>
      <c r="AU11" s="23" t="b">
        <v>0</v>
      </c>
      <c r="AV11" s="23" t="b">
        <v>0</v>
      </c>
      <c r="AW11" s="23" t="b">
        <v>1</v>
      </c>
      <c r="AX11" s="23" t="b">
        <v>1</v>
      </c>
      <c r="AY11" s="23" t="b">
        <v>1</v>
      </c>
      <c r="AZ11" s="23" t="b">
        <v>1</v>
      </c>
      <c r="BA11" s="23" t="b">
        <v>1</v>
      </c>
      <c r="BE11" s="23" t="s">
        <v>245</v>
      </c>
      <c r="BF11" s="23" t="s">
        <v>2498</v>
      </c>
      <c r="BG11" s="23" t="b">
        <v>1</v>
      </c>
      <c r="BH11" s="23">
        <v>0.802</v>
      </c>
      <c r="BI11" s="23" t="b">
        <v>0</v>
      </c>
      <c r="BJ11" s="23" t="b">
        <v>0</v>
      </c>
      <c r="BK11" s="23" t="b">
        <v>0</v>
      </c>
      <c r="BL11" s="23" t="b">
        <v>1</v>
      </c>
      <c r="BM11" s="23" t="b">
        <v>1</v>
      </c>
      <c r="BN11" s="23" t="b">
        <v>1</v>
      </c>
      <c r="BO11" s="23" t="b">
        <v>1</v>
      </c>
      <c r="BP11" s="23" t="b">
        <v>1</v>
      </c>
      <c r="BQ11" s="23" t="b">
        <v>1</v>
      </c>
      <c r="BR11" s="23" t="b">
        <v>1</v>
      </c>
      <c r="BS11" s="23" t="b">
        <v>1</v>
      </c>
    </row>
    <row r="12">
      <c r="A12" s="23" t="s">
        <v>129</v>
      </c>
      <c r="B12" s="23" t="s">
        <v>2495</v>
      </c>
      <c r="C12" s="23" t="b">
        <v>0</v>
      </c>
      <c r="D12" s="23">
        <v>0.634</v>
      </c>
      <c r="E12" s="23" t="b">
        <f t="shared" si="1"/>
        <v>1</v>
      </c>
      <c r="F12" s="23" t="b">
        <v>0</v>
      </c>
      <c r="G12" s="23" t="b">
        <f t="shared" si="2"/>
        <v>1</v>
      </c>
      <c r="H12" s="23" t="b">
        <v>0</v>
      </c>
      <c r="I12" s="23" t="b">
        <f t="shared" si="3"/>
        <v>1</v>
      </c>
      <c r="J12" s="23" t="b">
        <v>0</v>
      </c>
      <c r="K12" s="23" t="b">
        <f t="shared" si="4"/>
        <v>1</v>
      </c>
      <c r="L12" s="23" t="b">
        <v>0</v>
      </c>
      <c r="M12" s="23" t="b">
        <f t="shared" si="5"/>
        <v>1</v>
      </c>
      <c r="N12" s="23" t="b">
        <v>0</v>
      </c>
      <c r="O12" s="23" t="b">
        <f t="shared" si="6"/>
        <v>1</v>
      </c>
      <c r="P12" s="23" t="b">
        <v>0</v>
      </c>
      <c r="Q12" s="23" t="b">
        <f t="shared" si="7"/>
        <v>0</v>
      </c>
      <c r="R12" s="23" t="b">
        <v>1</v>
      </c>
      <c r="S12" s="23" t="b">
        <f t="shared" si="8"/>
        <v>0</v>
      </c>
      <c r="T12" s="23" t="b">
        <v>1</v>
      </c>
      <c r="U12" s="23" t="b">
        <f t="shared" si="9"/>
        <v>0</v>
      </c>
      <c r="V12" s="23" t="b">
        <v>1</v>
      </c>
      <c r="W12" s="23" t="b">
        <f t="shared" si="10"/>
        <v>0</v>
      </c>
      <c r="X12" s="23" t="b">
        <v>1</v>
      </c>
      <c r="Y12" s="23" t="b">
        <f t="shared" si="11"/>
        <v>0</v>
      </c>
      <c r="Z12" s="23" t="b">
        <v>1</v>
      </c>
      <c r="AA12" s="23" t="b">
        <f t="shared" si="12"/>
        <v>0</v>
      </c>
      <c r="AB12" s="23" t="b">
        <v>1</v>
      </c>
      <c r="AC12" s="23" t="b">
        <f t="shared" si="13"/>
        <v>0</v>
      </c>
      <c r="AD12" s="23" t="b">
        <v>1</v>
      </c>
      <c r="AL12" s="23" t="s">
        <v>149</v>
      </c>
      <c r="AM12" s="23" t="s">
        <v>2499</v>
      </c>
      <c r="AN12" s="23" t="b">
        <v>0</v>
      </c>
      <c r="AO12" s="23">
        <v>0.109</v>
      </c>
      <c r="AP12" s="23" t="b">
        <f t="shared" si="14"/>
        <v>0</v>
      </c>
      <c r="AQ12" s="23" t="b">
        <v>0</v>
      </c>
      <c r="AR12" s="23" t="b">
        <v>1</v>
      </c>
      <c r="AS12" s="23" t="b">
        <v>1</v>
      </c>
      <c r="AT12" s="23" t="b">
        <v>1</v>
      </c>
      <c r="AU12" s="23" t="b">
        <v>1</v>
      </c>
      <c r="AV12" s="23" t="b">
        <v>1</v>
      </c>
      <c r="AW12" s="23" t="b">
        <v>1</v>
      </c>
      <c r="AX12" s="23" t="b">
        <v>1</v>
      </c>
      <c r="AY12" s="23" t="b">
        <v>1</v>
      </c>
      <c r="AZ12" s="23" t="b">
        <v>1</v>
      </c>
      <c r="BA12" s="23" t="b">
        <v>1</v>
      </c>
      <c r="BE12" s="23" t="s">
        <v>254</v>
      </c>
      <c r="BF12" s="23" t="s">
        <v>2500</v>
      </c>
      <c r="BG12" s="23" t="b">
        <v>1</v>
      </c>
      <c r="BH12" s="23">
        <v>0.554</v>
      </c>
      <c r="BI12" s="23" t="b">
        <v>0</v>
      </c>
      <c r="BJ12" s="23" t="b">
        <v>0</v>
      </c>
      <c r="BK12" s="23" t="b">
        <v>0</v>
      </c>
      <c r="BL12" s="23" t="b">
        <v>0</v>
      </c>
      <c r="BM12" s="23" t="b">
        <v>0</v>
      </c>
      <c r="BN12" s="23" t="b">
        <v>0</v>
      </c>
      <c r="BO12" s="23" t="b">
        <v>0</v>
      </c>
      <c r="BP12" s="23" t="b">
        <v>0</v>
      </c>
      <c r="BQ12" s="23" t="b">
        <v>1</v>
      </c>
      <c r="BR12" s="23" t="b">
        <v>1</v>
      </c>
      <c r="BS12" s="23" t="b">
        <v>1</v>
      </c>
    </row>
    <row r="13">
      <c r="A13" s="23" t="s">
        <v>135</v>
      </c>
      <c r="B13" s="23" t="s">
        <v>2497</v>
      </c>
      <c r="C13" s="23" t="b">
        <v>0</v>
      </c>
      <c r="D13" s="23">
        <v>0.356</v>
      </c>
      <c r="E13" s="23" t="b">
        <f t="shared" si="1"/>
        <v>1</v>
      </c>
      <c r="F13" s="23" t="b">
        <v>0</v>
      </c>
      <c r="G13" s="23" t="b">
        <f t="shared" si="2"/>
        <v>0</v>
      </c>
      <c r="H13" s="23" t="b">
        <v>1</v>
      </c>
      <c r="I13" s="23" t="b">
        <f t="shared" si="3"/>
        <v>0</v>
      </c>
      <c r="J13" s="23" t="b">
        <v>1</v>
      </c>
      <c r="K13" s="23" t="b">
        <f t="shared" si="4"/>
        <v>0</v>
      </c>
      <c r="L13" s="23" t="b">
        <v>1</v>
      </c>
      <c r="M13" s="23" t="b">
        <f t="shared" si="5"/>
        <v>0</v>
      </c>
      <c r="N13" s="23" t="b">
        <v>1</v>
      </c>
      <c r="O13" s="23" t="b">
        <f t="shared" si="6"/>
        <v>0</v>
      </c>
      <c r="P13" s="23" t="b">
        <v>1</v>
      </c>
      <c r="Q13" s="23" t="b">
        <f t="shared" si="7"/>
        <v>0</v>
      </c>
      <c r="R13" s="23" t="b">
        <v>1</v>
      </c>
      <c r="S13" s="23" t="b">
        <f t="shared" si="8"/>
        <v>0</v>
      </c>
      <c r="T13" s="23" t="b">
        <v>1</v>
      </c>
      <c r="U13" s="23" t="b">
        <f t="shared" si="9"/>
        <v>0</v>
      </c>
      <c r="V13" s="23" t="b">
        <v>1</v>
      </c>
      <c r="W13" s="23" t="b">
        <f t="shared" si="10"/>
        <v>0</v>
      </c>
      <c r="X13" s="23" t="b">
        <v>1</v>
      </c>
      <c r="Y13" s="23" t="b">
        <f t="shared" si="11"/>
        <v>0</v>
      </c>
      <c r="Z13" s="23" t="b">
        <v>1</v>
      </c>
      <c r="AA13" s="23" t="b">
        <f t="shared" si="12"/>
        <v>0</v>
      </c>
      <c r="AB13" s="23" t="b">
        <v>1</v>
      </c>
      <c r="AC13" s="23" t="b">
        <f t="shared" si="13"/>
        <v>0</v>
      </c>
      <c r="AD13" s="23" t="b">
        <v>1</v>
      </c>
      <c r="AL13" s="23" t="s">
        <v>157</v>
      </c>
      <c r="AM13" s="23" t="s">
        <v>2501</v>
      </c>
      <c r="AN13" s="23" t="b">
        <v>0</v>
      </c>
      <c r="AO13" s="23">
        <v>0.228</v>
      </c>
      <c r="AP13" s="23" t="b">
        <f t="shared" si="14"/>
        <v>0</v>
      </c>
      <c r="AQ13" s="23" t="b">
        <v>0</v>
      </c>
      <c r="AR13" s="23" t="b">
        <v>0</v>
      </c>
      <c r="AS13" s="23" t="b">
        <v>0</v>
      </c>
      <c r="AT13" s="23" t="b">
        <v>1</v>
      </c>
      <c r="AU13" s="23" t="b">
        <v>1</v>
      </c>
      <c r="AV13" s="23" t="b">
        <v>1</v>
      </c>
      <c r="AW13" s="23" t="b">
        <v>1</v>
      </c>
      <c r="AX13" s="23" t="b">
        <v>1</v>
      </c>
      <c r="AY13" s="23" t="b">
        <v>1</v>
      </c>
      <c r="AZ13" s="23" t="b">
        <v>1</v>
      </c>
      <c r="BA13" s="23" t="b">
        <v>1</v>
      </c>
      <c r="BE13" s="23" t="s">
        <v>276</v>
      </c>
      <c r="BF13" s="23" t="s">
        <v>2502</v>
      </c>
      <c r="BG13" s="23" t="b">
        <v>1</v>
      </c>
      <c r="BH13" s="23">
        <v>0.693</v>
      </c>
      <c r="BI13" s="23" t="b">
        <v>0</v>
      </c>
      <c r="BJ13" s="23" t="b">
        <v>0</v>
      </c>
      <c r="BK13" s="23" t="b">
        <v>0</v>
      </c>
      <c r="BL13" s="23" t="b">
        <v>0</v>
      </c>
      <c r="BM13" s="23" t="b">
        <v>0</v>
      </c>
      <c r="BN13" s="23" t="b">
        <v>0</v>
      </c>
      <c r="BO13" s="23" t="b">
        <v>1</v>
      </c>
      <c r="BP13" s="23" t="b">
        <v>1</v>
      </c>
      <c r="BQ13" s="23" t="b">
        <v>1</v>
      </c>
      <c r="BR13" s="23" t="b">
        <v>1</v>
      </c>
      <c r="BS13" s="23" t="b">
        <v>1</v>
      </c>
    </row>
    <row r="14">
      <c r="A14" s="23" t="s">
        <v>149</v>
      </c>
      <c r="B14" s="23" t="s">
        <v>2499</v>
      </c>
      <c r="C14" s="23" t="b">
        <v>0</v>
      </c>
      <c r="D14" s="23">
        <v>0.109</v>
      </c>
      <c r="E14" s="23" t="b">
        <f t="shared" si="1"/>
        <v>0</v>
      </c>
      <c r="F14" s="23" t="b">
        <v>1</v>
      </c>
      <c r="G14" s="23" t="b">
        <f t="shared" si="2"/>
        <v>0</v>
      </c>
      <c r="H14" s="23" t="b">
        <v>1</v>
      </c>
      <c r="I14" s="23" t="b">
        <f t="shared" si="3"/>
        <v>0</v>
      </c>
      <c r="J14" s="23" t="b">
        <v>1</v>
      </c>
      <c r="K14" s="23" t="b">
        <f t="shared" si="4"/>
        <v>0</v>
      </c>
      <c r="L14" s="23" t="b">
        <v>1</v>
      </c>
      <c r="M14" s="23" t="b">
        <f t="shared" si="5"/>
        <v>0</v>
      </c>
      <c r="N14" s="23" t="b">
        <v>1</v>
      </c>
      <c r="O14" s="23" t="b">
        <f t="shared" si="6"/>
        <v>0</v>
      </c>
      <c r="P14" s="23" t="b">
        <v>1</v>
      </c>
      <c r="Q14" s="23" t="b">
        <f t="shared" si="7"/>
        <v>0</v>
      </c>
      <c r="R14" s="23" t="b">
        <v>1</v>
      </c>
      <c r="S14" s="23" t="b">
        <f t="shared" si="8"/>
        <v>0</v>
      </c>
      <c r="T14" s="23" t="b">
        <v>1</v>
      </c>
      <c r="U14" s="23" t="b">
        <f t="shared" si="9"/>
        <v>0</v>
      </c>
      <c r="V14" s="23" t="b">
        <v>1</v>
      </c>
      <c r="W14" s="23" t="b">
        <f t="shared" si="10"/>
        <v>0</v>
      </c>
      <c r="X14" s="23" t="b">
        <v>1</v>
      </c>
      <c r="Y14" s="23" t="b">
        <f t="shared" si="11"/>
        <v>0</v>
      </c>
      <c r="Z14" s="23" t="b">
        <v>1</v>
      </c>
      <c r="AA14" s="23" t="b">
        <f t="shared" si="12"/>
        <v>0</v>
      </c>
      <c r="AB14" s="23" t="b">
        <v>1</v>
      </c>
      <c r="AC14" s="23" t="b">
        <f t="shared" si="13"/>
        <v>0</v>
      </c>
      <c r="AD14" s="23" t="b">
        <v>1</v>
      </c>
      <c r="AL14" s="23" t="s">
        <v>163</v>
      </c>
      <c r="AM14" s="23" t="s">
        <v>2503</v>
      </c>
      <c r="AN14" s="23" t="b">
        <v>0</v>
      </c>
      <c r="AO14" s="23">
        <v>0.267</v>
      </c>
      <c r="AP14" s="23" t="b">
        <f t="shared" si="14"/>
        <v>0</v>
      </c>
      <c r="AQ14" s="23" t="b">
        <v>0</v>
      </c>
      <c r="AR14" s="23" t="b">
        <v>0</v>
      </c>
      <c r="AS14" s="23" t="b">
        <v>0</v>
      </c>
      <c r="AT14" s="23" t="b">
        <v>0</v>
      </c>
      <c r="AU14" s="23" t="b">
        <v>1</v>
      </c>
      <c r="AV14" s="23" t="b">
        <v>1</v>
      </c>
      <c r="AW14" s="23" t="b">
        <v>1</v>
      </c>
      <c r="AX14" s="23" t="b">
        <v>1</v>
      </c>
      <c r="AY14" s="23" t="b">
        <v>1</v>
      </c>
      <c r="AZ14" s="23" t="b">
        <v>1</v>
      </c>
      <c r="BA14" s="23" t="b">
        <v>1</v>
      </c>
      <c r="BE14" s="23" t="s">
        <v>291</v>
      </c>
      <c r="BF14" s="23" t="s">
        <v>2504</v>
      </c>
      <c r="BG14" s="23" t="b">
        <v>1</v>
      </c>
      <c r="BH14" s="23">
        <v>0.04</v>
      </c>
      <c r="BI14" s="23" t="b">
        <v>0</v>
      </c>
      <c r="BJ14" s="23" t="b">
        <v>0</v>
      </c>
      <c r="BK14" s="23" t="b">
        <v>0</v>
      </c>
      <c r="BL14" s="23" t="b">
        <v>0</v>
      </c>
      <c r="BM14" s="23" t="b">
        <v>0</v>
      </c>
      <c r="BN14" s="23" t="b">
        <v>0</v>
      </c>
      <c r="BO14" s="23" t="b">
        <v>0</v>
      </c>
      <c r="BP14" s="23" t="b">
        <v>0</v>
      </c>
      <c r="BQ14" s="23" t="b">
        <v>0</v>
      </c>
      <c r="BR14" s="23" t="b">
        <v>0</v>
      </c>
      <c r="BS14" s="23" t="b">
        <v>0</v>
      </c>
    </row>
    <row r="15">
      <c r="A15" s="23" t="s">
        <v>157</v>
      </c>
      <c r="B15" s="23" t="s">
        <v>2501</v>
      </c>
      <c r="C15" s="23" t="b">
        <v>0</v>
      </c>
      <c r="D15" s="23">
        <v>0.228</v>
      </c>
      <c r="E15" s="23" t="b">
        <f t="shared" si="1"/>
        <v>0</v>
      </c>
      <c r="F15" s="23" t="b">
        <v>1</v>
      </c>
      <c r="G15" s="23" t="b">
        <f t="shared" si="2"/>
        <v>0</v>
      </c>
      <c r="H15" s="23" t="b">
        <v>1</v>
      </c>
      <c r="I15" s="23" t="b">
        <f t="shared" si="3"/>
        <v>0</v>
      </c>
      <c r="J15" s="23" t="b">
        <v>1</v>
      </c>
      <c r="K15" s="23" t="b">
        <f t="shared" si="4"/>
        <v>0</v>
      </c>
      <c r="L15" s="23" t="b">
        <v>1</v>
      </c>
      <c r="M15" s="23" t="b">
        <f t="shared" si="5"/>
        <v>0</v>
      </c>
      <c r="N15" s="23" t="b">
        <v>1</v>
      </c>
      <c r="O15" s="23" t="b">
        <f t="shared" si="6"/>
        <v>0</v>
      </c>
      <c r="P15" s="23" t="b">
        <v>1</v>
      </c>
      <c r="Q15" s="23" t="b">
        <f t="shared" si="7"/>
        <v>0</v>
      </c>
      <c r="R15" s="23" t="b">
        <v>1</v>
      </c>
      <c r="S15" s="23" t="b">
        <f t="shared" si="8"/>
        <v>0</v>
      </c>
      <c r="T15" s="23" t="b">
        <v>1</v>
      </c>
      <c r="U15" s="23" t="b">
        <f t="shared" si="9"/>
        <v>0</v>
      </c>
      <c r="V15" s="23" t="b">
        <v>1</v>
      </c>
      <c r="W15" s="23" t="b">
        <f t="shared" si="10"/>
        <v>0</v>
      </c>
      <c r="X15" s="23" t="b">
        <v>1</v>
      </c>
      <c r="Y15" s="23" t="b">
        <f t="shared" si="11"/>
        <v>0</v>
      </c>
      <c r="Z15" s="23" t="b">
        <v>1</v>
      </c>
      <c r="AA15" s="23" t="b">
        <f t="shared" si="12"/>
        <v>0</v>
      </c>
      <c r="AB15" s="23" t="b">
        <v>1</v>
      </c>
      <c r="AC15" s="23" t="b">
        <f t="shared" si="13"/>
        <v>0</v>
      </c>
      <c r="AD15" s="23" t="b">
        <v>1</v>
      </c>
      <c r="AG15" s="23" t="s">
        <v>2505</v>
      </c>
      <c r="AH15" s="23" t="s">
        <v>2506</v>
      </c>
      <c r="AI15" s="23" t="s">
        <v>2507</v>
      </c>
      <c r="AJ15" s="23" t="s">
        <v>2508</v>
      </c>
      <c r="AL15" s="23" t="s">
        <v>170</v>
      </c>
      <c r="AM15" s="23" t="s">
        <v>2509</v>
      </c>
      <c r="AN15" s="23" t="b">
        <v>0</v>
      </c>
      <c r="AO15" s="23">
        <v>0.327</v>
      </c>
      <c r="AP15" s="23" t="b">
        <f t="shared" si="14"/>
        <v>0</v>
      </c>
      <c r="AQ15" s="23" t="b">
        <v>0</v>
      </c>
      <c r="AR15" s="23" t="b">
        <v>0</v>
      </c>
      <c r="AS15" s="23" t="b">
        <v>0</v>
      </c>
      <c r="AT15" s="23" t="b">
        <v>0</v>
      </c>
      <c r="AU15" s="23" t="b">
        <v>0</v>
      </c>
      <c r="AV15" s="23" t="b">
        <v>1</v>
      </c>
      <c r="AW15" s="23" t="b">
        <v>1</v>
      </c>
      <c r="AX15" s="23" t="b">
        <v>1</v>
      </c>
      <c r="AY15" s="23" t="b">
        <v>1</v>
      </c>
      <c r="AZ15" s="23" t="b">
        <v>1</v>
      </c>
      <c r="BA15" s="23" t="b">
        <v>1</v>
      </c>
      <c r="BE15" s="23" t="s">
        <v>309</v>
      </c>
      <c r="BF15" s="23" t="s">
        <v>2510</v>
      </c>
      <c r="BG15" s="23" t="b">
        <v>1</v>
      </c>
      <c r="BH15" s="23">
        <v>0.059</v>
      </c>
      <c r="BI15" s="23" t="b">
        <v>0</v>
      </c>
      <c r="BJ15" s="23" t="b">
        <v>0</v>
      </c>
      <c r="BK15" s="23" t="b">
        <v>0</v>
      </c>
      <c r="BL15" s="23" t="b">
        <v>0</v>
      </c>
      <c r="BM15" s="23" t="b">
        <v>0</v>
      </c>
      <c r="BN15" s="23" t="b">
        <v>0</v>
      </c>
      <c r="BO15" s="23" t="b">
        <v>0</v>
      </c>
      <c r="BP15" s="23" t="b">
        <v>0</v>
      </c>
      <c r="BQ15" s="23" t="b">
        <v>0</v>
      </c>
      <c r="BR15" s="23" t="b">
        <v>0</v>
      </c>
      <c r="BS15" s="23" t="b">
        <v>0</v>
      </c>
    </row>
    <row r="16">
      <c r="A16" s="23" t="s">
        <v>163</v>
      </c>
      <c r="B16" s="23" t="s">
        <v>2503</v>
      </c>
      <c r="C16" s="23" t="b">
        <v>0</v>
      </c>
      <c r="D16" s="23">
        <v>0.267</v>
      </c>
      <c r="E16" s="23" t="b">
        <f t="shared" si="1"/>
        <v>0</v>
      </c>
      <c r="F16" s="23" t="b">
        <v>1</v>
      </c>
      <c r="G16" s="23" t="b">
        <f t="shared" si="2"/>
        <v>0</v>
      </c>
      <c r="H16" s="23" t="b">
        <v>1</v>
      </c>
      <c r="I16" s="23" t="b">
        <f t="shared" si="3"/>
        <v>0</v>
      </c>
      <c r="J16" s="23" t="b">
        <v>1</v>
      </c>
      <c r="K16" s="23" t="b">
        <f t="shared" si="4"/>
        <v>0</v>
      </c>
      <c r="L16" s="23" t="b">
        <v>1</v>
      </c>
      <c r="M16" s="23" t="b">
        <f t="shared" si="5"/>
        <v>0</v>
      </c>
      <c r="N16" s="23" t="b">
        <v>1</v>
      </c>
      <c r="O16" s="23" t="b">
        <f t="shared" si="6"/>
        <v>0</v>
      </c>
      <c r="P16" s="23" t="b">
        <v>1</v>
      </c>
      <c r="Q16" s="23" t="b">
        <f t="shared" si="7"/>
        <v>0</v>
      </c>
      <c r="R16" s="23" t="b">
        <v>1</v>
      </c>
      <c r="S16" s="23" t="b">
        <f t="shared" si="8"/>
        <v>0</v>
      </c>
      <c r="T16" s="23" t="b">
        <v>1</v>
      </c>
      <c r="U16" s="23" t="b">
        <f t="shared" si="9"/>
        <v>0</v>
      </c>
      <c r="V16" s="23" t="b">
        <v>1</v>
      </c>
      <c r="W16" s="23" t="b">
        <f t="shared" si="10"/>
        <v>0</v>
      </c>
      <c r="X16" s="23" t="b">
        <v>1</v>
      </c>
      <c r="Y16" s="23" t="b">
        <f t="shared" si="11"/>
        <v>0</v>
      </c>
      <c r="Z16" s="23" t="b">
        <v>1</v>
      </c>
      <c r="AA16" s="23" t="b">
        <f t="shared" si="12"/>
        <v>0</v>
      </c>
      <c r="AB16" s="23" t="b">
        <v>1</v>
      </c>
      <c r="AC16" s="23" t="b">
        <f t="shared" si="13"/>
        <v>0</v>
      </c>
      <c r="AD16" s="23" t="b">
        <v>1</v>
      </c>
      <c r="AF16" s="23">
        <v>0.35</v>
      </c>
      <c r="AG16" s="23">
        <f t="shared" ref="AG16:AG28" si="15">AI16-AH16</f>
        <v>152</v>
      </c>
      <c r="AH16" s="23">
        <v>81.0</v>
      </c>
      <c r="AI16" s="23">
        <v>233.0</v>
      </c>
      <c r="AJ16" s="24">
        <f t="shared" ref="AJ16:AJ28" si="16">AG16/AI16*100</f>
        <v>65.2360515</v>
      </c>
      <c r="AL16" s="23" t="s">
        <v>179</v>
      </c>
      <c r="AM16" s="23" t="s">
        <v>2511</v>
      </c>
      <c r="AN16" s="23" t="b">
        <v>0</v>
      </c>
      <c r="AO16" s="23">
        <v>0.089</v>
      </c>
      <c r="AP16" s="23" t="b">
        <f t="shared" si="14"/>
        <v>0</v>
      </c>
      <c r="AQ16" s="23" t="b">
        <v>1</v>
      </c>
      <c r="AR16" s="23" t="b">
        <v>1</v>
      </c>
      <c r="AS16" s="23" t="b">
        <v>1</v>
      </c>
      <c r="AT16" s="23" t="b">
        <v>1</v>
      </c>
      <c r="AU16" s="23" t="b">
        <v>1</v>
      </c>
      <c r="AV16" s="23" t="b">
        <v>1</v>
      </c>
      <c r="AW16" s="23" t="b">
        <v>1</v>
      </c>
      <c r="AX16" s="23" t="b">
        <v>1</v>
      </c>
      <c r="AY16" s="23" t="b">
        <v>1</v>
      </c>
      <c r="AZ16" s="23" t="b">
        <v>1</v>
      </c>
      <c r="BA16" s="23" t="b">
        <v>1</v>
      </c>
      <c r="BE16" s="23" t="s">
        <v>318</v>
      </c>
      <c r="BF16" s="23" t="s">
        <v>2512</v>
      </c>
      <c r="BG16" s="23" t="b">
        <v>1</v>
      </c>
      <c r="BH16" s="23">
        <v>0.98</v>
      </c>
      <c r="BI16" s="23" t="b">
        <v>1</v>
      </c>
      <c r="BJ16" s="23" t="b">
        <v>1</v>
      </c>
      <c r="BK16" s="23" t="b">
        <v>1</v>
      </c>
      <c r="BL16" s="23" t="b">
        <v>1</v>
      </c>
      <c r="BM16" s="23" t="b">
        <v>1</v>
      </c>
      <c r="BN16" s="23" t="b">
        <v>1</v>
      </c>
      <c r="BO16" s="23" t="b">
        <v>1</v>
      </c>
      <c r="BP16" s="23" t="b">
        <v>1</v>
      </c>
      <c r="BQ16" s="23" t="b">
        <v>1</v>
      </c>
      <c r="BR16" s="23" t="b">
        <v>1</v>
      </c>
      <c r="BS16" s="23" t="b">
        <v>1</v>
      </c>
    </row>
    <row r="17">
      <c r="A17" s="23" t="s">
        <v>170</v>
      </c>
      <c r="B17" s="23" t="s">
        <v>2509</v>
      </c>
      <c r="C17" s="23" t="b">
        <v>0</v>
      </c>
      <c r="D17" s="23">
        <v>0.327</v>
      </c>
      <c r="E17" s="23" t="b">
        <f t="shared" si="1"/>
        <v>0</v>
      </c>
      <c r="F17" s="23" t="b">
        <v>1</v>
      </c>
      <c r="G17" s="23" t="b">
        <f t="shared" si="2"/>
        <v>0</v>
      </c>
      <c r="H17" s="23" t="b">
        <v>1</v>
      </c>
      <c r="I17" s="23" t="b">
        <f t="shared" si="3"/>
        <v>0</v>
      </c>
      <c r="J17" s="23" t="b">
        <v>1</v>
      </c>
      <c r="K17" s="23" t="b">
        <f t="shared" si="4"/>
        <v>0</v>
      </c>
      <c r="L17" s="23" t="b">
        <v>1</v>
      </c>
      <c r="M17" s="23" t="b">
        <f t="shared" si="5"/>
        <v>0</v>
      </c>
      <c r="N17" s="23" t="b">
        <v>1</v>
      </c>
      <c r="O17" s="23" t="b">
        <f t="shared" si="6"/>
        <v>0</v>
      </c>
      <c r="P17" s="23" t="b">
        <v>1</v>
      </c>
      <c r="Q17" s="23" t="b">
        <f t="shared" si="7"/>
        <v>0</v>
      </c>
      <c r="R17" s="23" t="b">
        <v>1</v>
      </c>
      <c r="S17" s="23" t="b">
        <f t="shared" si="8"/>
        <v>0</v>
      </c>
      <c r="T17" s="23" t="b">
        <v>1</v>
      </c>
      <c r="U17" s="23" t="b">
        <f t="shared" si="9"/>
        <v>0</v>
      </c>
      <c r="V17" s="23" t="b">
        <v>1</v>
      </c>
      <c r="W17" s="23" t="b">
        <f t="shared" si="10"/>
        <v>0</v>
      </c>
      <c r="X17" s="23" t="b">
        <v>1</v>
      </c>
      <c r="Y17" s="23" t="b">
        <f t="shared" si="11"/>
        <v>0</v>
      </c>
      <c r="Z17" s="23" t="b">
        <v>1</v>
      </c>
      <c r="AA17" s="23" t="b">
        <f t="shared" si="12"/>
        <v>0</v>
      </c>
      <c r="AB17" s="23" t="b">
        <v>1</v>
      </c>
      <c r="AC17" s="23" t="b">
        <f t="shared" si="13"/>
        <v>0</v>
      </c>
      <c r="AD17" s="23" t="b">
        <v>1</v>
      </c>
      <c r="AF17" s="23">
        <v>0.4</v>
      </c>
      <c r="AG17" s="23">
        <f t="shared" si="15"/>
        <v>142</v>
      </c>
      <c r="AH17" s="23">
        <v>91.0</v>
      </c>
      <c r="AI17" s="23">
        <v>233.0</v>
      </c>
      <c r="AJ17" s="23">
        <f t="shared" si="16"/>
        <v>60.94420601</v>
      </c>
      <c r="AL17" s="23" t="s">
        <v>188</v>
      </c>
      <c r="AM17" s="23" t="s">
        <v>2513</v>
      </c>
      <c r="AN17" s="23" t="b">
        <v>0</v>
      </c>
      <c r="AO17" s="23">
        <v>0.218</v>
      </c>
      <c r="AP17" s="23" t="b">
        <f t="shared" si="14"/>
        <v>0</v>
      </c>
      <c r="AQ17" s="23" t="b">
        <v>0</v>
      </c>
      <c r="AR17" s="23" t="b">
        <v>0</v>
      </c>
      <c r="AS17" s="23" t="b">
        <v>0</v>
      </c>
      <c r="AT17" s="23" t="b">
        <v>1</v>
      </c>
      <c r="AU17" s="23" t="b">
        <v>1</v>
      </c>
      <c r="AV17" s="23" t="b">
        <v>1</v>
      </c>
      <c r="AW17" s="23" t="b">
        <v>1</v>
      </c>
      <c r="AX17" s="23" t="b">
        <v>1</v>
      </c>
      <c r="AY17" s="23" t="b">
        <v>1</v>
      </c>
      <c r="AZ17" s="23" t="b">
        <v>1</v>
      </c>
      <c r="BA17" s="23" t="b">
        <v>1</v>
      </c>
      <c r="BE17" s="23" t="s">
        <v>326</v>
      </c>
      <c r="BF17" s="23" t="s">
        <v>2514</v>
      </c>
      <c r="BG17" s="23" t="b">
        <v>1</v>
      </c>
      <c r="BH17" s="23">
        <v>0.158</v>
      </c>
      <c r="BI17" s="23" t="b">
        <v>0</v>
      </c>
      <c r="BJ17" s="23" t="b">
        <v>0</v>
      </c>
      <c r="BK17" s="23" t="b">
        <v>0</v>
      </c>
      <c r="BL17" s="23" t="b">
        <v>0</v>
      </c>
      <c r="BM17" s="23" t="b">
        <v>0</v>
      </c>
      <c r="BN17" s="23" t="b">
        <v>0</v>
      </c>
      <c r="BO17" s="23" t="b">
        <v>0</v>
      </c>
      <c r="BP17" s="23" t="b">
        <v>0</v>
      </c>
      <c r="BQ17" s="23" t="b">
        <v>0</v>
      </c>
      <c r="BR17" s="23" t="b">
        <v>0</v>
      </c>
      <c r="BS17" s="23" t="b">
        <v>0</v>
      </c>
    </row>
    <row r="18">
      <c r="A18" s="23" t="s">
        <v>179</v>
      </c>
      <c r="B18" s="23" t="s">
        <v>2511</v>
      </c>
      <c r="C18" s="23" t="b">
        <v>0</v>
      </c>
      <c r="D18" s="23">
        <v>0.089</v>
      </c>
      <c r="E18" s="23" t="b">
        <f t="shared" si="1"/>
        <v>0</v>
      </c>
      <c r="F18" s="23" t="b">
        <v>1</v>
      </c>
      <c r="G18" s="23" t="b">
        <f t="shared" si="2"/>
        <v>0</v>
      </c>
      <c r="H18" s="23" t="b">
        <v>1</v>
      </c>
      <c r="I18" s="23" t="b">
        <f t="shared" si="3"/>
        <v>0</v>
      </c>
      <c r="J18" s="23" t="b">
        <v>1</v>
      </c>
      <c r="K18" s="23" t="b">
        <f t="shared" si="4"/>
        <v>0</v>
      </c>
      <c r="L18" s="23" t="b">
        <v>1</v>
      </c>
      <c r="M18" s="23" t="b">
        <f t="shared" si="5"/>
        <v>0</v>
      </c>
      <c r="N18" s="23" t="b">
        <v>1</v>
      </c>
      <c r="O18" s="23" t="b">
        <f t="shared" si="6"/>
        <v>0</v>
      </c>
      <c r="P18" s="23" t="b">
        <v>1</v>
      </c>
      <c r="Q18" s="23" t="b">
        <f t="shared" si="7"/>
        <v>0</v>
      </c>
      <c r="R18" s="23" t="b">
        <v>1</v>
      </c>
      <c r="S18" s="23" t="b">
        <f t="shared" si="8"/>
        <v>0</v>
      </c>
      <c r="T18" s="23" t="b">
        <v>1</v>
      </c>
      <c r="U18" s="23" t="b">
        <f t="shared" si="9"/>
        <v>0</v>
      </c>
      <c r="V18" s="23" t="b">
        <v>1</v>
      </c>
      <c r="W18" s="23" t="b">
        <f t="shared" si="10"/>
        <v>0</v>
      </c>
      <c r="X18" s="23" t="b">
        <v>1</v>
      </c>
      <c r="Y18" s="23" t="b">
        <f t="shared" si="11"/>
        <v>0</v>
      </c>
      <c r="Z18" s="23" t="b">
        <v>1</v>
      </c>
      <c r="AA18" s="23" t="b">
        <f t="shared" si="12"/>
        <v>0</v>
      </c>
      <c r="AB18" s="23" t="b">
        <v>1</v>
      </c>
      <c r="AC18" s="23" t="b">
        <f t="shared" si="13"/>
        <v>0</v>
      </c>
      <c r="AD18" s="23" t="b">
        <v>1</v>
      </c>
      <c r="AF18" s="23">
        <v>0.45</v>
      </c>
      <c r="AG18" s="23">
        <f t="shared" si="15"/>
        <v>127</v>
      </c>
      <c r="AH18" s="23">
        <v>106.0</v>
      </c>
      <c r="AI18" s="23">
        <v>233.0</v>
      </c>
      <c r="AJ18" s="23">
        <f t="shared" si="16"/>
        <v>54.50643777</v>
      </c>
      <c r="AL18" s="23" t="s">
        <v>263</v>
      </c>
      <c r="AM18" s="23" t="s">
        <v>2515</v>
      </c>
      <c r="AN18" s="23" t="b">
        <v>0</v>
      </c>
      <c r="AO18" s="23">
        <v>0.634</v>
      </c>
      <c r="AP18" s="23" t="b">
        <f t="shared" si="14"/>
        <v>0</v>
      </c>
      <c r="AQ18" s="23" t="b">
        <v>0</v>
      </c>
      <c r="AR18" s="23" t="b">
        <v>0</v>
      </c>
      <c r="AS18" s="23" t="b">
        <v>0</v>
      </c>
      <c r="AT18" s="23" t="b">
        <v>0</v>
      </c>
      <c r="AU18" s="23" t="b">
        <v>0</v>
      </c>
      <c r="AV18" s="23" t="b">
        <v>0</v>
      </c>
      <c r="AW18" s="23" t="b">
        <v>0</v>
      </c>
      <c r="AX18" s="23" t="b">
        <v>0</v>
      </c>
      <c r="AY18" s="23" t="b">
        <v>0</v>
      </c>
      <c r="AZ18" s="23" t="b">
        <v>0</v>
      </c>
      <c r="BA18" s="23" t="b">
        <v>0</v>
      </c>
      <c r="BE18" s="23" t="s">
        <v>332</v>
      </c>
      <c r="BF18" s="23" t="s">
        <v>2516</v>
      </c>
      <c r="BG18" s="23" t="b">
        <v>1</v>
      </c>
      <c r="BH18" s="23">
        <v>0.267</v>
      </c>
      <c r="BI18" s="23" t="b">
        <v>0</v>
      </c>
      <c r="BJ18" s="23" t="b">
        <v>0</v>
      </c>
      <c r="BK18" s="23" t="b">
        <v>0</v>
      </c>
      <c r="BL18" s="23" t="b">
        <v>0</v>
      </c>
      <c r="BM18" s="23" t="b">
        <v>0</v>
      </c>
      <c r="BN18" s="23" t="b">
        <v>0</v>
      </c>
      <c r="BO18" s="23" t="b">
        <v>0</v>
      </c>
      <c r="BP18" s="23" t="b">
        <v>0</v>
      </c>
      <c r="BQ18" s="23" t="b">
        <v>0</v>
      </c>
      <c r="BR18" s="23" t="b">
        <v>0</v>
      </c>
      <c r="BS18" s="23" t="b">
        <v>0</v>
      </c>
    </row>
    <row r="19">
      <c r="A19" s="23" t="s">
        <v>188</v>
      </c>
      <c r="B19" s="23" t="s">
        <v>2513</v>
      </c>
      <c r="C19" s="23" t="b">
        <v>0</v>
      </c>
      <c r="D19" s="23">
        <v>0.218</v>
      </c>
      <c r="E19" s="23" t="b">
        <f t="shared" si="1"/>
        <v>0</v>
      </c>
      <c r="F19" s="23" t="b">
        <v>1</v>
      </c>
      <c r="G19" s="23" t="b">
        <f t="shared" si="2"/>
        <v>0</v>
      </c>
      <c r="H19" s="23" t="b">
        <v>1</v>
      </c>
      <c r="I19" s="23" t="b">
        <f t="shared" si="3"/>
        <v>0</v>
      </c>
      <c r="J19" s="23" t="b">
        <v>1</v>
      </c>
      <c r="K19" s="23" t="b">
        <f t="shared" si="4"/>
        <v>0</v>
      </c>
      <c r="L19" s="23" t="b">
        <v>1</v>
      </c>
      <c r="M19" s="23" t="b">
        <f t="shared" si="5"/>
        <v>0</v>
      </c>
      <c r="N19" s="23" t="b">
        <v>1</v>
      </c>
      <c r="O19" s="23" t="b">
        <f t="shared" si="6"/>
        <v>0</v>
      </c>
      <c r="P19" s="23" t="b">
        <v>1</v>
      </c>
      <c r="Q19" s="23" t="b">
        <f t="shared" si="7"/>
        <v>0</v>
      </c>
      <c r="R19" s="23" t="b">
        <v>1</v>
      </c>
      <c r="S19" s="23" t="b">
        <f t="shared" si="8"/>
        <v>0</v>
      </c>
      <c r="T19" s="23" t="b">
        <v>1</v>
      </c>
      <c r="U19" s="23" t="b">
        <f t="shared" si="9"/>
        <v>0</v>
      </c>
      <c r="V19" s="23" t="b">
        <v>1</v>
      </c>
      <c r="W19" s="23" t="b">
        <f t="shared" si="10"/>
        <v>0</v>
      </c>
      <c r="X19" s="23" t="b">
        <v>1</v>
      </c>
      <c r="Y19" s="23" t="b">
        <f t="shared" si="11"/>
        <v>0</v>
      </c>
      <c r="Z19" s="23" t="b">
        <v>1</v>
      </c>
      <c r="AA19" s="23" t="b">
        <f t="shared" si="12"/>
        <v>0</v>
      </c>
      <c r="AB19" s="23" t="b">
        <v>1</v>
      </c>
      <c r="AC19" s="23" t="b">
        <f t="shared" si="13"/>
        <v>0</v>
      </c>
      <c r="AD19" s="23" t="b">
        <v>1</v>
      </c>
      <c r="AF19" s="23">
        <v>0.5</v>
      </c>
      <c r="AG19" s="23">
        <f t="shared" si="15"/>
        <v>119</v>
      </c>
      <c r="AH19" s="23">
        <v>114.0</v>
      </c>
      <c r="AI19" s="23">
        <v>233.0</v>
      </c>
      <c r="AJ19" s="23">
        <f t="shared" si="16"/>
        <v>51.07296137</v>
      </c>
      <c r="AL19" s="23" t="s">
        <v>269</v>
      </c>
      <c r="AM19" s="23" t="s">
        <v>2517</v>
      </c>
      <c r="AN19" s="23" t="b">
        <v>0</v>
      </c>
      <c r="AO19" s="23">
        <v>0.366</v>
      </c>
      <c r="AP19" s="23" t="b">
        <f t="shared" si="14"/>
        <v>0</v>
      </c>
      <c r="AQ19" s="23" t="b">
        <v>0</v>
      </c>
      <c r="AR19" s="23" t="b">
        <v>0</v>
      </c>
      <c r="AS19" s="23" t="b">
        <v>0</v>
      </c>
      <c r="AT19" s="23" t="b">
        <v>0</v>
      </c>
      <c r="AU19" s="23" t="b">
        <v>0</v>
      </c>
      <c r="AV19" s="23" t="b">
        <v>0</v>
      </c>
      <c r="AW19" s="23" t="b">
        <v>1</v>
      </c>
      <c r="AX19" s="23" t="b">
        <v>1</v>
      </c>
      <c r="AY19" s="23" t="b">
        <v>1</v>
      </c>
      <c r="AZ19" s="23" t="b">
        <v>1</v>
      </c>
      <c r="BA19" s="23" t="b">
        <v>1</v>
      </c>
      <c r="BE19" s="23" t="s">
        <v>339</v>
      </c>
      <c r="BF19" s="23" t="s">
        <v>2518</v>
      </c>
      <c r="BG19" s="23" t="b">
        <v>1</v>
      </c>
      <c r="BH19" s="23">
        <v>0.465</v>
      </c>
      <c r="BI19" s="23" t="b">
        <v>0</v>
      </c>
      <c r="BJ19" s="23" t="b">
        <v>0</v>
      </c>
      <c r="BK19" s="23" t="b">
        <v>0</v>
      </c>
      <c r="BL19" s="23" t="b">
        <v>0</v>
      </c>
      <c r="BM19" s="23" t="b">
        <v>0</v>
      </c>
      <c r="BN19" s="23" t="b">
        <v>0</v>
      </c>
      <c r="BO19" s="23" t="b">
        <v>0</v>
      </c>
      <c r="BP19" s="23" t="b">
        <v>0</v>
      </c>
      <c r="BQ19" s="23" t="b">
        <v>0</v>
      </c>
      <c r="BR19" s="23" t="b">
        <v>0</v>
      </c>
      <c r="BS19" s="23" t="b">
        <v>1</v>
      </c>
    </row>
    <row r="20">
      <c r="A20" s="23" t="s">
        <v>196</v>
      </c>
      <c r="B20" s="23" t="s">
        <v>2486</v>
      </c>
      <c r="C20" s="23" t="b">
        <v>1</v>
      </c>
      <c r="D20" s="23">
        <v>0.762</v>
      </c>
      <c r="E20" s="23" t="b">
        <f t="shared" si="1"/>
        <v>1</v>
      </c>
      <c r="F20" s="23" t="b">
        <v>1</v>
      </c>
      <c r="G20" s="23" t="b">
        <f t="shared" si="2"/>
        <v>1</v>
      </c>
      <c r="H20" s="23" t="b">
        <v>1</v>
      </c>
      <c r="I20" s="23" t="b">
        <f t="shared" si="3"/>
        <v>1</v>
      </c>
      <c r="J20" s="23" t="b">
        <v>1</v>
      </c>
      <c r="K20" s="23" t="b">
        <f t="shared" si="4"/>
        <v>1</v>
      </c>
      <c r="L20" s="23" t="b">
        <v>1</v>
      </c>
      <c r="M20" s="23" t="b">
        <f t="shared" si="5"/>
        <v>1</v>
      </c>
      <c r="N20" s="23" t="b">
        <v>1</v>
      </c>
      <c r="O20" s="23" t="b">
        <f t="shared" si="6"/>
        <v>1</v>
      </c>
      <c r="P20" s="23" t="b">
        <v>1</v>
      </c>
      <c r="Q20" s="23" t="b">
        <f t="shared" si="7"/>
        <v>1</v>
      </c>
      <c r="R20" s="23" t="b">
        <v>1</v>
      </c>
      <c r="S20" s="23" t="b">
        <f t="shared" si="8"/>
        <v>1</v>
      </c>
      <c r="T20" s="23" t="b">
        <v>1</v>
      </c>
      <c r="U20" s="23" t="b">
        <f t="shared" si="9"/>
        <v>1</v>
      </c>
      <c r="V20" s="23" t="b">
        <v>1</v>
      </c>
      <c r="W20" s="23" t="b">
        <f t="shared" si="10"/>
        <v>0</v>
      </c>
      <c r="X20" s="23" t="b">
        <v>0</v>
      </c>
      <c r="Y20" s="23" t="b">
        <f t="shared" si="11"/>
        <v>0</v>
      </c>
      <c r="Z20" s="23" t="b">
        <v>0</v>
      </c>
      <c r="AA20" s="23" t="b">
        <f t="shared" si="12"/>
        <v>0</v>
      </c>
      <c r="AB20" s="23" t="b">
        <v>0</v>
      </c>
      <c r="AC20" s="23" t="b">
        <f t="shared" si="13"/>
        <v>0</v>
      </c>
      <c r="AD20" s="23" t="b">
        <v>0</v>
      </c>
      <c r="AF20" s="23">
        <v>0.55</v>
      </c>
      <c r="AG20" s="23">
        <f t="shared" si="15"/>
        <v>111</v>
      </c>
      <c r="AH20" s="23">
        <v>122.0</v>
      </c>
      <c r="AI20" s="23">
        <v>233.0</v>
      </c>
      <c r="AJ20" s="23">
        <f t="shared" si="16"/>
        <v>47.63948498</v>
      </c>
      <c r="AL20" s="23" t="s">
        <v>446</v>
      </c>
      <c r="AM20" s="23" t="s">
        <v>2519</v>
      </c>
      <c r="AN20" s="23" t="b">
        <v>0</v>
      </c>
      <c r="AO20" s="23">
        <v>0.218</v>
      </c>
      <c r="AP20" s="23" t="b">
        <f t="shared" si="14"/>
        <v>0</v>
      </c>
      <c r="AQ20" s="23" t="b">
        <v>0</v>
      </c>
      <c r="AR20" s="23" t="b">
        <v>0</v>
      </c>
      <c r="AS20" s="23" t="b">
        <v>0</v>
      </c>
      <c r="AT20" s="23" t="b">
        <v>1</v>
      </c>
      <c r="AU20" s="23" t="b">
        <v>1</v>
      </c>
      <c r="AV20" s="23" t="b">
        <v>1</v>
      </c>
      <c r="AW20" s="23" t="b">
        <v>1</v>
      </c>
      <c r="AX20" s="23" t="b">
        <v>1</v>
      </c>
      <c r="AY20" s="23" t="b">
        <v>1</v>
      </c>
      <c r="AZ20" s="23" t="b">
        <v>1</v>
      </c>
      <c r="BA20" s="23" t="b">
        <v>1</v>
      </c>
      <c r="BE20" s="23" t="s">
        <v>346</v>
      </c>
      <c r="BF20" s="23" t="s">
        <v>2520</v>
      </c>
      <c r="BG20" s="23" t="b">
        <v>1</v>
      </c>
      <c r="BH20" s="23">
        <v>0.416</v>
      </c>
      <c r="BI20" s="23" t="b">
        <v>0</v>
      </c>
      <c r="BJ20" s="23" t="b">
        <v>0</v>
      </c>
      <c r="BK20" s="23" t="b">
        <v>0</v>
      </c>
      <c r="BL20" s="23" t="b">
        <v>0</v>
      </c>
      <c r="BM20" s="23" t="b">
        <v>0</v>
      </c>
      <c r="BN20" s="23" t="b">
        <v>0</v>
      </c>
      <c r="BO20" s="23" t="b">
        <v>0</v>
      </c>
      <c r="BP20" s="23" t="b">
        <v>0</v>
      </c>
      <c r="BQ20" s="23" t="b">
        <v>0</v>
      </c>
      <c r="BR20" s="23" t="b">
        <v>0</v>
      </c>
      <c r="BS20" s="23" t="b">
        <v>0</v>
      </c>
    </row>
    <row r="21" ht="15.75" customHeight="1">
      <c r="A21" s="23" t="s">
        <v>205</v>
      </c>
      <c r="B21" s="23" t="s">
        <v>2488</v>
      </c>
      <c r="C21" s="23" t="b">
        <v>1</v>
      </c>
      <c r="D21" s="23">
        <v>0.703</v>
      </c>
      <c r="E21" s="23" t="b">
        <f t="shared" si="1"/>
        <v>1</v>
      </c>
      <c r="F21" s="23" t="b">
        <v>1</v>
      </c>
      <c r="G21" s="23" t="b">
        <f t="shared" si="2"/>
        <v>1</v>
      </c>
      <c r="H21" s="23" t="b">
        <v>1</v>
      </c>
      <c r="I21" s="23" t="b">
        <f t="shared" si="3"/>
        <v>1</v>
      </c>
      <c r="J21" s="23" t="b">
        <v>1</v>
      </c>
      <c r="K21" s="23" t="b">
        <f t="shared" si="4"/>
        <v>1</v>
      </c>
      <c r="L21" s="23" t="b">
        <v>1</v>
      </c>
      <c r="M21" s="23" t="b">
        <f t="shared" si="5"/>
        <v>1</v>
      </c>
      <c r="N21" s="23" t="b">
        <v>1</v>
      </c>
      <c r="O21" s="23" t="b">
        <f t="shared" si="6"/>
        <v>1</v>
      </c>
      <c r="P21" s="23" t="b">
        <v>1</v>
      </c>
      <c r="Q21" s="23" t="b">
        <f t="shared" si="7"/>
        <v>1</v>
      </c>
      <c r="R21" s="23" t="b">
        <v>1</v>
      </c>
      <c r="S21" s="23" t="b">
        <f t="shared" si="8"/>
        <v>1</v>
      </c>
      <c r="T21" s="23" t="b">
        <v>1</v>
      </c>
      <c r="U21" s="23" t="b">
        <f t="shared" si="9"/>
        <v>0</v>
      </c>
      <c r="V21" s="23" t="b">
        <v>0</v>
      </c>
      <c r="W21" s="23" t="b">
        <f t="shared" si="10"/>
        <v>0</v>
      </c>
      <c r="X21" s="23" t="b">
        <v>0</v>
      </c>
      <c r="Y21" s="23" t="b">
        <f t="shared" si="11"/>
        <v>0</v>
      </c>
      <c r="Z21" s="23" t="b">
        <v>0</v>
      </c>
      <c r="AA21" s="23" t="b">
        <f t="shared" si="12"/>
        <v>0</v>
      </c>
      <c r="AB21" s="23" t="b">
        <v>0</v>
      </c>
      <c r="AC21" s="23" t="b">
        <f t="shared" si="13"/>
        <v>0</v>
      </c>
      <c r="AD21" s="23" t="b">
        <v>0</v>
      </c>
      <c r="AF21" s="23">
        <v>0.6</v>
      </c>
      <c r="AG21" s="23">
        <f t="shared" si="15"/>
        <v>103</v>
      </c>
      <c r="AH21" s="23">
        <v>130.0</v>
      </c>
      <c r="AI21" s="23">
        <v>233.0</v>
      </c>
      <c r="AJ21" s="23">
        <f t="shared" si="16"/>
        <v>44.20600858</v>
      </c>
      <c r="AL21" s="23" t="s">
        <v>713</v>
      </c>
      <c r="AM21" s="23" t="s">
        <v>2521</v>
      </c>
      <c r="AN21" s="23" t="b">
        <v>0</v>
      </c>
      <c r="AO21" s="23">
        <v>0.248</v>
      </c>
      <c r="AP21" s="23" t="b">
        <f t="shared" si="14"/>
        <v>0</v>
      </c>
      <c r="AQ21" s="23" t="b">
        <v>0</v>
      </c>
      <c r="AR21" s="23" t="b">
        <v>0</v>
      </c>
      <c r="AS21" s="23" t="b">
        <v>0</v>
      </c>
      <c r="AT21" s="23" t="b">
        <v>1</v>
      </c>
      <c r="AU21" s="23" t="b">
        <v>1</v>
      </c>
      <c r="AV21" s="23" t="b">
        <v>1</v>
      </c>
      <c r="AW21" s="23" t="b">
        <v>1</v>
      </c>
      <c r="AX21" s="23" t="b">
        <v>1</v>
      </c>
      <c r="AY21" s="23" t="b">
        <v>1</v>
      </c>
      <c r="AZ21" s="23" t="b">
        <v>1</v>
      </c>
      <c r="BA21" s="23" t="b">
        <v>1</v>
      </c>
      <c r="BE21" s="23" t="s">
        <v>353</v>
      </c>
      <c r="BF21" s="23" t="s">
        <v>2522</v>
      </c>
      <c r="BG21" s="23" t="b">
        <v>1</v>
      </c>
      <c r="BH21" s="23">
        <v>0.941</v>
      </c>
      <c r="BI21" s="23" t="b">
        <v>0</v>
      </c>
      <c r="BJ21" s="23" t="b">
        <v>1</v>
      </c>
      <c r="BK21" s="23" t="b">
        <v>1</v>
      </c>
      <c r="BL21" s="23" t="b">
        <v>1</v>
      </c>
      <c r="BM21" s="23" t="b">
        <v>1</v>
      </c>
      <c r="BN21" s="23" t="b">
        <v>1</v>
      </c>
      <c r="BO21" s="23" t="b">
        <v>1</v>
      </c>
      <c r="BP21" s="23" t="b">
        <v>1</v>
      </c>
      <c r="BQ21" s="23" t="b">
        <v>1</v>
      </c>
      <c r="BR21" s="23" t="b">
        <v>1</v>
      </c>
      <c r="BS21" s="23" t="b">
        <v>1</v>
      </c>
    </row>
    <row r="22" ht="15.75" customHeight="1">
      <c r="A22" s="23" t="s">
        <v>213</v>
      </c>
      <c r="B22" s="23" t="s">
        <v>2490</v>
      </c>
      <c r="C22" s="23" t="b">
        <v>1</v>
      </c>
      <c r="D22" s="23">
        <v>0.04</v>
      </c>
      <c r="E22" s="23" t="b">
        <f t="shared" si="1"/>
        <v>0</v>
      </c>
      <c r="F22" s="23" t="b">
        <v>0</v>
      </c>
      <c r="G22" s="23" t="b">
        <f t="shared" si="2"/>
        <v>0</v>
      </c>
      <c r="H22" s="23" t="b">
        <v>0</v>
      </c>
      <c r="I22" s="23" t="b">
        <f t="shared" si="3"/>
        <v>0</v>
      </c>
      <c r="J22" s="23" t="b">
        <v>0</v>
      </c>
      <c r="K22" s="23" t="b">
        <f t="shared" si="4"/>
        <v>0</v>
      </c>
      <c r="L22" s="23" t="b">
        <v>0</v>
      </c>
      <c r="M22" s="23" t="b">
        <f t="shared" si="5"/>
        <v>0</v>
      </c>
      <c r="N22" s="23" t="b">
        <v>0</v>
      </c>
      <c r="O22" s="23" t="b">
        <f t="shared" si="6"/>
        <v>0</v>
      </c>
      <c r="P22" s="23" t="b">
        <v>0</v>
      </c>
      <c r="Q22" s="23" t="b">
        <f t="shared" si="7"/>
        <v>0</v>
      </c>
      <c r="R22" s="23" t="b">
        <v>0</v>
      </c>
      <c r="S22" s="23" t="b">
        <f t="shared" si="8"/>
        <v>0</v>
      </c>
      <c r="T22" s="23" t="b">
        <v>0</v>
      </c>
      <c r="U22" s="23" t="b">
        <f t="shared" si="9"/>
        <v>0</v>
      </c>
      <c r="V22" s="23" t="b">
        <v>0</v>
      </c>
      <c r="W22" s="23" t="b">
        <f t="shared" si="10"/>
        <v>0</v>
      </c>
      <c r="X22" s="23" t="b">
        <v>0</v>
      </c>
      <c r="Y22" s="23" t="b">
        <f t="shared" si="11"/>
        <v>0</v>
      </c>
      <c r="Z22" s="23" t="b">
        <v>0</v>
      </c>
      <c r="AA22" s="23" t="b">
        <f t="shared" si="12"/>
        <v>0</v>
      </c>
      <c r="AB22" s="23" t="b">
        <v>0</v>
      </c>
      <c r="AC22" s="23" t="b">
        <f t="shared" si="13"/>
        <v>0</v>
      </c>
      <c r="AD22" s="23" t="b">
        <v>0</v>
      </c>
      <c r="AF22" s="23">
        <v>0.65</v>
      </c>
      <c r="AG22" s="23">
        <f t="shared" si="15"/>
        <v>106</v>
      </c>
      <c r="AH22" s="23">
        <v>127.0</v>
      </c>
      <c r="AI22" s="23">
        <v>233.0</v>
      </c>
      <c r="AJ22" s="23">
        <f t="shared" si="16"/>
        <v>45.49356223</v>
      </c>
      <c r="AL22" s="23" t="s">
        <v>721</v>
      </c>
      <c r="AM22" s="23" t="s">
        <v>2523</v>
      </c>
      <c r="AN22" s="23" t="b">
        <v>0</v>
      </c>
      <c r="AO22" s="23">
        <v>0.812</v>
      </c>
      <c r="AP22" s="23" t="b">
        <f t="shared" si="14"/>
        <v>0</v>
      </c>
      <c r="AQ22" s="23" t="b">
        <v>0</v>
      </c>
      <c r="AR22" s="23" t="b">
        <v>0</v>
      </c>
      <c r="AS22" s="23" t="b">
        <v>0</v>
      </c>
      <c r="AT22" s="23" t="b">
        <v>0</v>
      </c>
      <c r="AU22" s="23" t="b">
        <v>0</v>
      </c>
      <c r="AV22" s="23" t="b">
        <v>0</v>
      </c>
      <c r="AW22" s="23" t="b">
        <v>0</v>
      </c>
      <c r="AX22" s="23" t="b">
        <v>0</v>
      </c>
      <c r="AY22" s="23" t="b">
        <v>0</v>
      </c>
      <c r="AZ22" s="23" t="b">
        <v>0</v>
      </c>
      <c r="BA22" s="23" t="b">
        <v>0</v>
      </c>
      <c r="BE22" s="23" t="s">
        <v>361</v>
      </c>
      <c r="BF22" s="23" t="s">
        <v>2524</v>
      </c>
      <c r="BG22" s="23" t="b">
        <v>1</v>
      </c>
      <c r="BH22" s="23">
        <v>0.851</v>
      </c>
      <c r="BI22" s="23" t="b">
        <v>0</v>
      </c>
      <c r="BJ22" s="23" t="b">
        <v>0</v>
      </c>
      <c r="BK22" s="23" t="b">
        <v>1</v>
      </c>
      <c r="BL22" s="23" t="b">
        <v>1</v>
      </c>
      <c r="BM22" s="23" t="b">
        <v>1</v>
      </c>
      <c r="BN22" s="23" t="b">
        <v>1</v>
      </c>
      <c r="BO22" s="23" t="b">
        <v>1</v>
      </c>
      <c r="BP22" s="23" t="b">
        <v>1</v>
      </c>
      <c r="BQ22" s="23" t="b">
        <v>1</v>
      </c>
      <c r="BR22" s="23" t="b">
        <v>1</v>
      </c>
      <c r="BS22" s="23" t="b">
        <v>1</v>
      </c>
    </row>
    <row r="23" ht="15.75" customHeight="1">
      <c r="A23" s="23" t="s">
        <v>221</v>
      </c>
      <c r="B23" s="23" t="s">
        <v>2492</v>
      </c>
      <c r="C23" s="23" t="b">
        <v>1</v>
      </c>
      <c r="D23" s="23">
        <v>0.01</v>
      </c>
      <c r="E23" s="23" t="b">
        <f t="shared" si="1"/>
        <v>0</v>
      </c>
      <c r="F23" s="23" t="b">
        <v>0</v>
      </c>
      <c r="G23" s="23" t="b">
        <f t="shared" si="2"/>
        <v>0</v>
      </c>
      <c r="H23" s="23" t="b">
        <v>0</v>
      </c>
      <c r="I23" s="23" t="b">
        <f t="shared" si="3"/>
        <v>0</v>
      </c>
      <c r="J23" s="23" t="b">
        <v>0</v>
      </c>
      <c r="K23" s="23" t="b">
        <f t="shared" si="4"/>
        <v>0</v>
      </c>
      <c r="L23" s="23" t="b">
        <v>0</v>
      </c>
      <c r="M23" s="23" t="b">
        <f t="shared" si="5"/>
        <v>0</v>
      </c>
      <c r="N23" s="23" t="b">
        <v>0</v>
      </c>
      <c r="O23" s="23" t="b">
        <f t="shared" si="6"/>
        <v>0</v>
      </c>
      <c r="P23" s="23" t="b">
        <v>0</v>
      </c>
      <c r="Q23" s="23" t="b">
        <f t="shared" si="7"/>
        <v>0</v>
      </c>
      <c r="R23" s="23" t="b">
        <v>0</v>
      </c>
      <c r="S23" s="23" t="b">
        <f t="shared" si="8"/>
        <v>0</v>
      </c>
      <c r="T23" s="23" t="b">
        <v>0</v>
      </c>
      <c r="U23" s="23" t="b">
        <f t="shared" si="9"/>
        <v>0</v>
      </c>
      <c r="V23" s="23" t="b">
        <v>0</v>
      </c>
      <c r="W23" s="23" t="b">
        <f t="shared" si="10"/>
        <v>0</v>
      </c>
      <c r="X23" s="23" t="b">
        <v>0</v>
      </c>
      <c r="Y23" s="23" t="b">
        <f t="shared" si="11"/>
        <v>0</v>
      </c>
      <c r="Z23" s="23" t="b">
        <v>0</v>
      </c>
      <c r="AA23" s="23" t="b">
        <f t="shared" si="12"/>
        <v>0</v>
      </c>
      <c r="AB23" s="23" t="b">
        <v>0</v>
      </c>
      <c r="AC23" s="23" t="b">
        <f t="shared" si="13"/>
        <v>0</v>
      </c>
      <c r="AD23" s="23" t="b">
        <v>0</v>
      </c>
      <c r="AF23" s="23">
        <v>0.7</v>
      </c>
      <c r="AG23" s="23">
        <f t="shared" si="15"/>
        <v>102</v>
      </c>
      <c r="AH23" s="23">
        <v>131.0</v>
      </c>
      <c r="AI23" s="23">
        <v>233.0</v>
      </c>
      <c r="AJ23" s="23">
        <f t="shared" si="16"/>
        <v>43.77682403</v>
      </c>
      <c r="AL23" s="23" t="s">
        <v>727</v>
      </c>
      <c r="AM23" s="23" t="s">
        <v>2525</v>
      </c>
      <c r="AN23" s="23" t="b">
        <v>0</v>
      </c>
      <c r="AO23" s="23">
        <v>0.317</v>
      </c>
      <c r="AP23" s="23" t="b">
        <f t="shared" si="14"/>
        <v>0</v>
      </c>
      <c r="AQ23" s="23" t="b">
        <v>0</v>
      </c>
      <c r="AR23" s="23" t="b">
        <v>0</v>
      </c>
      <c r="AS23" s="23" t="b">
        <v>0</v>
      </c>
      <c r="AT23" s="23" t="b">
        <v>0</v>
      </c>
      <c r="AU23" s="23" t="b">
        <v>0</v>
      </c>
      <c r="AV23" s="23" t="b">
        <v>1</v>
      </c>
      <c r="AW23" s="23" t="b">
        <v>1</v>
      </c>
      <c r="AX23" s="23" t="b">
        <v>1</v>
      </c>
      <c r="AY23" s="23" t="b">
        <v>1</v>
      </c>
      <c r="AZ23" s="23" t="b">
        <v>1</v>
      </c>
      <c r="BA23" s="23" t="b">
        <v>1</v>
      </c>
      <c r="BE23" s="23" t="s">
        <v>369</v>
      </c>
      <c r="BF23" s="23" t="s">
        <v>2526</v>
      </c>
      <c r="BG23" s="23" t="b">
        <v>1</v>
      </c>
      <c r="BH23" s="23">
        <v>0.921</v>
      </c>
      <c r="BI23" s="23" t="b">
        <v>0</v>
      </c>
      <c r="BJ23" s="23" t="b">
        <v>1</v>
      </c>
      <c r="BK23" s="23" t="b">
        <v>1</v>
      </c>
      <c r="BL23" s="23" t="b">
        <v>1</v>
      </c>
      <c r="BM23" s="23" t="b">
        <v>1</v>
      </c>
      <c r="BN23" s="23" t="b">
        <v>1</v>
      </c>
      <c r="BO23" s="23" t="b">
        <v>1</v>
      </c>
      <c r="BP23" s="23" t="b">
        <v>1</v>
      </c>
      <c r="BQ23" s="23" t="b">
        <v>1</v>
      </c>
      <c r="BR23" s="23" t="b">
        <v>1</v>
      </c>
      <c r="BS23" s="23" t="b">
        <v>1</v>
      </c>
    </row>
    <row r="24" ht="15.75" customHeight="1">
      <c r="A24" s="23" t="s">
        <v>229</v>
      </c>
      <c r="B24" s="23" t="s">
        <v>2494</v>
      </c>
      <c r="C24" s="23" t="b">
        <v>1</v>
      </c>
      <c r="D24" s="23">
        <v>0.891</v>
      </c>
      <c r="E24" s="23" t="b">
        <f t="shared" si="1"/>
        <v>1</v>
      </c>
      <c r="F24" s="23" t="b">
        <v>1</v>
      </c>
      <c r="G24" s="23" t="b">
        <f t="shared" si="2"/>
        <v>1</v>
      </c>
      <c r="H24" s="23" t="b">
        <v>1</v>
      </c>
      <c r="I24" s="23" t="b">
        <f t="shared" si="3"/>
        <v>1</v>
      </c>
      <c r="J24" s="23" t="b">
        <v>1</v>
      </c>
      <c r="K24" s="23" t="b">
        <f t="shared" si="4"/>
        <v>1</v>
      </c>
      <c r="L24" s="23" t="b">
        <v>1</v>
      </c>
      <c r="M24" s="23" t="b">
        <f t="shared" si="5"/>
        <v>1</v>
      </c>
      <c r="N24" s="23" t="b">
        <v>1</v>
      </c>
      <c r="O24" s="23" t="b">
        <f t="shared" si="6"/>
        <v>1</v>
      </c>
      <c r="P24" s="23" t="b">
        <v>1</v>
      </c>
      <c r="Q24" s="23" t="b">
        <f t="shared" si="7"/>
        <v>1</v>
      </c>
      <c r="R24" s="23" t="b">
        <v>1</v>
      </c>
      <c r="S24" s="23" t="b">
        <f t="shared" si="8"/>
        <v>1</v>
      </c>
      <c r="T24" s="23" t="b">
        <v>1</v>
      </c>
      <c r="U24" s="23" t="b">
        <f t="shared" si="9"/>
        <v>1</v>
      </c>
      <c r="V24" s="23" t="b">
        <v>1</v>
      </c>
      <c r="W24" s="23" t="b">
        <f t="shared" si="10"/>
        <v>1</v>
      </c>
      <c r="X24" s="23" t="b">
        <v>1</v>
      </c>
      <c r="Y24" s="23" t="b">
        <f t="shared" si="11"/>
        <v>0</v>
      </c>
      <c r="Z24" s="23" t="b">
        <v>0</v>
      </c>
      <c r="AA24" s="23" t="b">
        <f t="shared" si="12"/>
        <v>0</v>
      </c>
      <c r="AB24" s="23" t="b">
        <v>0</v>
      </c>
      <c r="AC24" s="23" t="b">
        <f t="shared" si="13"/>
        <v>0</v>
      </c>
      <c r="AD24" s="23" t="b">
        <v>0</v>
      </c>
      <c r="AF24" s="23">
        <v>0.75</v>
      </c>
      <c r="AG24" s="23">
        <f t="shared" si="15"/>
        <v>95</v>
      </c>
      <c r="AH24" s="23">
        <v>138.0</v>
      </c>
      <c r="AI24" s="23">
        <v>233.0</v>
      </c>
      <c r="AJ24" s="23">
        <f t="shared" si="16"/>
        <v>40.77253219</v>
      </c>
      <c r="AL24" s="23" t="s">
        <v>794</v>
      </c>
      <c r="AM24" s="23" t="s">
        <v>2527</v>
      </c>
      <c r="AN24" s="23" t="b">
        <v>0</v>
      </c>
      <c r="AO24" s="23">
        <v>0.327</v>
      </c>
      <c r="AP24" s="23" t="b">
        <f t="shared" si="14"/>
        <v>0</v>
      </c>
      <c r="AQ24" s="23" t="b">
        <v>0</v>
      </c>
      <c r="AR24" s="23" t="b">
        <v>0</v>
      </c>
      <c r="AS24" s="23" t="b">
        <v>0</v>
      </c>
      <c r="AT24" s="23" t="b">
        <v>0</v>
      </c>
      <c r="AU24" s="23" t="b">
        <v>0</v>
      </c>
      <c r="AV24" s="23" t="b">
        <v>1</v>
      </c>
      <c r="AW24" s="23" t="b">
        <v>1</v>
      </c>
      <c r="AX24" s="23" t="b">
        <v>1</v>
      </c>
      <c r="AY24" s="23" t="b">
        <v>1</v>
      </c>
      <c r="AZ24" s="23" t="b">
        <v>1</v>
      </c>
      <c r="BA24" s="23" t="b">
        <v>1</v>
      </c>
      <c r="BE24" s="23" t="s">
        <v>376</v>
      </c>
      <c r="BF24" s="23" t="s">
        <v>2528</v>
      </c>
      <c r="BG24" s="23" t="b">
        <v>1</v>
      </c>
      <c r="BH24" s="23">
        <v>0.822</v>
      </c>
      <c r="BI24" s="23" t="b">
        <v>0</v>
      </c>
      <c r="BJ24" s="23" t="b">
        <v>0</v>
      </c>
      <c r="BK24" s="23" t="b">
        <v>0</v>
      </c>
      <c r="BL24" s="23" t="b">
        <v>1</v>
      </c>
      <c r="BM24" s="23" t="b">
        <v>1</v>
      </c>
      <c r="BN24" s="23" t="b">
        <v>1</v>
      </c>
      <c r="BO24" s="23" t="b">
        <v>1</v>
      </c>
      <c r="BP24" s="23" t="b">
        <v>1</v>
      </c>
      <c r="BQ24" s="23" t="b">
        <v>1</v>
      </c>
      <c r="BR24" s="23" t="b">
        <v>1</v>
      </c>
      <c r="BS24" s="23" t="b">
        <v>1</v>
      </c>
    </row>
    <row r="25" ht="15.75" customHeight="1">
      <c r="A25" s="23" t="s">
        <v>237</v>
      </c>
      <c r="B25" s="23" t="s">
        <v>2496</v>
      </c>
      <c r="C25" s="23" t="b">
        <v>1</v>
      </c>
      <c r="D25" s="23">
        <v>0.693</v>
      </c>
      <c r="E25" s="23" t="b">
        <f t="shared" si="1"/>
        <v>1</v>
      </c>
      <c r="F25" s="23" t="b">
        <v>1</v>
      </c>
      <c r="G25" s="23" t="b">
        <f t="shared" si="2"/>
        <v>1</v>
      </c>
      <c r="H25" s="23" t="b">
        <v>1</v>
      </c>
      <c r="I25" s="23" t="b">
        <f t="shared" si="3"/>
        <v>1</v>
      </c>
      <c r="J25" s="23" t="b">
        <v>1</v>
      </c>
      <c r="K25" s="23" t="b">
        <f t="shared" si="4"/>
        <v>1</v>
      </c>
      <c r="L25" s="23" t="b">
        <v>1</v>
      </c>
      <c r="M25" s="23" t="b">
        <f t="shared" si="5"/>
        <v>1</v>
      </c>
      <c r="N25" s="23" t="b">
        <v>1</v>
      </c>
      <c r="O25" s="23" t="b">
        <f t="shared" si="6"/>
        <v>1</v>
      </c>
      <c r="P25" s="23" t="b">
        <v>1</v>
      </c>
      <c r="Q25" s="23" t="b">
        <f t="shared" si="7"/>
        <v>1</v>
      </c>
      <c r="R25" s="23" t="b">
        <v>1</v>
      </c>
      <c r="S25" s="23" t="b">
        <f t="shared" si="8"/>
        <v>0</v>
      </c>
      <c r="T25" s="23" t="b">
        <v>0</v>
      </c>
      <c r="U25" s="23" t="b">
        <f t="shared" si="9"/>
        <v>0</v>
      </c>
      <c r="V25" s="23" t="b">
        <v>0</v>
      </c>
      <c r="W25" s="23" t="b">
        <f t="shared" si="10"/>
        <v>0</v>
      </c>
      <c r="X25" s="23" t="b">
        <v>0</v>
      </c>
      <c r="Y25" s="23" t="b">
        <f t="shared" si="11"/>
        <v>0</v>
      </c>
      <c r="Z25" s="23" t="b">
        <v>0</v>
      </c>
      <c r="AA25" s="23" t="b">
        <f t="shared" si="12"/>
        <v>0</v>
      </c>
      <c r="AB25" s="23" t="b">
        <v>0</v>
      </c>
      <c r="AC25" s="23" t="b">
        <f t="shared" si="13"/>
        <v>0</v>
      </c>
      <c r="AD25" s="23" t="b">
        <v>0</v>
      </c>
      <c r="AF25" s="23">
        <v>0.8</v>
      </c>
      <c r="AG25" s="23">
        <f t="shared" si="15"/>
        <v>84</v>
      </c>
      <c r="AH25" s="23">
        <v>149.0</v>
      </c>
      <c r="AI25" s="23">
        <v>233.0</v>
      </c>
      <c r="AJ25" s="23">
        <f t="shared" si="16"/>
        <v>36.05150215</v>
      </c>
      <c r="AL25" s="23" t="s">
        <v>863</v>
      </c>
      <c r="AM25" s="23" t="s">
        <v>2529</v>
      </c>
      <c r="AN25" s="23" t="b">
        <v>0</v>
      </c>
      <c r="AO25" s="23">
        <v>0.743</v>
      </c>
      <c r="AP25" s="23" t="b">
        <f t="shared" si="14"/>
        <v>0</v>
      </c>
      <c r="AQ25" s="23" t="b">
        <v>0</v>
      </c>
      <c r="AR25" s="23" t="b">
        <v>0</v>
      </c>
      <c r="AS25" s="23" t="b">
        <v>0</v>
      </c>
      <c r="AT25" s="23" t="b">
        <v>0</v>
      </c>
      <c r="AU25" s="23" t="b">
        <v>0</v>
      </c>
      <c r="AV25" s="23" t="b">
        <v>0</v>
      </c>
      <c r="AW25" s="23" t="b">
        <v>0</v>
      </c>
      <c r="AX25" s="23" t="b">
        <v>0</v>
      </c>
      <c r="AY25" s="23" t="b">
        <v>0</v>
      </c>
      <c r="AZ25" s="23" t="b">
        <v>0</v>
      </c>
      <c r="BA25" s="23" t="b">
        <v>0</v>
      </c>
      <c r="BE25" s="23" t="s">
        <v>383</v>
      </c>
      <c r="BF25" s="23" t="s">
        <v>2530</v>
      </c>
      <c r="BG25" s="23" t="b">
        <v>1</v>
      </c>
      <c r="BH25" s="23">
        <v>0.752</v>
      </c>
      <c r="BI25" s="23" t="b">
        <v>0</v>
      </c>
      <c r="BJ25" s="23" t="b">
        <v>0</v>
      </c>
      <c r="BK25" s="23" t="b">
        <v>0</v>
      </c>
      <c r="BL25" s="23" t="b">
        <v>0</v>
      </c>
      <c r="BM25" s="23" t="b">
        <v>1</v>
      </c>
      <c r="BN25" s="23" t="b">
        <v>1</v>
      </c>
      <c r="BO25" s="23" t="b">
        <v>1</v>
      </c>
      <c r="BP25" s="23" t="b">
        <v>1</v>
      </c>
      <c r="BQ25" s="23" t="b">
        <v>1</v>
      </c>
      <c r="BR25" s="23" t="b">
        <v>1</v>
      </c>
      <c r="BS25" s="23" t="b">
        <v>1</v>
      </c>
    </row>
    <row r="26" ht="15.75" customHeight="1">
      <c r="A26" s="23" t="s">
        <v>245</v>
      </c>
      <c r="B26" s="23" t="s">
        <v>2498</v>
      </c>
      <c r="C26" s="23" t="b">
        <v>1</v>
      </c>
      <c r="D26" s="23">
        <v>0.802</v>
      </c>
      <c r="E26" s="23" t="b">
        <f t="shared" si="1"/>
        <v>1</v>
      </c>
      <c r="F26" s="23" t="b">
        <v>1</v>
      </c>
      <c r="G26" s="23" t="b">
        <f t="shared" si="2"/>
        <v>1</v>
      </c>
      <c r="H26" s="23" t="b">
        <v>1</v>
      </c>
      <c r="I26" s="23" t="b">
        <f t="shared" si="3"/>
        <v>1</v>
      </c>
      <c r="J26" s="23" t="b">
        <v>1</v>
      </c>
      <c r="K26" s="23" t="b">
        <f t="shared" si="4"/>
        <v>1</v>
      </c>
      <c r="L26" s="23" t="b">
        <v>1</v>
      </c>
      <c r="M26" s="23" t="b">
        <f t="shared" si="5"/>
        <v>1</v>
      </c>
      <c r="N26" s="23" t="b">
        <v>1</v>
      </c>
      <c r="O26" s="23" t="b">
        <f t="shared" si="6"/>
        <v>1</v>
      </c>
      <c r="P26" s="23" t="b">
        <v>1</v>
      </c>
      <c r="Q26" s="23" t="b">
        <f t="shared" si="7"/>
        <v>1</v>
      </c>
      <c r="R26" s="23" t="b">
        <v>1</v>
      </c>
      <c r="S26" s="23" t="b">
        <f t="shared" si="8"/>
        <v>1</v>
      </c>
      <c r="T26" s="23" t="b">
        <v>1</v>
      </c>
      <c r="U26" s="23" t="b">
        <f t="shared" si="9"/>
        <v>1</v>
      </c>
      <c r="V26" s="23" t="b">
        <v>1</v>
      </c>
      <c r="W26" s="23" t="b">
        <f t="shared" si="10"/>
        <v>1</v>
      </c>
      <c r="X26" s="23" t="b">
        <v>1</v>
      </c>
      <c r="Y26" s="23" t="b">
        <f t="shared" si="11"/>
        <v>0</v>
      </c>
      <c r="Z26" s="23" t="b">
        <v>0</v>
      </c>
      <c r="AA26" s="23" t="b">
        <f t="shared" si="12"/>
        <v>0</v>
      </c>
      <c r="AB26" s="23" t="b">
        <v>0</v>
      </c>
      <c r="AC26" s="23" t="b">
        <f t="shared" si="13"/>
        <v>0</v>
      </c>
      <c r="AD26" s="23" t="b">
        <v>0</v>
      </c>
      <c r="AF26" s="23">
        <v>0.85</v>
      </c>
      <c r="AG26" s="23">
        <f t="shared" si="15"/>
        <v>51</v>
      </c>
      <c r="AH26" s="23">
        <v>182.0</v>
      </c>
      <c r="AI26" s="23">
        <v>233.0</v>
      </c>
      <c r="AJ26" s="23">
        <f t="shared" si="16"/>
        <v>21.88841202</v>
      </c>
      <c r="AL26" s="23" t="s">
        <v>924</v>
      </c>
      <c r="AM26" s="23" t="s">
        <v>2531</v>
      </c>
      <c r="AN26" s="23" t="b">
        <v>0</v>
      </c>
      <c r="AO26" s="23">
        <v>0.079</v>
      </c>
      <c r="AP26" s="23" t="b">
        <f t="shared" si="14"/>
        <v>0</v>
      </c>
      <c r="AQ26" s="23" t="b">
        <v>1</v>
      </c>
      <c r="AR26" s="23" t="b">
        <v>1</v>
      </c>
      <c r="AS26" s="23" t="b">
        <v>1</v>
      </c>
      <c r="AT26" s="23" t="b">
        <v>1</v>
      </c>
      <c r="AU26" s="23" t="b">
        <v>1</v>
      </c>
      <c r="AV26" s="23" t="b">
        <v>1</v>
      </c>
      <c r="AW26" s="23" t="b">
        <v>1</v>
      </c>
      <c r="AX26" s="23" t="b">
        <v>1</v>
      </c>
      <c r="AY26" s="23" t="b">
        <v>1</v>
      </c>
      <c r="AZ26" s="23" t="b">
        <v>1</v>
      </c>
      <c r="BA26" s="23" t="b">
        <v>1</v>
      </c>
      <c r="BE26" s="23" t="s">
        <v>400</v>
      </c>
      <c r="BF26" s="23" t="s">
        <v>2532</v>
      </c>
      <c r="BG26" s="23" t="b">
        <v>1</v>
      </c>
      <c r="BH26" s="23">
        <v>0.119</v>
      </c>
      <c r="BI26" s="23" t="b">
        <v>0</v>
      </c>
      <c r="BJ26" s="23" t="b">
        <v>0</v>
      </c>
      <c r="BK26" s="23" t="b">
        <v>0</v>
      </c>
      <c r="BL26" s="23" t="b">
        <v>0</v>
      </c>
      <c r="BM26" s="23" t="b">
        <v>0</v>
      </c>
      <c r="BN26" s="23" t="b">
        <v>0</v>
      </c>
      <c r="BO26" s="23" t="b">
        <v>0</v>
      </c>
      <c r="BP26" s="23" t="b">
        <v>0</v>
      </c>
      <c r="BQ26" s="23" t="b">
        <v>0</v>
      </c>
      <c r="BR26" s="23" t="b">
        <v>0</v>
      </c>
      <c r="BS26" s="23" t="b">
        <v>0</v>
      </c>
    </row>
    <row r="27" ht="15.75" customHeight="1">
      <c r="A27" s="23" t="s">
        <v>254</v>
      </c>
      <c r="B27" s="23" t="s">
        <v>2500</v>
      </c>
      <c r="C27" s="23" t="b">
        <v>1</v>
      </c>
      <c r="D27" s="23">
        <v>0.554</v>
      </c>
      <c r="E27" s="23" t="b">
        <f t="shared" si="1"/>
        <v>1</v>
      </c>
      <c r="F27" s="23" t="b">
        <v>1</v>
      </c>
      <c r="G27" s="23" t="b">
        <f t="shared" si="2"/>
        <v>1</v>
      </c>
      <c r="H27" s="23" t="b">
        <v>1</v>
      </c>
      <c r="I27" s="23" t="b">
        <f t="shared" si="3"/>
        <v>1</v>
      </c>
      <c r="J27" s="23" t="b">
        <v>1</v>
      </c>
      <c r="K27" s="23" t="b">
        <f t="shared" si="4"/>
        <v>1</v>
      </c>
      <c r="L27" s="23" t="b">
        <v>1</v>
      </c>
      <c r="M27" s="23" t="b">
        <f t="shared" si="5"/>
        <v>1</v>
      </c>
      <c r="N27" s="23" t="b">
        <v>1</v>
      </c>
      <c r="O27" s="23" t="b">
        <f t="shared" si="6"/>
        <v>0</v>
      </c>
      <c r="P27" s="23" t="b">
        <v>0</v>
      </c>
      <c r="Q27" s="23" t="b">
        <f t="shared" si="7"/>
        <v>0</v>
      </c>
      <c r="R27" s="23" t="b">
        <v>0</v>
      </c>
      <c r="S27" s="23" t="b">
        <f t="shared" si="8"/>
        <v>0</v>
      </c>
      <c r="T27" s="23" t="b">
        <v>0</v>
      </c>
      <c r="U27" s="23" t="b">
        <f t="shared" si="9"/>
        <v>0</v>
      </c>
      <c r="V27" s="23" t="b">
        <v>0</v>
      </c>
      <c r="W27" s="23" t="b">
        <f t="shared" si="10"/>
        <v>0</v>
      </c>
      <c r="X27" s="23" t="b">
        <v>0</v>
      </c>
      <c r="Y27" s="23" t="b">
        <f t="shared" si="11"/>
        <v>0</v>
      </c>
      <c r="Z27" s="23" t="b">
        <v>0</v>
      </c>
      <c r="AA27" s="23" t="b">
        <f t="shared" si="12"/>
        <v>0</v>
      </c>
      <c r="AB27" s="23" t="b">
        <v>0</v>
      </c>
      <c r="AC27" s="23" t="b">
        <f t="shared" si="13"/>
        <v>0</v>
      </c>
      <c r="AD27" s="23" t="b">
        <v>0</v>
      </c>
      <c r="AF27" s="23">
        <v>0.9</v>
      </c>
      <c r="AG27" s="23">
        <f t="shared" si="15"/>
        <v>64</v>
      </c>
      <c r="AH27" s="23">
        <v>169.0</v>
      </c>
      <c r="AI27" s="23">
        <v>233.0</v>
      </c>
      <c r="AJ27" s="23">
        <f t="shared" si="16"/>
        <v>27.46781116</v>
      </c>
      <c r="AL27" s="23" t="s">
        <v>930</v>
      </c>
      <c r="AM27" s="23" t="s">
        <v>2533</v>
      </c>
      <c r="AN27" s="23" t="b">
        <v>0</v>
      </c>
      <c r="AO27" s="23">
        <v>0.089</v>
      </c>
      <c r="AP27" s="23" t="b">
        <f t="shared" si="14"/>
        <v>0</v>
      </c>
      <c r="AQ27" s="23" t="b">
        <v>1</v>
      </c>
      <c r="AR27" s="23" t="b">
        <v>1</v>
      </c>
      <c r="AS27" s="23" t="b">
        <v>1</v>
      </c>
      <c r="AT27" s="23" t="b">
        <v>1</v>
      </c>
      <c r="AU27" s="23" t="b">
        <v>1</v>
      </c>
      <c r="AV27" s="23" t="b">
        <v>1</v>
      </c>
      <c r="AW27" s="23" t="b">
        <v>1</v>
      </c>
      <c r="AX27" s="23" t="b">
        <v>1</v>
      </c>
      <c r="AY27" s="23" t="b">
        <v>1</v>
      </c>
      <c r="AZ27" s="23" t="b">
        <v>1</v>
      </c>
      <c r="BA27" s="23" t="b">
        <v>1</v>
      </c>
      <c r="BE27" s="23" t="s">
        <v>408</v>
      </c>
      <c r="BF27" s="23" t="s">
        <v>2534</v>
      </c>
      <c r="BG27" s="23" t="b">
        <v>1</v>
      </c>
      <c r="BH27" s="23">
        <v>0.921</v>
      </c>
      <c r="BI27" s="23" t="b">
        <v>0</v>
      </c>
      <c r="BJ27" s="23" t="b">
        <v>1</v>
      </c>
      <c r="BK27" s="23" t="b">
        <v>1</v>
      </c>
      <c r="BL27" s="23" t="b">
        <v>1</v>
      </c>
      <c r="BM27" s="23" t="b">
        <v>1</v>
      </c>
      <c r="BN27" s="23" t="b">
        <v>1</v>
      </c>
      <c r="BO27" s="23" t="b">
        <v>1</v>
      </c>
      <c r="BP27" s="23" t="b">
        <v>1</v>
      </c>
      <c r="BQ27" s="23" t="b">
        <v>1</v>
      </c>
      <c r="BR27" s="23" t="b">
        <v>1</v>
      </c>
      <c r="BS27" s="23" t="b">
        <v>1</v>
      </c>
    </row>
    <row r="28" ht="15.75" customHeight="1">
      <c r="A28" s="23" t="s">
        <v>263</v>
      </c>
      <c r="B28" s="23" t="s">
        <v>2515</v>
      </c>
      <c r="C28" s="23" t="b">
        <v>0</v>
      </c>
      <c r="D28" s="23">
        <v>0.634</v>
      </c>
      <c r="E28" s="23" t="b">
        <f t="shared" si="1"/>
        <v>1</v>
      </c>
      <c r="F28" s="23" t="b">
        <v>0</v>
      </c>
      <c r="G28" s="23" t="b">
        <f t="shared" si="2"/>
        <v>1</v>
      </c>
      <c r="H28" s="23" t="b">
        <v>0</v>
      </c>
      <c r="I28" s="23" t="b">
        <f t="shared" si="3"/>
        <v>1</v>
      </c>
      <c r="J28" s="23" t="b">
        <v>0</v>
      </c>
      <c r="K28" s="23" t="b">
        <f t="shared" si="4"/>
        <v>1</v>
      </c>
      <c r="L28" s="23" t="b">
        <v>0</v>
      </c>
      <c r="M28" s="23" t="b">
        <f t="shared" si="5"/>
        <v>1</v>
      </c>
      <c r="N28" s="23" t="b">
        <v>0</v>
      </c>
      <c r="O28" s="23" t="b">
        <f t="shared" si="6"/>
        <v>1</v>
      </c>
      <c r="P28" s="23" t="b">
        <v>0</v>
      </c>
      <c r="Q28" s="23" t="b">
        <f t="shared" si="7"/>
        <v>0</v>
      </c>
      <c r="R28" s="23" t="b">
        <v>1</v>
      </c>
      <c r="S28" s="23" t="b">
        <f t="shared" si="8"/>
        <v>0</v>
      </c>
      <c r="T28" s="23" t="b">
        <v>1</v>
      </c>
      <c r="U28" s="23" t="b">
        <f t="shared" si="9"/>
        <v>0</v>
      </c>
      <c r="V28" s="23" t="b">
        <v>1</v>
      </c>
      <c r="W28" s="23" t="b">
        <f t="shared" si="10"/>
        <v>0</v>
      </c>
      <c r="X28" s="23" t="b">
        <v>1</v>
      </c>
      <c r="Y28" s="23" t="b">
        <f t="shared" si="11"/>
        <v>0</v>
      </c>
      <c r="Z28" s="23" t="b">
        <v>1</v>
      </c>
      <c r="AA28" s="23" t="b">
        <f t="shared" si="12"/>
        <v>0</v>
      </c>
      <c r="AB28" s="23" t="b">
        <v>1</v>
      </c>
      <c r="AC28" s="23" t="b">
        <f t="shared" si="13"/>
        <v>0</v>
      </c>
      <c r="AD28" s="23" t="b">
        <v>1</v>
      </c>
      <c r="AF28" s="23">
        <v>0.95</v>
      </c>
      <c r="AG28" s="23">
        <f t="shared" si="15"/>
        <v>54</v>
      </c>
      <c r="AH28" s="23">
        <v>179.0</v>
      </c>
      <c r="AI28" s="23">
        <v>233.0</v>
      </c>
      <c r="AJ28" s="23">
        <f t="shared" si="16"/>
        <v>23.17596567</v>
      </c>
      <c r="AL28" s="23" t="s">
        <v>1059</v>
      </c>
      <c r="AM28" s="23" t="s">
        <v>2535</v>
      </c>
      <c r="AN28" s="23" t="b">
        <v>0</v>
      </c>
      <c r="AO28" s="23">
        <v>0.802</v>
      </c>
      <c r="AP28" s="23" t="b">
        <f t="shared" si="14"/>
        <v>0</v>
      </c>
      <c r="AQ28" s="23" t="b">
        <v>0</v>
      </c>
      <c r="AR28" s="23" t="b">
        <v>0</v>
      </c>
      <c r="AS28" s="23" t="b">
        <v>0</v>
      </c>
      <c r="AT28" s="23" t="b">
        <v>0</v>
      </c>
      <c r="AU28" s="23" t="b">
        <v>0</v>
      </c>
      <c r="AV28" s="23" t="b">
        <v>0</v>
      </c>
      <c r="AW28" s="23" t="b">
        <v>0</v>
      </c>
      <c r="AX28" s="23" t="b">
        <v>0</v>
      </c>
      <c r="AY28" s="23" t="b">
        <v>0</v>
      </c>
      <c r="AZ28" s="23" t="b">
        <v>0</v>
      </c>
      <c r="BA28" s="23" t="b">
        <v>0</v>
      </c>
      <c r="BE28" s="23" t="s">
        <v>416</v>
      </c>
      <c r="BF28" s="23" t="s">
        <v>2536</v>
      </c>
      <c r="BG28" s="23" t="b">
        <v>1</v>
      </c>
      <c r="BH28" s="23">
        <v>0.802</v>
      </c>
      <c r="BI28" s="23" t="b">
        <v>0</v>
      </c>
      <c r="BJ28" s="23" t="b">
        <v>0</v>
      </c>
      <c r="BK28" s="23" t="b">
        <v>0</v>
      </c>
      <c r="BL28" s="23" t="b">
        <v>1</v>
      </c>
      <c r="BM28" s="23" t="b">
        <v>1</v>
      </c>
      <c r="BN28" s="23" t="b">
        <v>1</v>
      </c>
      <c r="BO28" s="23" t="b">
        <v>1</v>
      </c>
      <c r="BP28" s="23" t="b">
        <v>1</v>
      </c>
      <c r="BQ28" s="23" t="b">
        <v>1</v>
      </c>
      <c r="BR28" s="23" t="b">
        <v>1</v>
      </c>
      <c r="BS28" s="23" t="b">
        <v>1</v>
      </c>
    </row>
    <row r="29" ht="15.75" customHeight="1">
      <c r="A29" s="23" t="s">
        <v>269</v>
      </c>
      <c r="B29" s="23" t="s">
        <v>2517</v>
      </c>
      <c r="C29" s="23" t="b">
        <v>0</v>
      </c>
      <c r="D29" s="23">
        <v>0.366</v>
      </c>
      <c r="E29" s="23" t="b">
        <f t="shared" si="1"/>
        <v>1</v>
      </c>
      <c r="F29" s="23" t="b">
        <v>0</v>
      </c>
      <c r="G29" s="23" t="b">
        <f t="shared" si="2"/>
        <v>0</v>
      </c>
      <c r="H29" s="23" t="b">
        <v>1</v>
      </c>
      <c r="I29" s="23" t="b">
        <f t="shared" si="3"/>
        <v>0</v>
      </c>
      <c r="J29" s="23" t="b">
        <v>1</v>
      </c>
      <c r="K29" s="23" t="b">
        <f t="shared" si="4"/>
        <v>0</v>
      </c>
      <c r="L29" s="23" t="b">
        <v>1</v>
      </c>
      <c r="M29" s="23" t="b">
        <f t="shared" si="5"/>
        <v>0</v>
      </c>
      <c r="N29" s="23" t="b">
        <v>1</v>
      </c>
      <c r="O29" s="23" t="b">
        <f t="shared" si="6"/>
        <v>0</v>
      </c>
      <c r="P29" s="23" t="b">
        <v>1</v>
      </c>
      <c r="Q29" s="23" t="b">
        <f t="shared" si="7"/>
        <v>0</v>
      </c>
      <c r="R29" s="23" t="b">
        <v>1</v>
      </c>
      <c r="S29" s="23" t="b">
        <f t="shared" si="8"/>
        <v>0</v>
      </c>
      <c r="T29" s="23" t="b">
        <v>1</v>
      </c>
      <c r="U29" s="23" t="b">
        <f t="shared" si="9"/>
        <v>0</v>
      </c>
      <c r="V29" s="23" t="b">
        <v>1</v>
      </c>
      <c r="W29" s="23" t="b">
        <f t="shared" si="10"/>
        <v>0</v>
      </c>
      <c r="X29" s="23" t="b">
        <v>1</v>
      </c>
      <c r="Y29" s="23" t="b">
        <f t="shared" si="11"/>
        <v>0</v>
      </c>
      <c r="Z29" s="23" t="b">
        <v>1</v>
      </c>
      <c r="AA29" s="23" t="b">
        <f t="shared" si="12"/>
        <v>0</v>
      </c>
      <c r="AB29" s="23" t="b">
        <v>1</v>
      </c>
      <c r="AC29" s="23" t="b">
        <f t="shared" si="13"/>
        <v>0</v>
      </c>
      <c r="AD29" s="23" t="b">
        <v>1</v>
      </c>
      <c r="AL29" s="23" t="s">
        <v>1101</v>
      </c>
      <c r="AM29" s="23" t="s">
        <v>2537</v>
      </c>
      <c r="AN29" s="23" t="b">
        <v>0</v>
      </c>
      <c r="AO29" s="23">
        <v>0.347</v>
      </c>
      <c r="AP29" s="23" t="b">
        <f t="shared" si="14"/>
        <v>0</v>
      </c>
      <c r="AQ29" s="23" t="b">
        <v>0</v>
      </c>
      <c r="AR29" s="23" t="b">
        <v>0</v>
      </c>
      <c r="AS29" s="23" t="b">
        <v>0</v>
      </c>
      <c r="AT29" s="23" t="b">
        <v>0</v>
      </c>
      <c r="AU29" s="23" t="b">
        <v>0</v>
      </c>
      <c r="AV29" s="23" t="b">
        <v>1</v>
      </c>
      <c r="AW29" s="23" t="b">
        <v>1</v>
      </c>
      <c r="AX29" s="23" t="b">
        <v>1</v>
      </c>
      <c r="AY29" s="23" t="b">
        <v>1</v>
      </c>
      <c r="AZ29" s="23" t="b">
        <v>1</v>
      </c>
      <c r="BA29" s="23" t="b">
        <v>1</v>
      </c>
      <c r="BE29" s="23" t="s">
        <v>424</v>
      </c>
      <c r="BF29" s="23" t="s">
        <v>2538</v>
      </c>
      <c r="BG29" s="23" t="b">
        <v>1</v>
      </c>
      <c r="BH29" s="23">
        <v>0.238</v>
      </c>
      <c r="BI29" s="23" t="b">
        <v>0</v>
      </c>
      <c r="BJ29" s="23" t="b">
        <v>0</v>
      </c>
      <c r="BK29" s="23" t="b">
        <v>0</v>
      </c>
      <c r="BL29" s="23" t="b">
        <v>0</v>
      </c>
      <c r="BM29" s="23" t="b">
        <v>0</v>
      </c>
      <c r="BN29" s="23" t="b">
        <v>0</v>
      </c>
      <c r="BO29" s="23" t="b">
        <v>0</v>
      </c>
      <c r="BP29" s="23" t="b">
        <v>0</v>
      </c>
      <c r="BQ29" s="23" t="b">
        <v>0</v>
      </c>
      <c r="BR29" s="23" t="b">
        <v>0</v>
      </c>
      <c r="BS29" s="23" t="b">
        <v>0</v>
      </c>
    </row>
    <row r="30" ht="15.75" customHeight="1">
      <c r="A30" s="23" t="s">
        <v>276</v>
      </c>
      <c r="B30" s="23" t="s">
        <v>2502</v>
      </c>
      <c r="C30" s="23" t="b">
        <v>1</v>
      </c>
      <c r="D30" s="23">
        <v>0.693</v>
      </c>
      <c r="E30" s="23" t="b">
        <f t="shared" si="1"/>
        <v>1</v>
      </c>
      <c r="F30" s="23" t="b">
        <v>1</v>
      </c>
      <c r="G30" s="23" t="b">
        <f t="shared" si="2"/>
        <v>1</v>
      </c>
      <c r="H30" s="23" t="b">
        <v>1</v>
      </c>
      <c r="I30" s="23" t="b">
        <f t="shared" si="3"/>
        <v>1</v>
      </c>
      <c r="J30" s="23" t="b">
        <v>1</v>
      </c>
      <c r="K30" s="23" t="b">
        <f t="shared" si="4"/>
        <v>1</v>
      </c>
      <c r="L30" s="23" t="b">
        <v>1</v>
      </c>
      <c r="M30" s="23" t="b">
        <f t="shared" si="5"/>
        <v>1</v>
      </c>
      <c r="N30" s="23" t="b">
        <v>1</v>
      </c>
      <c r="O30" s="23" t="b">
        <f t="shared" si="6"/>
        <v>1</v>
      </c>
      <c r="P30" s="23" t="b">
        <v>1</v>
      </c>
      <c r="Q30" s="23" t="b">
        <f t="shared" si="7"/>
        <v>1</v>
      </c>
      <c r="R30" s="23" t="b">
        <v>1</v>
      </c>
      <c r="S30" s="23" t="b">
        <f t="shared" si="8"/>
        <v>0</v>
      </c>
      <c r="T30" s="23" t="b">
        <v>0</v>
      </c>
      <c r="U30" s="23" t="b">
        <f t="shared" si="9"/>
        <v>0</v>
      </c>
      <c r="V30" s="23" t="b">
        <v>0</v>
      </c>
      <c r="W30" s="23" t="b">
        <f t="shared" si="10"/>
        <v>0</v>
      </c>
      <c r="X30" s="23" t="b">
        <v>0</v>
      </c>
      <c r="Y30" s="23" t="b">
        <f t="shared" si="11"/>
        <v>0</v>
      </c>
      <c r="Z30" s="23" t="b">
        <v>0</v>
      </c>
      <c r="AA30" s="23" t="b">
        <f t="shared" si="12"/>
        <v>0</v>
      </c>
      <c r="AB30" s="23" t="b">
        <v>0</v>
      </c>
      <c r="AC30" s="23" t="b">
        <f t="shared" si="13"/>
        <v>0</v>
      </c>
      <c r="AD30" s="23" t="b">
        <v>0</v>
      </c>
      <c r="AL30" s="23" t="s">
        <v>1262</v>
      </c>
      <c r="AM30" s="23" t="s">
        <v>2539</v>
      </c>
      <c r="AN30" s="23" t="b">
        <v>0</v>
      </c>
      <c r="AO30" s="23">
        <v>0.248</v>
      </c>
      <c r="AP30" s="23" t="b">
        <f t="shared" si="14"/>
        <v>0</v>
      </c>
      <c r="AQ30" s="23" t="b">
        <v>0</v>
      </c>
      <c r="AR30" s="23" t="b">
        <v>0</v>
      </c>
      <c r="AS30" s="23" t="b">
        <v>0</v>
      </c>
      <c r="AT30" s="23" t="b">
        <v>1</v>
      </c>
      <c r="AU30" s="23" t="b">
        <v>1</v>
      </c>
      <c r="AV30" s="23" t="b">
        <v>1</v>
      </c>
      <c r="AW30" s="23" t="b">
        <v>1</v>
      </c>
      <c r="AX30" s="23" t="b">
        <v>1</v>
      </c>
      <c r="AY30" s="23" t="b">
        <v>1</v>
      </c>
      <c r="AZ30" s="23" t="b">
        <v>1</v>
      </c>
      <c r="BA30" s="23" t="b">
        <v>1</v>
      </c>
      <c r="BE30" s="23" t="s">
        <v>433</v>
      </c>
      <c r="BF30" s="23" t="s">
        <v>2540</v>
      </c>
      <c r="BG30" s="23" t="b">
        <v>1</v>
      </c>
      <c r="BH30" s="23">
        <v>0.356</v>
      </c>
      <c r="BI30" s="23" t="b">
        <v>0</v>
      </c>
      <c r="BJ30" s="23" t="b">
        <v>0</v>
      </c>
      <c r="BK30" s="23" t="b">
        <v>0</v>
      </c>
      <c r="BL30" s="23" t="b">
        <v>0</v>
      </c>
      <c r="BM30" s="23" t="b">
        <v>0</v>
      </c>
      <c r="BN30" s="23" t="b">
        <v>0</v>
      </c>
      <c r="BO30" s="23" t="b">
        <v>0</v>
      </c>
      <c r="BP30" s="23" t="b">
        <v>0</v>
      </c>
      <c r="BQ30" s="23" t="b">
        <v>0</v>
      </c>
      <c r="BR30" s="23" t="b">
        <v>0</v>
      </c>
      <c r="BS30" s="23" t="b">
        <v>0</v>
      </c>
    </row>
    <row r="31" ht="15.75" customHeight="1">
      <c r="A31" s="23" t="s">
        <v>291</v>
      </c>
      <c r="B31" s="23" t="s">
        <v>2504</v>
      </c>
      <c r="C31" s="23" t="b">
        <v>1</v>
      </c>
      <c r="D31" s="23">
        <v>0.04</v>
      </c>
      <c r="E31" s="23" t="b">
        <f t="shared" si="1"/>
        <v>0</v>
      </c>
      <c r="F31" s="23" t="b">
        <v>0</v>
      </c>
      <c r="G31" s="23" t="b">
        <f t="shared" si="2"/>
        <v>0</v>
      </c>
      <c r="H31" s="23" t="b">
        <v>0</v>
      </c>
      <c r="I31" s="23" t="b">
        <f t="shared" si="3"/>
        <v>0</v>
      </c>
      <c r="J31" s="23" t="b">
        <v>0</v>
      </c>
      <c r="K31" s="23" t="b">
        <f t="shared" si="4"/>
        <v>0</v>
      </c>
      <c r="L31" s="23" t="b">
        <v>0</v>
      </c>
      <c r="M31" s="23" t="b">
        <f t="shared" si="5"/>
        <v>0</v>
      </c>
      <c r="N31" s="23" t="b">
        <v>0</v>
      </c>
      <c r="O31" s="23" t="b">
        <f t="shared" si="6"/>
        <v>0</v>
      </c>
      <c r="P31" s="23" t="b">
        <v>0</v>
      </c>
      <c r="Q31" s="23" t="b">
        <f t="shared" si="7"/>
        <v>0</v>
      </c>
      <c r="R31" s="23" t="b">
        <v>0</v>
      </c>
      <c r="S31" s="23" t="b">
        <f t="shared" si="8"/>
        <v>0</v>
      </c>
      <c r="T31" s="23" t="b">
        <v>0</v>
      </c>
      <c r="U31" s="23" t="b">
        <f t="shared" si="9"/>
        <v>0</v>
      </c>
      <c r="V31" s="23" t="b">
        <v>0</v>
      </c>
      <c r="W31" s="23" t="b">
        <f t="shared" si="10"/>
        <v>0</v>
      </c>
      <c r="X31" s="23" t="b">
        <v>0</v>
      </c>
      <c r="Y31" s="23" t="b">
        <f t="shared" si="11"/>
        <v>0</v>
      </c>
      <c r="Z31" s="23" t="b">
        <v>0</v>
      </c>
      <c r="AA31" s="23" t="b">
        <f t="shared" si="12"/>
        <v>0</v>
      </c>
      <c r="AB31" s="23" t="b">
        <v>0</v>
      </c>
      <c r="AC31" s="23" t="b">
        <f t="shared" si="13"/>
        <v>0</v>
      </c>
      <c r="AD31" s="23" t="b">
        <v>0</v>
      </c>
      <c r="AF31" s="17" t="s">
        <v>2541</v>
      </c>
      <c r="AL31" s="23" t="s">
        <v>1397</v>
      </c>
      <c r="AM31" s="23" t="s">
        <v>2542</v>
      </c>
      <c r="AN31" s="23" t="b">
        <v>0</v>
      </c>
      <c r="AO31" s="23">
        <v>0.178</v>
      </c>
      <c r="AP31" s="23" t="b">
        <f t="shared" si="14"/>
        <v>0</v>
      </c>
      <c r="AQ31" s="23" t="b">
        <v>0</v>
      </c>
      <c r="AR31" s="23" t="b">
        <v>0</v>
      </c>
      <c r="AS31" s="23" t="b">
        <v>1</v>
      </c>
      <c r="AT31" s="23" t="b">
        <v>1</v>
      </c>
      <c r="AU31" s="23" t="b">
        <v>1</v>
      </c>
      <c r="AV31" s="23" t="b">
        <v>1</v>
      </c>
      <c r="AW31" s="23" t="b">
        <v>1</v>
      </c>
      <c r="AX31" s="23" t="b">
        <v>1</v>
      </c>
      <c r="AY31" s="23" t="b">
        <v>1</v>
      </c>
      <c r="AZ31" s="23" t="b">
        <v>1</v>
      </c>
      <c r="BA31" s="23" t="b">
        <v>1</v>
      </c>
      <c r="BE31" s="23" t="s">
        <v>439</v>
      </c>
      <c r="BF31" s="23" t="s">
        <v>2543</v>
      </c>
      <c r="BG31" s="23" t="b">
        <v>1</v>
      </c>
      <c r="BH31" s="23">
        <v>0.812</v>
      </c>
      <c r="BI31" s="23" t="b">
        <v>0</v>
      </c>
      <c r="BJ31" s="23" t="b">
        <v>0</v>
      </c>
      <c r="BK31" s="23" t="b">
        <v>0</v>
      </c>
      <c r="BL31" s="23" t="b">
        <v>1</v>
      </c>
      <c r="BM31" s="23" t="b">
        <v>1</v>
      </c>
      <c r="BN31" s="23" t="b">
        <v>1</v>
      </c>
      <c r="BO31" s="23" t="b">
        <v>1</v>
      </c>
      <c r="BP31" s="23" t="b">
        <v>1</v>
      </c>
      <c r="BQ31" s="23" t="b">
        <v>1</v>
      </c>
      <c r="BR31" s="23" t="b">
        <v>1</v>
      </c>
      <c r="BS31" s="23" t="b">
        <v>1</v>
      </c>
    </row>
    <row r="32" ht="15.75" customHeight="1">
      <c r="A32" s="23" t="s">
        <v>309</v>
      </c>
      <c r="B32" s="23" t="s">
        <v>2510</v>
      </c>
      <c r="C32" s="23" t="b">
        <v>1</v>
      </c>
      <c r="D32" s="23">
        <v>0.059</v>
      </c>
      <c r="E32" s="23" t="b">
        <f t="shared" si="1"/>
        <v>0</v>
      </c>
      <c r="F32" s="23" t="b">
        <v>0</v>
      </c>
      <c r="G32" s="23" t="b">
        <f t="shared" si="2"/>
        <v>0</v>
      </c>
      <c r="H32" s="23" t="b">
        <v>0</v>
      </c>
      <c r="I32" s="23" t="b">
        <f t="shared" si="3"/>
        <v>0</v>
      </c>
      <c r="J32" s="23" t="b">
        <v>0</v>
      </c>
      <c r="K32" s="23" t="b">
        <f t="shared" si="4"/>
        <v>0</v>
      </c>
      <c r="L32" s="23" t="b">
        <v>0</v>
      </c>
      <c r="M32" s="23" t="b">
        <f t="shared" si="5"/>
        <v>0</v>
      </c>
      <c r="N32" s="23" t="b">
        <v>0</v>
      </c>
      <c r="O32" s="23" t="b">
        <f t="shared" si="6"/>
        <v>0</v>
      </c>
      <c r="P32" s="23" t="b">
        <v>0</v>
      </c>
      <c r="Q32" s="23" t="b">
        <f t="shared" si="7"/>
        <v>0</v>
      </c>
      <c r="R32" s="23" t="b">
        <v>0</v>
      </c>
      <c r="S32" s="23" t="b">
        <f t="shared" si="8"/>
        <v>0</v>
      </c>
      <c r="T32" s="23" t="b">
        <v>0</v>
      </c>
      <c r="U32" s="23" t="b">
        <f t="shared" si="9"/>
        <v>0</v>
      </c>
      <c r="V32" s="23" t="b">
        <v>0</v>
      </c>
      <c r="W32" s="23" t="b">
        <f t="shared" si="10"/>
        <v>0</v>
      </c>
      <c r="X32" s="23" t="b">
        <v>0</v>
      </c>
      <c r="Y32" s="23" t="b">
        <f t="shared" si="11"/>
        <v>0</v>
      </c>
      <c r="Z32" s="23" t="b">
        <v>0</v>
      </c>
      <c r="AA32" s="23" t="b">
        <f t="shared" si="12"/>
        <v>0</v>
      </c>
      <c r="AB32" s="23" t="b">
        <v>0</v>
      </c>
      <c r="AC32" s="23" t="b">
        <f t="shared" si="13"/>
        <v>0</v>
      </c>
      <c r="AD32" s="23" t="b">
        <v>0</v>
      </c>
      <c r="AG32" s="23" t="s">
        <v>2505</v>
      </c>
      <c r="AH32" s="23" t="s">
        <v>2506</v>
      </c>
      <c r="AI32" s="23" t="s">
        <v>2507</v>
      </c>
      <c r="AJ32" s="23" t="s">
        <v>2508</v>
      </c>
      <c r="AL32" s="23" t="s">
        <v>1405</v>
      </c>
      <c r="AM32" s="23" t="s">
        <v>2544</v>
      </c>
      <c r="AN32" s="23" t="b">
        <v>0</v>
      </c>
      <c r="AO32" s="23">
        <v>0.495</v>
      </c>
      <c r="AP32" s="23" t="b">
        <f t="shared" si="14"/>
        <v>0</v>
      </c>
      <c r="AQ32" s="23" t="b">
        <v>0</v>
      </c>
      <c r="AR32" s="23" t="b">
        <v>0</v>
      </c>
      <c r="AS32" s="23" t="b">
        <v>0</v>
      </c>
      <c r="AT32" s="23" t="b">
        <v>0</v>
      </c>
      <c r="AU32" s="23" t="b">
        <v>0</v>
      </c>
      <c r="AV32" s="23" t="b">
        <v>0</v>
      </c>
      <c r="AW32" s="23" t="b">
        <v>0</v>
      </c>
      <c r="AX32" s="23" t="b">
        <v>0</v>
      </c>
      <c r="AY32" s="23" t="b">
        <v>1</v>
      </c>
      <c r="AZ32" s="23" t="b">
        <v>1</v>
      </c>
      <c r="BA32" s="23" t="b">
        <v>1</v>
      </c>
      <c r="BE32" s="23" t="s">
        <v>454</v>
      </c>
      <c r="BF32" s="23" t="s">
        <v>2545</v>
      </c>
      <c r="BG32" s="23" t="b">
        <v>1</v>
      </c>
      <c r="BH32" s="23">
        <v>0.198</v>
      </c>
      <c r="BI32" s="23" t="b">
        <v>0</v>
      </c>
      <c r="BJ32" s="23" t="b">
        <v>0</v>
      </c>
      <c r="BK32" s="23" t="b">
        <v>0</v>
      </c>
      <c r="BL32" s="23" t="b">
        <v>0</v>
      </c>
      <c r="BM32" s="23" t="b">
        <v>0</v>
      </c>
      <c r="BN32" s="23" t="b">
        <v>0</v>
      </c>
      <c r="BO32" s="23" t="b">
        <v>0</v>
      </c>
      <c r="BP32" s="23" t="b">
        <v>0</v>
      </c>
      <c r="BQ32" s="23" t="b">
        <v>0</v>
      </c>
      <c r="BR32" s="23" t="b">
        <v>0</v>
      </c>
      <c r="BS32" s="23" t="b">
        <v>0</v>
      </c>
    </row>
    <row r="33" ht="15.75" customHeight="1">
      <c r="A33" s="23" t="s">
        <v>318</v>
      </c>
      <c r="B33" s="23" t="s">
        <v>2512</v>
      </c>
      <c r="C33" s="23" t="b">
        <v>1</v>
      </c>
      <c r="D33" s="23">
        <v>0.98</v>
      </c>
      <c r="E33" s="23" t="b">
        <f t="shared" si="1"/>
        <v>1</v>
      </c>
      <c r="F33" s="23" t="b">
        <v>1</v>
      </c>
      <c r="G33" s="23" t="b">
        <f t="shared" si="2"/>
        <v>1</v>
      </c>
      <c r="H33" s="23" t="b">
        <v>1</v>
      </c>
      <c r="I33" s="23" t="b">
        <f t="shared" si="3"/>
        <v>1</v>
      </c>
      <c r="J33" s="23" t="b">
        <v>1</v>
      </c>
      <c r="K33" s="23" t="b">
        <f t="shared" si="4"/>
        <v>1</v>
      </c>
      <c r="L33" s="23" t="b">
        <v>1</v>
      </c>
      <c r="M33" s="23" t="b">
        <f t="shared" si="5"/>
        <v>1</v>
      </c>
      <c r="N33" s="23" t="b">
        <v>1</v>
      </c>
      <c r="O33" s="23" t="b">
        <f t="shared" si="6"/>
        <v>1</v>
      </c>
      <c r="P33" s="23" t="b">
        <v>1</v>
      </c>
      <c r="Q33" s="23" t="b">
        <f t="shared" si="7"/>
        <v>1</v>
      </c>
      <c r="R33" s="23" t="b">
        <v>1</v>
      </c>
      <c r="S33" s="23" t="b">
        <f t="shared" si="8"/>
        <v>1</v>
      </c>
      <c r="T33" s="23" t="b">
        <v>1</v>
      </c>
      <c r="U33" s="23" t="b">
        <f t="shared" si="9"/>
        <v>1</v>
      </c>
      <c r="V33" s="23" t="b">
        <v>1</v>
      </c>
      <c r="W33" s="23" t="b">
        <f t="shared" si="10"/>
        <v>1</v>
      </c>
      <c r="X33" s="23" t="b">
        <v>1</v>
      </c>
      <c r="Y33" s="23" t="b">
        <f t="shared" si="11"/>
        <v>0</v>
      </c>
      <c r="Z33" s="23" t="b">
        <v>0</v>
      </c>
      <c r="AA33" s="23" t="b">
        <f t="shared" si="12"/>
        <v>1</v>
      </c>
      <c r="AB33" s="23" t="b">
        <v>1</v>
      </c>
      <c r="AC33" s="23" t="b">
        <f t="shared" si="13"/>
        <v>1</v>
      </c>
      <c r="AD33" s="23" t="b">
        <v>1</v>
      </c>
      <c r="AF33" s="23">
        <v>0.05</v>
      </c>
      <c r="AG33" s="23">
        <f t="shared" ref="AG33:AG44" si="17">AI33-AH33</f>
        <v>0</v>
      </c>
      <c r="AH33" s="23">
        <v>51.0</v>
      </c>
      <c r="AI33" s="23">
        <v>51.0</v>
      </c>
      <c r="AJ33" s="23">
        <f t="shared" ref="AJ33:AJ44" si="18">AG33/AI33*100</f>
        <v>0</v>
      </c>
      <c r="AL33" s="23" t="s">
        <v>1426</v>
      </c>
      <c r="AM33" s="23" t="s">
        <v>2546</v>
      </c>
      <c r="AN33" s="23" t="b">
        <v>0</v>
      </c>
      <c r="AO33" s="23">
        <v>0.366</v>
      </c>
      <c r="AP33" s="23" t="b">
        <f t="shared" si="14"/>
        <v>0</v>
      </c>
      <c r="AQ33" s="23" t="b">
        <v>0</v>
      </c>
      <c r="AR33" s="23" t="b">
        <v>0</v>
      </c>
      <c r="AS33" s="23" t="b">
        <v>0</v>
      </c>
      <c r="AT33" s="23" t="b">
        <v>0</v>
      </c>
      <c r="AU33" s="23" t="b">
        <v>0</v>
      </c>
      <c r="AV33" s="23" t="b">
        <v>0</v>
      </c>
      <c r="AW33" s="23" t="b">
        <v>1</v>
      </c>
      <c r="AX33" s="23" t="b">
        <v>1</v>
      </c>
      <c r="AY33" s="23" t="b">
        <v>1</v>
      </c>
      <c r="AZ33" s="23" t="b">
        <v>1</v>
      </c>
      <c r="BA33" s="23" t="b">
        <v>1</v>
      </c>
      <c r="BE33" s="23" t="s">
        <v>460</v>
      </c>
      <c r="BF33" s="23" t="s">
        <v>2547</v>
      </c>
      <c r="BG33" s="23" t="b">
        <v>1</v>
      </c>
      <c r="BH33" s="23">
        <v>0.366</v>
      </c>
      <c r="BI33" s="23" t="b">
        <v>0</v>
      </c>
      <c r="BJ33" s="23" t="b">
        <v>0</v>
      </c>
      <c r="BK33" s="23" t="b">
        <v>0</v>
      </c>
      <c r="BL33" s="23" t="b">
        <v>0</v>
      </c>
      <c r="BM33" s="23" t="b">
        <v>0</v>
      </c>
      <c r="BN33" s="23" t="b">
        <v>0</v>
      </c>
      <c r="BO33" s="23" t="b">
        <v>0</v>
      </c>
      <c r="BP33" s="23" t="b">
        <v>0</v>
      </c>
      <c r="BQ33" s="23" t="b">
        <v>0</v>
      </c>
      <c r="BR33" s="23" t="b">
        <v>0</v>
      </c>
      <c r="BS33" s="23" t="b">
        <v>0</v>
      </c>
    </row>
    <row r="34" ht="15.75" customHeight="1">
      <c r="A34" s="23" t="s">
        <v>326</v>
      </c>
      <c r="B34" s="23" t="s">
        <v>2514</v>
      </c>
      <c r="C34" s="23" t="b">
        <v>1</v>
      </c>
      <c r="D34" s="23">
        <v>0.158</v>
      </c>
      <c r="E34" s="23" t="b">
        <f t="shared" si="1"/>
        <v>0</v>
      </c>
      <c r="F34" s="23" t="b">
        <v>0</v>
      </c>
      <c r="G34" s="23" t="b">
        <f t="shared" si="2"/>
        <v>0</v>
      </c>
      <c r="H34" s="23" t="b">
        <v>0</v>
      </c>
      <c r="I34" s="23" t="b">
        <f t="shared" si="3"/>
        <v>0</v>
      </c>
      <c r="J34" s="23" t="b">
        <v>0</v>
      </c>
      <c r="K34" s="23" t="b">
        <f t="shared" si="4"/>
        <v>0</v>
      </c>
      <c r="L34" s="23" t="b">
        <v>0</v>
      </c>
      <c r="M34" s="23" t="b">
        <f t="shared" si="5"/>
        <v>0</v>
      </c>
      <c r="N34" s="23" t="b">
        <v>0</v>
      </c>
      <c r="O34" s="23" t="b">
        <f t="shared" si="6"/>
        <v>0</v>
      </c>
      <c r="P34" s="23" t="b">
        <v>0</v>
      </c>
      <c r="Q34" s="23" t="b">
        <f t="shared" si="7"/>
        <v>0</v>
      </c>
      <c r="R34" s="23" t="b">
        <v>0</v>
      </c>
      <c r="S34" s="23" t="b">
        <f t="shared" si="8"/>
        <v>0</v>
      </c>
      <c r="T34" s="23" t="b">
        <v>0</v>
      </c>
      <c r="U34" s="23" t="b">
        <f t="shared" si="9"/>
        <v>0</v>
      </c>
      <c r="V34" s="23" t="b">
        <v>0</v>
      </c>
      <c r="W34" s="23" t="b">
        <f t="shared" si="10"/>
        <v>0</v>
      </c>
      <c r="X34" s="23" t="b">
        <v>0</v>
      </c>
      <c r="Y34" s="23" t="b">
        <f t="shared" si="11"/>
        <v>0</v>
      </c>
      <c r="Z34" s="23" t="b">
        <v>0</v>
      </c>
      <c r="AA34" s="23" t="b">
        <f t="shared" si="12"/>
        <v>0</v>
      </c>
      <c r="AB34" s="23" t="b">
        <v>0</v>
      </c>
      <c r="AC34" s="23" t="b">
        <f t="shared" si="13"/>
        <v>0</v>
      </c>
      <c r="AD34" s="23" t="b">
        <v>0</v>
      </c>
      <c r="AF34" s="23">
        <v>0.1</v>
      </c>
      <c r="AG34" s="23">
        <f t="shared" si="17"/>
        <v>8</v>
      </c>
      <c r="AH34" s="23">
        <v>43.0</v>
      </c>
      <c r="AI34" s="23">
        <v>51.0</v>
      </c>
      <c r="AJ34" s="23">
        <f t="shared" si="18"/>
        <v>15.68627451</v>
      </c>
      <c r="AL34" s="23" t="s">
        <v>1436</v>
      </c>
      <c r="AM34" s="23" t="s">
        <v>2548</v>
      </c>
      <c r="AN34" s="23" t="b">
        <v>0</v>
      </c>
      <c r="AO34" s="23">
        <v>0.475</v>
      </c>
      <c r="AP34" s="23" t="b">
        <f t="shared" si="14"/>
        <v>0</v>
      </c>
      <c r="AQ34" s="23" t="b">
        <v>0</v>
      </c>
      <c r="AR34" s="23" t="b">
        <v>0</v>
      </c>
      <c r="AS34" s="23" t="b">
        <v>0</v>
      </c>
      <c r="AT34" s="23" t="b">
        <v>0</v>
      </c>
      <c r="AU34" s="23" t="b">
        <v>0</v>
      </c>
      <c r="AV34" s="23" t="b">
        <v>0</v>
      </c>
      <c r="AW34" s="23" t="b">
        <v>0</v>
      </c>
      <c r="AX34" s="23" t="b">
        <v>0</v>
      </c>
      <c r="AY34" s="23" t="b">
        <v>1</v>
      </c>
      <c r="AZ34" s="23" t="b">
        <v>1</v>
      </c>
      <c r="BA34" s="23" t="b">
        <v>1</v>
      </c>
      <c r="BE34" s="23" t="s">
        <v>467</v>
      </c>
      <c r="BF34" s="23" t="s">
        <v>2549</v>
      </c>
      <c r="BG34" s="23" t="b">
        <v>1</v>
      </c>
      <c r="BH34" s="23">
        <v>0.683</v>
      </c>
      <c r="BI34" s="23" t="b">
        <v>0</v>
      </c>
      <c r="BJ34" s="23" t="b">
        <v>0</v>
      </c>
      <c r="BK34" s="23" t="b">
        <v>0</v>
      </c>
      <c r="BL34" s="23" t="b">
        <v>0</v>
      </c>
      <c r="BM34" s="23" t="b">
        <v>0</v>
      </c>
      <c r="BN34" s="23" t="b">
        <v>0</v>
      </c>
      <c r="BO34" s="23" t="b">
        <v>1</v>
      </c>
      <c r="BP34" s="23" t="b">
        <v>1</v>
      </c>
      <c r="BQ34" s="23" t="b">
        <v>1</v>
      </c>
      <c r="BR34" s="23" t="b">
        <v>1</v>
      </c>
      <c r="BS34" s="23" t="b">
        <v>1</v>
      </c>
    </row>
    <row r="35" ht="15.75" customHeight="1">
      <c r="A35" s="23" t="s">
        <v>332</v>
      </c>
      <c r="B35" s="23" t="s">
        <v>2516</v>
      </c>
      <c r="C35" s="23" t="b">
        <v>1</v>
      </c>
      <c r="D35" s="23">
        <v>0.267</v>
      </c>
      <c r="E35" s="23" t="b">
        <f t="shared" si="1"/>
        <v>0</v>
      </c>
      <c r="F35" s="23" t="b">
        <v>0</v>
      </c>
      <c r="G35" s="23" t="b">
        <f t="shared" si="2"/>
        <v>0</v>
      </c>
      <c r="H35" s="23" t="b">
        <v>0</v>
      </c>
      <c r="I35" s="23" t="b">
        <f t="shared" si="3"/>
        <v>0</v>
      </c>
      <c r="J35" s="23" t="b">
        <v>0</v>
      </c>
      <c r="K35" s="23" t="b">
        <f t="shared" si="4"/>
        <v>0</v>
      </c>
      <c r="L35" s="23" t="b">
        <v>0</v>
      </c>
      <c r="M35" s="23" t="b">
        <f t="shared" si="5"/>
        <v>0</v>
      </c>
      <c r="N35" s="23" t="b">
        <v>0</v>
      </c>
      <c r="O35" s="23" t="b">
        <f t="shared" si="6"/>
        <v>0</v>
      </c>
      <c r="P35" s="23" t="b">
        <v>0</v>
      </c>
      <c r="Q35" s="23" t="b">
        <f t="shared" si="7"/>
        <v>0</v>
      </c>
      <c r="R35" s="23" t="b">
        <v>0</v>
      </c>
      <c r="S35" s="23" t="b">
        <f t="shared" si="8"/>
        <v>0</v>
      </c>
      <c r="T35" s="23" t="b">
        <v>0</v>
      </c>
      <c r="U35" s="23" t="b">
        <f t="shared" si="9"/>
        <v>0</v>
      </c>
      <c r="V35" s="23" t="b">
        <v>0</v>
      </c>
      <c r="W35" s="23" t="b">
        <f t="shared" si="10"/>
        <v>0</v>
      </c>
      <c r="X35" s="23" t="b">
        <v>0</v>
      </c>
      <c r="Y35" s="23" t="b">
        <f t="shared" si="11"/>
        <v>0</v>
      </c>
      <c r="Z35" s="23" t="b">
        <v>0</v>
      </c>
      <c r="AA35" s="23" t="b">
        <f t="shared" si="12"/>
        <v>0</v>
      </c>
      <c r="AB35" s="23" t="b">
        <v>0</v>
      </c>
      <c r="AC35" s="23" t="b">
        <f t="shared" si="13"/>
        <v>0</v>
      </c>
      <c r="AD35" s="23" t="b">
        <v>0</v>
      </c>
      <c r="AF35" s="23">
        <v>0.15</v>
      </c>
      <c r="AG35" s="23">
        <f t="shared" si="17"/>
        <v>12</v>
      </c>
      <c r="AH35" s="23">
        <v>39.0</v>
      </c>
      <c r="AI35" s="23">
        <v>51.0</v>
      </c>
      <c r="AJ35" s="23">
        <f t="shared" si="18"/>
        <v>23.52941176</v>
      </c>
      <c r="AL35" s="23" t="s">
        <v>1446</v>
      </c>
      <c r="AM35" s="23" t="s">
        <v>2550</v>
      </c>
      <c r="AN35" s="23" t="b">
        <v>0</v>
      </c>
      <c r="AO35" s="23">
        <v>0.099</v>
      </c>
      <c r="AP35" s="23" t="b">
        <f t="shared" si="14"/>
        <v>0</v>
      </c>
      <c r="AQ35" s="23" t="b">
        <v>1</v>
      </c>
      <c r="AR35" s="23" t="b">
        <v>1</v>
      </c>
      <c r="AS35" s="23" t="b">
        <v>1</v>
      </c>
      <c r="AT35" s="23" t="b">
        <v>1</v>
      </c>
      <c r="AU35" s="23" t="b">
        <v>1</v>
      </c>
      <c r="AV35" s="23" t="b">
        <v>1</v>
      </c>
      <c r="AW35" s="23" t="b">
        <v>1</v>
      </c>
      <c r="AX35" s="23" t="b">
        <v>1</v>
      </c>
      <c r="AY35" s="23" t="b">
        <v>1</v>
      </c>
      <c r="AZ35" s="23" t="b">
        <v>1</v>
      </c>
      <c r="BA35" s="23" t="b">
        <v>1</v>
      </c>
      <c r="BE35" s="23" t="s">
        <v>473</v>
      </c>
      <c r="BF35" s="23" t="s">
        <v>2551</v>
      </c>
      <c r="BG35" s="23" t="b">
        <v>1</v>
      </c>
      <c r="BH35" s="23">
        <v>0.752</v>
      </c>
      <c r="BI35" s="23" t="b">
        <v>0</v>
      </c>
      <c r="BJ35" s="23" t="b">
        <v>0</v>
      </c>
      <c r="BK35" s="23" t="b">
        <v>0</v>
      </c>
      <c r="BL35" s="23" t="b">
        <v>0</v>
      </c>
      <c r="BM35" s="23" t="b">
        <v>1</v>
      </c>
      <c r="BN35" s="23" t="b">
        <v>1</v>
      </c>
      <c r="BO35" s="23" t="b">
        <v>1</v>
      </c>
      <c r="BP35" s="23" t="b">
        <v>1</v>
      </c>
      <c r="BQ35" s="23" t="b">
        <v>1</v>
      </c>
      <c r="BR35" s="23" t="b">
        <v>1</v>
      </c>
      <c r="BS35" s="23" t="b">
        <v>1</v>
      </c>
    </row>
    <row r="36" ht="15.75" customHeight="1">
      <c r="A36" s="23" t="s">
        <v>339</v>
      </c>
      <c r="B36" s="23" t="s">
        <v>2518</v>
      </c>
      <c r="C36" s="23" t="b">
        <v>1</v>
      </c>
      <c r="D36" s="23">
        <v>0.465</v>
      </c>
      <c r="E36" s="23" t="b">
        <f t="shared" si="1"/>
        <v>1</v>
      </c>
      <c r="F36" s="23" t="b">
        <v>1</v>
      </c>
      <c r="G36" s="23" t="b">
        <f t="shared" si="2"/>
        <v>1</v>
      </c>
      <c r="H36" s="23" t="b">
        <v>1</v>
      </c>
      <c r="I36" s="23" t="b">
        <f t="shared" si="3"/>
        <v>1</v>
      </c>
      <c r="J36" s="23" t="b">
        <v>1</v>
      </c>
      <c r="K36" s="23" t="b">
        <f t="shared" si="4"/>
        <v>0</v>
      </c>
      <c r="L36" s="23" t="b">
        <v>0</v>
      </c>
      <c r="M36" s="23" t="b">
        <f t="shared" si="5"/>
        <v>0</v>
      </c>
      <c r="N36" s="23" t="b">
        <v>0</v>
      </c>
      <c r="O36" s="23" t="b">
        <f t="shared" si="6"/>
        <v>0</v>
      </c>
      <c r="P36" s="23" t="b">
        <v>0</v>
      </c>
      <c r="Q36" s="23" t="b">
        <f t="shared" si="7"/>
        <v>0</v>
      </c>
      <c r="R36" s="23" t="b">
        <v>0</v>
      </c>
      <c r="S36" s="23" t="b">
        <f t="shared" si="8"/>
        <v>0</v>
      </c>
      <c r="T36" s="23" t="b">
        <v>0</v>
      </c>
      <c r="U36" s="23" t="b">
        <f t="shared" si="9"/>
        <v>0</v>
      </c>
      <c r="V36" s="23" t="b">
        <v>0</v>
      </c>
      <c r="W36" s="23" t="b">
        <f t="shared" si="10"/>
        <v>0</v>
      </c>
      <c r="X36" s="23" t="b">
        <v>0</v>
      </c>
      <c r="Y36" s="23" t="b">
        <f t="shared" si="11"/>
        <v>0</v>
      </c>
      <c r="Z36" s="23" t="b">
        <v>0</v>
      </c>
      <c r="AA36" s="23" t="b">
        <f t="shared" si="12"/>
        <v>0</v>
      </c>
      <c r="AB36" s="23" t="b">
        <v>0</v>
      </c>
      <c r="AC36" s="23" t="b">
        <f t="shared" si="13"/>
        <v>0</v>
      </c>
      <c r="AD36" s="23" t="b">
        <v>0</v>
      </c>
      <c r="AF36" s="23">
        <v>0.2</v>
      </c>
      <c r="AG36" s="23">
        <f t="shared" si="17"/>
        <v>17</v>
      </c>
      <c r="AH36" s="23">
        <v>34.0</v>
      </c>
      <c r="AI36" s="23">
        <v>51.0</v>
      </c>
      <c r="AJ36" s="23">
        <f t="shared" si="18"/>
        <v>33.33333333</v>
      </c>
      <c r="AL36" s="23" t="s">
        <v>1633</v>
      </c>
      <c r="AM36" s="23" t="s">
        <v>2552</v>
      </c>
      <c r="AN36" s="23" t="b">
        <v>0</v>
      </c>
      <c r="AO36" s="23">
        <v>0.317</v>
      </c>
      <c r="AP36" s="23" t="b">
        <f t="shared" si="14"/>
        <v>0</v>
      </c>
      <c r="AQ36" s="23" t="b">
        <v>0</v>
      </c>
      <c r="AR36" s="23" t="b">
        <v>0</v>
      </c>
      <c r="AS36" s="23" t="b">
        <v>0</v>
      </c>
      <c r="AT36" s="23" t="b">
        <v>0</v>
      </c>
      <c r="AU36" s="23" t="b">
        <v>0</v>
      </c>
      <c r="AV36" s="23" t="b">
        <v>1</v>
      </c>
      <c r="AW36" s="23" t="b">
        <v>1</v>
      </c>
      <c r="AX36" s="23" t="b">
        <v>1</v>
      </c>
      <c r="AY36" s="23" t="b">
        <v>1</v>
      </c>
      <c r="AZ36" s="23" t="b">
        <v>1</v>
      </c>
      <c r="BA36" s="23" t="b">
        <v>1</v>
      </c>
      <c r="BE36" s="23" t="s">
        <v>480</v>
      </c>
      <c r="BF36" s="23" t="s">
        <v>2553</v>
      </c>
      <c r="BG36" s="23" t="b">
        <v>1</v>
      </c>
      <c r="BH36" s="23">
        <v>0.782</v>
      </c>
      <c r="BI36" s="23" t="b">
        <v>0</v>
      </c>
      <c r="BJ36" s="23" t="b">
        <v>0</v>
      </c>
      <c r="BK36" s="23" t="b">
        <v>0</v>
      </c>
      <c r="BL36" s="23" t="b">
        <v>0</v>
      </c>
      <c r="BM36" s="23" t="b">
        <v>1</v>
      </c>
      <c r="BN36" s="23" t="b">
        <v>1</v>
      </c>
      <c r="BO36" s="23" t="b">
        <v>1</v>
      </c>
      <c r="BP36" s="23" t="b">
        <v>1</v>
      </c>
      <c r="BQ36" s="23" t="b">
        <v>1</v>
      </c>
      <c r="BR36" s="23" t="b">
        <v>1</v>
      </c>
      <c r="BS36" s="23" t="b">
        <v>1</v>
      </c>
    </row>
    <row r="37" ht="15.75" customHeight="1">
      <c r="A37" s="23" t="s">
        <v>346</v>
      </c>
      <c r="B37" s="23" t="s">
        <v>2520</v>
      </c>
      <c r="C37" s="23" t="b">
        <v>1</v>
      </c>
      <c r="D37" s="23">
        <v>0.416</v>
      </c>
      <c r="E37" s="23" t="b">
        <f t="shared" si="1"/>
        <v>1</v>
      </c>
      <c r="F37" s="23" t="b">
        <v>1</v>
      </c>
      <c r="G37" s="23" t="b">
        <f t="shared" si="2"/>
        <v>1</v>
      </c>
      <c r="H37" s="23" t="b">
        <v>1</v>
      </c>
      <c r="I37" s="23" t="b">
        <f t="shared" si="3"/>
        <v>0</v>
      </c>
      <c r="J37" s="23" t="b">
        <v>0</v>
      </c>
      <c r="K37" s="23" t="b">
        <f t="shared" si="4"/>
        <v>0</v>
      </c>
      <c r="L37" s="23" t="b">
        <v>0</v>
      </c>
      <c r="M37" s="23" t="b">
        <f t="shared" si="5"/>
        <v>0</v>
      </c>
      <c r="N37" s="23" t="b">
        <v>0</v>
      </c>
      <c r="O37" s="23" t="b">
        <f t="shared" si="6"/>
        <v>0</v>
      </c>
      <c r="P37" s="23" t="b">
        <v>0</v>
      </c>
      <c r="Q37" s="23" t="b">
        <f t="shared" si="7"/>
        <v>0</v>
      </c>
      <c r="R37" s="23" t="b">
        <v>0</v>
      </c>
      <c r="S37" s="23" t="b">
        <f t="shared" si="8"/>
        <v>0</v>
      </c>
      <c r="T37" s="23" t="b">
        <v>0</v>
      </c>
      <c r="U37" s="23" t="b">
        <f t="shared" si="9"/>
        <v>0</v>
      </c>
      <c r="V37" s="23" t="b">
        <v>0</v>
      </c>
      <c r="W37" s="23" t="b">
        <f t="shared" si="10"/>
        <v>0</v>
      </c>
      <c r="X37" s="23" t="b">
        <v>0</v>
      </c>
      <c r="Y37" s="23" t="b">
        <f t="shared" si="11"/>
        <v>0</v>
      </c>
      <c r="Z37" s="23" t="b">
        <v>0</v>
      </c>
      <c r="AA37" s="23" t="b">
        <f t="shared" si="12"/>
        <v>0</v>
      </c>
      <c r="AB37" s="23" t="b">
        <v>0</v>
      </c>
      <c r="AC37" s="23" t="b">
        <f t="shared" si="13"/>
        <v>0</v>
      </c>
      <c r="AD37" s="23" t="b">
        <v>0</v>
      </c>
      <c r="AF37" s="23">
        <v>0.25</v>
      </c>
      <c r="AG37" s="23">
        <f t="shared" si="17"/>
        <v>25</v>
      </c>
      <c r="AH37" s="23">
        <v>26.0</v>
      </c>
      <c r="AI37" s="23">
        <v>51.0</v>
      </c>
      <c r="AJ37" s="23">
        <f t="shared" si="18"/>
        <v>49.01960784</v>
      </c>
      <c r="AL37" s="23" t="s">
        <v>1808</v>
      </c>
      <c r="AM37" s="23" t="s">
        <v>2554</v>
      </c>
      <c r="AN37" s="23" t="b">
        <v>0</v>
      </c>
      <c r="AO37" s="23">
        <v>0.366</v>
      </c>
      <c r="AP37" s="23" t="b">
        <f t="shared" si="14"/>
        <v>0</v>
      </c>
      <c r="AQ37" s="23" t="b">
        <v>0</v>
      </c>
      <c r="AR37" s="23" t="b">
        <v>0</v>
      </c>
      <c r="AS37" s="23" t="b">
        <v>0</v>
      </c>
      <c r="AT37" s="23" t="b">
        <v>0</v>
      </c>
      <c r="AU37" s="23" t="b">
        <v>0</v>
      </c>
      <c r="AV37" s="23" t="b">
        <v>0</v>
      </c>
      <c r="AW37" s="23" t="b">
        <v>1</v>
      </c>
      <c r="AX37" s="23" t="b">
        <v>1</v>
      </c>
      <c r="AY37" s="23" t="b">
        <v>1</v>
      </c>
      <c r="AZ37" s="23" t="b">
        <v>1</v>
      </c>
      <c r="BA37" s="23" t="b">
        <v>1</v>
      </c>
      <c r="BE37" s="23" t="s">
        <v>488</v>
      </c>
      <c r="BF37" s="23" t="s">
        <v>2555</v>
      </c>
      <c r="BG37" s="23" t="b">
        <v>1</v>
      </c>
      <c r="BH37" s="23">
        <v>0.208</v>
      </c>
      <c r="BI37" s="23" t="b">
        <v>0</v>
      </c>
      <c r="BJ37" s="23" t="b">
        <v>0</v>
      </c>
      <c r="BK37" s="23" t="b">
        <v>0</v>
      </c>
      <c r="BL37" s="23" t="b">
        <v>0</v>
      </c>
      <c r="BM37" s="23" t="b">
        <v>0</v>
      </c>
      <c r="BN37" s="23" t="b">
        <v>0</v>
      </c>
      <c r="BO37" s="23" t="b">
        <v>0</v>
      </c>
      <c r="BP37" s="23" t="b">
        <v>0</v>
      </c>
      <c r="BQ37" s="23" t="b">
        <v>0</v>
      </c>
      <c r="BR37" s="23" t="b">
        <v>0</v>
      </c>
      <c r="BS37" s="23" t="b">
        <v>0</v>
      </c>
    </row>
    <row r="38" ht="15.75" customHeight="1">
      <c r="A38" s="23" t="s">
        <v>353</v>
      </c>
      <c r="B38" s="23" t="s">
        <v>2522</v>
      </c>
      <c r="C38" s="23" t="b">
        <v>1</v>
      </c>
      <c r="D38" s="23">
        <v>0.941</v>
      </c>
      <c r="E38" s="23" t="b">
        <f t="shared" si="1"/>
        <v>1</v>
      </c>
      <c r="F38" s="23" t="b">
        <v>1</v>
      </c>
      <c r="G38" s="23" t="b">
        <f t="shared" si="2"/>
        <v>1</v>
      </c>
      <c r="H38" s="23" t="b">
        <v>1</v>
      </c>
      <c r="I38" s="23" t="b">
        <f t="shared" si="3"/>
        <v>1</v>
      </c>
      <c r="J38" s="23" t="b">
        <v>1</v>
      </c>
      <c r="K38" s="23" t="b">
        <f t="shared" si="4"/>
        <v>1</v>
      </c>
      <c r="L38" s="23" t="b">
        <v>1</v>
      </c>
      <c r="M38" s="23" t="b">
        <f t="shared" si="5"/>
        <v>1</v>
      </c>
      <c r="N38" s="23" t="b">
        <v>1</v>
      </c>
      <c r="O38" s="23" t="b">
        <f t="shared" si="6"/>
        <v>1</v>
      </c>
      <c r="P38" s="23" t="b">
        <v>1</v>
      </c>
      <c r="Q38" s="23" t="b">
        <f t="shared" si="7"/>
        <v>1</v>
      </c>
      <c r="R38" s="23" t="b">
        <v>1</v>
      </c>
      <c r="S38" s="23" t="b">
        <f t="shared" si="8"/>
        <v>1</v>
      </c>
      <c r="T38" s="23" t="b">
        <v>1</v>
      </c>
      <c r="U38" s="23" t="b">
        <f t="shared" si="9"/>
        <v>1</v>
      </c>
      <c r="V38" s="23" t="b">
        <v>1</v>
      </c>
      <c r="W38" s="23" t="b">
        <f t="shared" si="10"/>
        <v>1</v>
      </c>
      <c r="X38" s="23" t="b">
        <v>1</v>
      </c>
      <c r="Y38" s="23" t="b">
        <f t="shared" si="11"/>
        <v>0</v>
      </c>
      <c r="Z38" s="23" t="b">
        <v>0</v>
      </c>
      <c r="AA38" s="23" t="b">
        <f t="shared" si="12"/>
        <v>1</v>
      </c>
      <c r="AB38" s="23" t="b">
        <v>1</v>
      </c>
      <c r="AC38" s="23" t="b">
        <f t="shared" si="13"/>
        <v>0</v>
      </c>
      <c r="AD38" s="23" t="b">
        <v>0</v>
      </c>
      <c r="AF38" s="23">
        <v>0.3</v>
      </c>
      <c r="AG38" s="23">
        <f t="shared" si="17"/>
        <v>27</v>
      </c>
      <c r="AH38" s="23">
        <v>24.0</v>
      </c>
      <c r="AI38" s="23">
        <v>51.0</v>
      </c>
      <c r="AJ38" s="23">
        <f t="shared" si="18"/>
        <v>52.94117647</v>
      </c>
      <c r="AL38" s="23" t="s">
        <v>1860</v>
      </c>
      <c r="AM38" s="23" t="s">
        <v>2556</v>
      </c>
      <c r="AN38" s="23" t="b">
        <v>0</v>
      </c>
      <c r="AO38" s="23">
        <v>0.168</v>
      </c>
      <c r="AP38" s="23" t="b">
        <f t="shared" si="14"/>
        <v>0</v>
      </c>
      <c r="AQ38" s="23" t="b">
        <v>0</v>
      </c>
      <c r="AR38" s="23" t="b">
        <v>0</v>
      </c>
      <c r="AS38" s="23" t="b">
        <v>1</v>
      </c>
      <c r="AT38" s="23" t="b">
        <v>1</v>
      </c>
      <c r="AU38" s="23" t="b">
        <v>1</v>
      </c>
      <c r="AV38" s="23" t="b">
        <v>1</v>
      </c>
      <c r="AW38" s="23" t="b">
        <v>1</v>
      </c>
      <c r="AX38" s="23" t="b">
        <v>1</v>
      </c>
      <c r="AY38" s="23" t="b">
        <v>1</v>
      </c>
      <c r="AZ38" s="23" t="b">
        <v>1</v>
      </c>
      <c r="BA38" s="23" t="b">
        <v>1</v>
      </c>
      <c r="BE38" s="23" t="s">
        <v>497</v>
      </c>
      <c r="BF38" s="23" t="s">
        <v>2557</v>
      </c>
      <c r="BG38" s="23" t="b">
        <v>1</v>
      </c>
      <c r="BH38" s="23">
        <v>0.079</v>
      </c>
      <c r="BI38" s="23" t="b">
        <v>0</v>
      </c>
      <c r="BJ38" s="23" t="b">
        <v>0</v>
      </c>
      <c r="BK38" s="23" t="b">
        <v>0</v>
      </c>
      <c r="BL38" s="23" t="b">
        <v>0</v>
      </c>
      <c r="BM38" s="23" t="b">
        <v>0</v>
      </c>
      <c r="BN38" s="23" t="b">
        <v>0</v>
      </c>
      <c r="BO38" s="23" t="b">
        <v>0</v>
      </c>
      <c r="BP38" s="23" t="b">
        <v>0</v>
      </c>
      <c r="BQ38" s="23" t="b">
        <v>0</v>
      </c>
      <c r="BR38" s="23" t="b">
        <v>0</v>
      </c>
      <c r="BS38" s="23" t="b">
        <v>0</v>
      </c>
    </row>
    <row r="39" ht="15.75" customHeight="1">
      <c r="A39" s="23" t="s">
        <v>361</v>
      </c>
      <c r="B39" s="23" t="s">
        <v>2524</v>
      </c>
      <c r="C39" s="23" t="b">
        <v>1</v>
      </c>
      <c r="D39" s="23">
        <v>0.851</v>
      </c>
      <c r="E39" s="23" t="b">
        <f t="shared" si="1"/>
        <v>1</v>
      </c>
      <c r="F39" s="23" t="b">
        <v>1</v>
      </c>
      <c r="G39" s="23" t="b">
        <f t="shared" si="2"/>
        <v>1</v>
      </c>
      <c r="H39" s="23" t="b">
        <v>1</v>
      </c>
      <c r="I39" s="23" t="b">
        <f t="shared" si="3"/>
        <v>1</v>
      </c>
      <c r="J39" s="23" t="b">
        <v>1</v>
      </c>
      <c r="K39" s="23" t="b">
        <f t="shared" si="4"/>
        <v>1</v>
      </c>
      <c r="L39" s="23" t="b">
        <v>1</v>
      </c>
      <c r="M39" s="23" t="b">
        <f t="shared" si="5"/>
        <v>1</v>
      </c>
      <c r="N39" s="23" t="b">
        <v>1</v>
      </c>
      <c r="O39" s="23" t="b">
        <f t="shared" si="6"/>
        <v>1</v>
      </c>
      <c r="P39" s="23" t="b">
        <v>1</v>
      </c>
      <c r="Q39" s="23" t="b">
        <f t="shared" si="7"/>
        <v>1</v>
      </c>
      <c r="R39" s="23" t="b">
        <v>1</v>
      </c>
      <c r="S39" s="23" t="b">
        <f t="shared" si="8"/>
        <v>1</v>
      </c>
      <c r="T39" s="23" t="b">
        <v>1</v>
      </c>
      <c r="U39" s="23" t="b">
        <f t="shared" si="9"/>
        <v>1</v>
      </c>
      <c r="V39" s="23" t="b">
        <v>1</v>
      </c>
      <c r="W39" s="23" t="b">
        <f t="shared" si="10"/>
        <v>1</v>
      </c>
      <c r="X39" s="23" t="b">
        <v>1</v>
      </c>
      <c r="Y39" s="23" t="b">
        <f t="shared" si="11"/>
        <v>0</v>
      </c>
      <c r="Z39" s="23" t="b">
        <v>0</v>
      </c>
      <c r="AA39" s="23" t="b">
        <f t="shared" si="12"/>
        <v>0</v>
      </c>
      <c r="AB39" s="23" t="b">
        <v>0</v>
      </c>
      <c r="AC39" s="23" t="b">
        <f t="shared" si="13"/>
        <v>0</v>
      </c>
      <c r="AD39" s="23" t="b">
        <v>0</v>
      </c>
      <c r="AF39" s="23">
        <v>0.35</v>
      </c>
      <c r="AG39" s="23">
        <f t="shared" si="17"/>
        <v>35</v>
      </c>
      <c r="AH39" s="23">
        <v>16.0</v>
      </c>
      <c r="AI39" s="23">
        <v>51.0</v>
      </c>
      <c r="AJ39" s="23">
        <f t="shared" si="18"/>
        <v>68.62745098</v>
      </c>
      <c r="AL39" s="23" t="s">
        <v>1957</v>
      </c>
      <c r="AM39" s="23" t="s">
        <v>2558</v>
      </c>
      <c r="AN39" s="23" t="b">
        <v>0</v>
      </c>
      <c r="AO39" s="23">
        <v>0.307</v>
      </c>
      <c r="AP39" s="23" t="b">
        <f t="shared" si="14"/>
        <v>0</v>
      </c>
      <c r="AQ39" s="23" t="b">
        <v>0</v>
      </c>
      <c r="AR39" s="23" t="b">
        <v>0</v>
      </c>
      <c r="AS39" s="23" t="b">
        <v>0</v>
      </c>
      <c r="AT39" s="23" t="b">
        <v>0</v>
      </c>
      <c r="AU39" s="23" t="b">
        <v>0</v>
      </c>
      <c r="AV39" s="23" t="b">
        <v>1</v>
      </c>
      <c r="AW39" s="23" t="b">
        <v>1</v>
      </c>
      <c r="AX39" s="23" t="b">
        <v>1</v>
      </c>
      <c r="AY39" s="23" t="b">
        <v>1</v>
      </c>
      <c r="AZ39" s="23" t="b">
        <v>1</v>
      </c>
      <c r="BA39" s="23" t="b">
        <v>1</v>
      </c>
      <c r="BE39" s="23" t="s">
        <v>505</v>
      </c>
      <c r="BF39" s="23" t="s">
        <v>2559</v>
      </c>
      <c r="BG39" s="23" t="b">
        <v>1</v>
      </c>
      <c r="BH39" s="23">
        <v>0.941</v>
      </c>
      <c r="BI39" s="23" t="b">
        <v>0</v>
      </c>
      <c r="BJ39" s="23" t="b">
        <v>1</v>
      </c>
      <c r="BK39" s="23" t="b">
        <v>1</v>
      </c>
      <c r="BL39" s="23" t="b">
        <v>1</v>
      </c>
      <c r="BM39" s="23" t="b">
        <v>1</v>
      </c>
      <c r="BN39" s="23" t="b">
        <v>1</v>
      </c>
      <c r="BO39" s="23" t="b">
        <v>1</v>
      </c>
      <c r="BP39" s="23" t="b">
        <v>1</v>
      </c>
      <c r="BQ39" s="23" t="b">
        <v>1</v>
      </c>
      <c r="BR39" s="23" t="b">
        <v>1</v>
      </c>
      <c r="BS39" s="23" t="b">
        <v>1</v>
      </c>
    </row>
    <row r="40" ht="15.75" customHeight="1">
      <c r="A40" s="23" t="s">
        <v>369</v>
      </c>
      <c r="B40" s="23" t="s">
        <v>2526</v>
      </c>
      <c r="C40" s="23" t="b">
        <v>1</v>
      </c>
      <c r="D40" s="23">
        <v>0.921</v>
      </c>
      <c r="E40" s="23" t="b">
        <f t="shared" si="1"/>
        <v>1</v>
      </c>
      <c r="F40" s="23" t="b">
        <v>1</v>
      </c>
      <c r="G40" s="23" t="b">
        <f t="shared" si="2"/>
        <v>1</v>
      </c>
      <c r="H40" s="23" t="b">
        <v>1</v>
      </c>
      <c r="I40" s="23" t="b">
        <f t="shared" si="3"/>
        <v>1</v>
      </c>
      <c r="J40" s="23" t="b">
        <v>1</v>
      </c>
      <c r="K40" s="23" t="b">
        <f t="shared" si="4"/>
        <v>1</v>
      </c>
      <c r="L40" s="23" t="b">
        <v>1</v>
      </c>
      <c r="M40" s="23" t="b">
        <f t="shared" si="5"/>
        <v>1</v>
      </c>
      <c r="N40" s="23" t="b">
        <v>1</v>
      </c>
      <c r="O40" s="23" t="b">
        <f t="shared" si="6"/>
        <v>1</v>
      </c>
      <c r="P40" s="23" t="b">
        <v>1</v>
      </c>
      <c r="Q40" s="23" t="b">
        <f t="shared" si="7"/>
        <v>1</v>
      </c>
      <c r="R40" s="23" t="b">
        <v>1</v>
      </c>
      <c r="S40" s="23" t="b">
        <f t="shared" si="8"/>
        <v>1</v>
      </c>
      <c r="T40" s="23" t="b">
        <v>1</v>
      </c>
      <c r="U40" s="23" t="b">
        <f t="shared" si="9"/>
        <v>1</v>
      </c>
      <c r="V40" s="23" t="b">
        <v>1</v>
      </c>
      <c r="W40" s="23" t="b">
        <f t="shared" si="10"/>
        <v>1</v>
      </c>
      <c r="X40" s="23" t="b">
        <v>1</v>
      </c>
      <c r="Y40" s="23" t="b">
        <f t="shared" si="11"/>
        <v>0</v>
      </c>
      <c r="Z40" s="23" t="b">
        <v>0</v>
      </c>
      <c r="AA40" s="23" t="b">
        <f t="shared" si="12"/>
        <v>1</v>
      </c>
      <c r="AB40" s="23" t="b">
        <v>1</v>
      </c>
      <c r="AC40" s="23" t="b">
        <f t="shared" si="13"/>
        <v>0</v>
      </c>
      <c r="AD40" s="23" t="b">
        <v>0</v>
      </c>
      <c r="AF40" s="23">
        <v>0.4</v>
      </c>
      <c r="AG40" s="23">
        <f t="shared" si="17"/>
        <v>40</v>
      </c>
      <c r="AH40" s="23">
        <v>11.0</v>
      </c>
      <c r="AI40" s="23">
        <v>51.0</v>
      </c>
      <c r="AJ40" s="23">
        <f t="shared" si="18"/>
        <v>78.43137255</v>
      </c>
      <c r="AL40" s="23" t="s">
        <v>1965</v>
      </c>
      <c r="AM40" s="23" t="s">
        <v>2560</v>
      </c>
      <c r="AN40" s="23" t="b">
        <v>0</v>
      </c>
      <c r="AO40" s="23">
        <v>0.347</v>
      </c>
      <c r="AP40" s="23" t="b">
        <f t="shared" si="14"/>
        <v>0</v>
      </c>
      <c r="AQ40" s="23" t="b">
        <v>0</v>
      </c>
      <c r="AR40" s="23" t="b">
        <v>0</v>
      </c>
      <c r="AS40" s="23" t="b">
        <v>0</v>
      </c>
      <c r="AT40" s="23" t="b">
        <v>0</v>
      </c>
      <c r="AU40" s="23" t="b">
        <v>0</v>
      </c>
      <c r="AV40" s="23" t="b">
        <v>1</v>
      </c>
      <c r="AW40" s="23" t="b">
        <v>1</v>
      </c>
      <c r="AX40" s="23" t="b">
        <v>1</v>
      </c>
      <c r="AY40" s="23" t="b">
        <v>1</v>
      </c>
      <c r="AZ40" s="23" t="b">
        <v>1</v>
      </c>
      <c r="BA40" s="23" t="b">
        <v>1</v>
      </c>
      <c r="BE40" s="23" t="s">
        <v>513</v>
      </c>
      <c r="BF40" s="23" t="s">
        <v>2561</v>
      </c>
      <c r="BG40" s="23" t="b">
        <v>1</v>
      </c>
      <c r="BH40" s="23">
        <v>0.802</v>
      </c>
      <c r="BI40" s="23" t="b">
        <v>0</v>
      </c>
      <c r="BJ40" s="23" t="b">
        <v>0</v>
      </c>
      <c r="BK40" s="23" t="b">
        <v>0</v>
      </c>
      <c r="BL40" s="23" t="b">
        <v>1</v>
      </c>
      <c r="BM40" s="23" t="b">
        <v>1</v>
      </c>
      <c r="BN40" s="23" t="b">
        <v>1</v>
      </c>
      <c r="BO40" s="23" t="b">
        <v>1</v>
      </c>
      <c r="BP40" s="23" t="b">
        <v>1</v>
      </c>
      <c r="BQ40" s="23" t="b">
        <v>1</v>
      </c>
      <c r="BR40" s="23" t="b">
        <v>1</v>
      </c>
      <c r="BS40" s="23" t="b">
        <v>1</v>
      </c>
    </row>
    <row r="41" ht="15.75" customHeight="1">
      <c r="A41" s="23" t="s">
        <v>376</v>
      </c>
      <c r="B41" s="23" t="s">
        <v>2528</v>
      </c>
      <c r="C41" s="23" t="b">
        <v>1</v>
      </c>
      <c r="D41" s="23">
        <v>0.822</v>
      </c>
      <c r="E41" s="23" t="b">
        <f t="shared" si="1"/>
        <v>1</v>
      </c>
      <c r="F41" s="23" t="b">
        <v>1</v>
      </c>
      <c r="G41" s="23" t="b">
        <f t="shared" si="2"/>
        <v>1</v>
      </c>
      <c r="H41" s="23" t="b">
        <v>1</v>
      </c>
      <c r="I41" s="23" t="b">
        <f t="shared" si="3"/>
        <v>1</v>
      </c>
      <c r="J41" s="23" t="b">
        <v>1</v>
      </c>
      <c r="K41" s="23" t="b">
        <f t="shared" si="4"/>
        <v>1</v>
      </c>
      <c r="L41" s="23" t="b">
        <v>1</v>
      </c>
      <c r="M41" s="23" t="b">
        <f t="shared" si="5"/>
        <v>1</v>
      </c>
      <c r="N41" s="23" t="b">
        <v>1</v>
      </c>
      <c r="O41" s="23" t="b">
        <f t="shared" si="6"/>
        <v>1</v>
      </c>
      <c r="P41" s="23" t="b">
        <v>1</v>
      </c>
      <c r="Q41" s="23" t="b">
        <f t="shared" si="7"/>
        <v>1</v>
      </c>
      <c r="R41" s="23" t="b">
        <v>1</v>
      </c>
      <c r="S41" s="23" t="b">
        <f t="shared" si="8"/>
        <v>1</v>
      </c>
      <c r="T41" s="23" t="b">
        <v>1</v>
      </c>
      <c r="U41" s="23" t="b">
        <f t="shared" si="9"/>
        <v>1</v>
      </c>
      <c r="V41" s="23" t="b">
        <v>1</v>
      </c>
      <c r="W41" s="23" t="b">
        <f t="shared" si="10"/>
        <v>1</v>
      </c>
      <c r="X41" s="23" t="b">
        <v>1</v>
      </c>
      <c r="Y41" s="23" t="b">
        <f t="shared" si="11"/>
        <v>0</v>
      </c>
      <c r="Z41" s="23" t="b">
        <v>0</v>
      </c>
      <c r="AA41" s="23" t="b">
        <f t="shared" si="12"/>
        <v>0</v>
      </c>
      <c r="AB41" s="23" t="b">
        <v>0</v>
      </c>
      <c r="AC41" s="23" t="b">
        <f t="shared" si="13"/>
        <v>0</v>
      </c>
      <c r="AD41" s="23" t="b">
        <v>0</v>
      </c>
      <c r="AF41" s="23">
        <v>0.45</v>
      </c>
      <c r="AG41" s="23">
        <f t="shared" si="17"/>
        <v>40</v>
      </c>
      <c r="AH41" s="23">
        <v>11.0</v>
      </c>
      <c r="AI41" s="23">
        <v>51.0</v>
      </c>
      <c r="AJ41" s="23">
        <f t="shared" si="18"/>
        <v>78.43137255</v>
      </c>
      <c r="AL41" s="23" t="s">
        <v>1971</v>
      </c>
      <c r="AM41" s="23" t="s">
        <v>2562</v>
      </c>
      <c r="AN41" s="23" t="b">
        <v>0</v>
      </c>
      <c r="AO41" s="23">
        <v>0.109</v>
      </c>
      <c r="AP41" s="23" t="b">
        <f t="shared" si="14"/>
        <v>0</v>
      </c>
      <c r="AQ41" s="23" t="b">
        <v>0</v>
      </c>
      <c r="AR41" s="23" t="b">
        <v>1</v>
      </c>
      <c r="AS41" s="23" t="b">
        <v>1</v>
      </c>
      <c r="AT41" s="23" t="b">
        <v>1</v>
      </c>
      <c r="AU41" s="23" t="b">
        <v>1</v>
      </c>
      <c r="AV41" s="23" t="b">
        <v>1</v>
      </c>
      <c r="AW41" s="23" t="b">
        <v>1</v>
      </c>
      <c r="AX41" s="23" t="b">
        <v>1</v>
      </c>
      <c r="AY41" s="23" t="b">
        <v>1</v>
      </c>
      <c r="AZ41" s="23" t="b">
        <v>1</v>
      </c>
      <c r="BA41" s="23" t="b">
        <v>1</v>
      </c>
      <c r="BE41" s="23" t="s">
        <v>521</v>
      </c>
      <c r="BF41" s="23" t="s">
        <v>2563</v>
      </c>
      <c r="BG41" s="23" t="b">
        <v>1</v>
      </c>
      <c r="BH41" s="23">
        <v>0.208</v>
      </c>
      <c r="BI41" s="23" t="b">
        <v>0</v>
      </c>
      <c r="BJ41" s="23" t="b">
        <v>0</v>
      </c>
      <c r="BK41" s="23" t="b">
        <v>0</v>
      </c>
      <c r="BL41" s="23" t="b">
        <v>0</v>
      </c>
      <c r="BM41" s="23" t="b">
        <v>0</v>
      </c>
      <c r="BN41" s="23" t="b">
        <v>0</v>
      </c>
      <c r="BO41" s="23" t="b">
        <v>0</v>
      </c>
      <c r="BP41" s="23" t="b">
        <v>0</v>
      </c>
      <c r="BQ41" s="23" t="b">
        <v>0</v>
      </c>
      <c r="BR41" s="23" t="b">
        <v>0</v>
      </c>
      <c r="BS41" s="23" t="b">
        <v>0</v>
      </c>
    </row>
    <row r="42" ht="15.75" customHeight="1">
      <c r="A42" s="23" t="s">
        <v>383</v>
      </c>
      <c r="B42" s="23" t="s">
        <v>2530</v>
      </c>
      <c r="C42" s="23" t="b">
        <v>1</v>
      </c>
      <c r="D42" s="23">
        <v>0.752</v>
      </c>
      <c r="E42" s="23" t="b">
        <f t="shared" si="1"/>
        <v>1</v>
      </c>
      <c r="F42" s="23" t="b">
        <v>1</v>
      </c>
      <c r="G42" s="23" t="b">
        <f t="shared" si="2"/>
        <v>1</v>
      </c>
      <c r="H42" s="23" t="b">
        <v>1</v>
      </c>
      <c r="I42" s="23" t="b">
        <f t="shared" si="3"/>
        <v>1</v>
      </c>
      <c r="J42" s="23" t="b">
        <v>1</v>
      </c>
      <c r="K42" s="23" t="b">
        <f t="shared" si="4"/>
        <v>1</v>
      </c>
      <c r="L42" s="23" t="b">
        <v>1</v>
      </c>
      <c r="M42" s="23" t="b">
        <f t="shared" si="5"/>
        <v>1</v>
      </c>
      <c r="N42" s="23" t="b">
        <v>1</v>
      </c>
      <c r="O42" s="23" t="b">
        <f t="shared" si="6"/>
        <v>1</v>
      </c>
      <c r="P42" s="23" t="b">
        <v>1</v>
      </c>
      <c r="Q42" s="23" t="b">
        <f t="shared" si="7"/>
        <v>1</v>
      </c>
      <c r="R42" s="23" t="b">
        <v>1</v>
      </c>
      <c r="S42" s="23" t="b">
        <f t="shared" si="8"/>
        <v>1</v>
      </c>
      <c r="T42" s="23" t="b">
        <v>1</v>
      </c>
      <c r="U42" s="23" t="b">
        <f t="shared" si="9"/>
        <v>1</v>
      </c>
      <c r="V42" s="23" t="b">
        <v>1</v>
      </c>
      <c r="W42" s="23" t="b">
        <f t="shared" si="10"/>
        <v>0</v>
      </c>
      <c r="X42" s="23" t="b">
        <v>0</v>
      </c>
      <c r="Y42" s="23" t="b">
        <f t="shared" si="11"/>
        <v>0</v>
      </c>
      <c r="Z42" s="23" t="b">
        <v>0</v>
      </c>
      <c r="AA42" s="23" t="b">
        <f t="shared" si="12"/>
        <v>0</v>
      </c>
      <c r="AB42" s="23" t="b">
        <v>0</v>
      </c>
      <c r="AC42" s="23" t="b">
        <f t="shared" si="13"/>
        <v>0</v>
      </c>
      <c r="AD42" s="23" t="b">
        <v>0</v>
      </c>
      <c r="AF42" s="23">
        <v>0.5</v>
      </c>
      <c r="AG42" s="23">
        <f t="shared" si="17"/>
        <v>43</v>
      </c>
      <c r="AH42" s="23">
        <v>8.0</v>
      </c>
      <c r="AI42" s="23">
        <v>51.0</v>
      </c>
      <c r="AJ42" s="23">
        <f t="shared" si="18"/>
        <v>84.31372549</v>
      </c>
      <c r="AL42" s="23" t="s">
        <v>1978</v>
      </c>
      <c r="AM42" s="23" t="s">
        <v>2564</v>
      </c>
      <c r="AN42" s="23" t="b">
        <v>0</v>
      </c>
      <c r="AO42" s="23">
        <v>0.069</v>
      </c>
      <c r="AP42" s="23" t="b">
        <f t="shared" si="14"/>
        <v>0</v>
      </c>
      <c r="AQ42" s="23" t="b">
        <v>1</v>
      </c>
      <c r="AR42" s="23" t="b">
        <v>1</v>
      </c>
      <c r="AS42" s="23" t="b">
        <v>1</v>
      </c>
      <c r="AT42" s="23" t="b">
        <v>1</v>
      </c>
      <c r="AU42" s="23" t="b">
        <v>1</v>
      </c>
      <c r="AV42" s="23" t="b">
        <v>1</v>
      </c>
      <c r="AW42" s="23" t="b">
        <v>1</v>
      </c>
      <c r="AX42" s="23" t="b">
        <v>1</v>
      </c>
      <c r="AY42" s="23" t="b">
        <v>1</v>
      </c>
      <c r="AZ42" s="23" t="b">
        <v>1</v>
      </c>
      <c r="BA42" s="23" t="b">
        <v>1</v>
      </c>
      <c r="BE42" s="23" t="s">
        <v>529</v>
      </c>
      <c r="BF42" s="23" t="s">
        <v>2565</v>
      </c>
      <c r="BG42" s="23" t="b">
        <v>1</v>
      </c>
      <c r="BH42" s="23">
        <v>0.832</v>
      </c>
      <c r="BI42" s="23" t="b">
        <v>0</v>
      </c>
      <c r="BJ42" s="23" t="b">
        <v>0</v>
      </c>
      <c r="BK42" s="23" t="b">
        <v>0</v>
      </c>
      <c r="BL42" s="23" t="b">
        <v>1</v>
      </c>
      <c r="BM42" s="23" t="b">
        <v>1</v>
      </c>
      <c r="BN42" s="23" t="b">
        <v>1</v>
      </c>
      <c r="BO42" s="23" t="b">
        <v>1</v>
      </c>
      <c r="BP42" s="23" t="b">
        <v>1</v>
      </c>
      <c r="BQ42" s="23" t="b">
        <v>1</v>
      </c>
      <c r="BR42" s="23" t="b">
        <v>1</v>
      </c>
      <c r="BS42" s="23" t="b">
        <v>1</v>
      </c>
    </row>
    <row r="43" ht="15.75" customHeight="1">
      <c r="A43" s="23" t="s">
        <v>400</v>
      </c>
      <c r="B43" s="23" t="s">
        <v>2532</v>
      </c>
      <c r="C43" s="23" t="b">
        <v>1</v>
      </c>
      <c r="D43" s="23">
        <v>0.119</v>
      </c>
      <c r="E43" s="23" t="b">
        <f t="shared" si="1"/>
        <v>0</v>
      </c>
      <c r="F43" s="23" t="b">
        <v>0</v>
      </c>
      <c r="G43" s="23" t="b">
        <f t="shared" si="2"/>
        <v>0</v>
      </c>
      <c r="H43" s="23" t="b">
        <v>0</v>
      </c>
      <c r="I43" s="23" t="b">
        <f t="shared" si="3"/>
        <v>0</v>
      </c>
      <c r="J43" s="23" t="b">
        <v>0</v>
      </c>
      <c r="K43" s="23" t="b">
        <f t="shared" si="4"/>
        <v>0</v>
      </c>
      <c r="L43" s="23" t="b">
        <v>0</v>
      </c>
      <c r="M43" s="23" t="b">
        <f t="shared" si="5"/>
        <v>0</v>
      </c>
      <c r="N43" s="23" t="b">
        <v>0</v>
      </c>
      <c r="O43" s="23" t="b">
        <f t="shared" si="6"/>
        <v>0</v>
      </c>
      <c r="P43" s="23" t="b">
        <v>0</v>
      </c>
      <c r="Q43" s="23" t="b">
        <f t="shared" si="7"/>
        <v>0</v>
      </c>
      <c r="R43" s="23" t="b">
        <v>0</v>
      </c>
      <c r="S43" s="23" t="b">
        <f t="shared" si="8"/>
        <v>0</v>
      </c>
      <c r="T43" s="23" t="b">
        <v>0</v>
      </c>
      <c r="U43" s="23" t="b">
        <f t="shared" si="9"/>
        <v>0</v>
      </c>
      <c r="V43" s="23" t="b">
        <v>0</v>
      </c>
      <c r="W43" s="23" t="b">
        <f t="shared" si="10"/>
        <v>0</v>
      </c>
      <c r="X43" s="23" t="b">
        <v>0</v>
      </c>
      <c r="Y43" s="23" t="b">
        <f t="shared" si="11"/>
        <v>0</v>
      </c>
      <c r="Z43" s="23" t="b">
        <v>0</v>
      </c>
      <c r="AA43" s="23" t="b">
        <f t="shared" si="12"/>
        <v>0</v>
      </c>
      <c r="AB43" s="23" t="b">
        <v>0</v>
      </c>
      <c r="AC43" s="23" t="b">
        <f t="shared" si="13"/>
        <v>0</v>
      </c>
      <c r="AD43" s="23" t="b">
        <v>0</v>
      </c>
      <c r="AF43" s="23">
        <v>0.55</v>
      </c>
      <c r="AG43" s="23">
        <f t="shared" si="17"/>
        <v>44</v>
      </c>
      <c r="AH43" s="23">
        <v>7.0</v>
      </c>
      <c r="AI43" s="23">
        <v>51.0</v>
      </c>
      <c r="AJ43" s="23">
        <f t="shared" si="18"/>
        <v>86.2745098</v>
      </c>
      <c r="AL43" s="23" t="s">
        <v>2006</v>
      </c>
      <c r="AM43" s="23" t="s">
        <v>2566</v>
      </c>
      <c r="AN43" s="23" t="b">
        <v>0</v>
      </c>
      <c r="AO43" s="23">
        <v>0.079</v>
      </c>
      <c r="AP43" s="23" t="b">
        <f t="shared" si="14"/>
        <v>0</v>
      </c>
      <c r="AQ43" s="23" t="b">
        <v>1</v>
      </c>
      <c r="AR43" s="23" t="b">
        <v>1</v>
      </c>
      <c r="AS43" s="23" t="b">
        <v>1</v>
      </c>
      <c r="AT43" s="23" t="b">
        <v>1</v>
      </c>
      <c r="AU43" s="23" t="b">
        <v>1</v>
      </c>
      <c r="AV43" s="23" t="b">
        <v>1</v>
      </c>
      <c r="AW43" s="23" t="b">
        <v>1</v>
      </c>
      <c r="AX43" s="23" t="b">
        <v>1</v>
      </c>
      <c r="AY43" s="23" t="b">
        <v>1</v>
      </c>
      <c r="AZ43" s="23" t="b">
        <v>1</v>
      </c>
      <c r="BA43" s="23" t="b">
        <v>1</v>
      </c>
      <c r="BE43" s="23" t="s">
        <v>537</v>
      </c>
      <c r="BF43" s="23" t="s">
        <v>2567</v>
      </c>
      <c r="BG43" s="23" t="b">
        <v>1</v>
      </c>
      <c r="BH43" s="23">
        <v>0.901</v>
      </c>
      <c r="BI43" s="23" t="b">
        <v>0</v>
      </c>
      <c r="BJ43" s="23" t="b">
        <v>1</v>
      </c>
      <c r="BK43" s="23" t="b">
        <v>1</v>
      </c>
      <c r="BL43" s="23" t="b">
        <v>1</v>
      </c>
      <c r="BM43" s="23" t="b">
        <v>1</v>
      </c>
      <c r="BN43" s="23" t="b">
        <v>1</v>
      </c>
      <c r="BO43" s="23" t="b">
        <v>1</v>
      </c>
      <c r="BP43" s="23" t="b">
        <v>1</v>
      </c>
      <c r="BQ43" s="23" t="b">
        <v>1</v>
      </c>
      <c r="BR43" s="23" t="b">
        <v>1</v>
      </c>
      <c r="BS43" s="23" t="b">
        <v>1</v>
      </c>
    </row>
    <row r="44" ht="15.75" customHeight="1">
      <c r="A44" s="23" t="s">
        <v>408</v>
      </c>
      <c r="B44" s="23" t="s">
        <v>2534</v>
      </c>
      <c r="C44" s="23" t="b">
        <v>1</v>
      </c>
      <c r="D44" s="23">
        <v>0.921</v>
      </c>
      <c r="E44" s="23" t="b">
        <f t="shared" si="1"/>
        <v>1</v>
      </c>
      <c r="F44" s="23" t="b">
        <v>1</v>
      </c>
      <c r="G44" s="23" t="b">
        <f t="shared" si="2"/>
        <v>1</v>
      </c>
      <c r="H44" s="23" t="b">
        <v>1</v>
      </c>
      <c r="I44" s="23" t="b">
        <f t="shared" si="3"/>
        <v>1</v>
      </c>
      <c r="J44" s="23" t="b">
        <v>1</v>
      </c>
      <c r="K44" s="23" t="b">
        <f t="shared" si="4"/>
        <v>1</v>
      </c>
      <c r="L44" s="23" t="b">
        <v>1</v>
      </c>
      <c r="M44" s="23" t="b">
        <f t="shared" si="5"/>
        <v>1</v>
      </c>
      <c r="N44" s="23" t="b">
        <v>1</v>
      </c>
      <c r="O44" s="23" t="b">
        <f t="shared" si="6"/>
        <v>1</v>
      </c>
      <c r="P44" s="23" t="b">
        <v>1</v>
      </c>
      <c r="Q44" s="23" t="b">
        <f t="shared" si="7"/>
        <v>1</v>
      </c>
      <c r="R44" s="23" t="b">
        <v>1</v>
      </c>
      <c r="S44" s="23" t="b">
        <f t="shared" si="8"/>
        <v>1</v>
      </c>
      <c r="T44" s="23" t="b">
        <v>1</v>
      </c>
      <c r="U44" s="23" t="b">
        <f t="shared" si="9"/>
        <v>1</v>
      </c>
      <c r="V44" s="23" t="b">
        <v>1</v>
      </c>
      <c r="W44" s="23" t="b">
        <f t="shared" si="10"/>
        <v>1</v>
      </c>
      <c r="X44" s="23" t="b">
        <v>1</v>
      </c>
      <c r="Y44" s="23" t="b">
        <f t="shared" si="11"/>
        <v>0</v>
      </c>
      <c r="Z44" s="23" t="b">
        <v>0</v>
      </c>
      <c r="AA44" s="23" t="b">
        <f t="shared" si="12"/>
        <v>1</v>
      </c>
      <c r="AB44" s="23" t="b">
        <v>1</v>
      </c>
      <c r="AC44" s="23" t="b">
        <f t="shared" si="13"/>
        <v>0</v>
      </c>
      <c r="AD44" s="23" t="b">
        <v>0</v>
      </c>
      <c r="AF44" s="23">
        <v>0.6</v>
      </c>
      <c r="AG44" s="23">
        <f t="shared" si="17"/>
        <v>44</v>
      </c>
      <c r="AH44" s="23">
        <v>7.0</v>
      </c>
      <c r="AI44" s="23">
        <v>51.0</v>
      </c>
      <c r="AJ44" s="24">
        <f t="shared" si="18"/>
        <v>86.2745098</v>
      </c>
      <c r="AL44" s="23" t="s">
        <v>2024</v>
      </c>
      <c r="AM44" s="23" t="s">
        <v>2568</v>
      </c>
      <c r="AN44" s="23" t="b">
        <v>0</v>
      </c>
      <c r="AO44" s="23">
        <v>0.455</v>
      </c>
      <c r="AP44" s="23" t="b">
        <f t="shared" si="14"/>
        <v>0</v>
      </c>
      <c r="AQ44" s="23" t="b">
        <v>0</v>
      </c>
      <c r="AR44" s="23" t="b">
        <v>0</v>
      </c>
      <c r="AS44" s="23" t="b">
        <v>0</v>
      </c>
      <c r="AT44" s="23" t="b">
        <v>0</v>
      </c>
      <c r="AU44" s="23" t="b">
        <v>0</v>
      </c>
      <c r="AV44" s="23" t="b">
        <v>0</v>
      </c>
      <c r="AW44" s="23" t="b">
        <v>0</v>
      </c>
      <c r="AX44" s="23" t="b">
        <v>0</v>
      </c>
      <c r="AY44" s="23" t="b">
        <v>1</v>
      </c>
      <c r="AZ44" s="23" t="b">
        <v>1</v>
      </c>
      <c r="BA44" s="23" t="b">
        <v>1</v>
      </c>
      <c r="BE44" s="23" t="s">
        <v>545</v>
      </c>
      <c r="BF44" s="23" t="s">
        <v>2569</v>
      </c>
      <c r="BG44" s="23" t="b">
        <v>1</v>
      </c>
      <c r="BH44" s="23">
        <v>0.515</v>
      </c>
      <c r="BI44" s="23" t="b">
        <v>0</v>
      </c>
      <c r="BJ44" s="23" t="b">
        <v>0</v>
      </c>
      <c r="BK44" s="23" t="b">
        <v>0</v>
      </c>
      <c r="BL44" s="23" t="b">
        <v>0</v>
      </c>
      <c r="BM44" s="23" t="b">
        <v>0</v>
      </c>
      <c r="BN44" s="23" t="b">
        <v>0</v>
      </c>
      <c r="BO44" s="23" t="b">
        <v>0</v>
      </c>
      <c r="BP44" s="23" t="b">
        <v>0</v>
      </c>
      <c r="BQ44" s="23" t="b">
        <v>0</v>
      </c>
      <c r="BR44" s="23" t="b">
        <v>1</v>
      </c>
      <c r="BS44" s="23" t="b">
        <v>1</v>
      </c>
    </row>
    <row r="45" ht="15.75" customHeight="1">
      <c r="A45" s="23" t="s">
        <v>416</v>
      </c>
      <c r="B45" s="23" t="s">
        <v>2536</v>
      </c>
      <c r="C45" s="23" t="b">
        <v>1</v>
      </c>
      <c r="D45" s="23">
        <v>0.802</v>
      </c>
      <c r="E45" s="23" t="b">
        <f t="shared" si="1"/>
        <v>1</v>
      </c>
      <c r="F45" s="23" t="b">
        <v>1</v>
      </c>
      <c r="G45" s="23" t="b">
        <f t="shared" si="2"/>
        <v>1</v>
      </c>
      <c r="H45" s="23" t="b">
        <v>1</v>
      </c>
      <c r="I45" s="23" t="b">
        <f t="shared" si="3"/>
        <v>1</v>
      </c>
      <c r="J45" s="23" t="b">
        <v>1</v>
      </c>
      <c r="K45" s="23" t="b">
        <f t="shared" si="4"/>
        <v>1</v>
      </c>
      <c r="L45" s="23" t="b">
        <v>1</v>
      </c>
      <c r="M45" s="23" t="b">
        <f t="shared" si="5"/>
        <v>1</v>
      </c>
      <c r="N45" s="23" t="b">
        <v>1</v>
      </c>
      <c r="O45" s="23" t="b">
        <f t="shared" si="6"/>
        <v>1</v>
      </c>
      <c r="P45" s="23" t="b">
        <v>1</v>
      </c>
      <c r="Q45" s="23" t="b">
        <f t="shared" si="7"/>
        <v>1</v>
      </c>
      <c r="R45" s="23" t="b">
        <v>1</v>
      </c>
      <c r="S45" s="23" t="b">
        <f t="shared" si="8"/>
        <v>1</v>
      </c>
      <c r="T45" s="23" t="b">
        <v>1</v>
      </c>
      <c r="U45" s="23" t="b">
        <f t="shared" si="9"/>
        <v>1</v>
      </c>
      <c r="V45" s="23" t="b">
        <v>1</v>
      </c>
      <c r="W45" s="23" t="b">
        <f t="shared" si="10"/>
        <v>1</v>
      </c>
      <c r="X45" s="23" t="b">
        <v>1</v>
      </c>
      <c r="Y45" s="23" t="b">
        <f t="shared" si="11"/>
        <v>0</v>
      </c>
      <c r="Z45" s="23" t="b">
        <v>0</v>
      </c>
      <c r="AA45" s="23" t="b">
        <f t="shared" si="12"/>
        <v>0</v>
      </c>
      <c r="AB45" s="23" t="b">
        <v>0</v>
      </c>
      <c r="AC45" s="23" t="b">
        <f t="shared" si="13"/>
        <v>0</v>
      </c>
      <c r="AD45" s="23" t="b">
        <v>0</v>
      </c>
      <c r="AL45" s="23" t="s">
        <v>2090</v>
      </c>
      <c r="AM45" s="23" t="s">
        <v>2570</v>
      </c>
      <c r="AN45" s="23" t="b">
        <v>0</v>
      </c>
      <c r="AO45" s="23">
        <v>0.396</v>
      </c>
      <c r="AP45" s="23" t="b">
        <f t="shared" si="14"/>
        <v>0</v>
      </c>
      <c r="AQ45" s="23" t="b">
        <v>0</v>
      </c>
      <c r="AR45" s="23" t="b">
        <v>0</v>
      </c>
      <c r="AS45" s="23" t="b">
        <v>0</v>
      </c>
      <c r="AT45" s="23" t="b">
        <v>0</v>
      </c>
      <c r="AU45" s="23" t="b">
        <v>0</v>
      </c>
      <c r="AV45" s="23" t="b">
        <v>0</v>
      </c>
      <c r="AW45" s="23" t="b">
        <v>1</v>
      </c>
      <c r="AX45" s="23" t="b">
        <v>1</v>
      </c>
      <c r="AY45" s="23" t="b">
        <v>1</v>
      </c>
      <c r="AZ45" s="23" t="b">
        <v>1</v>
      </c>
      <c r="BA45" s="23" t="b">
        <v>1</v>
      </c>
      <c r="BE45" s="23" t="s">
        <v>554</v>
      </c>
      <c r="BF45" s="23" t="s">
        <v>2571</v>
      </c>
      <c r="BG45" s="23" t="b">
        <v>1</v>
      </c>
      <c r="BH45" s="23">
        <v>0.525</v>
      </c>
      <c r="BI45" s="23" t="b">
        <v>0</v>
      </c>
      <c r="BJ45" s="23" t="b">
        <v>0</v>
      </c>
      <c r="BK45" s="23" t="b">
        <v>0</v>
      </c>
      <c r="BL45" s="23" t="b">
        <v>0</v>
      </c>
      <c r="BM45" s="23" t="b">
        <v>0</v>
      </c>
      <c r="BN45" s="23" t="b">
        <v>0</v>
      </c>
      <c r="BO45" s="23" t="b">
        <v>0</v>
      </c>
      <c r="BP45" s="23" t="b">
        <v>0</v>
      </c>
      <c r="BQ45" s="23" t="b">
        <v>0</v>
      </c>
      <c r="BR45" s="23" t="b">
        <v>1</v>
      </c>
      <c r="BS45" s="23" t="b">
        <v>1</v>
      </c>
    </row>
    <row r="46" ht="15.75" customHeight="1">
      <c r="A46" s="23" t="s">
        <v>424</v>
      </c>
      <c r="B46" s="23" t="s">
        <v>2538</v>
      </c>
      <c r="C46" s="23" t="b">
        <v>1</v>
      </c>
      <c r="D46" s="23">
        <v>0.238</v>
      </c>
      <c r="E46" s="23" t="b">
        <f t="shared" si="1"/>
        <v>0</v>
      </c>
      <c r="F46" s="23" t="b">
        <v>0</v>
      </c>
      <c r="G46" s="23" t="b">
        <f t="shared" si="2"/>
        <v>0</v>
      </c>
      <c r="H46" s="23" t="b">
        <v>0</v>
      </c>
      <c r="I46" s="23" t="b">
        <f t="shared" si="3"/>
        <v>0</v>
      </c>
      <c r="J46" s="23" t="b">
        <v>0</v>
      </c>
      <c r="K46" s="23" t="b">
        <f t="shared" si="4"/>
        <v>0</v>
      </c>
      <c r="L46" s="23" t="b">
        <v>0</v>
      </c>
      <c r="M46" s="23" t="b">
        <f t="shared" si="5"/>
        <v>0</v>
      </c>
      <c r="N46" s="23" t="b">
        <v>0</v>
      </c>
      <c r="O46" s="23" t="b">
        <f t="shared" si="6"/>
        <v>0</v>
      </c>
      <c r="P46" s="23" t="b">
        <v>0</v>
      </c>
      <c r="Q46" s="23" t="b">
        <f t="shared" si="7"/>
        <v>0</v>
      </c>
      <c r="R46" s="23" t="b">
        <v>0</v>
      </c>
      <c r="S46" s="23" t="b">
        <f t="shared" si="8"/>
        <v>0</v>
      </c>
      <c r="T46" s="23" t="b">
        <v>0</v>
      </c>
      <c r="U46" s="23" t="b">
        <f t="shared" si="9"/>
        <v>0</v>
      </c>
      <c r="V46" s="23" t="b">
        <v>0</v>
      </c>
      <c r="W46" s="23" t="b">
        <f t="shared" si="10"/>
        <v>0</v>
      </c>
      <c r="X46" s="23" t="b">
        <v>0</v>
      </c>
      <c r="Y46" s="23" t="b">
        <f t="shared" si="11"/>
        <v>0</v>
      </c>
      <c r="Z46" s="23" t="b">
        <v>0</v>
      </c>
      <c r="AA46" s="23" t="b">
        <f t="shared" si="12"/>
        <v>0</v>
      </c>
      <c r="AB46" s="23" t="b">
        <v>0</v>
      </c>
      <c r="AC46" s="23" t="b">
        <f t="shared" si="13"/>
        <v>0</v>
      </c>
      <c r="AD46" s="23" t="b">
        <v>0</v>
      </c>
      <c r="AL46" s="23" t="s">
        <v>2143</v>
      </c>
      <c r="AM46" s="23" t="s">
        <v>2572</v>
      </c>
      <c r="AN46" s="23" t="b">
        <v>0</v>
      </c>
      <c r="AO46" s="23">
        <v>0.644</v>
      </c>
      <c r="AP46" s="23" t="b">
        <f t="shared" si="14"/>
        <v>0</v>
      </c>
      <c r="AQ46" s="23" t="b">
        <v>0</v>
      </c>
      <c r="AR46" s="23" t="b">
        <v>0</v>
      </c>
      <c r="AS46" s="23" t="b">
        <v>0</v>
      </c>
      <c r="AT46" s="23" t="b">
        <v>0</v>
      </c>
      <c r="AU46" s="23" t="b">
        <v>0</v>
      </c>
      <c r="AV46" s="23" t="b">
        <v>0</v>
      </c>
      <c r="AW46" s="23" t="b">
        <v>0</v>
      </c>
      <c r="AX46" s="23" t="b">
        <v>0</v>
      </c>
      <c r="AY46" s="23" t="b">
        <v>0</v>
      </c>
      <c r="AZ46" s="23" t="b">
        <v>0</v>
      </c>
      <c r="BA46" s="23" t="b">
        <v>0</v>
      </c>
      <c r="BE46" s="23" t="s">
        <v>562</v>
      </c>
      <c r="BF46" s="23" t="s">
        <v>2573</v>
      </c>
      <c r="BG46" s="23" t="b">
        <v>1</v>
      </c>
      <c r="BH46" s="23">
        <v>0.871</v>
      </c>
      <c r="BI46" s="23" t="b">
        <v>0</v>
      </c>
      <c r="BJ46" s="23" t="b">
        <v>0</v>
      </c>
      <c r="BK46" s="23" t="b">
        <v>1</v>
      </c>
      <c r="BL46" s="23" t="b">
        <v>1</v>
      </c>
      <c r="BM46" s="23" t="b">
        <v>1</v>
      </c>
      <c r="BN46" s="23" t="b">
        <v>1</v>
      </c>
      <c r="BO46" s="23" t="b">
        <v>1</v>
      </c>
      <c r="BP46" s="23" t="b">
        <v>1</v>
      </c>
      <c r="BQ46" s="23" t="b">
        <v>1</v>
      </c>
      <c r="BR46" s="23" t="b">
        <v>1</v>
      </c>
      <c r="BS46" s="23" t="b">
        <v>1</v>
      </c>
    </row>
    <row r="47" ht="15.75" customHeight="1">
      <c r="A47" s="23" t="s">
        <v>433</v>
      </c>
      <c r="B47" s="23" t="s">
        <v>2540</v>
      </c>
      <c r="C47" s="23" t="b">
        <v>1</v>
      </c>
      <c r="D47" s="23">
        <v>0.356</v>
      </c>
      <c r="E47" s="23" t="b">
        <f t="shared" si="1"/>
        <v>1</v>
      </c>
      <c r="F47" s="23" t="b">
        <v>1</v>
      </c>
      <c r="G47" s="23" t="b">
        <f t="shared" si="2"/>
        <v>0</v>
      </c>
      <c r="H47" s="23" t="b">
        <v>0</v>
      </c>
      <c r="I47" s="23" t="b">
        <f t="shared" si="3"/>
        <v>0</v>
      </c>
      <c r="J47" s="23" t="b">
        <v>0</v>
      </c>
      <c r="K47" s="23" t="b">
        <f t="shared" si="4"/>
        <v>0</v>
      </c>
      <c r="L47" s="23" t="b">
        <v>0</v>
      </c>
      <c r="M47" s="23" t="b">
        <f t="shared" si="5"/>
        <v>0</v>
      </c>
      <c r="N47" s="23" t="b">
        <v>0</v>
      </c>
      <c r="O47" s="23" t="b">
        <f t="shared" si="6"/>
        <v>0</v>
      </c>
      <c r="P47" s="23" t="b">
        <v>0</v>
      </c>
      <c r="Q47" s="23" t="b">
        <f t="shared" si="7"/>
        <v>0</v>
      </c>
      <c r="R47" s="23" t="b">
        <v>0</v>
      </c>
      <c r="S47" s="23" t="b">
        <f t="shared" si="8"/>
        <v>0</v>
      </c>
      <c r="T47" s="23" t="b">
        <v>0</v>
      </c>
      <c r="U47" s="23" t="b">
        <f t="shared" si="9"/>
        <v>0</v>
      </c>
      <c r="V47" s="23" t="b">
        <v>0</v>
      </c>
      <c r="W47" s="23" t="b">
        <f t="shared" si="10"/>
        <v>0</v>
      </c>
      <c r="X47" s="23" t="b">
        <v>0</v>
      </c>
      <c r="Y47" s="23" t="b">
        <f t="shared" si="11"/>
        <v>0</v>
      </c>
      <c r="Z47" s="23" t="b">
        <v>0</v>
      </c>
      <c r="AA47" s="23" t="b">
        <f t="shared" si="12"/>
        <v>0</v>
      </c>
      <c r="AB47" s="23" t="b">
        <v>0</v>
      </c>
      <c r="AC47" s="23" t="b">
        <f t="shared" si="13"/>
        <v>0</v>
      </c>
      <c r="AD47" s="23" t="b">
        <v>0</v>
      </c>
      <c r="AL47" s="23" t="s">
        <v>2182</v>
      </c>
      <c r="AM47" s="23" t="s">
        <v>2574</v>
      </c>
      <c r="AN47" s="23" t="b">
        <v>0</v>
      </c>
      <c r="AO47" s="23">
        <v>0.099</v>
      </c>
      <c r="AP47" s="23" t="b">
        <f t="shared" si="14"/>
        <v>0</v>
      </c>
      <c r="AQ47" s="23" t="b">
        <v>1</v>
      </c>
      <c r="AR47" s="23" t="b">
        <v>1</v>
      </c>
      <c r="AS47" s="23" t="b">
        <v>1</v>
      </c>
      <c r="AT47" s="23" t="b">
        <v>1</v>
      </c>
      <c r="AU47" s="23" t="b">
        <v>1</v>
      </c>
      <c r="AV47" s="23" t="b">
        <v>1</v>
      </c>
      <c r="AW47" s="23" t="b">
        <v>1</v>
      </c>
      <c r="AX47" s="23" t="b">
        <v>1</v>
      </c>
      <c r="AY47" s="23" t="b">
        <v>1</v>
      </c>
      <c r="AZ47" s="23" t="b">
        <v>1</v>
      </c>
      <c r="BA47" s="23" t="b">
        <v>1</v>
      </c>
      <c r="BE47" s="23" t="s">
        <v>569</v>
      </c>
      <c r="BF47" s="23" t="s">
        <v>2575</v>
      </c>
      <c r="BG47" s="23" t="b">
        <v>1</v>
      </c>
      <c r="BH47" s="23">
        <v>0.901</v>
      </c>
      <c r="BI47" s="23" t="b">
        <v>0</v>
      </c>
      <c r="BJ47" s="23" t="b">
        <v>1</v>
      </c>
      <c r="BK47" s="23" t="b">
        <v>1</v>
      </c>
      <c r="BL47" s="23" t="b">
        <v>1</v>
      </c>
      <c r="BM47" s="23" t="b">
        <v>1</v>
      </c>
      <c r="BN47" s="23" t="b">
        <v>1</v>
      </c>
      <c r="BO47" s="23" t="b">
        <v>1</v>
      </c>
      <c r="BP47" s="23" t="b">
        <v>1</v>
      </c>
      <c r="BQ47" s="23" t="b">
        <v>1</v>
      </c>
      <c r="BR47" s="23" t="b">
        <v>1</v>
      </c>
      <c r="BS47" s="23" t="b">
        <v>1</v>
      </c>
    </row>
    <row r="48" ht="15.75" customHeight="1">
      <c r="A48" s="23" t="s">
        <v>439</v>
      </c>
      <c r="B48" s="23" t="s">
        <v>2543</v>
      </c>
      <c r="C48" s="23" t="b">
        <v>1</v>
      </c>
      <c r="D48" s="23">
        <v>0.812</v>
      </c>
      <c r="E48" s="23" t="b">
        <f t="shared" si="1"/>
        <v>1</v>
      </c>
      <c r="F48" s="23" t="b">
        <v>1</v>
      </c>
      <c r="G48" s="23" t="b">
        <f t="shared" si="2"/>
        <v>1</v>
      </c>
      <c r="H48" s="23" t="b">
        <v>1</v>
      </c>
      <c r="I48" s="23" t="b">
        <f t="shared" si="3"/>
        <v>1</v>
      </c>
      <c r="J48" s="23" t="b">
        <v>1</v>
      </c>
      <c r="K48" s="23" t="b">
        <f t="shared" si="4"/>
        <v>1</v>
      </c>
      <c r="L48" s="23" t="b">
        <v>1</v>
      </c>
      <c r="M48" s="23" t="b">
        <f t="shared" si="5"/>
        <v>1</v>
      </c>
      <c r="N48" s="23" t="b">
        <v>1</v>
      </c>
      <c r="O48" s="23" t="b">
        <f t="shared" si="6"/>
        <v>1</v>
      </c>
      <c r="P48" s="23" t="b">
        <v>1</v>
      </c>
      <c r="Q48" s="23" t="b">
        <f t="shared" si="7"/>
        <v>1</v>
      </c>
      <c r="R48" s="23" t="b">
        <v>1</v>
      </c>
      <c r="S48" s="23" t="b">
        <f t="shared" si="8"/>
        <v>1</v>
      </c>
      <c r="T48" s="23" t="b">
        <v>1</v>
      </c>
      <c r="U48" s="23" t="b">
        <f t="shared" si="9"/>
        <v>1</v>
      </c>
      <c r="V48" s="23" t="b">
        <v>1</v>
      </c>
      <c r="W48" s="23" t="b">
        <f t="shared" si="10"/>
        <v>1</v>
      </c>
      <c r="X48" s="23" t="b">
        <v>1</v>
      </c>
      <c r="Y48" s="23" t="b">
        <f t="shared" si="11"/>
        <v>0</v>
      </c>
      <c r="Z48" s="23" t="b">
        <v>0</v>
      </c>
      <c r="AA48" s="23" t="b">
        <f t="shared" si="12"/>
        <v>0</v>
      </c>
      <c r="AB48" s="23" t="b">
        <v>0</v>
      </c>
      <c r="AC48" s="23" t="b">
        <f t="shared" si="13"/>
        <v>0</v>
      </c>
      <c r="AD48" s="23" t="b">
        <v>0</v>
      </c>
      <c r="AF48" s="17" t="s">
        <v>2576</v>
      </c>
      <c r="AL48" s="23" t="s">
        <v>2221</v>
      </c>
      <c r="AM48" s="23" t="s">
        <v>2577</v>
      </c>
      <c r="AN48" s="23" t="b">
        <v>0</v>
      </c>
      <c r="AO48" s="23">
        <v>0.208</v>
      </c>
      <c r="AP48" s="23" t="b">
        <f t="shared" si="14"/>
        <v>0</v>
      </c>
      <c r="AQ48" s="23" t="b">
        <v>0</v>
      </c>
      <c r="AR48" s="23" t="b">
        <v>0</v>
      </c>
      <c r="AS48" s="23" t="b">
        <v>0</v>
      </c>
      <c r="AT48" s="23" t="b">
        <v>1</v>
      </c>
      <c r="AU48" s="23" t="b">
        <v>1</v>
      </c>
      <c r="AV48" s="23" t="b">
        <v>1</v>
      </c>
      <c r="AW48" s="23" t="b">
        <v>1</v>
      </c>
      <c r="AX48" s="23" t="b">
        <v>1</v>
      </c>
      <c r="AY48" s="23" t="b">
        <v>1</v>
      </c>
      <c r="AZ48" s="23" t="b">
        <v>1</v>
      </c>
      <c r="BA48" s="23" t="b">
        <v>1</v>
      </c>
      <c r="BE48" s="23" t="s">
        <v>575</v>
      </c>
      <c r="BF48" s="23" t="s">
        <v>2578</v>
      </c>
      <c r="BG48" s="23" t="b">
        <v>1</v>
      </c>
      <c r="BH48" s="23">
        <v>0.376</v>
      </c>
      <c r="BI48" s="23" t="b">
        <v>0</v>
      </c>
      <c r="BJ48" s="23" t="b">
        <v>0</v>
      </c>
      <c r="BK48" s="23" t="b">
        <v>0</v>
      </c>
      <c r="BL48" s="23" t="b">
        <v>0</v>
      </c>
      <c r="BM48" s="23" t="b">
        <v>0</v>
      </c>
      <c r="BN48" s="23" t="b">
        <v>0</v>
      </c>
      <c r="BO48" s="23" t="b">
        <v>0</v>
      </c>
      <c r="BP48" s="23" t="b">
        <v>0</v>
      </c>
      <c r="BQ48" s="23" t="b">
        <v>0</v>
      </c>
      <c r="BR48" s="23" t="b">
        <v>0</v>
      </c>
      <c r="BS48" s="23" t="b">
        <v>0</v>
      </c>
    </row>
    <row r="49" ht="15.75" customHeight="1">
      <c r="A49" s="23" t="s">
        <v>446</v>
      </c>
      <c r="B49" s="23" t="s">
        <v>2519</v>
      </c>
      <c r="C49" s="23" t="b">
        <v>0</v>
      </c>
      <c r="D49" s="23">
        <v>0.218</v>
      </c>
      <c r="E49" s="23" t="b">
        <f t="shared" si="1"/>
        <v>0</v>
      </c>
      <c r="F49" s="23" t="b">
        <v>1</v>
      </c>
      <c r="G49" s="23" t="b">
        <f t="shared" si="2"/>
        <v>0</v>
      </c>
      <c r="H49" s="23" t="b">
        <v>1</v>
      </c>
      <c r="I49" s="23" t="b">
        <f t="shared" si="3"/>
        <v>0</v>
      </c>
      <c r="J49" s="23" t="b">
        <v>1</v>
      </c>
      <c r="K49" s="23" t="b">
        <f t="shared" si="4"/>
        <v>0</v>
      </c>
      <c r="L49" s="23" t="b">
        <v>1</v>
      </c>
      <c r="M49" s="23" t="b">
        <f t="shared" si="5"/>
        <v>0</v>
      </c>
      <c r="N49" s="23" t="b">
        <v>1</v>
      </c>
      <c r="O49" s="23" t="b">
        <f t="shared" si="6"/>
        <v>0</v>
      </c>
      <c r="P49" s="23" t="b">
        <v>1</v>
      </c>
      <c r="Q49" s="23" t="b">
        <f t="shared" si="7"/>
        <v>0</v>
      </c>
      <c r="R49" s="23" t="b">
        <v>1</v>
      </c>
      <c r="S49" s="23" t="b">
        <f t="shared" si="8"/>
        <v>0</v>
      </c>
      <c r="T49" s="23" t="b">
        <v>1</v>
      </c>
      <c r="U49" s="23" t="b">
        <f t="shared" si="9"/>
        <v>0</v>
      </c>
      <c r="V49" s="23" t="b">
        <v>1</v>
      </c>
      <c r="W49" s="23" t="b">
        <f t="shared" si="10"/>
        <v>0</v>
      </c>
      <c r="X49" s="23" t="b">
        <v>1</v>
      </c>
      <c r="Y49" s="23" t="b">
        <f t="shared" si="11"/>
        <v>0</v>
      </c>
      <c r="Z49" s="23" t="b">
        <v>1</v>
      </c>
      <c r="AA49" s="23" t="b">
        <f t="shared" si="12"/>
        <v>0</v>
      </c>
      <c r="AB49" s="23" t="b">
        <v>1</v>
      </c>
      <c r="AC49" s="23" t="b">
        <f t="shared" si="13"/>
        <v>0</v>
      </c>
      <c r="AD49" s="23" t="b">
        <v>1</v>
      </c>
      <c r="AG49" s="23" t="s">
        <v>2505</v>
      </c>
      <c r="AH49" s="23" t="s">
        <v>2506</v>
      </c>
      <c r="AI49" s="23" t="s">
        <v>2507</v>
      </c>
      <c r="AJ49" s="23" t="s">
        <v>2508</v>
      </c>
      <c r="AL49" s="23" t="s">
        <v>2329</v>
      </c>
      <c r="AM49" s="23" t="s">
        <v>2579</v>
      </c>
      <c r="AN49" s="23" t="b">
        <v>0</v>
      </c>
      <c r="AO49" s="23">
        <v>0.139</v>
      </c>
      <c r="AP49" s="23" t="b">
        <f t="shared" si="14"/>
        <v>0</v>
      </c>
      <c r="AQ49" s="23" t="b">
        <v>0</v>
      </c>
      <c r="AR49" s="23" t="b">
        <v>1</v>
      </c>
      <c r="AS49" s="23" t="b">
        <v>1</v>
      </c>
      <c r="AT49" s="23" t="b">
        <v>1</v>
      </c>
      <c r="AU49" s="23" t="b">
        <v>1</v>
      </c>
      <c r="AV49" s="23" t="b">
        <v>1</v>
      </c>
      <c r="AW49" s="23" t="b">
        <v>1</v>
      </c>
      <c r="AX49" s="23" t="b">
        <v>1</v>
      </c>
      <c r="AY49" s="23" t="b">
        <v>1</v>
      </c>
      <c r="AZ49" s="23" t="b">
        <v>1</v>
      </c>
      <c r="BA49" s="23" t="b">
        <v>1</v>
      </c>
      <c r="BE49" s="23" t="s">
        <v>580</v>
      </c>
      <c r="BF49" s="23" t="s">
        <v>2580</v>
      </c>
      <c r="BG49" s="23" t="b">
        <v>1</v>
      </c>
      <c r="BH49" s="23">
        <v>0.485</v>
      </c>
      <c r="BI49" s="23" t="b">
        <v>0</v>
      </c>
      <c r="BJ49" s="23" t="b">
        <v>0</v>
      </c>
      <c r="BK49" s="23" t="b">
        <v>0</v>
      </c>
      <c r="BL49" s="23" t="b">
        <v>0</v>
      </c>
      <c r="BM49" s="23" t="b">
        <v>0</v>
      </c>
      <c r="BN49" s="23" t="b">
        <v>0</v>
      </c>
      <c r="BO49" s="23" t="b">
        <v>0</v>
      </c>
      <c r="BP49" s="23" t="b">
        <v>0</v>
      </c>
      <c r="BQ49" s="23" t="b">
        <v>0</v>
      </c>
      <c r="BR49" s="23" t="b">
        <v>0</v>
      </c>
      <c r="BS49" s="23" t="b">
        <v>1</v>
      </c>
    </row>
    <row r="50" ht="15.75" customHeight="1">
      <c r="A50" s="23" t="s">
        <v>454</v>
      </c>
      <c r="B50" s="23" t="s">
        <v>2545</v>
      </c>
      <c r="C50" s="23" t="b">
        <v>1</v>
      </c>
      <c r="D50" s="23">
        <v>0.198</v>
      </c>
      <c r="E50" s="23" t="b">
        <f t="shared" si="1"/>
        <v>0</v>
      </c>
      <c r="F50" s="23" t="b">
        <v>0</v>
      </c>
      <c r="G50" s="23" t="b">
        <f t="shared" si="2"/>
        <v>0</v>
      </c>
      <c r="H50" s="23" t="b">
        <v>0</v>
      </c>
      <c r="I50" s="23" t="b">
        <f t="shared" si="3"/>
        <v>0</v>
      </c>
      <c r="J50" s="23" t="b">
        <v>0</v>
      </c>
      <c r="K50" s="23" t="b">
        <f t="shared" si="4"/>
        <v>0</v>
      </c>
      <c r="L50" s="23" t="b">
        <v>0</v>
      </c>
      <c r="M50" s="23" t="b">
        <f t="shared" si="5"/>
        <v>0</v>
      </c>
      <c r="N50" s="23" t="b">
        <v>0</v>
      </c>
      <c r="O50" s="23" t="b">
        <f t="shared" si="6"/>
        <v>0</v>
      </c>
      <c r="P50" s="23" t="b">
        <v>0</v>
      </c>
      <c r="Q50" s="23" t="b">
        <f t="shared" si="7"/>
        <v>0</v>
      </c>
      <c r="R50" s="23" t="b">
        <v>0</v>
      </c>
      <c r="S50" s="23" t="b">
        <f t="shared" si="8"/>
        <v>0</v>
      </c>
      <c r="T50" s="23" t="b">
        <v>0</v>
      </c>
      <c r="U50" s="23" t="b">
        <f t="shared" si="9"/>
        <v>0</v>
      </c>
      <c r="V50" s="23" t="b">
        <v>0</v>
      </c>
      <c r="W50" s="23" t="b">
        <f t="shared" si="10"/>
        <v>0</v>
      </c>
      <c r="X50" s="23" t="b">
        <v>0</v>
      </c>
      <c r="Y50" s="23" t="b">
        <f t="shared" si="11"/>
        <v>0</v>
      </c>
      <c r="Z50" s="23" t="b">
        <v>0</v>
      </c>
      <c r="AA50" s="23" t="b">
        <f t="shared" si="12"/>
        <v>0</v>
      </c>
      <c r="AB50" s="23" t="b">
        <v>0</v>
      </c>
      <c r="AC50" s="23" t="b">
        <f t="shared" si="13"/>
        <v>0</v>
      </c>
      <c r="AD50" s="23" t="b">
        <v>0</v>
      </c>
      <c r="AF50" s="23">
        <v>0.95</v>
      </c>
      <c r="AG50" s="23">
        <f t="shared" ref="AG50:AG60" si="19">AI50-AH50</f>
        <v>13</v>
      </c>
      <c r="AH50" s="23">
        <v>179.0</v>
      </c>
      <c r="AI50" s="23">
        <v>192.0</v>
      </c>
      <c r="AJ50" s="23">
        <f t="shared" ref="AJ50:AJ60" si="20">AG50/AI50*100</f>
        <v>6.770833333</v>
      </c>
      <c r="AL50" s="23" t="s">
        <v>2336</v>
      </c>
      <c r="AM50" s="23" t="s">
        <v>2581</v>
      </c>
      <c r="AN50" s="23" t="b">
        <v>0</v>
      </c>
      <c r="AO50" s="23">
        <v>0.149</v>
      </c>
      <c r="AP50" s="23" t="b">
        <f t="shared" si="14"/>
        <v>0</v>
      </c>
      <c r="AQ50" s="23" t="b">
        <v>0</v>
      </c>
      <c r="AR50" s="23" t="b">
        <v>1</v>
      </c>
      <c r="AS50" s="23" t="b">
        <v>1</v>
      </c>
      <c r="AT50" s="23" t="b">
        <v>1</v>
      </c>
      <c r="AU50" s="23" t="b">
        <v>1</v>
      </c>
      <c r="AV50" s="23" t="b">
        <v>1</v>
      </c>
      <c r="AW50" s="23" t="b">
        <v>1</v>
      </c>
      <c r="AX50" s="23" t="b">
        <v>1</v>
      </c>
      <c r="AY50" s="23" t="b">
        <v>1</v>
      </c>
      <c r="AZ50" s="23" t="b">
        <v>1</v>
      </c>
      <c r="BA50" s="23" t="b">
        <v>1</v>
      </c>
      <c r="BE50" s="23" t="s">
        <v>585</v>
      </c>
      <c r="BF50" s="23" t="s">
        <v>2582</v>
      </c>
      <c r="BG50" s="23" t="b">
        <v>1</v>
      </c>
      <c r="BH50" s="23">
        <v>0.455</v>
      </c>
      <c r="BI50" s="23" t="b">
        <v>0</v>
      </c>
      <c r="BJ50" s="23" t="b">
        <v>0</v>
      </c>
      <c r="BK50" s="23" t="b">
        <v>0</v>
      </c>
      <c r="BL50" s="23" t="b">
        <v>0</v>
      </c>
      <c r="BM50" s="23" t="b">
        <v>0</v>
      </c>
      <c r="BN50" s="23" t="b">
        <v>0</v>
      </c>
      <c r="BO50" s="23" t="b">
        <v>0</v>
      </c>
      <c r="BP50" s="23" t="b">
        <v>0</v>
      </c>
      <c r="BQ50" s="23" t="b">
        <v>0</v>
      </c>
      <c r="BR50" s="23" t="b">
        <v>0</v>
      </c>
      <c r="BS50" s="23" t="b">
        <v>1</v>
      </c>
    </row>
    <row r="51" ht="15.75" customHeight="1">
      <c r="A51" s="23" t="s">
        <v>460</v>
      </c>
      <c r="B51" s="23" t="s">
        <v>2547</v>
      </c>
      <c r="C51" s="23" t="b">
        <v>1</v>
      </c>
      <c r="D51" s="23">
        <v>0.366</v>
      </c>
      <c r="E51" s="23" t="b">
        <f t="shared" si="1"/>
        <v>1</v>
      </c>
      <c r="F51" s="23" t="b">
        <v>1</v>
      </c>
      <c r="G51" s="23" t="b">
        <f t="shared" si="2"/>
        <v>0</v>
      </c>
      <c r="H51" s="23" t="b">
        <v>0</v>
      </c>
      <c r="I51" s="23" t="b">
        <f t="shared" si="3"/>
        <v>0</v>
      </c>
      <c r="J51" s="23" t="b">
        <v>0</v>
      </c>
      <c r="K51" s="23" t="b">
        <f t="shared" si="4"/>
        <v>0</v>
      </c>
      <c r="L51" s="23" t="b">
        <v>0</v>
      </c>
      <c r="M51" s="23" t="b">
        <f t="shared" si="5"/>
        <v>0</v>
      </c>
      <c r="N51" s="23" t="b">
        <v>0</v>
      </c>
      <c r="O51" s="23" t="b">
        <f t="shared" si="6"/>
        <v>0</v>
      </c>
      <c r="P51" s="23" t="b">
        <v>0</v>
      </c>
      <c r="Q51" s="23" t="b">
        <f t="shared" si="7"/>
        <v>0</v>
      </c>
      <c r="R51" s="23" t="b">
        <v>0</v>
      </c>
      <c r="S51" s="23" t="b">
        <f t="shared" si="8"/>
        <v>0</v>
      </c>
      <c r="T51" s="23" t="b">
        <v>0</v>
      </c>
      <c r="U51" s="23" t="b">
        <f t="shared" si="9"/>
        <v>0</v>
      </c>
      <c r="V51" s="23" t="b">
        <v>0</v>
      </c>
      <c r="W51" s="23" t="b">
        <f t="shared" si="10"/>
        <v>0</v>
      </c>
      <c r="X51" s="23" t="b">
        <v>0</v>
      </c>
      <c r="Y51" s="23" t="b">
        <f t="shared" si="11"/>
        <v>0</v>
      </c>
      <c r="Z51" s="23" t="b">
        <v>0</v>
      </c>
      <c r="AA51" s="23" t="b">
        <f t="shared" si="12"/>
        <v>0</v>
      </c>
      <c r="AB51" s="23" t="b">
        <v>0</v>
      </c>
      <c r="AC51" s="23" t="b">
        <f t="shared" si="13"/>
        <v>0</v>
      </c>
      <c r="AD51" s="23" t="b">
        <v>0</v>
      </c>
      <c r="AF51" s="23">
        <v>0.9</v>
      </c>
      <c r="AG51" s="23">
        <f t="shared" si="19"/>
        <v>23</v>
      </c>
      <c r="AH51" s="23">
        <v>169.0</v>
      </c>
      <c r="AI51" s="23">
        <v>192.0</v>
      </c>
      <c r="AJ51" s="23">
        <f t="shared" si="20"/>
        <v>11.97916667</v>
      </c>
      <c r="AL51" s="23" t="s">
        <v>2390</v>
      </c>
      <c r="AM51" s="23" t="s">
        <v>2583</v>
      </c>
      <c r="AN51" s="23" t="b">
        <v>0</v>
      </c>
      <c r="AO51" s="23">
        <v>0.634</v>
      </c>
      <c r="AP51" s="23" t="b">
        <f t="shared" si="14"/>
        <v>0</v>
      </c>
      <c r="AQ51" s="23" t="b">
        <v>0</v>
      </c>
      <c r="AR51" s="23" t="b">
        <v>0</v>
      </c>
      <c r="AS51" s="23" t="b">
        <v>0</v>
      </c>
      <c r="AT51" s="23" t="b">
        <v>0</v>
      </c>
      <c r="AU51" s="23" t="b">
        <v>0</v>
      </c>
      <c r="AV51" s="23" t="b">
        <v>0</v>
      </c>
      <c r="AW51" s="23" t="b">
        <v>0</v>
      </c>
      <c r="AX51" s="23" t="b">
        <v>0</v>
      </c>
      <c r="AY51" s="23" t="b">
        <v>0</v>
      </c>
      <c r="AZ51" s="23" t="b">
        <v>0</v>
      </c>
      <c r="BA51" s="23" t="b">
        <v>0</v>
      </c>
      <c r="BE51" s="23" t="s">
        <v>591</v>
      </c>
      <c r="BF51" s="23" t="s">
        <v>2584</v>
      </c>
      <c r="BG51" s="23" t="b">
        <v>1</v>
      </c>
      <c r="BH51" s="23">
        <v>0.931</v>
      </c>
      <c r="BI51" s="23" t="b">
        <v>0</v>
      </c>
      <c r="BJ51" s="23" t="b">
        <v>1</v>
      </c>
      <c r="BK51" s="23" t="b">
        <v>1</v>
      </c>
      <c r="BL51" s="23" t="b">
        <v>1</v>
      </c>
      <c r="BM51" s="23" t="b">
        <v>1</v>
      </c>
      <c r="BN51" s="23" t="b">
        <v>1</v>
      </c>
      <c r="BO51" s="23" t="b">
        <v>1</v>
      </c>
      <c r="BP51" s="23" t="b">
        <v>1</v>
      </c>
      <c r="BQ51" s="23" t="b">
        <v>1</v>
      </c>
      <c r="BR51" s="23" t="b">
        <v>1</v>
      </c>
      <c r="BS51" s="23" t="b">
        <v>1</v>
      </c>
    </row>
    <row r="52" ht="15.75" customHeight="1">
      <c r="A52" s="23" t="s">
        <v>467</v>
      </c>
      <c r="B52" s="23" t="s">
        <v>2549</v>
      </c>
      <c r="C52" s="23" t="b">
        <v>1</v>
      </c>
      <c r="D52" s="23">
        <v>0.683</v>
      </c>
      <c r="E52" s="23" t="b">
        <f t="shared" si="1"/>
        <v>1</v>
      </c>
      <c r="F52" s="23" t="b">
        <v>1</v>
      </c>
      <c r="G52" s="23" t="b">
        <f t="shared" si="2"/>
        <v>1</v>
      </c>
      <c r="H52" s="23" t="b">
        <v>1</v>
      </c>
      <c r="I52" s="23" t="b">
        <f t="shared" si="3"/>
        <v>1</v>
      </c>
      <c r="J52" s="23" t="b">
        <v>1</v>
      </c>
      <c r="K52" s="23" t="b">
        <f t="shared" si="4"/>
        <v>1</v>
      </c>
      <c r="L52" s="23" t="b">
        <v>1</v>
      </c>
      <c r="M52" s="23" t="b">
        <f t="shared" si="5"/>
        <v>1</v>
      </c>
      <c r="N52" s="23" t="b">
        <v>1</v>
      </c>
      <c r="O52" s="23" t="b">
        <f t="shared" si="6"/>
        <v>1</v>
      </c>
      <c r="P52" s="23" t="b">
        <v>1</v>
      </c>
      <c r="Q52" s="23" t="b">
        <f t="shared" si="7"/>
        <v>1</v>
      </c>
      <c r="R52" s="23" t="b">
        <v>1</v>
      </c>
      <c r="S52" s="23" t="b">
        <f t="shared" si="8"/>
        <v>0</v>
      </c>
      <c r="T52" s="23" t="b">
        <v>0</v>
      </c>
      <c r="U52" s="23" t="b">
        <f t="shared" si="9"/>
        <v>0</v>
      </c>
      <c r="V52" s="23" t="b">
        <v>0</v>
      </c>
      <c r="W52" s="23" t="b">
        <f t="shared" si="10"/>
        <v>0</v>
      </c>
      <c r="X52" s="23" t="b">
        <v>0</v>
      </c>
      <c r="Y52" s="23" t="b">
        <f t="shared" si="11"/>
        <v>0</v>
      </c>
      <c r="Z52" s="23" t="b">
        <v>0</v>
      </c>
      <c r="AA52" s="23" t="b">
        <f t="shared" si="12"/>
        <v>0</v>
      </c>
      <c r="AB52" s="23" t="b">
        <v>0</v>
      </c>
      <c r="AC52" s="23" t="b">
        <f t="shared" si="13"/>
        <v>0</v>
      </c>
      <c r="AD52" s="23" t="b">
        <v>0</v>
      </c>
      <c r="AF52" s="23">
        <v>0.85</v>
      </c>
      <c r="AG52" s="23">
        <f t="shared" si="19"/>
        <v>30</v>
      </c>
      <c r="AH52" s="23">
        <v>162.0</v>
      </c>
      <c r="AI52" s="23">
        <v>192.0</v>
      </c>
      <c r="AJ52" s="23">
        <f t="shared" si="20"/>
        <v>15.625</v>
      </c>
      <c r="AL52" s="23" t="s">
        <v>2398</v>
      </c>
      <c r="AM52" s="23" t="s">
        <v>2585</v>
      </c>
      <c r="AN52" s="23" t="b">
        <v>0</v>
      </c>
      <c r="AO52" s="23">
        <v>0.059</v>
      </c>
      <c r="AP52" s="23" t="b">
        <f t="shared" si="14"/>
        <v>0</v>
      </c>
      <c r="AQ52" s="23" t="b">
        <v>1</v>
      </c>
      <c r="AR52" s="23" t="b">
        <v>1</v>
      </c>
      <c r="AS52" s="23" t="b">
        <v>1</v>
      </c>
      <c r="AT52" s="23" t="b">
        <v>1</v>
      </c>
      <c r="AU52" s="23" t="b">
        <v>1</v>
      </c>
      <c r="AV52" s="23" t="b">
        <v>1</v>
      </c>
      <c r="AW52" s="23" t="b">
        <v>1</v>
      </c>
      <c r="AX52" s="23" t="b">
        <v>1</v>
      </c>
      <c r="AY52" s="23" t="b">
        <v>1</v>
      </c>
      <c r="AZ52" s="23" t="b">
        <v>1</v>
      </c>
      <c r="BA52" s="23" t="b">
        <v>1</v>
      </c>
      <c r="BE52" s="23" t="s">
        <v>599</v>
      </c>
      <c r="BF52" s="23" t="s">
        <v>2586</v>
      </c>
      <c r="BG52" s="23" t="b">
        <v>1</v>
      </c>
      <c r="BH52" s="23">
        <v>0.95</v>
      </c>
      <c r="BI52" s="23" t="b">
        <v>1</v>
      </c>
      <c r="BJ52" s="23" t="b">
        <v>1</v>
      </c>
      <c r="BK52" s="23" t="b">
        <v>1</v>
      </c>
      <c r="BL52" s="23" t="b">
        <v>1</v>
      </c>
      <c r="BM52" s="23" t="b">
        <v>1</v>
      </c>
      <c r="BN52" s="23" t="b">
        <v>1</v>
      </c>
      <c r="BO52" s="23" t="b">
        <v>1</v>
      </c>
      <c r="BP52" s="23" t="b">
        <v>1</v>
      </c>
      <c r="BQ52" s="23" t="b">
        <v>1</v>
      </c>
      <c r="BR52" s="23" t="b">
        <v>1</v>
      </c>
      <c r="BS52" s="23" t="b">
        <v>1</v>
      </c>
    </row>
    <row r="53" ht="15.75" customHeight="1">
      <c r="A53" s="23" t="s">
        <v>473</v>
      </c>
      <c r="B53" s="23" t="s">
        <v>2551</v>
      </c>
      <c r="C53" s="23" t="b">
        <v>1</v>
      </c>
      <c r="D53" s="23">
        <v>0.752</v>
      </c>
      <c r="E53" s="23" t="b">
        <f t="shared" si="1"/>
        <v>1</v>
      </c>
      <c r="F53" s="23" t="b">
        <v>1</v>
      </c>
      <c r="G53" s="23" t="b">
        <f t="shared" si="2"/>
        <v>1</v>
      </c>
      <c r="H53" s="23" t="b">
        <v>1</v>
      </c>
      <c r="I53" s="23" t="b">
        <f t="shared" si="3"/>
        <v>1</v>
      </c>
      <c r="J53" s="23" t="b">
        <v>1</v>
      </c>
      <c r="K53" s="23" t="b">
        <f t="shared" si="4"/>
        <v>1</v>
      </c>
      <c r="L53" s="23" t="b">
        <v>1</v>
      </c>
      <c r="M53" s="23" t="b">
        <f t="shared" si="5"/>
        <v>1</v>
      </c>
      <c r="N53" s="23" t="b">
        <v>1</v>
      </c>
      <c r="O53" s="23" t="b">
        <f t="shared" si="6"/>
        <v>1</v>
      </c>
      <c r="P53" s="23" t="b">
        <v>1</v>
      </c>
      <c r="Q53" s="23" t="b">
        <f t="shared" si="7"/>
        <v>1</v>
      </c>
      <c r="R53" s="23" t="b">
        <v>1</v>
      </c>
      <c r="S53" s="23" t="b">
        <f t="shared" si="8"/>
        <v>1</v>
      </c>
      <c r="T53" s="23" t="b">
        <v>1</v>
      </c>
      <c r="U53" s="23" t="b">
        <f t="shared" si="9"/>
        <v>1</v>
      </c>
      <c r="V53" s="23" t="b">
        <v>1</v>
      </c>
      <c r="W53" s="23" t="b">
        <f t="shared" si="10"/>
        <v>0</v>
      </c>
      <c r="X53" s="23" t="b">
        <v>0</v>
      </c>
      <c r="Y53" s="23" t="b">
        <f t="shared" si="11"/>
        <v>0</v>
      </c>
      <c r="Z53" s="23" t="b">
        <v>0</v>
      </c>
      <c r="AA53" s="23" t="b">
        <f t="shared" si="12"/>
        <v>0</v>
      </c>
      <c r="AB53" s="23" t="b">
        <v>0</v>
      </c>
      <c r="AC53" s="23" t="b">
        <f t="shared" si="13"/>
        <v>0</v>
      </c>
      <c r="AD53" s="23" t="b">
        <v>0</v>
      </c>
      <c r="AF53" s="23">
        <v>0.8</v>
      </c>
      <c r="AG53" s="23">
        <f t="shared" si="19"/>
        <v>45</v>
      </c>
      <c r="AH53" s="23">
        <v>147.0</v>
      </c>
      <c r="AI53" s="23">
        <v>192.0</v>
      </c>
      <c r="AJ53" s="23">
        <f t="shared" si="20"/>
        <v>23.4375</v>
      </c>
      <c r="AL53" s="23" t="s">
        <v>2464</v>
      </c>
      <c r="AM53" s="23" t="s">
        <v>2587</v>
      </c>
      <c r="AN53" s="23" t="b">
        <v>0</v>
      </c>
      <c r="AO53" s="23">
        <v>0.545</v>
      </c>
      <c r="AP53" s="23" t="b">
        <f t="shared" si="14"/>
        <v>0</v>
      </c>
      <c r="AQ53" s="23" t="b">
        <v>0</v>
      </c>
      <c r="AR53" s="23" t="b">
        <v>0</v>
      </c>
      <c r="AS53" s="23" t="b">
        <v>0</v>
      </c>
      <c r="AT53" s="23" t="b">
        <v>0</v>
      </c>
      <c r="AU53" s="23" t="b">
        <v>0</v>
      </c>
      <c r="AV53" s="23" t="b">
        <v>0</v>
      </c>
      <c r="AW53" s="23" t="b">
        <v>0</v>
      </c>
      <c r="AX53" s="23" t="b">
        <v>0</v>
      </c>
      <c r="AY53" s="23" t="b">
        <v>0</v>
      </c>
      <c r="AZ53" s="23" t="b">
        <v>1</v>
      </c>
      <c r="BA53" s="23" t="b">
        <v>1</v>
      </c>
      <c r="BE53" s="23" t="s">
        <v>607</v>
      </c>
      <c r="BF53" s="23" t="s">
        <v>2588</v>
      </c>
      <c r="BG53" s="23" t="b">
        <v>1</v>
      </c>
      <c r="BH53" s="23">
        <v>0.832</v>
      </c>
      <c r="BI53" s="23" t="b">
        <v>0</v>
      </c>
      <c r="BJ53" s="23" t="b">
        <v>0</v>
      </c>
      <c r="BK53" s="23" t="b">
        <v>0</v>
      </c>
      <c r="BL53" s="23" t="b">
        <v>1</v>
      </c>
      <c r="BM53" s="23" t="b">
        <v>1</v>
      </c>
      <c r="BN53" s="23" t="b">
        <v>1</v>
      </c>
      <c r="BO53" s="23" t="b">
        <v>1</v>
      </c>
      <c r="BP53" s="23" t="b">
        <v>1</v>
      </c>
      <c r="BQ53" s="23" t="b">
        <v>1</v>
      </c>
      <c r="BR53" s="23" t="b">
        <v>1</v>
      </c>
      <c r="BS53" s="23" t="b">
        <v>1</v>
      </c>
    </row>
    <row r="54" ht="15.75" customHeight="1">
      <c r="A54" s="23" t="s">
        <v>480</v>
      </c>
      <c r="B54" s="23" t="s">
        <v>2553</v>
      </c>
      <c r="C54" s="23" t="b">
        <v>1</v>
      </c>
      <c r="D54" s="23">
        <v>0.782</v>
      </c>
      <c r="E54" s="23" t="b">
        <f t="shared" si="1"/>
        <v>1</v>
      </c>
      <c r="F54" s="23" t="b">
        <v>1</v>
      </c>
      <c r="G54" s="23" t="b">
        <f t="shared" si="2"/>
        <v>1</v>
      </c>
      <c r="H54" s="23" t="b">
        <v>1</v>
      </c>
      <c r="I54" s="23" t="b">
        <f t="shared" si="3"/>
        <v>1</v>
      </c>
      <c r="J54" s="23" t="b">
        <v>1</v>
      </c>
      <c r="K54" s="23" t="b">
        <f t="shared" si="4"/>
        <v>1</v>
      </c>
      <c r="L54" s="23" t="b">
        <v>1</v>
      </c>
      <c r="M54" s="23" t="b">
        <f t="shared" si="5"/>
        <v>1</v>
      </c>
      <c r="N54" s="23" t="b">
        <v>1</v>
      </c>
      <c r="O54" s="23" t="b">
        <f t="shared" si="6"/>
        <v>1</v>
      </c>
      <c r="P54" s="23" t="b">
        <v>1</v>
      </c>
      <c r="Q54" s="23" t="b">
        <f t="shared" si="7"/>
        <v>1</v>
      </c>
      <c r="R54" s="23" t="b">
        <v>1</v>
      </c>
      <c r="S54" s="23" t="b">
        <f t="shared" si="8"/>
        <v>1</v>
      </c>
      <c r="T54" s="23" t="b">
        <v>1</v>
      </c>
      <c r="U54" s="23" t="b">
        <f t="shared" si="9"/>
        <v>1</v>
      </c>
      <c r="V54" s="23" t="b">
        <v>1</v>
      </c>
      <c r="W54" s="23" t="b">
        <f t="shared" si="10"/>
        <v>0</v>
      </c>
      <c r="X54" s="23" t="b">
        <v>0</v>
      </c>
      <c r="Y54" s="23" t="b">
        <f t="shared" si="11"/>
        <v>0</v>
      </c>
      <c r="Z54" s="23" t="b">
        <v>0</v>
      </c>
      <c r="AA54" s="23" t="b">
        <f t="shared" si="12"/>
        <v>0</v>
      </c>
      <c r="AB54" s="23" t="b">
        <v>0</v>
      </c>
      <c r="AC54" s="23" t="b">
        <f t="shared" si="13"/>
        <v>0</v>
      </c>
      <c r="AD54" s="23" t="b">
        <v>0</v>
      </c>
      <c r="AF54" s="23">
        <v>0.75</v>
      </c>
      <c r="AG54" s="23">
        <f t="shared" si="19"/>
        <v>56</v>
      </c>
      <c r="AH54" s="23">
        <v>136.0</v>
      </c>
      <c r="AI54" s="23">
        <v>192.0</v>
      </c>
      <c r="AJ54" s="23">
        <f t="shared" si="20"/>
        <v>29.16666667</v>
      </c>
      <c r="BE54" s="23" t="s">
        <v>614</v>
      </c>
      <c r="BF54" s="23" t="s">
        <v>2589</v>
      </c>
      <c r="BG54" s="23" t="b">
        <v>1</v>
      </c>
      <c r="BH54" s="23">
        <v>0.97</v>
      </c>
      <c r="BI54" s="23" t="b">
        <v>1</v>
      </c>
      <c r="BJ54" s="23" t="b">
        <v>1</v>
      </c>
      <c r="BK54" s="23" t="b">
        <v>1</v>
      </c>
      <c r="BL54" s="23" t="b">
        <v>1</v>
      </c>
      <c r="BM54" s="23" t="b">
        <v>1</v>
      </c>
      <c r="BN54" s="23" t="b">
        <v>1</v>
      </c>
      <c r="BO54" s="23" t="b">
        <v>1</v>
      </c>
      <c r="BP54" s="23" t="b">
        <v>1</v>
      </c>
      <c r="BQ54" s="23" t="b">
        <v>1</v>
      </c>
      <c r="BR54" s="23" t="b">
        <v>1</v>
      </c>
      <c r="BS54" s="23" t="b">
        <v>1</v>
      </c>
    </row>
    <row r="55" ht="15.75" customHeight="1">
      <c r="A55" s="23" t="s">
        <v>488</v>
      </c>
      <c r="B55" s="23" t="s">
        <v>2555</v>
      </c>
      <c r="C55" s="23" t="b">
        <v>1</v>
      </c>
      <c r="D55" s="23">
        <v>0.208</v>
      </c>
      <c r="E55" s="23" t="b">
        <f t="shared" si="1"/>
        <v>0</v>
      </c>
      <c r="F55" s="23" t="b">
        <v>0</v>
      </c>
      <c r="G55" s="23" t="b">
        <f t="shared" si="2"/>
        <v>0</v>
      </c>
      <c r="H55" s="23" t="b">
        <v>0</v>
      </c>
      <c r="I55" s="23" t="b">
        <f t="shared" si="3"/>
        <v>0</v>
      </c>
      <c r="J55" s="23" t="b">
        <v>0</v>
      </c>
      <c r="K55" s="23" t="b">
        <f t="shared" si="4"/>
        <v>0</v>
      </c>
      <c r="L55" s="23" t="b">
        <v>0</v>
      </c>
      <c r="M55" s="23" t="b">
        <f t="shared" si="5"/>
        <v>0</v>
      </c>
      <c r="N55" s="23" t="b">
        <v>0</v>
      </c>
      <c r="O55" s="23" t="b">
        <f t="shared" si="6"/>
        <v>0</v>
      </c>
      <c r="P55" s="23" t="b">
        <v>0</v>
      </c>
      <c r="Q55" s="23" t="b">
        <f t="shared" si="7"/>
        <v>0</v>
      </c>
      <c r="R55" s="23" t="b">
        <v>0</v>
      </c>
      <c r="S55" s="23" t="b">
        <f t="shared" si="8"/>
        <v>0</v>
      </c>
      <c r="T55" s="23" t="b">
        <v>0</v>
      </c>
      <c r="U55" s="23" t="b">
        <f t="shared" si="9"/>
        <v>0</v>
      </c>
      <c r="V55" s="23" t="b">
        <v>0</v>
      </c>
      <c r="W55" s="23" t="b">
        <f t="shared" si="10"/>
        <v>0</v>
      </c>
      <c r="X55" s="23" t="b">
        <v>0</v>
      </c>
      <c r="Y55" s="23" t="b">
        <f t="shared" si="11"/>
        <v>0</v>
      </c>
      <c r="Z55" s="23" t="b">
        <v>0</v>
      </c>
      <c r="AA55" s="23" t="b">
        <f t="shared" si="12"/>
        <v>0</v>
      </c>
      <c r="AB55" s="23" t="b">
        <v>0</v>
      </c>
      <c r="AC55" s="23" t="b">
        <f t="shared" si="13"/>
        <v>0</v>
      </c>
      <c r="AD55" s="23" t="b">
        <v>0</v>
      </c>
      <c r="AF55" s="23">
        <v>0.7</v>
      </c>
      <c r="AG55" s="23">
        <f t="shared" si="19"/>
        <v>64</v>
      </c>
      <c r="AH55" s="23">
        <v>128.0</v>
      </c>
      <c r="AI55" s="23">
        <v>192.0</v>
      </c>
      <c r="AJ55" s="23">
        <f t="shared" si="20"/>
        <v>33.33333333</v>
      </c>
      <c r="BE55" s="23" t="s">
        <v>621</v>
      </c>
      <c r="BF55" s="23" t="s">
        <v>2590</v>
      </c>
      <c r="BG55" s="23" t="b">
        <v>1</v>
      </c>
      <c r="BH55" s="23">
        <v>0.842</v>
      </c>
      <c r="BI55" s="23" t="b">
        <v>0</v>
      </c>
      <c r="BJ55" s="23" t="b">
        <v>0</v>
      </c>
      <c r="BK55" s="23" t="b">
        <v>0</v>
      </c>
      <c r="BL55" s="23" t="b">
        <v>1</v>
      </c>
      <c r="BM55" s="23" t="b">
        <v>1</v>
      </c>
      <c r="BN55" s="23" t="b">
        <v>1</v>
      </c>
      <c r="BO55" s="23" t="b">
        <v>1</v>
      </c>
      <c r="BP55" s="23" t="b">
        <v>1</v>
      </c>
      <c r="BQ55" s="23" t="b">
        <v>1</v>
      </c>
      <c r="BR55" s="23" t="b">
        <v>1</v>
      </c>
      <c r="BS55" s="23" t="b">
        <v>1</v>
      </c>
    </row>
    <row r="56" ht="15.75" customHeight="1">
      <c r="A56" s="23" t="s">
        <v>497</v>
      </c>
      <c r="B56" s="23" t="s">
        <v>2557</v>
      </c>
      <c r="C56" s="23" t="b">
        <v>1</v>
      </c>
      <c r="D56" s="23">
        <v>0.079</v>
      </c>
      <c r="E56" s="23" t="b">
        <f t="shared" si="1"/>
        <v>0</v>
      </c>
      <c r="F56" s="23" t="b">
        <v>0</v>
      </c>
      <c r="G56" s="23" t="b">
        <f t="shared" si="2"/>
        <v>0</v>
      </c>
      <c r="H56" s="23" t="b">
        <v>0</v>
      </c>
      <c r="I56" s="23" t="b">
        <f t="shared" si="3"/>
        <v>0</v>
      </c>
      <c r="J56" s="23" t="b">
        <v>0</v>
      </c>
      <c r="K56" s="23" t="b">
        <f t="shared" si="4"/>
        <v>0</v>
      </c>
      <c r="L56" s="23" t="b">
        <v>0</v>
      </c>
      <c r="M56" s="23" t="b">
        <f t="shared" si="5"/>
        <v>0</v>
      </c>
      <c r="N56" s="23" t="b">
        <v>0</v>
      </c>
      <c r="O56" s="23" t="b">
        <f t="shared" si="6"/>
        <v>0</v>
      </c>
      <c r="P56" s="23" t="b">
        <v>0</v>
      </c>
      <c r="Q56" s="23" t="b">
        <f t="shared" si="7"/>
        <v>0</v>
      </c>
      <c r="R56" s="23" t="b">
        <v>0</v>
      </c>
      <c r="S56" s="23" t="b">
        <f t="shared" si="8"/>
        <v>0</v>
      </c>
      <c r="T56" s="23" t="b">
        <v>0</v>
      </c>
      <c r="U56" s="23" t="b">
        <f t="shared" si="9"/>
        <v>0</v>
      </c>
      <c r="V56" s="23" t="b">
        <v>0</v>
      </c>
      <c r="W56" s="23" t="b">
        <f t="shared" si="10"/>
        <v>0</v>
      </c>
      <c r="X56" s="23" t="b">
        <v>0</v>
      </c>
      <c r="Y56" s="23" t="b">
        <f t="shared" si="11"/>
        <v>0</v>
      </c>
      <c r="Z56" s="23" t="b">
        <v>0</v>
      </c>
      <c r="AA56" s="23" t="b">
        <f t="shared" si="12"/>
        <v>0</v>
      </c>
      <c r="AB56" s="23" t="b">
        <v>0</v>
      </c>
      <c r="AC56" s="23" t="b">
        <f t="shared" si="13"/>
        <v>0</v>
      </c>
      <c r="AD56" s="23" t="b">
        <v>0</v>
      </c>
      <c r="AF56" s="23">
        <v>0.65</v>
      </c>
      <c r="AG56" s="23">
        <f t="shared" si="19"/>
        <v>68</v>
      </c>
      <c r="AH56" s="23">
        <v>124.0</v>
      </c>
      <c r="AI56" s="23">
        <v>192.0</v>
      </c>
      <c r="AJ56" s="23">
        <f t="shared" si="20"/>
        <v>35.41666667</v>
      </c>
      <c r="BE56" s="23" t="s">
        <v>629</v>
      </c>
      <c r="BF56" s="23" t="s">
        <v>2591</v>
      </c>
      <c r="BG56" s="23" t="b">
        <v>1</v>
      </c>
      <c r="BH56" s="23">
        <v>0.891</v>
      </c>
      <c r="BI56" s="23" t="b">
        <v>0</v>
      </c>
      <c r="BJ56" s="23" t="b">
        <v>0</v>
      </c>
      <c r="BK56" s="23" t="b">
        <v>1</v>
      </c>
      <c r="BL56" s="23" t="b">
        <v>1</v>
      </c>
      <c r="BM56" s="23" t="b">
        <v>1</v>
      </c>
      <c r="BN56" s="23" t="b">
        <v>1</v>
      </c>
      <c r="BO56" s="23" t="b">
        <v>1</v>
      </c>
      <c r="BP56" s="23" t="b">
        <v>1</v>
      </c>
      <c r="BQ56" s="23" t="b">
        <v>1</v>
      </c>
      <c r="BR56" s="23" t="b">
        <v>1</v>
      </c>
      <c r="BS56" s="23" t="b">
        <v>1</v>
      </c>
    </row>
    <row r="57" ht="15.75" customHeight="1">
      <c r="A57" s="23" t="s">
        <v>505</v>
      </c>
      <c r="B57" s="23" t="s">
        <v>2559</v>
      </c>
      <c r="C57" s="23" t="b">
        <v>1</v>
      </c>
      <c r="D57" s="23">
        <v>0.941</v>
      </c>
      <c r="E57" s="23" t="b">
        <f t="shared" si="1"/>
        <v>1</v>
      </c>
      <c r="F57" s="23" t="b">
        <v>1</v>
      </c>
      <c r="G57" s="23" t="b">
        <f t="shared" si="2"/>
        <v>1</v>
      </c>
      <c r="H57" s="23" t="b">
        <v>1</v>
      </c>
      <c r="I57" s="23" t="b">
        <f t="shared" si="3"/>
        <v>1</v>
      </c>
      <c r="J57" s="23" t="b">
        <v>1</v>
      </c>
      <c r="K57" s="23" t="b">
        <f t="shared" si="4"/>
        <v>1</v>
      </c>
      <c r="L57" s="23" t="b">
        <v>1</v>
      </c>
      <c r="M57" s="23" t="b">
        <f t="shared" si="5"/>
        <v>1</v>
      </c>
      <c r="N57" s="23" t="b">
        <v>1</v>
      </c>
      <c r="O57" s="23" t="b">
        <f t="shared" si="6"/>
        <v>1</v>
      </c>
      <c r="P57" s="23" t="b">
        <v>1</v>
      </c>
      <c r="Q57" s="23" t="b">
        <f t="shared" si="7"/>
        <v>1</v>
      </c>
      <c r="R57" s="23" t="b">
        <v>1</v>
      </c>
      <c r="S57" s="23" t="b">
        <f t="shared" si="8"/>
        <v>1</v>
      </c>
      <c r="T57" s="23" t="b">
        <v>1</v>
      </c>
      <c r="U57" s="23" t="b">
        <f t="shared" si="9"/>
        <v>1</v>
      </c>
      <c r="V57" s="23" t="b">
        <v>1</v>
      </c>
      <c r="W57" s="23" t="b">
        <f t="shared" si="10"/>
        <v>1</v>
      </c>
      <c r="X57" s="23" t="b">
        <v>1</v>
      </c>
      <c r="Y57" s="23" t="b">
        <f t="shared" si="11"/>
        <v>0</v>
      </c>
      <c r="Z57" s="23" t="b">
        <v>0</v>
      </c>
      <c r="AA57" s="23" t="b">
        <f t="shared" si="12"/>
        <v>1</v>
      </c>
      <c r="AB57" s="23" t="b">
        <v>1</v>
      </c>
      <c r="AC57" s="23" t="b">
        <f t="shared" si="13"/>
        <v>0</v>
      </c>
      <c r="AD57" s="23" t="b">
        <v>0</v>
      </c>
      <c r="AF57" s="23">
        <v>0.6</v>
      </c>
      <c r="AG57" s="23">
        <f t="shared" si="19"/>
        <v>69</v>
      </c>
      <c r="AH57" s="23">
        <v>123.0</v>
      </c>
      <c r="AI57" s="23">
        <v>192.0</v>
      </c>
      <c r="AJ57" s="23">
        <f t="shared" si="20"/>
        <v>35.9375</v>
      </c>
      <c r="BE57" s="23" t="s">
        <v>637</v>
      </c>
      <c r="BF57" s="23" t="s">
        <v>2592</v>
      </c>
      <c r="BG57" s="23" t="b">
        <v>1</v>
      </c>
      <c r="BH57" s="23">
        <v>0.802</v>
      </c>
      <c r="BI57" s="23" t="b">
        <v>0</v>
      </c>
      <c r="BJ57" s="23" t="b">
        <v>0</v>
      </c>
      <c r="BK57" s="23" t="b">
        <v>0</v>
      </c>
      <c r="BL57" s="23" t="b">
        <v>1</v>
      </c>
      <c r="BM57" s="23" t="b">
        <v>1</v>
      </c>
      <c r="BN57" s="23" t="b">
        <v>1</v>
      </c>
      <c r="BO57" s="23" t="b">
        <v>1</v>
      </c>
      <c r="BP57" s="23" t="b">
        <v>1</v>
      </c>
      <c r="BQ57" s="23" t="b">
        <v>1</v>
      </c>
      <c r="BR57" s="23" t="b">
        <v>1</v>
      </c>
      <c r="BS57" s="23" t="b">
        <v>1</v>
      </c>
    </row>
    <row r="58" ht="15.75" customHeight="1">
      <c r="A58" s="23" t="s">
        <v>513</v>
      </c>
      <c r="B58" s="23" t="s">
        <v>2561</v>
      </c>
      <c r="C58" s="23" t="b">
        <v>1</v>
      </c>
      <c r="D58" s="23">
        <v>0.802</v>
      </c>
      <c r="E58" s="23" t="b">
        <f t="shared" si="1"/>
        <v>1</v>
      </c>
      <c r="F58" s="23" t="b">
        <v>1</v>
      </c>
      <c r="G58" s="23" t="b">
        <f t="shared" si="2"/>
        <v>1</v>
      </c>
      <c r="H58" s="23" t="b">
        <v>1</v>
      </c>
      <c r="I58" s="23" t="b">
        <f t="shared" si="3"/>
        <v>1</v>
      </c>
      <c r="J58" s="23" t="b">
        <v>1</v>
      </c>
      <c r="K58" s="23" t="b">
        <f t="shared" si="4"/>
        <v>1</v>
      </c>
      <c r="L58" s="23" t="b">
        <v>1</v>
      </c>
      <c r="M58" s="23" t="b">
        <f t="shared" si="5"/>
        <v>1</v>
      </c>
      <c r="N58" s="23" t="b">
        <v>1</v>
      </c>
      <c r="O58" s="23" t="b">
        <f t="shared" si="6"/>
        <v>1</v>
      </c>
      <c r="P58" s="23" t="b">
        <v>1</v>
      </c>
      <c r="Q58" s="23" t="b">
        <f t="shared" si="7"/>
        <v>1</v>
      </c>
      <c r="R58" s="23" t="b">
        <v>1</v>
      </c>
      <c r="S58" s="23" t="b">
        <f t="shared" si="8"/>
        <v>1</v>
      </c>
      <c r="T58" s="23" t="b">
        <v>1</v>
      </c>
      <c r="U58" s="23" t="b">
        <f t="shared" si="9"/>
        <v>1</v>
      </c>
      <c r="V58" s="23" t="b">
        <v>1</v>
      </c>
      <c r="W58" s="23" t="b">
        <f t="shared" si="10"/>
        <v>1</v>
      </c>
      <c r="X58" s="23" t="b">
        <v>1</v>
      </c>
      <c r="Y58" s="23" t="b">
        <f t="shared" si="11"/>
        <v>0</v>
      </c>
      <c r="Z58" s="23" t="b">
        <v>0</v>
      </c>
      <c r="AA58" s="23" t="b">
        <f t="shared" si="12"/>
        <v>0</v>
      </c>
      <c r="AB58" s="23" t="b">
        <v>0</v>
      </c>
      <c r="AC58" s="23" t="b">
        <f t="shared" si="13"/>
        <v>0</v>
      </c>
      <c r="AD58" s="23" t="b">
        <v>0</v>
      </c>
      <c r="AF58" s="23">
        <v>0.55</v>
      </c>
      <c r="AG58" s="23">
        <f t="shared" si="19"/>
        <v>77</v>
      </c>
      <c r="AH58" s="23">
        <v>115.0</v>
      </c>
      <c r="AI58" s="23">
        <v>192.0</v>
      </c>
      <c r="AJ58" s="23">
        <f t="shared" si="20"/>
        <v>40.10416667</v>
      </c>
      <c r="BE58" s="23" t="s">
        <v>645</v>
      </c>
      <c r="BF58" s="23" t="s">
        <v>2593</v>
      </c>
      <c r="BG58" s="23" t="b">
        <v>1</v>
      </c>
      <c r="BH58" s="23">
        <v>0.545</v>
      </c>
      <c r="BI58" s="23" t="b">
        <v>0</v>
      </c>
      <c r="BJ58" s="23" t="b">
        <v>0</v>
      </c>
      <c r="BK58" s="23" t="b">
        <v>0</v>
      </c>
      <c r="BL58" s="23" t="b">
        <v>0</v>
      </c>
      <c r="BM58" s="23" t="b">
        <v>0</v>
      </c>
      <c r="BN58" s="23" t="b">
        <v>0</v>
      </c>
      <c r="BO58" s="23" t="b">
        <v>0</v>
      </c>
      <c r="BP58" s="23" t="b">
        <v>0</v>
      </c>
      <c r="BQ58" s="23" t="b">
        <v>0</v>
      </c>
      <c r="BR58" s="23" t="b">
        <v>1</v>
      </c>
      <c r="BS58" s="23" t="b">
        <v>1</v>
      </c>
    </row>
    <row r="59" ht="15.75" customHeight="1">
      <c r="A59" s="23" t="s">
        <v>521</v>
      </c>
      <c r="B59" s="23" t="s">
        <v>2563</v>
      </c>
      <c r="C59" s="23" t="b">
        <v>1</v>
      </c>
      <c r="D59" s="23">
        <v>0.208</v>
      </c>
      <c r="E59" s="23" t="b">
        <f t="shared" si="1"/>
        <v>0</v>
      </c>
      <c r="F59" s="23" t="b">
        <v>0</v>
      </c>
      <c r="G59" s="23" t="b">
        <f t="shared" si="2"/>
        <v>0</v>
      </c>
      <c r="H59" s="23" t="b">
        <v>0</v>
      </c>
      <c r="I59" s="23" t="b">
        <f t="shared" si="3"/>
        <v>0</v>
      </c>
      <c r="J59" s="23" t="b">
        <v>0</v>
      </c>
      <c r="K59" s="23" t="b">
        <f t="shared" si="4"/>
        <v>0</v>
      </c>
      <c r="L59" s="23" t="b">
        <v>0</v>
      </c>
      <c r="M59" s="23" t="b">
        <f t="shared" si="5"/>
        <v>0</v>
      </c>
      <c r="N59" s="23" t="b">
        <v>0</v>
      </c>
      <c r="O59" s="23" t="b">
        <f t="shared" si="6"/>
        <v>0</v>
      </c>
      <c r="P59" s="23" t="b">
        <v>0</v>
      </c>
      <c r="Q59" s="23" t="b">
        <f t="shared" si="7"/>
        <v>0</v>
      </c>
      <c r="R59" s="23" t="b">
        <v>0</v>
      </c>
      <c r="S59" s="23" t="b">
        <f t="shared" si="8"/>
        <v>0</v>
      </c>
      <c r="T59" s="23" t="b">
        <v>0</v>
      </c>
      <c r="U59" s="23" t="b">
        <f t="shared" si="9"/>
        <v>0</v>
      </c>
      <c r="V59" s="23" t="b">
        <v>0</v>
      </c>
      <c r="W59" s="23" t="b">
        <f t="shared" si="10"/>
        <v>0</v>
      </c>
      <c r="X59" s="23" t="b">
        <v>0</v>
      </c>
      <c r="Y59" s="23" t="b">
        <f t="shared" si="11"/>
        <v>0</v>
      </c>
      <c r="Z59" s="23" t="b">
        <v>0</v>
      </c>
      <c r="AA59" s="23" t="b">
        <f t="shared" si="12"/>
        <v>0</v>
      </c>
      <c r="AB59" s="23" t="b">
        <v>0</v>
      </c>
      <c r="AC59" s="23" t="b">
        <f t="shared" si="13"/>
        <v>0</v>
      </c>
      <c r="AD59" s="23" t="b">
        <v>0</v>
      </c>
      <c r="AF59" s="23">
        <v>0.5</v>
      </c>
      <c r="AG59" s="23">
        <f t="shared" si="19"/>
        <v>86</v>
      </c>
      <c r="AH59" s="23">
        <v>106.0</v>
      </c>
      <c r="AI59" s="23">
        <v>192.0</v>
      </c>
      <c r="AJ59" s="23">
        <f t="shared" si="20"/>
        <v>44.79166667</v>
      </c>
      <c r="BE59" s="23" t="s">
        <v>652</v>
      </c>
      <c r="BF59" s="23" t="s">
        <v>2594</v>
      </c>
      <c r="BG59" s="23" t="b">
        <v>1</v>
      </c>
      <c r="BH59" s="23">
        <v>0.881</v>
      </c>
      <c r="BI59" s="23" t="b">
        <v>0</v>
      </c>
      <c r="BJ59" s="23" t="b">
        <v>0</v>
      </c>
      <c r="BK59" s="23" t="b">
        <v>1</v>
      </c>
      <c r="BL59" s="23" t="b">
        <v>1</v>
      </c>
      <c r="BM59" s="23" t="b">
        <v>1</v>
      </c>
      <c r="BN59" s="23" t="b">
        <v>1</v>
      </c>
      <c r="BO59" s="23" t="b">
        <v>1</v>
      </c>
      <c r="BP59" s="23" t="b">
        <v>1</v>
      </c>
      <c r="BQ59" s="23" t="b">
        <v>1</v>
      </c>
      <c r="BR59" s="23" t="b">
        <v>1</v>
      </c>
      <c r="BS59" s="23" t="b">
        <v>1</v>
      </c>
    </row>
    <row r="60" ht="15.75" customHeight="1">
      <c r="A60" s="23" t="s">
        <v>529</v>
      </c>
      <c r="B60" s="23" t="s">
        <v>2565</v>
      </c>
      <c r="C60" s="23" t="b">
        <v>1</v>
      </c>
      <c r="D60" s="23">
        <v>0.832</v>
      </c>
      <c r="E60" s="23" t="b">
        <f t="shared" si="1"/>
        <v>1</v>
      </c>
      <c r="F60" s="23" t="b">
        <v>1</v>
      </c>
      <c r="G60" s="23" t="b">
        <f t="shared" si="2"/>
        <v>1</v>
      </c>
      <c r="H60" s="23" t="b">
        <v>1</v>
      </c>
      <c r="I60" s="23" t="b">
        <f t="shared" si="3"/>
        <v>1</v>
      </c>
      <c r="J60" s="23" t="b">
        <v>1</v>
      </c>
      <c r="K60" s="23" t="b">
        <f t="shared" si="4"/>
        <v>1</v>
      </c>
      <c r="L60" s="23" t="b">
        <v>1</v>
      </c>
      <c r="M60" s="23" t="b">
        <f t="shared" si="5"/>
        <v>1</v>
      </c>
      <c r="N60" s="23" t="b">
        <v>1</v>
      </c>
      <c r="O60" s="23" t="b">
        <f t="shared" si="6"/>
        <v>1</v>
      </c>
      <c r="P60" s="23" t="b">
        <v>1</v>
      </c>
      <c r="Q60" s="23" t="b">
        <f t="shared" si="7"/>
        <v>1</v>
      </c>
      <c r="R60" s="23" t="b">
        <v>1</v>
      </c>
      <c r="S60" s="23" t="b">
        <f t="shared" si="8"/>
        <v>1</v>
      </c>
      <c r="T60" s="23" t="b">
        <v>1</v>
      </c>
      <c r="U60" s="23" t="b">
        <f t="shared" si="9"/>
        <v>1</v>
      </c>
      <c r="V60" s="23" t="b">
        <v>1</v>
      </c>
      <c r="W60" s="23" t="b">
        <f t="shared" si="10"/>
        <v>1</v>
      </c>
      <c r="X60" s="23" t="b">
        <v>1</v>
      </c>
      <c r="Y60" s="23" t="b">
        <f t="shared" si="11"/>
        <v>0</v>
      </c>
      <c r="Z60" s="23" t="b">
        <v>0</v>
      </c>
      <c r="AA60" s="23" t="b">
        <f t="shared" si="12"/>
        <v>0</v>
      </c>
      <c r="AB60" s="23" t="b">
        <v>0</v>
      </c>
      <c r="AC60" s="23" t="b">
        <f t="shared" si="13"/>
        <v>0</v>
      </c>
      <c r="AD60" s="23" t="b">
        <v>0</v>
      </c>
      <c r="AF60" s="23">
        <v>0.45</v>
      </c>
      <c r="AG60" s="23">
        <f t="shared" si="19"/>
        <v>97</v>
      </c>
      <c r="AH60" s="23">
        <v>95.0</v>
      </c>
      <c r="AI60" s="23">
        <v>192.0</v>
      </c>
      <c r="AJ60" s="23">
        <f t="shared" si="20"/>
        <v>50.52083333</v>
      </c>
      <c r="BE60" s="23" t="s">
        <v>660</v>
      </c>
      <c r="BF60" s="23" t="s">
        <v>2595</v>
      </c>
      <c r="BG60" s="23" t="b">
        <v>1</v>
      </c>
      <c r="BH60" s="23">
        <v>0.782</v>
      </c>
      <c r="BI60" s="23" t="b">
        <v>0</v>
      </c>
      <c r="BJ60" s="23" t="b">
        <v>0</v>
      </c>
      <c r="BK60" s="23" t="b">
        <v>0</v>
      </c>
      <c r="BL60" s="23" t="b">
        <v>0</v>
      </c>
      <c r="BM60" s="23" t="b">
        <v>1</v>
      </c>
      <c r="BN60" s="23" t="b">
        <v>1</v>
      </c>
      <c r="BO60" s="23" t="b">
        <v>1</v>
      </c>
      <c r="BP60" s="23" t="b">
        <v>1</v>
      </c>
      <c r="BQ60" s="23" t="b">
        <v>1</v>
      </c>
      <c r="BR60" s="23" t="b">
        <v>1</v>
      </c>
      <c r="BS60" s="23" t="b">
        <v>1</v>
      </c>
    </row>
    <row r="61" ht="15.75" customHeight="1">
      <c r="A61" s="23" t="s">
        <v>537</v>
      </c>
      <c r="B61" s="23" t="s">
        <v>2567</v>
      </c>
      <c r="C61" s="23" t="b">
        <v>1</v>
      </c>
      <c r="D61" s="23">
        <v>0.901</v>
      </c>
      <c r="E61" s="23" t="b">
        <f t="shared" si="1"/>
        <v>1</v>
      </c>
      <c r="F61" s="23" t="b">
        <v>1</v>
      </c>
      <c r="G61" s="23" t="b">
        <f t="shared" si="2"/>
        <v>1</v>
      </c>
      <c r="H61" s="23" t="b">
        <v>1</v>
      </c>
      <c r="I61" s="23" t="b">
        <f t="shared" si="3"/>
        <v>1</v>
      </c>
      <c r="J61" s="23" t="b">
        <v>1</v>
      </c>
      <c r="K61" s="23" t="b">
        <f t="shared" si="4"/>
        <v>1</v>
      </c>
      <c r="L61" s="23" t="b">
        <v>1</v>
      </c>
      <c r="M61" s="23" t="b">
        <f t="shared" si="5"/>
        <v>1</v>
      </c>
      <c r="N61" s="23" t="b">
        <v>1</v>
      </c>
      <c r="O61" s="23" t="b">
        <f t="shared" si="6"/>
        <v>1</v>
      </c>
      <c r="P61" s="23" t="b">
        <v>1</v>
      </c>
      <c r="Q61" s="23" t="b">
        <f t="shared" si="7"/>
        <v>1</v>
      </c>
      <c r="R61" s="23" t="b">
        <v>1</v>
      </c>
      <c r="S61" s="23" t="b">
        <f t="shared" si="8"/>
        <v>1</v>
      </c>
      <c r="T61" s="23" t="b">
        <v>1</v>
      </c>
      <c r="U61" s="23" t="b">
        <f t="shared" si="9"/>
        <v>1</v>
      </c>
      <c r="V61" s="23" t="b">
        <v>1</v>
      </c>
      <c r="W61" s="23" t="b">
        <f t="shared" si="10"/>
        <v>1</v>
      </c>
      <c r="X61" s="23" t="b">
        <v>1</v>
      </c>
      <c r="Y61" s="23" t="b">
        <f t="shared" si="11"/>
        <v>0</v>
      </c>
      <c r="Z61" s="23" t="b">
        <v>0</v>
      </c>
      <c r="AA61" s="23" t="b">
        <f t="shared" si="12"/>
        <v>1</v>
      </c>
      <c r="AB61" s="23" t="b">
        <v>1</v>
      </c>
      <c r="AC61" s="23" t="b">
        <f t="shared" si="13"/>
        <v>0</v>
      </c>
      <c r="AD61" s="23" t="b">
        <v>0</v>
      </c>
      <c r="BE61" s="23" t="s">
        <v>668</v>
      </c>
      <c r="BF61" s="23" t="s">
        <v>2596</v>
      </c>
      <c r="BG61" s="23" t="b">
        <v>1</v>
      </c>
      <c r="BH61" s="23">
        <v>0.752</v>
      </c>
      <c r="BI61" s="23" t="b">
        <v>0</v>
      </c>
      <c r="BJ61" s="23" t="b">
        <v>0</v>
      </c>
      <c r="BK61" s="23" t="b">
        <v>0</v>
      </c>
      <c r="BL61" s="23" t="b">
        <v>0</v>
      </c>
      <c r="BM61" s="23" t="b">
        <v>1</v>
      </c>
      <c r="BN61" s="23" t="b">
        <v>1</v>
      </c>
      <c r="BO61" s="23" t="b">
        <v>1</v>
      </c>
      <c r="BP61" s="23" t="b">
        <v>1</v>
      </c>
      <c r="BQ61" s="23" t="b">
        <v>1</v>
      </c>
      <c r="BR61" s="23" t="b">
        <v>1</v>
      </c>
      <c r="BS61" s="23" t="b">
        <v>1</v>
      </c>
    </row>
    <row r="62" ht="15.75" customHeight="1">
      <c r="A62" s="23" t="s">
        <v>545</v>
      </c>
      <c r="B62" s="23" t="s">
        <v>2569</v>
      </c>
      <c r="C62" s="23" t="b">
        <v>1</v>
      </c>
      <c r="D62" s="23">
        <v>0.515</v>
      </c>
      <c r="E62" s="23" t="b">
        <f t="shared" si="1"/>
        <v>1</v>
      </c>
      <c r="F62" s="23" t="b">
        <v>1</v>
      </c>
      <c r="G62" s="23" t="b">
        <f t="shared" si="2"/>
        <v>1</v>
      </c>
      <c r="H62" s="23" t="b">
        <v>1</v>
      </c>
      <c r="I62" s="23" t="b">
        <f t="shared" si="3"/>
        <v>1</v>
      </c>
      <c r="J62" s="23" t="b">
        <v>1</v>
      </c>
      <c r="K62" s="23" t="b">
        <f t="shared" si="4"/>
        <v>1</v>
      </c>
      <c r="L62" s="23" t="b">
        <v>1</v>
      </c>
      <c r="M62" s="23" t="b">
        <f t="shared" si="5"/>
        <v>0</v>
      </c>
      <c r="N62" s="23" t="b">
        <v>0</v>
      </c>
      <c r="O62" s="23" t="b">
        <f t="shared" si="6"/>
        <v>0</v>
      </c>
      <c r="P62" s="23" t="b">
        <v>0</v>
      </c>
      <c r="Q62" s="23" t="b">
        <f t="shared" si="7"/>
        <v>0</v>
      </c>
      <c r="R62" s="23" t="b">
        <v>0</v>
      </c>
      <c r="S62" s="23" t="b">
        <f t="shared" si="8"/>
        <v>0</v>
      </c>
      <c r="T62" s="23" t="b">
        <v>0</v>
      </c>
      <c r="U62" s="23" t="b">
        <f t="shared" si="9"/>
        <v>0</v>
      </c>
      <c r="V62" s="23" t="b">
        <v>0</v>
      </c>
      <c r="W62" s="23" t="b">
        <f t="shared" si="10"/>
        <v>0</v>
      </c>
      <c r="X62" s="23" t="b">
        <v>0</v>
      </c>
      <c r="Y62" s="23" t="b">
        <f t="shared" si="11"/>
        <v>0</v>
      </c>
      <c r="Z62" s="23" t="b">
        <v>0</v>
      </c>
      <c r="AA62" s="23" t="b">
        <f t="shared" si="12"/>
        <v>0</v>
      </c>
      <c r="AB62" s="23" t="b">
        <v>0</v>
      </c>
      <c r="AC62" s="23" t="b">
        <f t="shared" si="13"/>
        <v>0</v>
      </c>
      <c r="AD62" s="23" t="b">
        <v>0</v>
      </c>
      <c r="BE62" s="23" t="s">
        <v>684</v>
      </c>
      <c r="BF62" s="23" t="s">
        <v>2597</v>
      </c>
      <c r="BG62" s="23" t="b">
        <v>1</v>
      </c>
      <c r="BH62" s="23">
        <v>0.782</v>
      </c>
      <c r="BI62" s="23" t="b">
        <v>0</v>
      </c>
      <c r="BJ62" s="23" t="b">
        <v>0</v>
      </c>
      <c r="BK62" s="23" t="b">
        <v>0</v>
      </c>
      <c r="BL62" s="23" t="b">
        <v>0</v>
      </c>
      <c r="BM62" s="23" t="b">
        <v>1</v>
      </c>
      <c r="BN62" s="23" t="b">
        <v>1</v>
      </c>
      <c r="BO62" s="23" t="b">
        <v>1</v>
      </c>
      <c r="BP62" s="23" t="b">
        <v>1</v>
      </c>
      <c r="BQ62" s="23" t="b">
        <v>1</v>
      </c>
      <c r="BR62" s="23" t="b">
        <v>1</v>
      </c>
      <c r="BS62" s="23" t="b">
        <v>1</v>
      </c>
    </row>
    <row r="63" ht="15.75" customHeight="1">
      <c r="A63" s="23" t="s">
        <v>554</v>
      </c>
      <c r="B63" s="23" t="s">
        <v>2571</v>
      </c>
      <c r="C63" s="23" t="b">
        <v>1</v>
      </c>
      <c r="D63" s="23">
        <v>0.525</v>
      </c>
      <c r="E63" s="23" t="b">
        <f t="shared" si="1"/>
        <v>1</v>
      </c>
      <c r="F63" s="23" t="b">
        <v>1</v>
      </c>
      <c r="G63" s="23" t="b">
        <f t="shared" si="2"/>
        <v>1</v>
      </c>
      <c r="H63" s="23" t="b">
        <v>1</v>
      </c>
      <c r="I63" s="23" t="b">
        <f t="shared" si="3"/>
        <v>1</v>
      </c>
      <c r="J63" s="23" t="b">
        <v>1</v>
      </c>
      <c r="K63" s="23" t="b">
        <f t="shared" si="4"/>
        <v>1</v>
      </c>
      <c r="L63" s="23" t="b">
        <v>1</v>
      </c>
      <c r="M63" s="23" t="b">
        <f t="shared" si="5"/>
        <v>0</v>
      </c>
      <c r="N63" s="23" t="b">
        <v>0</v>
      </c>
      <c r="O63" s="23" t="b">
        <f t="shared" si="6"/>
        <v>0</v>
      </c>
      <c r="P63" s="23" t="b">
        <v>0</v>
      </c>
      <c r="Q63" s="23" t="b">
        <f t="shared" si="7"/>
        <v>0</v>
      </c>
      <c r="R63" s="23" t="b">
        <v>0</v>
      </c>
      <c r="S63" s="23" t="b">
        <f t="shared" si="8"/>
        <v>0</v>
      </c>
      <c r="T63" s="23" t="b">
        <v>0</v>
      </c>
      <c r="U63" s="23" t="b">
        <f t="shared" si="9"/>
        <v>0</v>
      </c>
      <c r="V63" s="23" t="b">
        <v>0</v>
      </c>
      <c r="W63" s="23" t="b">
        <f t="shared" si="10"/>
        <v>0</v>
      </c>
      <c r="X63" s="23" t="b">
        <v>0</v>
      </c>
      <c r="Y63" s="23" t="b">
        <f t="shared" si="11"/>
        <v>0</v>
      </c>
      <c r="Z63" s="23" t="b">
        <v>0</v>
      </c>
      <c r="AA63" s="23" t="b">
        <f t="shared" si="12"/>
        <v>0</v>
      </c>
      <c r="AB63" s="23" t="b">
        <v>0</v>
      </c>
      <c r="AC63" s="23" t="b">
        <f t="shared" si="13"/>
        <v>0</v>
      </c>
      <c r="AD63" s="23" t="b">
        <v>0</v>
      </c>
      <c r="BE63" s="23" t="s">
        <v>691</v>
      </c>
      <c r="BF63" s="23" t="s">
        <v>2598</v>
      </c>
      <c r="BG63" s="23" t="b">
        <v>1</v>
      </c>
      <c r="BH63" s="23">
        <v>0.594</v>
      </c>
      <c r="BI63" s="23" t="b">
        <v>0</v>
      </c>
      <c r="BJ63" s="23" t="b">
        <v>0</v>
      </c>
      <c r="BK63" s="23" t="b">
        <v>0</v>
      </c>
      <c r="BL63" s="23" t="b">
        <v>0</v>
      </c>
      <c r="BM63" s="23" t="b">
        <v>0</v>
      </c>
      <c r="BN63" s="23" t="b">
        <v>0</v>
      </c>
      <c r="BO63" s="23" t="b">
        <v>0</v>
      </c>
      <c r="BP63" s="23" t="b">
        <v>0</v>
      </c>
      <c r="BQ63" s="23" t="b">
        <v>1</v>
      </c>
      <c r="BR63" s="23" t="b">
        <v>1</v>
      </c>
      <c r="BS63" s="23" t="b">
        <v>1</v>
      </c>
    </row>
    <row r="64" ht="15.75" customHeight="1">
      <c r="A64" s="23" t="s">
        <v>562</v>
      </c>
      <c r="B64" s="23" t="s">
        <v>2573</v>
      </c>
      <c r="C64" s="23" t="b">
        <v>1</v>
      </c>
      <c r="D64" s="23">
        <v>0.871</v>
      </c>
      <c r="E64" s="23" t="b">
        <f t="shared" si="1"/>
        <v>1</v>
      </c>
      <c r="F64" s="23" t="b">
        <v>1</v>
      </c>
      <c r="G64" s="23" t="b">
        <f t="shared" si="2"/>
        <v>1</v>
      </c>
      <c r="H64" s="23" t="b">
        <v>1</v>
      </c>
      <c r="I64" s="23" t="b">
        <f t="shared" si="3"/>
        <v>1</v>
      </c>
      <c r="J64" s="23" t="b">
        <v>1</v>
      </c>
      <c r="K64" s="23" t="b">
        <f t="shared" si="4"/>
        <v>1</v>
      </c>
      <c r="L64" s="23" t="b">
        <v>1</v>
      </c>
      <c r="M64" s="23" t="b">
        <f t="shared" si="5"/>
        <v>1</v>
      </c>
      <c r="N64" s="23" t="b">
        <v>1</v>
      </c>
      <c r="O64" s="23" t="b">
        <f t="shared" si="6"/>
        <v>1</v>
      </c>
      <c r="P64" s="23" t="b">
        <v>1</v>
      </c>
      <c r="Q64" s="23" t="b">
        <f t="shared" si="7"/>
        <v>1</v>
      </c>
      <c r="R64" s="23" t="b">
        <v>1</v>
      </c>
      <c r="S64" s="23" t="b">
        <f t="shared" si="8"/>
        <v>1</v>
      </c>
      <c r="T64" s="23" t="b">
        <v>1</v>
      </c>
      <c r="U64" s="23" t="b">
        <f t="shared" si="9"/>
        <v>1</v>
      </c>
      <c r="V64" s="23" t="b">
        <v>1</v>
      </c>
      <c r="W64" s="23" t="b">
        <f t="shared" si="10"/>
        <v>1</v>
      </c>
      <c r="X64" s="23" t="b">
        <v>1</v>
      </c>
      <c r="Y64" s="23" t="b">
        <f t="shared" si="11"/>
        <v>0</v>
      </c>
      <c r="Z64" s="23" t="b">
        <v>0</v>
      </c>
      <c r="AA64" s="23" t="b">
        <f t="shared" si="12"/>
        <v>0</v>
      </c>
      <c r="AB64" s="23" t="b">
        <v>0</v>
      </c>
      <c r="AC64" s="23" t="b">
        <f t="shared" si="13"/>
        <v>0</v>
      </c>
      <c r="AD64" s="23" t="b">
        <v>0</v>
      </c>
      <c r="BE64" s="23" t="s">
        <v>705</v>
      </c>
      <c r="BF64" s="23" t="s">
        <v>2599</v>
      </c>
      <c r="BG64" s="23" t="b">
        <v>1</v>
      </c>
      <c r="BH64" s="23">
        <v>0.446</v>
      </c>
      <c r="BI64" s="23" t="b">
        <v>0</v>
      </c>
      <c r="BJ64" s="23" t="b">
        <v>0</v>
      </c>
      <c r="BK64" s="23" t="b">
        <v>0</v>
      </c>
      <c r="BL64" s="23" t="b">
        <v>0</v>
      </c>
      <c r="BM64" s="23" t="b">
        <v>0</v>
      </c>
      <c r="BN64" s="23" t="b">
        <v>0</v>
      </c>
      <c r="BO64" s="23" t="b">
        <v>0</v>
      </c>
      <c r="BP64" s="23" t="b">
        <v>0</v>
      </c>
      <c r="BQ64" s="23" t="b">
        <v>0</v>
      </c>
      <c r="BR64" s="23" t="b">
        <v>0</v>
      </c>
      <c r="BS64" s="23" t="b">
        <v>0</v>
      </c>
    </row>
    <row r="65" ht="15.75" customHeight="1">
      <c r="A65" s="23" t="s">
        <v>569</v>
      </c>
      <c r="B65" s="23" t="s">
        <v>2575</v>
      </c>
      <c r="C65" s="23" t="b">
        <v>1</v>
      </c>
      <c r="D65" s="23">
        <v>0.901</v>
      </c>
      <c r="E65" s="23" t="b">
        <f t="shared" si="1"/>
        <v>1</v>
      </c>
      <c r="F65" s="23" t="b">
        <v>1</v>
      </c>
      <c r="G65" s="23" t="b">
        <f t="shared" si="2"/>
        <v>1</v>
      </c>
      <c r="H65" s="23" t="b">
        <v>1</v>
      </c>
      <c r="I65" s="23" t="b">
        <f t="shared" si="3"/>
        <v>1</v>
      </c>
      <c r="J65" s="23" t="b">
        <v>1</v>
      </c>
      <c r="K65" s="23" t="b">
        <f t="shared" si="4"/>
        <v>1</v>
      </c>
      <c r="L65" s="23" t="b">
        <v>1</v>
      </c>
      <c r="M65" s="23" t="b">
        <f t="shared" si="5"/>
        <v>1</v>
      </c>
      <c r="N65" s="23" t="b">
        <v>1</v>
      </c>
      <c r="O65" s="23" t="b">
        <f t="shared" si="6"/>
        <v>1</v>
      </c>
      <c r="P65" s="23" t="b">
        <v>1</v>
      </c>
      <c r="Q65" s="23" t="b">
        <f t="shared" si="7"/>
        <v>1</v>
      </c>
      <c r="R65" s="23" t="b">
        <v>1</v>
      </c>
      <c r="S65" s="23" t="b">
        <f t="shared" si="8"/>
        <v>1</v>
      </c>
      <c r="T65" s="23" t="b">
        <v>1</v>
      </c>
      <c r="U65" s="23" t="b">
        <f t="shared" si="9"/>
        <v>1</v>
      </c>
      <c r="V65" s="23" t="b">
        <v>1</v>
      </c>
      <c r="W65" s="23" t="b">
        <f t="shared" si="10"/>
        <v>1</v>
      </c>
      <c r="X65" s="23" t="b">
        <v>1</v>
      </c>
      <c r="Y65" s="23" t="b">
        <f t="shared" si="11"/>
        <v>0</v>
      </c>
      <c r="Z65" s="23" t="b">
        <v>0</v>
      </c>
      <c r="AA65" s="23" t="b">
        <f t="shared" si="12"/>
        <v>1</v>
      </c>
      <c r="AB65" s="23" t="b">
        <v>1</v>
      </c>
      <c r="AC65" s="23" t="b">
        <f t="shared" si="13"/>
        <v>0</v>
      </c>
      <c r="AD65" s="23" t="b">
        <v>0</v>
      </c>
      <c r="BE65" s="23" t="s">
        <v>742</v>
      </c>
      <c r="BF65" s="23" t="s">
        <v>2600</v>
      </c>
      <c r="BG65" s="23" t="b">
        <v>1</v>
      </c>
      <c r="BH65" s="23">
        <v>0.802</v>
      </c>
      <c r="BI65" s="23" t="b">
        <v>0</v>
      </c>
      <c r="BJ65" s="23" t="b">
        <v>0</v>
      </c>
      <c r="BK65" s="23" t="b">
        <v>0</v>
      </c>
      <c r="BL65" s="23" t="b">
        <v>1</v>
      </c>
      <c r="BM65" s="23" t="b">
        <v>1</v>
      </c>
      <c r="BN65" s="23" t="b">
        <v>1</v>
      </c>
      <c r="BO65" s="23" t="b">
        <v>1</v>
      </c>
      <c r="BP65" s="23" t="b">
        <v>1</v>
      </c>
      <c r="BQ65" s="23" t="b">
        <v>1</v>
      </c>
      <c r="BR65" s="23" t="b">
        <v>1</v>
      </c>
      <c r="BS65" s="23" t="b">
        <v>1</v>
      </c>
    </row>
    <row r="66" ht="15.75" customHeight="1">
      <c r="A66" s="23" t="s">
        <v>575</v>
      </c>
      <c r="B66" s="23" t="s">
        <v>2578</v>
      </c>
      <c r="C66" s="23" t="b">
        <v>1</v>
      </c>
      <c r="D66" s="23">
        <v>0.376</v>
      </c>
      <c r="E66" s="23" t="b">
        <f t="shared" si="1"/>
        <v>1</v>
      </c>
      <c r="F66" s="23" t="b">
        <v>1</v>
      </c>
      <c r="G66" s="23" t="b">
        <f t="shared" si="2"/>
        <v>0</v>
      </c>
      <c r="H66" s="23" t="b">
        <v>0</v>
      </c>
      <c r="I66" s="23" t="b">
        <f t="shared" si="3"/>
        <v>0</v>
      </c>
      <c r="J66" s="23" t="b">
        <v>0</v>
      </c>
      <c r="K66" s="23" t="b">
        <f t="shared" si="4"/>
        <v>0</v>
      </c>
      <c r="L66" s="23" t="b">
        <v>0</v>
      </c>
      <c r="M66" s="23" t="b">
        <f t="shared" si="5"/>
        <v>0</v>
      </c>
      <c r="N66" s="23" t="b">
        <v>0</v>
      </c>
      <c r="O66" s="23" t="b">
        <f t="shared" si="6"/>
        <v>0</v>
      </c>
      <c r="P66" s="23" t="b">
        <v>0</v>
      </c>
      <c r="Q66" s="23" t="b">
        <f t="shared" si="7"/>
        <v>0</v>
      </c>
      <c r="R66" s="23" t="b">
        <v>0</v>
      </c>
      <c r="S66" s="23" t="b">
        <f t="shared" si="8"/>
        <v>0</v>
      </c>
      <c r="T66" s="23" t="b">
        <v>0</v>
      </c>
      <c r="U66" s="23" t="b">
        <f t="shared" si="9"/>
        <v>0</v>
      </c>
      <c r="V66" s="23" t="b">
        <v>0</v>
      </c>
      <c r="W66" s="23" t="b">
        <f t="shared" si="10"/>
        <v>0</v>
      </c>
      <c r="X66" s="23" t="b">
        <v>0</v>
      </c>
      <c r="Y66" s="23" t="b">
        <f t="shared" si="11"/>
        <v>0</v>
      </c>
      <c r="Z66" s="23" t="b">
        <v>0</v>
      </c>
      <c r="AA66" s="23" t="b">
        <f t="shared" si="12"/>
        <v>0</v>
      </c>
      <c r="AB66" s="23" t="b">
        <v>0</v>
      </c>
      <c r="AC66" s="23" t="b">
        <f t="shared" si="13"/>
        <v>0</v>
      </c>
      <c r="AD66" s="23" t="b">
        <v>0</v>
      </c>
      <c r="BE66" s="23" t="s">
        <v>748</v>
      </c>
      <c r="BF66" s="23" t="s">
        <v>2601</v>
      </c>
      <c r="BG66" s="23" t="b">
        <v>1</v>
      </c>
      <c r="BH66" s="23">
        <v>0.411</v>
      </c>
      <c r="BI66" s="23" t="b">
        <v>0</v>
      </c>
      <c r="BJ66" s="23" t="b">
        <v>0</v>
      </c>
      <c r="BK66" s="23" t="b">
        <v>0</v>
      </c>
      <c r="BL66" s="23" t="b">
        <v>0</v>
      </c>
      <c r="BM66" s="23" t="b">
        <v>0</v>
      </c>
      <c r="BN66" s="23" t="b">
        <v>0</v>
      </c>
      <c r="BO66" s="23" t="b">
        <v>0</v>
      </c>
      <c r="BP66" s="23" t="b">
        <v>0</v>
      </c>
      <c r="BQ66" s="23" t="b">
        <v>0</v>
      </c>
      <c r="BR66" s="23" t="b">
        <v>0</v>
      </c>
      <c r="BS66" s="23" t="b">
        <v>0</v>
      </c>
    </row>
    <row r="67" ht="15.75" customHeight="1">
      <c r="A67" s="23" t="s">
        <v>580</v>
      </c>
      <c r="B67" s="23" t="s">
        <v>2580</v>
      </c>
      <c r="C67" s="23" t="b">
        <v>1</v>
      </c>
      <c r="D67" s="23">
        <v>0.485</v>
      </c>
      <c r="E67" s="23" t="b">
        <f t="shared" si="1"/>
        <v>1</v>
      </c>
      <c r="F67" s="23" t="b">
        <v>1</v>
      </c>
      <c r="G67" s="23" t="b">
        <f t="shared" si="2"/>
        <v>1</v>
      </c>
      <c r="H67" s="23" t="b">
        <v>1</v>
      </c>
      <c r="I67" s="23" t="b">
        <f t="shared" si="3"/>
        <v>1</v>
      </c>
      <c r="J67" s="23" t="b">
        <v>1</v>
      </c>
      <c r="K67" s="23" t="b">
        <f t="shared" si="4"/>
        <v>0</v>
      </c>
      <c r="L67" s="23" t="b">
        <v>0</v>
      </c>
      <c r="M67" s="23" t="b">
        <f t="shared" si="5"/>
        <v>0</v>
      </c>
      <c r="N67" s="23" t="b">
        <v>0</v>
      </c>
      <c r="O67" s="23" t="b">
        <f t="shared" si="6"/>
        <v>0</v>
      </c>
      <c r="P67" s="23" t="b">
        <v>0</v>
      </c>
      <c r="Q67" s="23" t="b">
        <f t="shared" si="7"/>
        <v>0</v>
      </c>
      <c r="R67" s="23" t="b">
        <v>0</v>
      </c>
      <c r="S67" s="23" t="b">
        <f t="shared" si="8"/>
        <v>0</v>
      </c>
      <c r="T67" s="23" t="b">
        <v>0</v>
      </c>
      <c r="U67" s="23" t="b">
        <f t="shared" si="9"/>
        <v>0</v>
      </c>
      <c r="V67" s="23" t="b">
        <v>0</v>
      </c>
      <c r="W67" s="23" t="b">
        <f t="shared" si="10"/>
        <v>0</v>
      </c>
      <c r="X67" s="23" t="b">
        <v>0</v>
      </c>
      <c r="Y67" s="23" t="b">
        <f t="shared" si="11"/>
        <v>0</v>
      </c>
      <c r="Z67" s="23" t="b">
        <v>0</v>
      </c>
      <c r="AA67" s="23" t="b">
        <f t="shared" si="12"/>
        <v>0</v>
      </c>
      <c r="AB67" s="23" t="b">
        <v>0</v>
      </c>
      <c r="AC67" s="23" t="b">
        <f t="shared" si="13"/>
        <v>0</v>
      </c>
      <c r="AD67" s="23" t="b">
        <v>0</v>
      </c>
      <c r="AF67" s="17"/>
      <c r="AG67" s="17" t="s">
        <v>2602</v>
      </c>
      <c r="AH67" s="17" t="s">
        <v>2603</v>
      </c>
      <c r="AI67" s="17" t="s">
        <v>2604</v>
      </c>
      <c r="AJ67" s="17"/>
      <c r="BE67" s="23" t="s">
        <v>755</v>
      </c>
      <c r="BF67" s="23" t="s">
        <v>2605</v>
      </c>
      <c r="BG67" s="23" t="b">
        <v>1</v>
      </c>
      <c r="BH67" s="23">
        <v>0.921</v>
      </c>
      <c r="BI67" s="23" t="b">
        <v>0</v>
      </c>
      <c r="BJ67" s="23" t="b">
        <v>1</v>
      </c>
      <c r="BK67" s="23" t="b">
        <v>1</v>
      </c>
      <c r="BL67" s="23" t="b">
        <v>1</v>
      </c>
      <c r="BM67" s="23" t="b">
        <v>1</v>
      </c>
      <c r="BN67" s="23" t="b">
        <v>1</v>
      </c>
      <c r="BO67" s="23" t="b">
        <v>1</v>
      </c>
      <c r="BP67" s="23" t="b">
        <v>1</v>
      </c>
      <c r="BQ67" s="23" t="b">
        <v>1</v>
      </c>
      <c r="BR67" s="23" t="b">
        <v>1</v>
      </c>
      <c r="BS67" s="23" t="b">
        <v>1</v>
      </c>
    </row>
    <row r="68" ht="15.75" customHeight="1">
      <c r="A68" s="23" t="s">
        <v>585</v>
      </c>
      <c r="B68" s="23" t="s">
        <v>2582</v>
      </c>
      <c r="C68" s="23" t="b">
        <v>1</v>
      </c>
      <c r="D68" s="23">
        <v>0.455</v>
      </c>
      <c r="E68" s="23" t="b">
        <f t="shared" si="1"/>
        <v>1</v>
      </c>
      <c r="F68" s="23" t="b">
        <v>1</v>
      </c>
      <c r="G68" s="23" t="b">
        <f t="shared" si="2"/>
        <v>1</v>
      </c>
      <c r="H68" s="23" t="b">
        <v>1</v>
      </c>
      <c r="I68" s="23" t="b">
        <f t="shared" si="3"/>
        <v>1</v>
      </c>
      <c r="J68" s="23" t="b">
        <v>1</v>
      </c>
      <c r="K68" s="23" t="b">
        <f t="shared" si="4"/>
        <v>0</v>
      </c>
      <c r="L68" s="23" t="b">
        <v>0</v>
      </c>
      <c r="M68" s="23" t="b">
        <f t="shared" si="5"/>
        <v>0</v>
      </c>
      <c r="N68" s="23" t="b">
        <v>0</v>
      </c>
      <c r="O68" s="23" t="b">
        <f t="shared" si="6"/>
        <v>0</v>
      </c>
      <c r="P68" s="23" t="b">
        <v>0</v>
      </c>
      <c r="Q68" s="23" t="b">
        <f t="shared" si="7"/>
        <v>0</v>
      </c>
      <c r="R68" s="23" t="b">
        <v>0</v>
      </c>
      <c r="S68" s="23" t="b">
        <f t="shared" si="8"/>
        <v>0</v>
      </c>
      <c r="T68" s="23" t="b">
        <v>0</v>
      </c>
      <c r="U68" s="23" t="b">
        <f t="shared" si="9"/>
        <v>0</v>
      </c>
      <c r="V68" s="23" t="b">
        <v>0</v>
      </c>
      <c r="W68" s="23" t="b">
        <f t="shared" si="10"/>
        <v>0</v>
      </c>
      <c r="X68" s="23" t="b">
        <v>0</v>
      </c>
      <c r="Y68" s="23" t="b">
        <f t="shared" si="11"/>
        <v>0</v>
      </c>
      <c r="Z68" s="23" t="b">
        <v>0</v>
      </c>
      <c r="AA68" s="23" t="b">
        <f t="shared" si="12"/>
        <v>0</v>
      </c>
      <c r="AB68" s="23" t="b">
        <v>0</v>
      </c>
      <c r="AC68" s="23" t="b">
        <f t="shared" si="13"/>
        <v>0</v>
      </c>
      <c r="AD68" s="23" t="b">
        <v>0</v>
      </c>
      <c r="AF68" s="17">
        <v>0.05</v>
      </c>
      <c r="AG68" s="17">
        <v>0.0</v>
      </c>
      <c r="AH68" s="17"/>
      <c r="AI68" s="17"/>
      <c r="AJ68" s="25"/>
      <c r="BE68" s="23" t="s">
        <v>763</v>
      </c>
      <c r="BF68" s="23" t="s">
        <v>2606</v>
      </c>
      <c r="BG68" s="23" t="b">
        <v>1</v>
      </c>
      <c r="BH68" s="23">
        <v>0.733</v>
      </c>
      <c r="BI68" s="23" t="b">
        <v>0</v>
      </c>
      <c r="BJ68" s="23" t="b">
        <v>0</v>
      </c>
      <c r="BK68" s="23" t="b">
        <v>0</v>
      </c>
      <c r="BL68" s="23" t="b">
        <v>0</v>
      </c>
      <c r="BM68" s="23" t="b">
        <v>0</v>
      </c>
      <c r="BN68" s="23" t="b">
        <v>1</v>
      </c>
      <c r="BO68" s="23" t="b">
        <v>1</v>
      </c>
      <c r="BP68" s="23" t="b">
        <v>1</v>
      </c>
      <c r="BQ68" s="23" t="b">
        <v>1</v>
      </c>
      <c r="BR68" s="23" t="b">
        <v>1</v>
      </c>
      <c r="BS68" s="23" t="b">
        <v>1</v>
      </c>
    </row>
    <row r="69" ht="15.75" customHeight="1">
      <c r="A69" s="23" t="s">
        <v>591</v>
      </c>
      <c r="B69" s="23" t="s">
        <v>2584</v>
      </c>
      <c r="C69" s="23" t="b">
        <v>1</v>
      </c>
      <c r="D69" s="23">
        <v>0.931</v>
      </c>
      <c r="E69" s="23" t="b">
        <f t="shared" si="1"/>
        <v>1</v>
      </c>
      <c r="F69" s="23" t="b">
        <v>1</v>
      </c>
      <c r="G69" s="23" t="b">
        <f t="shared" si="2"/>
        <v>1</v>
      </c>
      <c r="H69" s="23" t="b">
        <v>1</v>
      </c>
      <c r="I69" s="23" t="b">
        <f t="shared" si="3"/>
        <v>1</v>
      </c>
      <c r="J69" s="23" t="b">
        <v>1</v>
      </c>
      <c r="K69" s="23" t="b">
        <f t="shared" si="4"/>
        <v>1</v>
      </c>
      <c r="L69" s="23" t="b">
        <v>1</v>
      </c>
      <c r="M69" s="23" t="b">
        <f t="shared" si="5"/>
        <v>1</v>
      </c>
      <c r="N69" s="23" t="b">
        <v>1</v>
      </c>
      <c r="O69" s="23" t="b">
        <f t="shared" si="6"/>
        <v>1</v>
      </c>
      <c r="P69" s="23" t="b">
        <v>1</v>
      </c>
      <c r="Q69" s="23" t="b">
        <f t="shared" si="7"/>
        <v>1</v>
      </c>
      <c r="R69" s="23" t="b">
        <v>1</v>
      </c>
      <c r="S69" s="23" t="b">
        <f t="shared" si="8"/>
        <v>1</v>
      </c>
      <c r="T69" s="23" t="b">
        <v>1</v>
      </c>
      <c r="U69" s="23" t="b">
        <f t="shared" si="9"/>
        <v>1</v>
      </c>
      <c r="V69" s="23" t="b">
        <v>1</v>
      </c>
      <c r="W69" s="23" t="b">
        <f t="shared" si="10"/>
        <v>1</v>
      </c>
      <c r="X69" s="23" t="b">
        <v>1</v>
      </c>
      <c r="Y69" s="23" t="b">
        <f t="shared" si="11"/>
        <v>0</v>
      </c>
      <c r="Z69" s="23" t="b">
        <v>0</v>
      </c>
      <c r="AA69" s="23" t="b">
        <f t="shared" si="12"/>
        <v>1</v>
      </c>
      <c r="AB69" s="23" t="b">
        <v>1</v>
      </c>
      <c r="AC69" s="23" t="b">
        <f t="shared" si="13"/>
        <v>0</v>
      </c>
      <c r="AD69" s="23" t="b">
        <v>0</v>
      </c>
      <c r="AF69" s="17">
        <v>0.1</v>
      </c>
      <c r="AG69" s="17">
        <v>15.686274509803921</v>
      </c>
      <c r="AH69" s="17"/>
      <c r="AI69" s="17"/>
      <c r="AJ69" s="25"/>
      <c r="BE69" s="23" t="s">
        <v>771</v>
      </c>
      <c r="BF69" s="23" t="s">
        <v>2607</v>
      </c>
      <c r="BG69" s="23" t="b">
        <v>1</v>
      </c>
      <c r="BH69" s="23">
        <v>0.911</v>
      </c>
      <c r="BI69" s="23" t="b">
        <v>0</v>
      </c>
      <c r="BJ69" s="23" t="b">
        <v>1</v>
      </c>
      <c r="BK69" s="23" t="b">
        <v>1</v>
      </c>
      <c r="BL69" s="23" t="b">
        <v>1</v>
      </c>
      <c r="BM69" s="23" t="b">
        <v>1</v>
      </c>
      <c r="BN69" s="23" t="b">
        <v>1</v>
      </c>
      <c r="BO69" s="23" t="b">
        <v>1</v>
      </c>
      <c r="BP69" s="23" t="b">
        <v>1</v>
      </c>
      <c r="BQ69" s="23" t="b">
        <v>1</v>
      </c>
      <c r="BR69" s="23" t="b">
        <v>1</v>
      </c>
      <c r="BS69" s="23" t="b">
        <v>1</v>
      </c>
    </row>
    <row r="70" ht="15.75" customHeight="1">
      <c r="A70" s="23" t="s">
        <v>599</v>
      </c>
      <c r="B70" s="23" t="s">
        <v>2586</v>
      </c>
      <c r="C70" s="23" t="b">
        <v>1</v>
      </c>
      <c r="D70" s="23">
        <v>0.95</v>
      </c>
      <c r="E70" s="23" t="b">
        <f t="shared" si="1"/>
        <v>1</v>
      </c>
      <c r="F70" s="23" t="b">
        <v>1</v>
      </c>
      <c r="G70" s="23" t="b">
        <f t="shared" si="2"/>
        <v>1</v>
      </c>
      <c r="H70" s="23" t="b">
        <v>1</v>
      </c>
      <c r="I70" s="23" t="b">
        <f t="shared" si="3"/>
        <v>1</v>
      </c>
      <c r="J70" s="23" t="b">
        <v>1</v>
      </c>
      <c r="K70" s="23" t="b">
        <f t="shared" si="4"/>
        <v>1</v>
      </c>
      <c r="L70" s="23" t="b">
        <v>1</v>
      </c>
      <c r="M70" s="23" t="b">
        <f t="shared" si="5"/>
        <v>1</v>
      </c>
      <c r="N70" s="23" t="b">
        <v>1</v>
      </c>
      <c r="O70" s="23" t="b">
        <f t="shared" si="6"/>
        <v>1</v>
      </c>
      <c r="P70" s="23" t="b">
        <v>1</v>
      </c>
      <c r="Q70" s="23" t="b">
        <f t="shared" si="7"/>
        <v>1</v>
      </c>
      <c r="R70" s="23" t="b">
        <v>1</v>
      </c>
      <c r="S70" s="23" t="b">
        <f t="shared" si="8"/>
        <v>1</v>
      </c>
      <c r="T70" s="23" t="b">
        <v>1</v>
      </c>
      <c r="U70" s="23" t="b">
        <f t="shared" si="9"/>
        <v>1</v>
      </c>
      <c r="V70" s="23" t="b">
        <v>1</v>
      </c>
      <c r="W70" s="23" t="b">
        <f t="shared" si="10"/>
        <v>1</v>
      </c>
      <c r="X70" s="23" t="b">
        <v>1</v>
      </c>
      <c r="Y70" s="23" t="b">
        <f t="shared" si="11"/>
        <v>0</v>
      </c>
      <c r="Z70" s="23" t="b">
        <v>0</v>
      </c>
      <c r="AA70" s="23" t="b">
        <f t="shared" si="12"/>
        <v>1</v>
      </c>
      <c r="AB70" s="23" t="b">
        <v>1</v>
      </c>
      <c r="AC70" s="23" t="b">
        <f t="shared" si="13"/>
        <v>1</v>
      </c>
      <c r="AD70" s="23" t="b">
        <v>1</v>
      </c>
      <c r="AF70" s="17">
        <v>0.15</v>
      </c>
      <c r="AG70" s="17">
        <v>23.52941176470588</v>
      </c>
      <c r="AH70" s="17"/>
      <c r="AI70" s="17"/>
      <c r="AJ70" s="25"/>
      <c r="BE70" s="23" t="s">
        <v>778</v>
      </c>
      <c r="BF70" s="23" t="s">
        <v>2608</v>
      </c>
      <c r="BG70" s="23" t="b">
        <v>1</v>
      </c>
      <c r="BH70" s="23">
        <v>0.871</v>
      </c>
      <c r="BI70" s="23" t="b">
        <v>0</v>
      </c>
      <c r="BJ70" s="23" t="b">
        <v>0</v>
      </c>
      <c r="BK70" s="23" t="b">
        <v>1</v>
      </c>
      <c r="BL70" s="23" t="b">
        <v>1</v>
      </c>
      <c r="BM70" s="23" t="b">
        <v>1</v>
      </c>
      <c r="BN70" s="23" t="b">
        <v>1</v>
      </c>
      <c r="BO70" s="23" t="b">
        <v>1</v>
      </c>
      <c r="BP70" s="23" t="b">
        <v>1</v>
      </c>
      <c r="BQ70" s="23" t="b">
        <v>1</v>
      </c>
      <c r="BR70" s="23" t="b">
        <v>1</v>
      </c>
      <c r="BS70" s="23" t="b">
        <v>1</v>
      </c>
    </row>
    <row r="71" ht="15.75" customHeight="1">
      <c r="A71" s="23" t="s">
        <v>607</v>
      </c>
      <c r="B71" s="23" t="s">
        <v>2588</v>
      </c>
      <c r="C71" s="23" t="b">
        <v>1</v>
      </c>
      <c r="D71" s="23">
        <v>0.832</v>
      </c>
      <c r="E71" s="23" t="b">
        <f t="shared" si="1"/>
        <v>1</v>
      </c>
      <c r="F71" s="23" t="b">
        <v>1</v>
      </c>
      <c r="G71" s="23" t="b">
        <f t="shared" si="2"/>
        <v>1</v>
      </c>
      <c r="H71" s="23" t="b">
        <v>1</v>
      </c>
      <c r="I71" s="23" t="b">
        <f t="shared" si="3"/>
        <v>1</v>
      </c>
      <c r="J71" s="23" t="b">
        <v>1</v>
      </c>
      <c r="K71" s="23" t="b">
        <f t="shared" si="4"/>
        <v>1</v>
      </c>
      <c r="L71" s="23" t="b">
        <v>1</v>
      </c>
      <c r="M71" s="23" t="b">
        <f t="shared" si="5"/>
        <v>1</v>
      </c>
      <c r="N71" s="23" t="b">
        <v>1</v>
      </c>
      <c r="O71" s="23" t="b">
        <f t="shared" si="6"/>
        <v>1</v>
      </c>
      <c r="P71" s="23" t="b">
        <v>1</v>
      </c>
      <c r="Q71" s="23" t="b">
        <f t="shared" si="7"/>
        <v>1</v>
      </c>
      <c r="R71" s="23" t="b">
        <v>1</v>
      </c>
      <c r="S71" s="23" t="b">
        <f t="shared" si="8"/>
        <v>1</v>
      </c>
      <c r="T71" s="23" t="b">
        <v>1</v>
      </c>
      <c r="U71" s="23" t="b">
        <f t="shared" si="9"/>
        <v>1</v>
      </c>
      <c r="V71" s="23" t="b">
        <v>1</v>
      </c>
      <c r="W71" s="23" t="b">
        <f t="shared" si="10"/>
        <v>1</v>
      </c>
      <c r="X71" s="23" t="b">
        <v>1</v>
      </c>
      <c r="Y71" s="23" t="b">
        <f t="shared" si="11"/>
        <v>0</v>
      </c>
      <c r="Z71" s="23" t="b">
        <v>0</v>
      </c>
      <c r="AA71" s="23" t="b">
        <f t="shared" si="12"/>
        <v>0</v>
      </c>
      <c r="AB71" s="23" t="b">
        <v>0</v>
      </c>
      <c r="AC71" s="23" t="b">
        <f t="shared" si="13"/>
        <v>0</v>
      </c>
      <c r="AD71" s="23" t="b">
        <v>0</v>
      </c>
      <c r="AF71" s="17">
        <v>0.2</v>
      </c>
      <c r="AG71" s="17">
        <v>33.33333333333333</v>
      </c>
      <c r="AH71" s="17"/>
      <c r="AI71" s="17"/>
      <c r="AJ71" s="25"/>
      <c r="BE71" s="23" t="s">
        <v>786</v>
      </c>
      <c r="BF71" s="23" t="s">
        <v>2609</v>
      </c>
      <c r="BG71" s="23" t="b">
        <v>1</v>
      </c>
      <c r="BH71" s="23">
        <v>0.822</v>
      </c>
      <c r="BI71" s="23" t="b">
        <v>0</v>
      </c>
      <c r="BJ71" s="23" t="b">
        <v>0</v>
      </c>
      <c r="BK71" s="23" t="b">
        <v>0</v>
      </c>
      <c r="BL71" s="23" t="b">
        <v>1</v>
      </c>
      <c r="BM71" s="23" t="b">
        <v>1</v>
      </c>
      <c r="BN71" s="23" t="b">
        <v>1</v>
      </c>
      <c r="BO71" s="23" t="b">
        <v>1</v>
      </c>
      <c r="BP71" s="23" t="b">
        <v>1</v>
      </c>
      <c r="BQ71" s="23" t="b">
        <v>1</v>
      </c>
      <c r="BR71" s="23" t="b">
        <v>1</v>
      </c>
      <c r="BS71" s="23" t="b">
        <v>1</v>
      </c>
    </row>
    <row r="72" ht="15.75" customHeight="1">
      <c r="A72" s="23" t="s">
        <v>614</v>
      </c>
      <c r="B72" s="23" t="s">
        <v>2589</v>
      </c>
      <c r="C72" s="23" t="b">
        <v>1</v>
      </c>
      <c r="D72" s="23">
        <v>0.97</v>
      </c>
      <c r="E72" s="23" t="b">
        <f t="shared" si="1"/>
        <v>1</v>
      </c>
      <c r="F72" s="23" t="b">
        <v>1</v>
      </c>
      <c r="G72" s="23" t="b">
        <f t="shared" si="2"/>
        <v>1</v>
      </c>
      <c r="H72" s="23" t="b">
        <v>1</v>
      </c>
      <c r="I72" s="23" t="b">
        <f t="shared" si="3"/>
        <v>1</v>
      </c>
      <c r="J72" s="23" t="b">
        <v>1</v>
      </c>
      <c r="K72" s="23" t="b">
        <f t="shared" si="4"/>
        <v>1</v>
      </c>
      <c r="L72" s="23" t="b">
        <v>1</v>
      </c>
      <c r="M72" s="23" t="b">
        <f t="shared" si="5"/>
        <v>1</v>
      </c>
      <c r="N72" s="23" t="b">
        <v>1</v>
      </c>
      <c r="O72" s="23" t="b">
        <f t="shared" si="6"/>
        <v>1</v>
      </c>
      <c r="P72" s="23" t="b">
        <v>1</v>
      </c>
      <c r="Q72" s="23" t="b">
        <f t="shared" si="7"/>
        <v>1</v>
      </c>
      <c r="R72" s="23" t="b">
        <v>1</v>
      </c>
      <c r="S72" s="23" t="b">
        <f t="shared" si="8"/>
        <v>1</v>
      </c>
      <c r="T72" s="23" t="b">
        <v>1</v>
      </c>
      <c r="U72" s="23" t="b">
        <f t="shared" si="9"/>
        <v>1</v>
      </c>
      <c r="V72" s="23" t="b">
        <v>1</v>
      </c>
      <c r="W72" s="23" t="b">
        <f t="shared" si="10"/>
        <v>1</v>
      </c>
      <c r="X72" s="23" t="b">
        <v>1</v>
      </c>
      <c r="Y72" s="23" t="b">
        <f t="shared" si="11"/>
        <v>0</v>
      </c>
      <c r="Z72" s="23" t="b">
        <v>0</v>
      </c>
      <c r="AA72" s="23" t="b">
        <f t="shared" si="12"/>
        <v>1</v>
      </c>
      <c r="AB72" s="23" t="b">
        <v>1</v>
      </c>
      <c r="AC72" s="23" t="b">
        <f t="shared" si="13"/>
        <v>1</v>
      </c>
      <c r="AD72" s="23" t="b">
        <v>1</v>
      </c>
      <c r="AF72" s="17">
        <v>0.25</v>
      </c>
      <c r="AG72" s="17">
        <v>49.01960784313725</v>
      </c>
      <c r="AH72" s="17"/>
      <c r="AI72" s="17"/>
      <c r="AJ72" s="25"/>
      <c r="BE72" s="23" t="s">
        <v>811</v>
      </c>
      <c r="BF72" s="23" t="s">
        <v>2610</v>
      </c>
      <c r="BG72" s="23" t="b">
        <v>1</v>
      </c>
      <c r="BH72" s="23">
        <v>0.356</v>
      </c>
      <c r="BI72" s="23" t="b">
        <v>0</v>
      </c>
      <c r="BJ72" s="23" t="b">
        <v>0</v>
      </c>
      <c r="BK72" s="23" t="b">
        <v>0</v>
      </c>
      <c r="BL72" s="23" t="b">
        <v>0</v>
      </c>
      <c r="BM72" s="23" t="b">
        <v>0</v>
      </c>
      <c r="BN72" s="23" t="b">
        <v>0</v>
      </c>
      <c r="BO72" s="23" t="b">
        <v>0</v>
      </c>
      <c r="BP72" s="23" t="b">
        <v>0</v>
      </c>
      <c r="BQ72" s="23" t="b">
        <v>0</v>
      </c>
      <c r="BR72" s="23" t="b">
        <v>0</v>
      </c>
      <c r="BS72" s="23" t="b">
        <v>0</v>
      </c>
    </row>
    <row r="73" ht="15.75" customHeight="1">
      <c r="A73" s="23" t="s">
        <v>621</v>
      </c>
      <c r="B73" s="23" t="s">
        <v>2590</v>
      </c>
      <c r="C73" s="23" t="b">
        <v>1</v>
      </c>
      <c r="D73" s="23">
        <v>0.842</v>
      </c>
      <c r="E73" s="23" t="b">
        <f t="shared" si="1"/>
        <v>1</v>
      </c>
      <c r="F73" s="23" t="b">
        <v>1</v>
      </c>
      <c r="G73" s="23" t="b">
        <f t="shared" si="2"/>
        <v>1</v>
      </c>
      <c r="H73" s="23" t="b">
        <v>1</v>
      </c>
      <c r="I73" s="23" t="b">
        <f t="shared" si="3"/>
        <v>1</v>
      </c>
      <c r="J73" s="23" t="b">
        <v>1</v>
      </c>
      <c r="K73" s="23" t="b">
        <f t="shared" si="4"/>
        <v>1</v>
      </c>
      <c r="L73" s="23" t="b">
        <v>1</v>
      </c>
      <c r="M73" s="23" t="b">
        <f t="shared" si="5"/>
        <v>1</v>
      </c>
      <c r="N73" s="23" t="b">
        <v>1</v>
      </c>
      <c r="O73" s="23" t="b">
        <f t="shared" si="6"/>
        <v>1</v>
      </c>
      <c r="P73" s="23" t="b">
        <v>1</v>
      </c>
      <c r="Q73" s="23" t="b">
        <f t="shared" si="7"/>
        <v>1</v>
      </c>
      <c r="R73" s="23" t="b">
        <v>1</v>
      </c>
      <c r="S73" s="23" t="b">
        <f t="shared" si="8"/>
        <v>1</v>
      </c>
      <c r="T73" s="23" t="b">
        <v>1</v>
      </c>
      <c r="U73" s="23" t="b">
        <f t="shared" si="9"/>
        <v>1</v>
      </c>
      <c r="V73" s="23" t="b">
        <v>1</v>
      </c>
      <c r="W73" s="23" t="b">
        <f t="shared" si="10"/>
        <v>1</v>
      </c>
      <c r="X73" s="23" t="b">
        <v>1</v>
      </c>
      <c r="Y73" s="23" t="b">
        <f t="shared" si="11"/>
        <v>0</v>
      </c>
      <c r="Z73" s="23" t="b">
        <v>0</v>
      </c>
      <c r="AA73" s="23" t="b">
        <f t="shared" si="12"/>
        <v>0</v>
      </c>
      <c r="AB73" s="23" t="b">
        <v>0</v>
      </c>
      <c r="AC73" s="23" t="b">
        <f t="shared" si="13"/>
        <v>0</v>
      </c>
      <c r="AD73" s="23" t="b">
        <v>0</v>
      </c>
      <c r="AF73" s="17">
        <v>0.3</v>
      </c>
      <c r="AG73" s="17">
        <v>52.94117647058824</v>
      </c>
      <c r="AH73" s="17"/>
      <c r="AI73" s="17"/>
      <c r="AJ73" s="25"/>
      <c r="BE73" s="23" t="s">
        <v>819</v>
      </c>
      <c r="BF73" s="23" t="s">
        <v>2611</v>
      </c>
      <c r="BG73" s="23" t="b">
        <v>1</v>
      </c>
      <c r="BH73" s="23">
        <v>0.396</v>
      </c>
      <c r="BI73" s="23" t="b">
        <v>0</v>
      </c>
      <c r="BJ73" s="23" t="b">
        <v>0</v>
      </c>
      <c r="BK73" s="23" t="b">
        <v>0</v>
      </c>
      <c r="BL73" s="23" t="b">
        <v>0</v>
      </c>
      <c r="BM73" s="23" t="b">
        <v>0</v>
      </c>
      <c r="BN73" s="23" t="b">
        <v>0</v>
      </c>
      <c r="BO73" s="23" t="b">
        <v>0</v>
      </c>
      <c r="BP73" s="23" t="b">
        <v>0</v>
      </c>
      <c r="BQ73" s="23" t="b">
        <v>0</v>
      </c>
      <c r="BR73" s="23" t="b">
        <v>0</v>
      </c>
      <c r="BS73" s="23" t="b">
        <v>0</v>
      </c>
    </row>
    <row r="74" ht="15.75" customHeight="1">
      <c r="A74" s="23" t="s">
        <v>629</v>
      </c>
      <c r="B74" s="23" t="s">
        <v>2591</v>
      </c>
      <c r="C74" s="23" t="b">
        <v>1</v>
      </c>
      <c r="D74" s="23">
        <v>0.891</v>
      </c>
      <c r="E74" s="23" t="b">
        <f t="shared" si="1"/>
        <v>1</v>
      </c>
      <c r="F74" s="23" t="b">
        <v>1</v>
      </c>
      <c r="G74" s="23" t="b">
        <f t="shared" si="2"/>
        <v>1</v>
      </c>
      <c r="H74" s="23" t="b">
        <v>1</v>
      </c>
      <c r="I74" s="23" t="b">
        <f t="shared" si="3"/>
        <v>1</v>
      </c>
      <c r="J74" s="23" t="b">
        <v>1</v>
      </c>
      <c r="K74" s="23" t="b">
        <f t="shared" si="4"/>
        <v>1</v>
      </c>
      <c r="L74" s="23" t="b">
        <v>1</v>
      </c>
      <c r="M74" s="23" t="b">
        <f t="shared" si="5"/>
        <v>1</v>
      </c>
      <c r="N74" s="23" t="b">
        <v>1</v>
      </c>
      <c r="O74" s="23" t="b">
        <f t="shared" si="6"/>
        <v>1</v>
      </c>
      <c r="P74" s="23" t="b">
        <v>1</v>
      </c>
      <c r="Q74" s="23" t="b">
        <f t="shared" si="7"/>
        <v>1</v>
      </c>
      <c r="R74" s="23" t="b">
        <v>1</v>
      </c>
      <c r="S74" s="23" t="b">
        <f t="shared" si="8"/>
        <v>1</v>
      </c>
      <c r="T74" s="23" t="b">
        <v>1</v>
      </c>
      <c r="U74" s="23" t="b">
        <f t="shared" si="9"/>
        <v>1</v>
      </c>
      <c r="V74" s="23" t="b">
        <v>1</v>
      </c>
      <c r="W74" s="23" t="b">
        <f t="shared" si="10"/>
        <v>1</v>
      </c>
      <c r="X74" s="23" t="b">
        <v>1</v>
      </c>
      <c r="Y74" s="23" t="b">
        <f t="shared" si="11"/>
        <v>0</v>
      </c>
      <c r="Z74" s="23" t="b">
        <v>0</v>
      </c>
      <c r="AA74" s="23" t="b">
        <f t="shared" si="12"/>
        <v>0</v>
      </c>
      <c r="AB74" s="23" t="b">
        <v>0</v>
      </c>
      <c r="AC74" s="23" t="b">
        <f t="shared" si="13"/>
        <v>0</v>
      </c>
      <c r="AD74" s="23" t="b">
        <v>0</v>
      </c>
      <c r="AF74" s="17">
        <v>0.35</v>
      </c>
      <c r="AG74" s="17">
        <v>68.62745098039215</v>
      </c>
      <c r="AH74" s="17"/>
      <c r="AI74" s="26">
        <v>65.23605150214593</v>
      </c>
      <c r="AJ74" s="25"/>
      <c r="BE74" s="23" t="s">
        <v>828</v>
      </c>
      <c r="BF74" s="23" t="s">
        <v>2612</v>
      </c>
      <c r="BG74" s="23" t="b">
        <v>1</v>
      </c>
      <c r="BH74" s="23">
        <v>0.267</v>
      </c>
      <c r="BI74" s="23" t="b">
        <v>0</v>
      </c>
      <c r="BJ74" s="23" t="b">
        <v>0</v>
      </c>
      <c r="BK74" s="23" t="b">
        <v>0</v>
      </c>
      <c r="BL74" s="23" t="b">
        <v>0</v>
      </c>
      <c r="BM74" s="23" t="b">
        <v>0</v>
      </c>
      <c r="BN74" s="23" t="b">
        <v>0</v>
      </c>
      <c r="BO74" s="23" t="b">
        <v>0</v>
      </c>
      <c r="BP74" s="23" t="b">
        <v>0</v>
      </c>
      <c r="BQ74" s="23" t="b">
        <v>0</v>
      </c>
      <c r="BR74" s="23" t="b">
        <v>0</v>
      </c>
      <c r="BS74" s="23" t="b">
        <v>0</v>
      </c>
    </row>
    <row r="75" ht="15.75" customHeight="1">
      <c r="A75" s="23" t="s">
        <v>637</v>
      </c>
      <c r="B75" s="23" t="s">
        <v>2592</v>
      </c>
      <c r="C75" s="23" t="b">
        <v>1</v>
      </c>
      <c r="D75" s="23">
        <v>0.802</v>
      </c>
      <c r="E75" s="23" t="b">
        <f t="shared" si="1"/>
        <v>1</v>
      </c>
      <c r="F75" s="23" t="b">
        <v>1</v>
      </c>
      <c r="G75" s="23" t="b">
        <f t="shared" si="2"/>
        <v>1</v>
      </c>
      <c r="H75" s="23" t="b">
        <v>1</v>
      </c>
      <c r="I75" s="23" t="b">
        <f t="shared" si="3"/>
        <v>1</v>
      </c>
      <c r="J75" s="23" t="b">
        <v>1</v>
      </c>
      <c r="K75" s="23" t="b">
        <f t="shared" si="4"/>
        <v>1</v>
      </c>
      <c r="L75" s="23" t="b">
        <v>1</v>
      </c>
      <c r="M75" s="23" t="b">
        <f t="shared" si="5"/>
        <v>1</v>
      </c>
      <c r="N75" s="23" t="b">
        <v>1</v>
      </c>
      <c r="O75" s="23" t="b">
        <f t="shared" si="6"/>
        <v>1</v>
      </c>
      <c r="P75" s="23" t="b">
        <v>1</v>
      </c>
      <c r="Q75" s="23" t="b">
        <f t="shared" si="7"/>
        <v>1</v>
      </c>
      <c r="R75" s="23" t="b">
        <v>1</v>
      </c>
      <c r="S75" s="23" t="b">
        <f t="shared" si="8"/>
        <v>1</v>
      </c>
      <c r="T75" s="23" t="b">
        <v>1</v>
      </c>
      <c r="U75" s="23" t="b">
        <f t="shared" si="9"/>
        <v>1</v>
      </c>
      <c r="V75" s="23" t="b">
        <v>1</v>
      </c>
      <c r="W75" s="23" t="b">
        <f t="shared" si="10"/>
        <v>1</v>
      </c>
      <c r="X75" s="23" t="b">
        <v>1</v>
      </c>
      <c r="Y75" s="23" t="b">
        <f t="shared" si="11"/>
        <v>0</v>
      </c>
      <c r="Z75" s="23" t="b">
        <v>0</v>
      </c>
      <c r="AA75" s="23" t="b">
        <f t="shared" si="12"/>
        <v>0</v>
      </c>
      <c r="AB75" s="23" t="b">
        <v>0</v>
      </c>
      <c r="AC75" s="23" t="b">
        <f t="shared" si="13"/>
        <v>0</v>
      </c>
      <c r="AD75" s="23" t="b">
        <v>0</v>
      </c>
      <c r="AF75" s="17">
        <v>0.4</v>
      </c>
      <c r="AG75" s="27">
        <v>78.43137254901961</v>
      </c>
      <c r="AH75" s="17"/>
      <c r="AI75" s="27">
        <v>60.94420600858369</v>
      </c>
      <c r="AJ75" s="25"/>
      <c r="BE75" s="23" t="s">
        <v>837</v>
      </c>
      <c r="BF75" s="23" t="s">
        <v>2613</v>
      </c>
      <c r="BG75" s="23" t="b">
        <v>1</v>
      </c>
      <c r="BH75" s="23">
        <v>0.772</v>
      </c>
      <c r="BI75" s="23" t="b">
        <v>0</v>
      </c>
      <c r="BJ75" s="23" t="b">
        <v>0</v>
      </c>
      <c r="BK75" s="23" t="b">
        <v>0</v>
      </c>
      <c r="BL75" s="23" t="b">
        <v>0</v>
      </c>
      <c r="BM75" s="23" t="b">
        <v>1</v>
      </c>
      <c r="BN75" s="23" t="b">
        <v>1</v>
      </c>
      <c r="BO75" s="23" t="b">
        <v>1</v>
      </c>
      <c r="BP75" s="23" t="b">
        <v>1</v>
      </c>
      <c r="BQ75" s="23" t="b">
        <v>1</v>
      </c>
      <c r="BR75" s="23" t="b">
        <v>1</v>
      </c>
      <c r="BS75" s="23" t="b">
        <v>1</v>
      </c>
    </row>
    <row r="76" ht="15.75" customHeight="1">
      <c r="A76" s="23" t="s">
        <v>645</v>
      </c>
      <c r="B76" s="23" t="s">
        <v>2593</v>
      </c>
      <c r="C76" s="23" t="b">
        <v>1</v>
      </c>
      <c r="D76" s="23">
        <v>0.545</v>
      </c>
      <c r="E76" s="23" t="b">
        <f t="shared" si="1"/>
        <v>1</v>
      </c>
      <c r="F76" s="23" t="b">
        <v>1</v>
      </c>
      <c r="G76" s="23" t="b">
        <f t="shared" si="2"/>
        <v>1</v>
      </c>
      <c r="H76" s="23" t="b">
        <v>1</v>
      </c>
      <c r="I76" s="23" t="b">
        <f t="shared" si="3"/>
        <v>1</v>
      </c>
      <c r="J76" s="23" t="b">
        <v>1</v>
      </c>
      <c r="K76" s="23" t="b">
        <f t="shared" si="4"/>
        <v>1</v>
      </c>
      <c r="L76" s="23" t="b">
        <v>1</v>
      </c>
      <c r="M76" s="23" t="b">
        <f t="shared" si="5"/>
        <v>0</v>
      </c>
      <c r="N76" s="23" t="b">
        <v>0</v>
      </c>
      <c r="O76" s="23" t="b">
        <f t="shared" si="6"/>
        <v>0</v>
      </c>
      <c r="P76" s="23" t="b">
        <v>0</v>
      </c>
      <c r="Q76" s="23" t="b">
        <f t="shared" si="7"/>
        <v>0</v>
      </c>
      <c r="R76" s="23" t="b">
        <v>0</v>
      </c>
      <c r="S76" s="23" t="b">
        <f t="shared" si="8"/>
        <v>0</v>
      </c>
      <c r="T76" s="23" t="b">
        <v>0</v>
      </c>
      <c r="U76" s="23" t="b">
        <f t="shared" si="9"/>
        <v>0</v>
      </c>
      <c r="V76" s="23" t="b">
        <v>0</v>
      </c>
      <c r="W76" s="23" t="b">
        <f t="shared" si="10"/>
        <v>0</v>
      </c>
      <c r="X76" s="23" t="b">
        <v>0</v>
      </c>
      <c r="Y76" s="23" t="b">
        <f t="shared" si="11"/>
        <v>0</v>
      </c>
      <c r="Z76" s="23" t="b">
        <v>0</v>
      </c>
      <c r="AA76" s="23" t="b">
        <f t="shared" si="12"/>
        <v>0</v>
      </c>
      <c r="AB76" s="23" t="b">
        <v>0</v>
      </c>
      <c r="AC76" s="23" t="b">
        <f t="shared" si="13"/>
        <v>0</v>
      </c>
      <c r="AD76" s="23" t="b">
        <v>0</v>
      </c>
      <c r="AF76" s="17">
        <v>0.45</v>
      </c>
      <c r="AG76" s="17">
        <v>78.43137254901961</v>
      </c>
      <c r="AH76" s="26">
        <v>50.520833333333336</v>
      </c>
      <c r="AI76" s="17">
        <v>54.506437768240346</v>
      </c>
      <c r="AJ76" s="28"/>
      <c r="BE76" s="23" t="s">
        <v>871</v>
      </c>
      <c r="BF76" s="23" t="s">
        <v>2614</v>
      </c>
      <c r="BG76" s="23" t="b">
        <v>1</v>
      </c>
      <c r="BH76" s="23">
        <v>0.129</v>
      </c>
      <c r="BI76" s="23" t="b">
        <v>0</v>
      </c>
      <c r="BJ76" s="23" t="b">
        <v>0</v>
      </c>
      <c r="BK76" s="23" t="b">
        <v>0</v>
      </c>
      <c r="BL76" s="23" t="b">
        <v>0</v>
      </c>
      <c r="BM76" s="23" t="b">
        <v>0</v>
      </c>
      <c r="BN76" s="23" t="b">
        <v>0</v>
      </c>
      <c r="BO76" s="23" t="b">
        <v>0</v>
      </c>
      <c r="BP76" s="23" t="b">
        <v>0</v>
      </c>
      <c r="BQ76" s="23" t="b">
        <v>0</v>
      </c>
      <c r="BR76" s="23" t="b">
        <v>0</v>
      </c>
      <c r="BS76" s="23" t="b">
        <v>0</v>
      </c>
    </row>
    <row r="77" ht="15.75" customHeight="1">
      <c r="A77" s="23" t="s">
        <v>652</v>
      </c>
      <c r="B77" s="23" t="s">
        <v>2594</v>
      </c>
      <c r="C77" s="23" t="b">
        <v>1</v>
      </c>
      <c r="D77" s="23">
        <v>0.881</v>
      </c>
      <c r="E77" s="23" t="b">
        <f t="shared" si="1"/>
        <v>1</v>
      </c>
      <c r="F77" s="23" t="b">
        <v>1</v>
      </c>
      <c r="G77" s="23" t="b">
        <f t="shared" si="2"/>
        <v>1</v>
      </c>
      <c r="H77" s="23" t="b">
        <v>1</v>
      </c>
      <c r="I77" s="23" t="b">
        <f t="shared" si="3"/>
        <v>1</v>
      </c>
      <c r="J77" s="23" t="b">
        <v>1</v>
      </c>
      <c r="K77" s="23" t="b">
        <f t="shared" si="4"/>
        <v>1</v>
      </c>
      <c r="L77" s="23" t="b">
        <v>1</v>
      </c>
      <c r="M77" s="23" t="b">
        <f t="shared" si="5"/>
        <v>1</v>
      </c>
      <c r="N77" s="23" t="b">
        <v>1</v>
      </c>
      <c r="O77" s="23" t="b">
        <f t="shared" si="6"/>
        <v>1</v>
      </c>
      <c r="P77" s="23" t="b">
        <v>1</v>
      </c>
      <c r="Q77" s="23" t="b">
        <f t="shared" si="7"/>
        <v>1</v>
      </c>
      <c r="R77" s="23" t="b">
        <v>1</v>
      </c>
      <c r="S77" s="23" t="b">
        <f t="shared" si="8"/>
        <v>1</v>
      </c>
      <c r="T77" s="23" t="b">
        <v>1</v>
      </c>
      <c r="U77" s="23" t="b">
        <f t="shared" si="9"/>
        <v>1</v>
      </c>
      <c r="V77" s="23" t="b">
        <v>1</v>
      </c>
      <c r="W77" s="23" t="b">
        <f t="shared" si="10"/>
        <v>1</v>
      </c>
      <c r="X77" s="23" t="b">
        <v>1</v>
      </c>
      <c r="Y77" s="23" t="b">
        <f t="shared" si="11"/>
        <v>0</v>
      </c>
      <c r="Z77" s="23" t="b">
        <v>0</v>
      </c>
      <c r="AA77" s="23" t="b">
        <f t="shared" si="12"/>
        <v>0</v>
      </c>
      <c r="AB77" s="23" t="b">
        <v>0</v>
      </c>
      <c r="AC77" s="23" t="b">
        <f t="shared" si="13"/>
        <v>0</v>
      </c>
      <c r="AD77" s="23" t="b">
        <v>0</v>
      </c>
      <c r="AF77" s="17">
        <v>0.5</v>
      </c>
      <c r="AG77" s="17">
        <v>84.31372549019608</v>
      </c>
      <c r="AH77" s="17">
        <v>44.79166666666667</v>
      </c>
      <c r="AI77" s="17">
        <v>51.072961373390555</v>
      </c>
      <c r="AJ77" s="28"/>
      <c r="BE77" s="23" t="s">
        <v>877</v>
      </c>
      <c r="BF77" s="23" t="s">
        <v>2615</v>
      </c>
      <c r="BG77" s="23" t="b">
        <v>1</v>
      </c>
      <c r="BH77" s="23">
        <v>0.05</v>
      </c>
      <c r="BI77" s="23" t="b">
        <v>0</v>
      </c>
      <c r="BJ77" s="23" t="b">
        <v>0</v>
      </c>
      <c r="BK77" s="23" t="b">
        <v>0</v>
      </c>
      <c r="BL77" s="23" t="b">
        <v>0</v>
      </c>
      <c r="BM77" s="23" t="b">
        <v>0</v>
      </c>
      <c r="BN77" s="23" t="b">
        <v>0</v>
      </c>
      <c r="BO77" s="23" t="b">
        <v>0</v>
      </c>
      <c r="BP77" s="23" t="b">
        <v>0</v>
      </c>
      <c r="BQ77" s="23" t="b">
        <v>0</v>
      </c>
      <c r="BR77" s="23" t="b">
        <v>0</v>
      </c>
      <c r="BS77" s="23" t="b">
        <v>0</v>
      </c>
    </row>
    <row r="78" ht="15.75" customHeight="1">
      <c r="A78" s="23" t="s">
        <v>660</v>
      </c>
      <c r="B78" s="23" t="s">
        <v>2595</v>
      </c>
      <c r="C78" s="23" t="b">
        <v>1</v>
      </c>
      <c r="D78" s="23">
        <v>0.782</v>
      </c>
      <c r="E78" s="23" t="b">
        <f t="shared" si="1"/>
        <v>1</v>
      </c>
      <c r="F78" s="23" t="b">
        <v>1</v>
      </c>
      <c r="G78" s="23" t="b">
        <f t="shared" si="2"/>
        <v>1</v>
      </c>
      <c r="H78" s="23" t="b">
        <v>1</v>
      </c>
      <c r="I78" s="23" t="b">
        <f t="shared" si="3"/>
        <v>1</v>
      </c>
      <c r="J78" s="23" t="b">
        <v>1</v>
      </c>
      <c r="K78" s="23" t="b">
        <f t="shared" si="4"/>
        <v>1</v>
      </c>
      <c r="L78" s="23" t="b">
        <v>1</v>
      </c>
      <c r="M78" s="23" t="b">
        <f t="shared" si="5"/>
        <v>1</v>
      </c>
      <c r="N78" s="23" t="b">
        <v>1</v>
      </c>
      <c r="O78" s="23" t="b">
        <f t="shared" si="6"/>
        <v>1</v>
      </c>
      <c r="P78" s="23" t="b">
        <v>1</v>
      </c>
      <c r="Q78" s="23" t="b">
        <f t="shared" si="7"/>
        <v>1</v>
      </c>
      <c r="R78" s="23" t="b">
        <v>1</v>
      </c>
      <c r="S78" s="23" t="b">
        <f t="shared" si="8"/>
        <v>1</v>
      </c>
      <c r="T78" s="23" t="b">
        <v>1</v>
      </c>
      <c r="U78" s="23" t="b">
        <f t="shared" si="9"/>
        <v>1</v>
      </c>
      <c r="V78" s="23" t="b">
        <v>1</v>
      </c>
      <c r="W78" s="23" t="b">
        <f t="shared" si="10"/>
        <v>0</v>
      </c>
      <c r="X78" s="23" t="b">
        <v>0</v>
      </c>
      <c r="Y78" s="23" t="b">
        <f t="shared" si="11"/>
        <v>0</v>
      </c>
      <c r="Z78" s="23" t="b">
        <v>0</v>
      </c>
      <c r="AA78" s="23" t="b">
        <f t="shared" si="12"/>
        <v>0</v>
      </c>
      <c r="AB78" s="23" t="b">
        <v>0</v>
      </c>
      <c r="AC78" s="23" t="b">
        <f t="shared" si="13"/>
        <v>0</v>
      </c>
      <c r="AD78" s="23" t="b">
        <v>0</v>
      </c>
      <c r="AF78" s="17">
        <v>0.55</v>
      </c>
      <c r="AG78" s="17">
        <v>86.27450980392157</v>
      </c>
      <c r="AH78" s="17">
        <v>40.10416666666667</v>
      </c>
      <c r="AI78" s="17">
        <v>47.63948497854077</v>
      </c>
      <c r="AJ78" s="28"/>
      <c r="BE78" s="23" t="s">
        <v>884</v>
      </c>
      <c r="BF78" s="23" t="s">
        <v>2616</v>
      </c>
      <c r="BG78" s="23" t="b">
        <v>1</v>
      </c>
      <c r="BH78" s="23">
        <v>0.802</v>
      </c>
      <c r="BI78" s="23" t="b">
        <v>0</v>
      </c>
      <c r="BJ78" s="23" t="b">
        <v>0</v>
      </c>
      <c r="BK78" s="23" t="b">
        <v>0</v>
      </c>
      <c r="BL78" s="23" t="b">
        <v>1</v>
      </c>
      <c r="BM78" s="23" t="b">
        <v>1</v>
      </c>
      <c r="BN78" s="23" t="b">
        <v>1</v>
      </c>
      <c r="BO78" s="23" t="b">
        <v>1</v>
      </c>
      <c r="BP78" s="23" t="b">
        <v>1</v>
      </c>
      <c r="BQ78" s="23" t="b">
        <v>1</v>
      </c>
      <c r="BR78" s="23" t="b">
        <v>1</v>
      </c>
      <c r="BS78" s="23" t="b">
        <v>1</v>
      </c>
    </row>
    <row r="79" ht="15.75" customHeight="1">
      <c r="A79" s="23" t="s">
        <v>668</v>
      </c>
      <c r="B79" s="23" t="s">
        <v>2596</v>
      </c>
      <c r="C79" s="23" t="b">
        <v>1</v>
      </c>
      <c r="D79" s="23">
        <v>0.752</v>
      </c>
      <c r="E79" s="23" t="b">
        <f t="shared" si="1"/>
        <v>1</v>
      </c>
      <c r="F79" s="23" t="b">
        <v>1</v>
      </c>
      <c r="G79" s="23" t="b">
        <f t="shared" si="2"/>
        <v>1</v>
      </c>
      <c r="H79" s="23" t="b">
        <v>1</v>
      </c>
      <c r="I79" s="23" t="b">
        <f t="shared" si="3"/>
        <v>1</v>
      </c>
      <c r="J79" s="23" t="b">
        <v>1</v>
      </c>
      <c r="K79" s="23" t="b">
        <f t="shared" si="4"/>
        <v>1</v>
      </c>
      <c r="L79" s="23" t="b">
        <v>1</v>
      </c>
      <c r="M79" s="23" t="b">
        <f t="shared" si="5"/>
        <v>1</v>
      </c>
      <c r="N79" s="23" t="b">
        <v>1</v>
      </c>
      <c r="O79" s="23" t="b">
        <f t="shared" si="6"/>
        <v>1</v>
      </c>
      <c r="P79" s="23" t="b">
        <v>1</v>
      </c>
      <c r="Q79" s="23" t="b">
        <f t="shared" si="7"/>
        <v>1</v>
      </c>
      <c r="R79" s="23" t="b">
        <v>1</v>
      </c>
      <c r="S79" s="23" t="b">
        <f t="shared" si="8"/>
        <v>1</v>
      </c>
      <c r="T79" s="23" t="b">
        <v>1</v>
      </c>
      <c r="U79" s="23" t="b">
        <f t="shared" si="9"/>
        <v>1</v>
      </c>
      <c r="V79" s="23" t="b">
        <v>1</v>
      </c>
      <c r="W79" s="23" t="b">
        <f t="shared" si="10"/>
        <v>0</v>
      </c>
      <c r="X79" s="23" t="b">
        <v>0</v>
      </c>
      <c r="Y79" s="23" t="b">
        <f t="shared" si="11"/>
        <v>0</v>
      </c>
      <c r="Z79" s="23" t="b">
        <v>0</v>
      </c>
      <c r="AA79" s="23" t="b">
        <f t="shared" si="12"/>
        <v>0</v>
      </c>
      <c r="AB79" s="23" t="b">
        <v>0</v>
      </c>
      <c r="AC79" s="23" t="b">
        <f t="shared" si="13"/>
        <v>0</v>
      </c>
      <c r="AD79" s="23" t="b">
        <v>0</v>
      </c>
      <c r="AF79" s="17">
        <v>0.6</v>
      </c>
      <c r="AG79" s="26">
        <v>86.27450980392157</v>
      </c>
      <c r="AH79" s="17">
        <v>35.9375</v>
      </c>
      <c r="AI79" s="17">
        <v>44.20600858369099</v>
      </c>
      <c r="AJ79" s="28"/>
      <c r="BE79" s="23" t="s">
        <v>908</v>
      </c>
      <c r="BF79" s="23" t="s">
        <v>2617</v>
      </c>
      <c r="BG79" s="23" t="b">
        <v>1</v>
      </c>
      <c r="BH79" s="23">
        <v>0.277</v>
      </c>
      <c r="BI79" s="23" t="b">
        <v>0</v>
      </c>
      <c r="BJ79" s="23" t="b">
        <v>0</v>
      </c>
      <c r="BK79" s="23" t="b">
        <v>0</v>
      </c>
      <c r="BL79" s="23" t="b">
        <v>0</v>
      </c>
      <c r="BM79" s="23" t="b">
        <v>0</v>
      </c>
      <c r="BN79" s="23" t="b">
        <v>0</v>
      </c>
      <c r="BO79" s="23" t="b">
        <v>0</v>
      </c>
      <c r="BP79" s="23" t="b">
        <v>0</v>
      </c>
      <c r="BQ79" s="23" t="b">
        <v>0</v>
      </c>
      <c r="BR79" s="23" t="b">
        <v>0</v>
      </c>
      <c r="BS79" s="23" t="b">
        <v>0</v>
      </c>
    </row>
    <row r="80" ht="15.75" customHeight="1">
      <c r="A80" s="23" t="s">
        <v>684</v>
      </c>
      <c r="B80" s="23" t="s">
        <v>2597</v>
      </c>
      <c r="C80" s="23" t="b">
        <v>1</v>
      </c>
      <c r="D80" s="23">
        <v>0.782</v>
      </c>
      <c r="E80" s="23" t="b">
        <f t="shared" si="1"/>
        <v>1</v>
      </c>
      <c r="F80" s="23" t="b">
        <v>1</v>
      </c>
      <c r="G80" s="23" t="b">
        <f t="shared" si="2"/>
        <v>1</v>
      </c>
      <c r="H80" s="23" t="b">
        <v>1</v>
      </c>
      <c r="I80" s="23" t="b">
        <f t="shared" si="3"/>
        <v>1</v>
      </c>
      <c r="J80" s="23" t="b">
        <v>1</v>
      </c>
      <c r="K80" s="23" t="b">
        <f t="shared" si="4"/>
        <v>1</v>
      </c>
      <c r="L80" s="23" t="b">
        <v>1</v>
      </c>
      <c r="M80" s="23" t="b">
        <f t="shared" si="5"/>
        <v>1</v>
      </c>
      <c r="N80" s="23" t="b">
        <v>1</v>
      </c>
      <c r="O80" s="23" t="b">
        <f t="shared" si="6"/>
        <v>1</v>
      </c>
      <c r="P80" s="23" t="b">
        <v>1</v>
      </c>
      <c r="Q80" s="23" t="b">
        <f t="shared" si="7"/>
        <v>1</v>
      </c>
      <c r="R80" s="23" t="b">
        <v>1</v>
      </c>
      <c r="S80" s="23" t="b">
        <f t="shared" si="8"/>
        <v>1</v>
      </c>
      <c r="T80" s="23" t="b">
        <v>1</v>
      </c>
      <c r="U80" s="23" t="b">
        <f t="shared" si="9"/>
        <v>1</v>
      </c>
      <c r="V80" s="23" t="b">
        <v>1</v>
      </c>
      <c r="W80" s="23" t="b">
        <f t="shared" si="10"/>
        <v>0</v>
      </c>
      <c r="X80" s="23" t="b">
        <v>0</v>
      </c>
      <c r="Y80" s="23" t="b">
        <f t="shared" si="11"/>
        <v>0</v>
      </c>
      <c r="Z80" s="23" t="b">
        <v>0</v>
      </c>
      <c r="AA80" s="23" t="b">
        <f t="shared" si="12"/>
        <v>0</v>
      </c>
      <c r="AB80" s="23" t="b">
        <v>0</v>
      </c>
      <c r="AC80" s="23" t="b">
        <f t="shared" si="13"/>
        <v>0</v>
      </c>
      <c r="AD80" s="23" t="b">
        <v>0</v>
      </c>
      <c r="AF80" s="17">
        <v>0.65</v>
      </c>
      <c r="AG80" s="17"/>
      <c r="AH80" s="27">
        <v>35.41666666666667</v>
      </c>
      <c r="AI80" s="17">
        <v>45.493562231759654</v>
      </c>
      <c r="AJ80" s="27"/>
      <c r="BE80" s="23" t="s">
        <v>937</v>
      </c>
      <c r="BF80" s="23" t="s">
        <v>2618</v>
      </c>
      <c r="BG80" s="23" t="b">
        <v>1</v>
      </c>
      <c r="BH80" s="23">
        <v>0.822</v>
      </c>
      <c r="BI80" s="23" t="b">
        <v>0</v>
      </c>
      <c r="BJ80" s="23" t="b">
        <v>0</v>
      </c>
      <c r="BK80" s="23" t="b">
        <v>0</v>
      </c>
      <c r="BL80" s="23" t="b">
        <v>1</v>
      </c>
      <c r="BM80" s="23" t="b">
        <v>1</v>
      </c>
      <c r="BN80" s="23" t="b">
        <v>1</v>
      </c>
      <c r="BO80" s="23" t="b">
        <v>1</v>
      </c>
      <c r="BP80" s="23" t="b">
        <v>1</v>
      </c>
      <c r="BQ80" s="23" t="b">
        <v>1</v>
      </c>
      <c r="BR80" s="23" t="b">
        <v>1</v>
      </c>
      <c r="BS80" s="23" t="b">
        <v>1</v>
      </c>
    </row>
    <row r="81" ht="15.75" customHeight="1">
      <c r="A81" s="23" t="s">
        <v>691</v>
      </c>
      <c r="B81" s="23" t="s">
        <v>2598</v>
      </c>
      <c r="C81" s="23" t="b">
        <v>1</v>
      </c>
      <c r="D81" s="23">
        <v>0.594</v>
      </c>
      <c r="E81" s="23" t="b">
        <f t="shared" si="1"/>
        <v>1</v>
      </c>
      <c r="F81" s="23" t="b">
        <v>1</v>
      </c>
      <c r="G81" s="23" t="b">
        <f t="shared" si="2"/>
        <v>1</v>
      </c>
      <c r="H81" s="23" t="b">
        <v>1</v>
      </c>
      <c r="I81" s="23" t="b">
        <f t="shared" si="3"/>
        <v>1</v>
      </c>
      <c r="J81" s="23" t="b">
        <v>1</v>
      </c>
      <c r="K81" s="23" t="b">
        <f t="shared" si="4"/>
        <v>1</v>
      </c>
      <c r="L81" s="23" t="b">
        <v>1</v>
      </c>
      <c r="M81" s="23" t="b">
        <f t="shared" si="5"/>
        <v>1</v>
      </c>
      <c r="N81" s="23" t="b">
        <v>1</v>
      </c>
      <c r="O81" s="23" t="b">
        <f t="shared" si="6"/>
        <v>0</v>
      </c>
      <c r="P81" s="23" t="b">
        <v>0</v>
      </c>
      <c r="Q81" s="23" t="b">
        <f t="shared" si="7"/>
        <v>0</v>
      </c>
      <c r="R81" s="23" t="b">
        <v>0</v>
      </c>
      <c r="S81" s="23" t="b">
        <f t="shared" si="8"/>
        <v>0</v>
      </c>
      <c r="T81" s="23" t="b">
        <v>0</v>
      </c>
      <c r="U81" s="23" t="b">
        <f t="shared" si="9"/>
        <v>0</v>
      </c>
      <c r="V81" s="23" t="b">
        <v>0</v>
      </c>
      <c r="W81" s="23" t="b">
        <f t="shared" si="10"/>
        <v>0</v>
      </c>
      <c r="X81" s="23" t="b">
        <v>0</v>
      </c>
      <c r="Y81" s="23" t="b">
        <f t="shared" si="11"/>
        <v>0</v>
      </c>
      <c r="Z81" s="23" t="b">
        <v>0</v>
      </c>
      <c r="AA81" s="23" t="b">
        <f t="shared" si="12"/>
        <v>0</v>
      </c>
      <c r="AB81" s="23" t="b">
        <v>0</v>
      </c>
      <c r="AC81" s="23" t="b">
        <f t="shared" si="13"/>
        <v>0</v>
      </c>
      <c r="AD81" s="23" t="b">
        <v>0</v>
      </c>
      <c r="AF81" s="17">
        <v>0.7</v>
      </c>
      <c r="AG81" s="17"/>
      <c r="AH81" s="17">
        <v>33.33333333333333</v>
      </c>
      <c r="AI81" s="17">
        <v>43.776824034334766</v>
      </c>
      <c r="AJ81" s="27"/>
      <c r="BE81" s="23" t="s">
        <v>954</v>
      </c>
      <c r="BF81" s="23" t="s">
        <v>2619</v>
      </c>
      <c r="BG81" s="23" t="b">
        <v>1</v>
      </c>
      <c r="BH81" s="23">
        <v>0.703</v>
      </c>
      <c r="BI81" s="23" t="b">
        <v>0</v>
      </c>
      <c r="BJ81" s="23" t="b">
        <v>0</v>
      </c>
      <c r="BK81" s="23" t="b">
        <v>0</v>
      </c>
      <c r="BL81" s="23" t="b">
        <v>0</v>
      </c>
      <c r="BM81" s="23" t="b">
        <v>0</v>
      </c>
      <c r="BN81" s="23" t="b">
        <v>1</v>
      </c>
      <c r="BO81" s="23" t="b">
        <v>1</v>
      </c>
      <c r="BP81" s="23" t="b">
        <v>1</v>
      </c>
      <c r="BQ81" s="23" t="b">
        <v>1</v>
      </c>
      <c r="BR81" s="23" t="b">
        <v>1</v>
      </c>
      <c r="BS81" s="23" t="b">
        <v>1</v>
      </c>
    </row>
    <row r="82" ht="15.75" customHeight="1">
      <c r="A82" s="23" t="s">
        <v>705</v>
      </c>
      <c r="B82" s="23" t="s">
        <v>2599</v>
      </c>
      <c r="C82" s="23" t="b">
        <v>1</v>
      </c>
      <c r="D82" s="23">
        <v>0.446</v>
      </c>
      <c r="E82" s="23" t="b">
        <f t="shared" si="1"/>
        <v>1</v>
      </c>
      <c r="F82" s="23" t="b">
        <v>1</v>
      </c>
      <c r="G82" s="23" t="b">
        <f t="shared" si="2"/>
        <v>1</v>
      </c>
      <c r="H82" s="23" t="b">
        <v>1</v>
      </c>
      <c r="I82" s="23" t="b">
        <f t="shared" si="3"/>
        <v>0</v>
      </c>
      <c r="J82" s="23" t="b">
        <v>0</v>
      </c>
      <c r="K82" s="23" t="b">
        <f t="shared" si="4"/>
        <v>0</v>
      </c>
      <c r="L82" s="23" t="b">
        <v>0</v>
      </c>
      <c r="M82" s="23" t="b">
        <f t="shared" si="5"/>
        <v>0</v>
      </c>
      <c r="N82" s="23" t="b">
        <v>0</v>
      </c>
      <c r="O82" s="23" t="b">
        <f t="shared" si="6"/>
        <v>0</v>
      </c>
      <c r="P82" s="23" t="b">
        <v>0</v>
      </c>
      <c r="Q82" s="23" t="b">
        <f t="shared" si="7"/>
        <v>0</v>
      </c>
      <c r="R82" s="23" t="b">
        <v>0</v>
      </c>
      <c r="S82" s="23" t="b">
        <f t="shared" si="8"/>
        <v>0</v>
      </c>
      <c r="T82" s="23" t="b">
        <v>0</v>
      </c>
      <c r="U82" s="23" t="b">
        <f t="shared" si="9"/>
        <v>0</v>
      </c>
      <c r="V82" s="23" t="b">
        <v>0</v>
      </c>
      <c r="W82" s="23" t="b">
        <f t="shared" si="10"/>
        <v>0</v>
      </c>
      <c r="X82" s="23" t="b">
        <v>0</v>
      </c>
      <c r="Y82" s="23" t="b">
        <f t="shared" si="11"/>
        <v>0</v>
      </c>
      <c r="Z82" s="23" t="b">
        <v>0</v>
      </c>
      <c r="AA82" s="23" t="b">
        <f t="shared" si="12"/>
        <v>0</v>
      </c>
      <c r="AB82" s="23" t="b">
        <v>0</v>
      </c>
      <c r="AC82" s="23" t="b">
        <f t="shared" si="13"/>
        <v>0</v>
      </c>
      <c r="AD82" s="23" t="b">
        <v>0</v>
      </c>
      <c r="AF82" s="17">
        <v>0.75</v>
      </c>
      <c r="AG82" s="17"/>
      <c r="AH82" s="17">
        <v>29.166666666666668</v>
      </c>
      <c r="AI82" s="17">
        <v>40.772532188841204</v>
      </c>
      <c r="AJ82" s="27"/>
      <c r="BE82" s="23" t="s">
        <v>963</v>
      </c>
      <c r="BF82" s="23" t="s">
        <v>2620</v>
      </c>
      <c r="BG82" s="23" t="b">
        <v>1</v>
      </c>
      <c r="BH82" s="23">
        <v>0.238</v>
      </c>
      <c r="BI82" s="23" t="b">
        <v>0</v>
      </c>
      <c r="BJ82" s="23" t="b">
        <v>0</v>
      </c>
      <c r="BK82" s="23" t="b">
        <v>0</v>
      </c>
      <c r="BL82" s="23" t="b">
        <v>0</v>
      </c>
      <c r="BM82" s="23" t="b">
        <v>0</v>
      </c>
      <c r="BN82" s="23" t="b">
        <v>0</v>
      </c>
      <c r="BO82" s="23" t="b">
        <v>0</v>
      </c>
      <c r="BP82" s="23" t="b">
        <v>0</v>
      </c>
      <c r="BQ82" s="23" t="b">
        <v>0</v>
      </c>
      <c r="BR82" s="23" t="b">
        <v>0</v>
      </c>
      <c r="BS82" s="23" t="b">
        <v>0</v>
      </c>
    </row>
    <row r="83" ht="15.75" customHeight="1">
      <c r="A83" s="23" t="s">
        <v>713</v>
      </c>
      <c r="B83" s="23" t="s">
        <v>2521</v>
      </c>
      <c r="C83" s="23" t="b">
        <v>0</v>
      </c>
      <c r="D83" s="23">
        <v>0.238</v>
      </c>
      <c r="E83" s="23" t="b">
        <f t="shared" si="1"/>
        <v>0</v>
      </c>
      <c r="F83" s="23" t="b">
        <v>1</v>
      </c>
      <c r="G83" s="23" t="b">
        <f t="shared" si="2"/>
        <v>0</v>
      </c>
      <c r="H83" s="23" t="b">
        <v>1</v>
      </c>
      <c r="I83" s="23" t="b">
        <f t="shared" si="3"/>
        <v>0</v>
      </c>
      <c r="J83" s="23" t="b">
        <v>1</v>
      </c>
      <c r="K83" s="23" t="b">
        <f t="shared" si="4"/>
        <v>0</v>
      </c>
      <c r="L83" s="23" t="b">
        <v>1</v>
      </c>
      <c r="M83" s="23" t="b">
        <f t="shared" si="5"/>
        <v>0</v>
      </c>
      <c r="N83" s="23" t="b">
        <v>1</v>
      </c>
      <c r="O83" s="23" t="b">
        <f t="shared" si="6"/>
        <v>0</v>
      </c>
      <c r="P83" s="23" t="b">
        <v>1</v>
      </c>
      <c r="Q83" s="23" t="b">
        <f t="shared" si="7"/>
        <v>0</v>
      </c>
      <c r="R83" s="23" t="b">
        <v>1</v>
      </c>
      <c r="S83" s="23" t="b">
        <f t="shared" si="8"/>
        <v>0</v>
      </c>
      <c r="T83" s="23" t="b">
        <v>1</v>
      </c>
      <c r="U83" s="23" t="b">
        <f t="shared" si="9"/>
        <v>0</v>
      </c>
      <c r="V83" s="23" t="b">
        <v>1</v>
      </c>
      <c r="W83" s="23" t="b">
        <f t="shared" si="10"/>
        <v>0</v>
      </c>
      <c r="X83" s="23" t="b">
        <v>1</v>
      </c>
      <c r="Y83" s="23" t="b">
        <f t="shared" si="11"/>
        <v>0</v>
      </c>
      <c r="Z83" s="23" t="b">
        <v>1</v>
      </c>
      <c r="AA83" s="23" t="b">
        <f t="shared" si="12"/>
        <v>0</v>
      </c>
      <c r="AB83" s="23" t="b">
        <v>1</v>
      </c>
      <c r="AC83" s="23" t="b">
        <f t="shared" si="13"/>
        <v>0</v>
      </c>
      <c r="AD83" s="23" t="b">
        <v>1</v>
      </c>
      <c r="AF83" s="17">
        <v>0.8</v>
      </c>
      <c r="AG83" s="17"/>
      <c r="AH83" s="17">
        <v>23.4375</v>
      </c>
      <c r="AI83" s="17">
        <v>36.05150214592275</v>
      </c>
      <c r="AJ83" s="27"/>
      <c r="BE83" s="23" t="s">
        <v>971</v>
      </c>
      <c r="BF83" s="23" t="s">
        <v>2621</v>
      </c>
      <c r="BG83" s="23" t="b">
        <v>1</v>
      </c>
      <c r="BH83" s="23">
        <v>0.089</v>
      </c>
      <c r="BI83" s="23" t="b">
        <v>0</v>
      </c>
      <c r="BJ83" s="23" t="b">
        <v>0</v>
      </c>
      <c r="BK83" s="23" t="b">
        <v>0</v>
      </c>
      <c r="BL83" s="23" t="b">
        <v>0</v>
      </c>
      <c r="BM83" s="23" t="b">
        <v>0</v>
      </c>
      <c r="BN83" s="23" t="b">
        <v>0</v>
      </c>
      <c r="BO83" s="23" t="b">
        <v>0</v>
      </c>
      <c r="BP83" s="23" t="b">
        <v>0</v>
      </c>
      <c r="BQ83" s="23" t="b">
        <v>0</v>
      </c>
      <c r="BR83" s="23" t="b">
        <v>0</v>
      </c>
      <c r="BS83" s="23" t="b">
        <v>0</v>
      </c>
    </row>
    <row r="84" ht="15.75" customHeight="1">
      <c r="A84" s="23" t="s">
        <v>721</v>
      </c>
      <c r="B84" s="23" t="s">
        <v>2523</v>
      </c>
      <c r="C84" s="23" t="b">
        <v>0</v>
      </c>
      <c r="D84" s="23">
        <v>0.812</v>
      </c>
      <c r="E84" s="23" t="b">
        <f t="shared" si="1"/>
        <v>1</v>
      </c>
      <c r="F84" s="23" t="b">
        <v>0</v>
      </c>
      <c r="G84" s="23" t="b">
        <f t="shared" si="2"/>
        <v>1</v>
      </c>
      <c r="H84" s="23" t="b">
        <v>0</v>
      </c>
      <c r="I84" s="23" t="b">
        <f t="shared" si="3"/>
        <v>1</v>
      </c>
      <c r="J84" s="23" t="b">
        <v>0</v>
      </c>
      <c r="K84" s="23" t="b">
        <f t="shared" si="4"/>
        <v>1</v>
      </c>
      <c r="L84" s="23" t="b">
        <v>0</v>
      </c>
      <c r="M84" s="23" t="b">
        <f t="shared" si="5"/>
        <v>1</v>
      </c>
      <c r="N84" s="23" t="b">
        <v>0</v>
      </c>
      <c r="O84" s="23" t="b">
        <f t="shared" si="6"/>
        <v>1</v>
      </c>
      <c r="P84" s="23" t="b">
        <v>0</v>
      </c>
      <c r="Q84" s="23" t="b">
        <f t="shared" si="7"/>
        <v>1</v>
      </c>
      <c r="R84" s="23" t="b">
        <v>0</v>
      </c>
      <c r="S84" s="23" t="b">
        <f t="shared" si="8"/>
        <v>1</v>
      </c>
      <c r="T84" s="23" t="b">
        <v>0</v>
      </c>
      <c r="U84" s="23" t="b">
        <f t="shared" si="9"/>
        <v>1</v>
      </c>
      <c r="V84" s="23" t="b">
        <v>0</v>
      </c>
      <c r="W84" s="23" t="b">
        <f t="shared" si="10"/>
        <v>1</v>
      </c>
      <c r="X84" s="23" t="b">
        <v>0</v>
      </c>
      <c r="Y84" s="23" t="b">
        <f t="shared" si="11"/>
        <v>0</v>
      </c>
      <c r="Z84" s="23" t="b">
        <v>1</v>
      </c>
      <c r="AA84" s="23" t="b">
        <f t="shared" si="12"/>
        <v>0</v>
      </c>
      <c r="AB84" s="23" t="b">
        <v>1</v>
      </c>
      <c r="AC84" s="23" t="b">
        <f t="shared" si="13"/>
        <v>0</v>
      </c>
      <c r="AD84" s="23" t="b">
        <v>1</v>
      </c>
      <c r="AF84" s="17">
        <v>0.85</v>
      </c>
      <c r="AG84" s="17"/>
      <c r="AH84" s="17">
        <v>15.625</v>
      </c>
      <c r="AI84" s="17">
        <v>21.888412017167383</v>
      </c>
      <c r="AJ84" s="27"/>
      <c r="BE84" s="23" t="s">
        <v>978</v>
      </c>
      <c r="BF84" s="23" t="s">
        <v>2622</v>
      </c>
      <c r="BG84" s="23" t="b">
        <v>1</v>
      </c>
      <c r="BH84" s="23">
        <v>0.673</v>
      </c>
      <c r="BI84" s="23" t="b">
        <v>0</v>
      </c>
      <c r="BJ84" s="23" t="b">
        <v>0</v>
      </c>
      <c r="BK84" s="23" t="b">
        <v>0</v>
      </c>
      <c r="BL84" s="23" t="b">
        <v>0</v>
      </c>
      <c r="BM84" s="23" t="b">
        <v>0</v>
      </c>
      <c r="BN84" s="23" t="b">
        <v>0</v>
      </c>
      <c r="BO84" s="23" t="b">
        <v>1</v>
      </c>
      <c r="BP84" s="23" t="b">
        <v>1</v>
      </c>
      <c r="BQ84" s="23" t="b">
        <v>1</v>
      </c>
      <c r="BR84" s="23" t="b">
        <v>1</v>
      </c>
      <c r="BS84" s="23" t="b">
        <v>1</v>
      </c>
    </row>
    <row r="85" ht="15.75" customHeight="1">
      <c r="A85" s="23" t="s">
        <v>727</v>
      </c>
      <c r="B85" s="23" t="s">
        <v>2525</v>
      </c>
      <c r="C85" s="23" t="b">
        <v>0</v>
      </c>
      <c r="D85" s="23">
        <v>0.317</v>
      </c>
      <c r="E85" s="23" t="b">
        <f t="shared" si="1"/>
        <v>0</v>
      </c>
      <c r="F85" s="23" t="b">
        <v>1</v>
      </c>
      <c r="G85" s="23" t="b">
        <f t="shared" si="2"/>
        <v>0</v>
      </c>
      <c r="H85" s="23" t="b">
        <v>1</v>
      </c>
      <c r="I85" s="23" t="b">
        <f t="shared" si="3"/>
        <v>0</v>
      </c>
      <c r="J85" s="23" t="b">
        <v>1</v>
      </c>
      <c r="K85" s="23" t="b">
        <f t="shared" si="4"/>
        <v>0</v>
      </c>
      <c r="L85" s="23" t="b">
        <v>1</v>
      </c>
      <c r="M85" s="23" t="b">
        <f t="shared" si="5"/>
        <v>0</v>
      </c>
      <c r="N85" s="23" t="b">
        <v>1</v>
      </c>
      <c r="O85" s="23" t="b">
        <f t="shared" si="6"/>
        <v>0</v>
      </c>
      <c r="P85" s="23" t="b">
        <v>1</v>
      </c>
      <c r="Q85" s="23" t="b">
        <f t="shared" si="7"/>
        <v>0</v>
      </c>
      <c r="R85" s="23" t="b">
        <v>1</v>
      </c>
      <c r="S85" s="23" t="b">
        <f t="shared" si="8"/>
        <v>0</v>
      </c>
      <c r="T85" s="23" t="b">
        <v>1</v>
      </c>
      <c r="U85" s="23" t="b">
        <f t="shared" si="9"/>
        <v>0</v>
      </c>
      <c r="V85" s="23" t="b">
        <v>1</v>
      </c>
      <c r="W85" s="23" t="b">
        <f t="shared" si="10"/>
        <v>0</v>
      </c>
      <c r="X85" s="23" t="b">
        <v>1</v>
      </c>
      <c r="Y85" s="23" t="b">
        <f t="shared" si="11"/>
        <v>0</v>
      </c>
      <c r="Z85" s="23" t="b">
        <v>1</v>
      </c>
      <c r="AA85" s="23" t="b">
        <f t="shared" si="12"/>
        <v>0</v>
      </c>
      <c r="AB85" s="23" t="b">
        <v>1</v>
      </c>
      <c r="AC85" s="23" t="b">
        <f t="shared" si="13"/>
        <v>0</v>
      </c>
      <c r="AD85" s="23" t="b">
        <v>1</v>
      </c>
      <c r="AF85" s="17">
        <v>0.9</v>
      </c>
      <c r="AG85" s="17"/>
      <c r="AH85" s="17">
        <v>11.979166666666668</v>
      </c>
      <c r="AI85" s="17">
        <v>27.467811158798284</v>
      </c>
      <c r="AJ85" s="27"/>
      <c r="BE85" s="23" t="s">
        <v>986</v>
      </c>
      <c r="BF85" s="23" t="s">
        <v>2623</v>
      </c>
      <c r="BG85" s="23" t="b">
        <v>1</v>
      </c>
      <c r="BH85" s="23">
        <v>0.584</v>
      </c>
      <c r="BI85" s="23" t="b">
        <v>0</v>
      </c>
      <c r="BJ85" s="23" t="b">
        <v>0</v>
      </c>
      <c r="BK85" s="23" t="b">
        <v>0</v>
      </c>
      <c r="BL85" s="23" t="b">
        <v>0</v>
      </c>
      <c r="BM85" s="23" t="b">
        <v>0</v>
      </c>
      <c r="BN85" s="23" t="b">
        <v>0</v>
      </c>
      <c r="BO85" s="23" t="b">
        <v>0</v>
      </c>
      <c r="BP85" s="23" t="b">
        <v>0</v>
      </c>
      <c r="BQ85" s="23" t="b">
        <v>1</v>
      </c>
      <c r="BR85" s="23" t="b">
        <v>1</v>
      </c>
      <c r="BS85" s="23" t="b">
        <v>1</v>
      </c>
    </row>
    <row r="86" ht="15.75" customHeight="1">
      <c r="A86" s="23" t="s">
        <v>742</v>
      </c>
      <c r="B86" s="23" t="s">
        <v>2600</v>
      </c>
      <c r="C86" s="23" t="b">
        <v>1</v>
      </c>
      <c r="D86" s="23">
        <v>0.802</v>
      </c>
      <c r="E86" s="23" t="b">
        <f t="shared" si="1"/>
        <v>1</v>
      </c>
      <c r="F86" s="23" t="b">
        <v>1</v>
      </c>
      <c r="G86" s="23" t="b">
        <f t="shared" si="2"/>
        <v>1</v>
      </c>
      <c r="H86" s="23" t="b">
        <v>1</v>
      </c>
      <c r="I86" s="23" t="b">
        <f t="shared" si="3"/>
        <v>1</v>
      </c>
      <c r="J86" s="23" t="b">
        <v>1</v>
      </c>
      <c r="K86" s="23" t="b">
        <f t="shared" si="4"/>
        <v>1</v>
      </c>
      <c r="L86" s="23" t="b">
        <v>1</v>
      </c>
      <c r="M86" s="23" t="b">
        <f t="shared" si="5"/>
        <v>1</v>
      </c>
      <c r="N86" s="23" t="b">
        <v>1</v>
      </c>
      <c r="O86" s="23" t="b">
        <f t="shared" si="6"/>
        <v>1</v>
      </c>
      <c r="P86" s="23" t="b">
        <v>1</v>
      </c>
      <c r="Q86" s="23" t="b">
        <f t="shared" si="7"/>
        <v>1</v>
      </c>
      <c r="R86" s="23" t="b">
        <v>1</v>
      </c>
      <c r="S86" s="23" t="b">
        <f t="shared" si="8"/>
        <v>1</v>
      </c>
      <c r="T86" s="23" t="b">
        <v>1</v>
      </c>
      <c r="U86" s="23" t="b">
        <f t="shared" si="9"/>
        <v>1</v>
      </c>
      <c r="V86" s="23" t="b">
        <v>1</v>
      </c>
      <c r="W86" s="23" t="b">
        <f t="shared" si="10"/>
        <v>1</v>
      </c>
      <c r="X86" s="23" t="b">
        <v>1</v>
      </c>
      <c r="Y86" s="23" t="b">
        <f t="shared" si="11"/>
        <v>0</v>
      </c>
      <c r="Z86" s="23" t="b">
        <v>0</v>
      </c>
      <c r="AA86" s="23" t="b">
        <f t="shared" si="12"/>
        <v>0</v>
      </c>
      <c r="AB86" s="23" t="b">
        <v>0</v>
      </c>
      <c r="AC86" s="23" t="b">
        <f t="shared" si="13"/>
        <v>0</v>
      </c>
      <c r="AD86" s="23" t="b">
        <v>0</v>
      </c>
      <c r="AF86" s="17">
        <v>0.95</v>
      </c>
      <c r="AG86" s="17"/>
      <c r="AH86" s="17">
        <v>6.770833333333333</v>
      </c>
      <c r="AI86" s="17">
        <v>23.17596566523605</v>
      </c>
      <c r="AJ86" s="27"/>
      <c r="BE86" s="23" t="s">
        <v>993</v>
      </c>
      <c r="BF86" s="23" t="s">
        <v>2624</v>
      </c>
      <c r="BG86" s="23" t="b">
        <v>1</v>
      </c>
      <c r="BH86" s="23">
        <v>0.307</v>
      </c>
      <c r="BI86" s="23" t="b">
        <v>0</v>
      </c>
      <c r="BJ86" s="23" t="b">
        <v>0</v>
      </c>
      <c r="BK86" s="23" t="b">
        <v>0</v>
      </c>
      <c r="BL86" s="23" t="b">
        <v>0</v>
      </c>
      <c r="BM86" s="23" t="b">
        <v>0</v>
      </c>
      <c r="BN86" s="23" t="b">
        <v>0</v>
      </c>
      <c r="BO86" s="23" t="b">
        <v>0</v>
      </c>
      <c r="BP86" s="23" t="b">
        <v>0</v>
      </c>
      <c r="BQ86" s="23" t="b">
        <v>0</v>
      </c>
      <c r="BR86" s="23" t="b">
        <v>0</v>
      </c>
      <c r="BS86" s="23" t="b">
        <v>0</v>
      </c>
    </row>
    <row r="87" ht="15.75" customHeight="1">
      <c r="A87" s="23" t="s">
        <v>748</v>
      </c>
      <c r="B87" s="23" t="s">
        <v>2601</v>
      </c>
      <c r="C87" s="23" t="b">
        <v>1</v>
      </c>
      <c r="D87" s="23">
        <v>0.411</v>
      </c>
      <c r="E87" s="23" t="b">
        <f t="shared" si="1"/>
        <v>1</v>
      </c>
      <c r="F87" s="23" t="b">
        <v>1</v>
      </c>
      <c r="G87" s="23" t="b">
        <f t="shared" si="2"/>
        <v>1</v>
      </c>
      <c r="H87" s="23" t="b">
        <v>1</v>
      </c>
      <c r="I87" s="23" t="b">
        <f t="shared" si="3"/>
        <v>0</v>
      </c>
      <c r="J87" s="23" t="b">
        <v>0</v>
      </c>
      <c r="K87" s="23" t="b">
        <f t="shared" si="4"/>
        <v>0</v>
      </c>
      <c r="L87" s="23" t="b">
        <v>0</v>
      </c>
      <c r="M87" s="23" t="b">
        <f t="shared" si="5"/>
        <v>0</v>
      </c>
      <c r="N87" s="23" t="b">
        <v>0</v>
      </c>
      <c r="O87" s="23" t="b">
        <f t="shared" si="6"/>
        <v>0</v>
      </c>
      <c r="P87" s="23" t="b">
        <v>0</v>
      </c>
      <c r="Q87" s="23" t="b">
        <f t="shared" si="7"/>
        <v>0</v>
      </c>
      <c r="R87" s="23" t="b">
        <v>0</v>
      </c>
      <c r="S87" s="23" t="b">
        <f t="shared" si="8"/>
        <v>0</v>
      </c>
      <c r="T87" s="23" t="b">
        <v>0</v>
      </c>
      <c r="U87" s="23" t="b">
        <f t="shared" si="9"/>
        <v>0</v>
      </c>
      <c r="V87" s="23" t="b">
        <v>0</v>
      </c>
      <c r="W87" s="23" t="b">
        <f t="shared" si="10"/>
        <v>0</v>
      </c>
      <c r="X87" s="23" t="b">
        <v>0</v>
      </c>
      <c r="Y87" s="23" t="b">
        <f t="shared" si="11"/>
        <v>0</v>
      </c>
      <c r="Z87" s="23" t="b">
        <v>0</v>
      </c>
      <c r="AA87" s="23" t="b">
        <f t="shared" si="12"/>
        <v>0</v>
      </c>
      <c r="AB87" s="23" t="b">
        <v>0</v>
      </c>
      <c r="AC87" s="23" t="b">
        <f t="shared" si="13"/>
        <v>0</v>
      </c>
      <c r="AD87" s="23" t="b">
        <v>0</v>
      </c>
      <c r="BE87" s="23" t="s">
        <v>1001</v>
      </c>
      <c r="BF87" s="23" t="s">
        <v>2625</v>
      </c>
      <c r="BG87" s="23" t="b">
        <v>1</v>
      </c>
      <c r="BH87" s="23">
        <v>0.119</v>
      </c>
      <c r="BI87" s="23" t="b">
        <v>0</v>
      </c>
      <c r="BJ87" s="23" t="b">
        <v>0</v>
      </c>
      <c r="BK87" s="23" t="b">
        <v>0</v>
      </c>
      <c r="BL87" s="23" t="b">
        <v>0</v>
      </c>
      <c r="BM87" s="23" t="b">
        <v>0</v>
      </c>
      <c r="BN87" s="23" t="b">
        <v>0</v>
      </c>
      <c r="BO87" s="23" t="b">
        <v>0</v>
      </c>
      <c r="BP87" s="23" t="b">
        <v>0</v>
      </c>
      <c r="BQ87" s="23" t="b">
        <v>0</v>
      </c>
      <c r="BR87" s="23" t="b">
        <v>0</v>
      </c>
      <c r="BS87" s="23" t="b">
        <v>0</v>
      </c>
    </row>
    <row r="88" ht="15.75" customHeight="1">
      <c r="A88" s="23" t="s">
        <v>755</v>
      </c>
      <c r="B88" s="23" t="s">
        <v>2605</v>
      </c>
      <c r="C88" s="23" t="b">
        <v>1</v>
      </c>
      <c r="D88" s="23">
        <v>0.921</v>
      </c>
      <c r="E88" s="23" t="b">
        <f t="shared" si="1"/>
        <v>1</v>
      </c>
      <c r="F88" s="23" t="b">
        <v>1</v>
      </c>
      <c r="G88" s="23" t="b">
        <f t="shared" si="2"/>
        <v>1</v>
      </c>
      <c r="H88" s="23" t="b">
        <v>1</v>
      </c>
      <c r="I88" s="23" t="b">
        <f t="shared" si="3"/>
        <v>1</v>
      </c>
      <c r="J88" s="23" t="b">
        <v>1</v>
      </c>
      <c r="K88" s="23" t="b">
        <f t="shared" si="4"/>
        <v>1</v>
      </c>
      <c r="L88" s="23" t="b">
        <v>1</v>
      </c>
      <c r="M88" s="23" t="b">
        <f t="shared" si="5"/>
        <v>1</v>
      </c>
      <c r="N88" s="23" t="b">
        <v>1</v>
      </c>
      <c r="O88" s="23" t="b">
        <f t="shared" si="6"/>
        <v>1</v>
      </c>
      <c r="P88" s="23" t="b">
        <v>1</v>
      </c>
      <c r="Q88" s="23" t="b">
        <f t="shared" si="7"/>
        <v>1</v>
      </c>
      <c r="R88" s="23" t="b">
        <v>1</v>
      </c>
      <c r="S88" s="23" t="b">
        <f t="shared" si="8"/>
        <v>1</v>
      </c>
      <c r="T88" s="23" t="b">
        <v>1</v>
      </c>
      <c r="U88" s="23" t="b">
        <f t="shared" si="9"/>
        <v>1</v>
      </c>
      <c r="V88" s="23" t="b">
        <v>1</v>
      </c>
      <c r="W88" s="23" t="b">
        <f t="shared" si="10"/>
        <v>1</v>
      </c>
      <c r="X88" s="23" t="b">
        <v>1</v>
      </c>
      <c r="Y88" s="23" t="b">
        <f t="shared" si="11"/>
        <v>0</v>
      </c>
      <c r="Z88" s="23" t="b">
        <v>0</v>
      </c>
      <c r="AA88" s="23" t="b">
        <f t="shared" si="12"/>
        <v>1</v>
      </c>
      <c r="AB88" s="23" t="b">
        <v>1</v>
      </c>
      <c r="AC88" s="23" t="b">
        <f t="shared" si="13"/>
        <v>0</v>
      </c>
      <c r="AD88" s="23" t="b">
        <v>0</v>
      </c>
      <c r="BE88" s="23" t="s">
        <v>1026</v>
      </c>
      <c r="BF88" s="23" t="s">
        <v>2626</v>
      </c>
      <c r="BG88" s="23" t="b">
        <v>1</v>
      </c>
      <c r="BH88" s="23">
        <v>0.069</v>
      </c>
      <c r="BI88" s="23" t="b">
        <v>0</v>
      </c>
      <c r="BJ88" s="23" t="b">
        <v>0</v>
      </c>
      <c r="BK88" s="23" t="b">
        <v>0</v>
      </c>
      <c r="BL88" s="23" t="b">
        <v>0</v>
      </c>
      <c r="BM88" s="23" t="b">
        <v>0</v>
      </c>
      <c r="BN88" s="23" t="b">
        <v>0</v>
      </c>
      <c r="BO88" s="23" t="b">
        <v>0</v>
      </c>
      <c r="BP88" s="23" t="b">
        <v>0</v>
      </c>
      <c r="BQ88" s="23" t="b">
        <v>0</v>
      </c>
      <c r="BR88" s="23" t="b">
        <v>0</v>
      </c>
      <c r="BS88" s="23" t="b">
        <v>0</v>
      </c>
    </row>
    <row r="89" ht="15.75" customHeight="1">
      <c r="A89" s="23" t="s">
        <v>763</v>
      </c>
      <c r="B89" s="23" t="s">
        <v>2606</v>
      </c>
      <c r="C89" s="23" t="b">
        <v>1</v>
      </c>
      <c r="D89" s="23">
        <v>0.733</v>
      </c>
      <c r="E89" s="23" t="b">
        <f t="shared" si="1"/>
        <v>1</v>
      </c>
      <c r="F89" s="23" t="b">
        <v>1</v>
      </c>
      <c r="G89" s="23" t="b">
        <f t="shared" si="2"/>
        <v>1</v>
      </c>
      <c r="H89" s="23" t="b">
        <v>1</v>
      </c>
      <c r="I89" s="23" t="b">
        <f t="shared" si="3"/>
        <v>1</v>
      </c>
      <c r="J89" s="23" t="b">
        <v>1</v>
      </c>
      <c r="K89" s="23" t="b">
        <f t="shared" si="4"/>
        <v>1</v>
      </c>
      <c r="L89" s="23" t="b">
        <v>1</v>
      </c>
      <c r="M89" s="23" t="b">
        <f t="shared" si="5"/>
        <v>1</v>
      </c>
      <c r="N89" s="23" t="b">
        <v>1</v>
      </c>
      <c r="O89" s="23" t="b">
        <f t="shared" si="6"/>
        <v>1</v>
      </c>
      <c r="P89" s="23" t="b">
        <v>1</v>
      </c>
      <c r="Q89" s="23" t="b">
        <f t="shared" si="7"/>
        <v>1</v>
      </c>
      <c r="R89" s="23" t="b">
        <v>1</v>
      </c>
      <c r="S89" s="23" t="b">
        <f t="shared" si="8"/>
        <v>1</v>
      </c>
      <c r="T89" s="23" t="b">
        <v>1</v>
      </c>
      <c r="U89" s="23" t="b">
        <f t="shared" si="9"/>
        <v>0</v>
      </c>
      <c r="V89" s="23" t="b">
        <v>0</v>
      </c>
      <c r="W89" s="23" t="b">
        <f t="shared" si="10"/>
        <v>0</v>
      </c>
      <c r="X89" s="23" t="b">
        <v>0</v>
      </c>
      <c r="Y89" s="23" t="b">
        <f t="shared" si="11"/>
        <v>0</v>
      </c>
      <c r="Z89" s="23" t="b">
        <v>0</v>
      </c>
      <c r="AA89" s="23" t="b">
        <f t="shared" si="12"/>
        <v>0</v>
      </c>
      <c r="AB89" s="23" t="b">
        <v>0</v>
      </c>
      <c r="AC89" s="23" t="b">
        <f t="shared" si="13"/>
        <v>0</v>
      </c>
      <c r="AD89" s="23" t="b">
        <v>0</v>
      </c>
      <c r="BE89" s="23" t="s">
        <v>1044</v>
      </c>
      <c r="BF89" s="23" t="s">
        <v>2627</v>
      </c>
      <c r="BG89" s="23" t="b">
        <v>1</v>
      </c>
      <c r="BH89" s="23">
        <v>0.287</v>
      </c>
      <c r="BI89" s="23" t="b">
        <v>0</v>
      </c>
      <c r="BJ89" s="23" t="b">
        <v>0</v>
      </c>
      <c r="BK89" s="23" t="b">
        <v>0</v>
      </c>
      <c r="BL89" s="23" t="b">
        <v>0</v>
      </c>
      <c r="BM89" s="23" t="b">
        <v>0</v>
      </c>
      <c r="BN89" s="23" t="b">
        <v>0</v>
      </c>
      <c r="BO89" s="23" t="b">
        <v>0</v>
      </c>
      <c r="BP89" s="23" t="b">
        <v>0</v>
      </c>
      <c r="BQ89" s="23" t="b">
        <v>0</v>
      </c>
      <c r="BR89" s="23" t="b">
        <v>0</v>
      </c>
      <c r="BS89" s="23" t="b">
        <v>0</v>
      </c>
    </row>
    <row r="90" ht="15.75" customHeight="1">
      <c r="A90" s="23" t="s">
        <v>771</v>
      </c>
      <c r="B90" s="23" t="s">
        <v>2607</v>
      </c>
      <c r="C90" s="23" t="b">
        <v>1</v>
      </c>
      <c r="D90" s="23">
        <v>0.911</v>
      </c>
      <c r="E90" s="23" t="b">
        <f t="shared" si="1"/>
        <v>1</v>
      </c>
      <c r="F90" s="23" t="b">
        <v>1</v>
      </c>
      <c r="G90" s="23" t="b">
        <f t="shared" si="2"/>
        <v>1</v>
      </c>
      <c r="H90" s="23" t="b">
        <v>1</v>
      </c>
      <c r="I90" s="23" t="b">
        <f t="shared" si="3"/>
        <v>1</v>
      </c>
      <c r="J90" s="23" t="b">
        <v>1</v>
      </c>
      <c r="K90" s="23" t="b">
        <f t="shared" si="4"/>
        <v>1</v>
      </c>
      <c r="L90" s="23" t="b">
        <v>1</v>
      </c>
      <c r="M90" s="23" t="b">
        <f t="shared" si="5"/>
        <v>1</v>
      </c>
      <c r="N90" s="23" t="b">
        <v>1</v>
      </c>
      <c r="O90" s="23" t="b">
        <f t="shared" si="6"/>
        <v>1</v>
      </c>
      <c r="P90" s="23" t="b">
        <v>1</v>
      </c>
      <c r="Q90" s="23" t="b">
        <f t="shared" si="7"/>
        <v>1</v>
      </c>
      <c r="R90" s="23" t="b">
        <v>1</v>
      </c>
      <c r="S90" s="23" t="b">
        <f t="shared" si="8"/>
        <v>1</v>
      </c>
      <c r="T90" s="23" t="b">
        <v>1</v>
      </c>
      <c r="U90" s="23" t="b">
        <f t="shared" si="9"/>
        <v>1</v>
      </c>
      <c r="V90" s="23" t="b">
        <v>1</v>
      </c>
      <c r="W90" s="23" t="b">
        <f t="shared" si="10"/>
        <v>1</v>
      </c>
      <c r="X90" s="23" t="b">
        <v>1</v>
      </c>
      <c r="Y90" s="23" t="b">
        <f t="shared" si="11"/>
        <v>0</v>
      </c>
      <c r="Z90" s="23" t="b">
        <v>0</v>
      </c>
      <c r="AA90" s="23" t="b">
        <f t="shared" si="12"/>
        <v>1</v>
      </c>
      <c r="AB90" s="23" t="b">
        <v>1</v>
      </c>
      <c r="AC90" s="23" t="b">
        <f t="shared" si="13"/>
        <v>0</v>
      </c>
      <c r="AD90" s="23" t="b">
        <v>0</v>
      </c>
      <c r="BE90" s="23" t="s">
        <v>1067</v>
      </c>
      <c r="BF90" s="23" t="s">
        <v>2628</v>
      </c>
      <c r="BG90" s="23" t="b">
        <v>1</v>
      </c>
      <c r="BH90" s="23">
        <v>0.188</v>
      </c>
      <c r="BI90" s="23" t="b">
        <v>0</v>
      </c>
      <c r="BJ90" s="23" t="b">
        <v>0</v>
      </c>
      <c r="BK90" s="23" t="b">
        <v>0</v>
      </c>
      <c r="BL90" s="23" t="b">
        <v>0</v>
      </c>
      <c r="BM90" s="23" t="b">
        <v>0</v>
      </c>
      <c r="BN90" s="23" t="b">
        <v>0</v>
      </c>
      <c r="BO90" s="23" t="b">
        <v>0</v>
      </c>
      <c r="BP90" s="23" t="b">
        <v>0</v>
      </c>
      <c r="BQ90" s="23" t="b">
        <v>0</v>
      </c>
      <c r="BR90" s="23" t="b">
        <v>0</v>
      </c>
      <c r="BS90" s="23" t="b">
        <v>0</v>
      </c>
    </row>
    <row r="91" ht="15.75" customHeight="1">
      <c r="A91" s="23" t="s">
        <v>778</v>
      </c>
      <c r="B91" s="23" t="s">
        <v>2608</v>
      </c>
      <c r="C91" s="23" t="b">
        <v>1</v>
      </c>
      <c r="D91" s="23">
        <v>0.871</v>
      </c>
      <c r="E91" s="23" t="b">
        <f t="shared" si="1"/>
        <v>1</v>
      </c>
      <c r="F91" s="23" t="b">
        <v>1</v>
      </c>
      <c r="G91" s="23" t="b">
        <f t="shared" si="2"/>
        <v>1</v>
      </c>
      <c r="H91" s="23" t="b">
        <v>1</v>
      </c>
      <c r="I91" s="23" t="b">
        <f t="shared" si="3"/>
        <v>1</v>
      </c>
      <c r="J91" s="23" t="b">
        <v>1</v>
      </c>
      <c r="K91" s="23" t="b">
        <f t="shared" si="4"/>
        <v>1</v>
      </c>
      <c r="L91" s="23" t="b">
        <v>1</v>
      </c>
      <c r="M91" s="23" t="b">
        <f t="shared" si="5"/>
        <v>1</v>
      </c>
      <c r="N91" s="23" t="b">
        <v>1</v>
      </c>
      <c r="O91" s="23" t="b">
        <f t="shared" si="6"/>
        <v>1</v>
      </c>
      <c r="P91" s="23" t="b">
        <v>1</v>
      </c>
      <c r="Q91" s="23" t="b">
        <f t="shared" si="7"/>
        <v>1</v>
      </c>
      <c r="R91" s="23" t="b">
        <v>1</v>
      </c>
      <c r="S91" s="23" t="b">
        <f t="shared" si="8"/>
        <v>1</v>
      </c>
      <c r="T91" s="23" t="b">
        <v>1</v>
      </c>
      <c r="U91" s="23" t="b">
        <f t="shared" si="9"/>
        <v>1</v>
      </c>
      <c r="V91" s="23" t="b">
        <v>1</v>
      </c>
      <c r="W91" s="23" t="b">
        <f t="shared" si="10"/>
        <v>1</v>
      </c>
      <c r="X91" s="23" t="b">
        <v>1</v>
      </c>
      <c r="Y91" s="23" t="b">
        <f t="shared" si="11"/>
        <v>0</v>
      </c>
      <c r="Z91" s="23" t="b">
        <v>0</v>
      </c>
      <c r="AA91" s="23" t="b">
        <f t="shared" si="12"/>
        <v>0</v>
      </c>
      <c r="AB91" s="23" t="b">
        <v>0</v>
      </c>
      <c r="AC91" s="23" t="b">
        <f t="shared" si="13"/>
        <v>0</v>
      </c>
      <c r="AD91" s="23" t="b">
        <v>0</v>
      </c>
      <c r="BE91" s="23" t="s">
        <v>1076</v>
      </c>
      <c r="BF91" s="23" t="s">
        <v>2629</v>
      </c>
      <c r="BG91" s="23" t="b">
        <v>1</v>
      </c>
      <c r="BH91" s="23">
        <v>0.446</v>
      </c>
      <c r="BI91" s="23" t="b">
        <v>0</v>
      </c>
      <c r="BJ91" s="23" t="b">
        <v>0</v>
      </c>
      <c r="BK91" s="23" t="b">
        <v>0</v>
      </c>
      <c r="BL91" s="23" t="b">
        <v>0</v>
      </c>
      <c r="BM91" s="23" t="b">
        <v>0</v>
      </c>
      <c r="BN91" s="23" t="b">
        <v>0</v>
      </c>
      <c r="BO91" s="23" t="b">
        <v>0</v>
      </c>
      <c r="BP91" s="23" t="b">
        <v>0</v>
      </c>
      <c r="BQ91" s="23" t="b">
        <v>0</v>
      </c>
      <c r="BR91" s="23" t="b">
        <v>0</v>
      </c>
      <c r="BS91" s="23" t="b">
        <v>0</v>
      </c>
    </row>
    <row r="92" ht="15.75" customHeight="1">
      <c r="A92" s="23" t="s">
        <v>786</v>
      </c>
      <c r="B92" s="23" t="s">
        <v>2609</v>
      </c>
      <c r="C92" s="23" t="b">
        <v>1</v>
      </c>
      <c r="D92" s="23">
        <v>0.822</v>
      </c>
      <c r="E92" s="23" t="b">
        <f t="shared" si="1"/>
        <v>1</v>
      </c>
      <c r="F92" s="23" t="b">
        <v>1</v>
      </c>
      <c r="G92" s="23" t="b">
        <f t="shared" si="2"/>
        <v>1</v>
      </c>
      <c r="H92" s="23" t="b">
        <v>1</v>
      </c>
      <c r="I92" s="23" t="b">
        <f t="shared" si="3"/>
        <v>1</v>
      </c>
      <c r="J92" s="23" t="b">
        <v>1</v>
      </c>
      <c r="K92" s="23" t="b">
        <f t="shared" si="4"/>
        <v>1</v>
      </c>
      <c r="L92" s="23" t="b">
        <v>1</v>
      </c>
      <c r="M92" s="23" t="b">
        <f t="shared" si="5"/>
        <v>1</v>
      </c>
      <c r="N92" s="23" t="b">
        <v>1</v>
      </c>
      <c r="O92" s="23" t="b">
        <f t="shared" si="6"/>
        <v>1</v>
      </c>
      <c r="P92" s="23" t="b">
        <v>1</v>
      </c>
      <c r="Q92" s="23" t="b">
        <f t="shared" si="7"/>
        <v>1</v>
      </c>
      <c r="R92" s="23" t="b">
        <v>1</v>
      </c>
      <c r="S92" s="23" t="b">
        <f t="shared" si="8"/>
        <v>1</v>
      </c>
      <c r="T92" s="23" t="b">
        <v>1</v>
      </c>
      <c r="U92" s="23" t="b">
        <f t="shared" si="9"/>
        <v>1</v>
      </c>
      <c r="V92" s="23" t="b">
        <v>1</v>
      </c>
      <c r="W92" s="23" t="b">
        <f t="shared" si="10"/>
        <v>1</v>
      </c>
      <c r="X92" s="23" t="b">
        <v>1</v>
      </c>
      <c r="Y92" s="23" t="b">
        <f t="shared" si="11"/>
        <v>0</v>
      </c>
      <c r="Z92" s="23" t="b">
        <v>0</v>
      </c>
      <c r="AA92" s="23" t="b">
        <f t="shared" si="12"/>
        <v>0</v>
      </c>
      <c r="AB92" s="23" t="b">
        <v>0</v>
      </c>
      <c r="AC92" s="23" t="b">
        <f t="shared" si="13"/>
        <v>0</v>
      </c>
      <c r="AD92" s="23" t="b">
        <v>0</v>
      </c>
      <c r="BE92" s="23" t="s">
        <v>1085</v>
      </c>
      <c r="BF92" s="23" t="s">
        <v>2630</v>
      </c>
      <c r="BG92" s="23" t="b">
        <v>1</v>
      </c>
      <c r="BH92" s="23">
        <v>0.703</v>
      </c>
      <c r="BI92" s="23" t="b">
        <v>0</v>
      </c>
      <c r="BJ92" s="23" t="b">
        <v>0</v>
      </c>
      <c r="BK92" s="23" t="b">
        <v>0</v>
      </c>
      <c r="BL92" s="23" t="b">
        <v>0</v>
      </c>
      <c r="BM92" s="23" t="b">
        <v>0</v>
      </c>
      <c r="BN92" s="23" t="b">
        <v>1</v>
      </c>
      <c r="BO92" s="23" t="b">
        <v>1</v>
      </c>
      <c r="BP92" s="23" t="b">
        <v>1</v>
      </c>
      <c r="BQ92" s="23" t="b">
        <v>1</v>
      </c>
      <c r="BR92" s="23" t="b">
        <v>1</v>
      </c>
      <c r="BS92" s="23" t="b">
        <v>1</v>
      </c>
    </row>
    <row r="93" ht="15.75" customHeight="1">
      <c r="A93" s="23" t="s">
        <v>794</v>
      </c>
      <c r="B93" s="23" t="s">
        <v>2527</v>
      </c>
      <c r="C93" s="23" t="b">
        <v>0</v>
      </c>
      <c r="D93" s="23">
        <v>0.327</v>
      </c>
      <c r="E93" s="23" t="b">
        <f t="shared" si="1"/>
        <v>0</v>
      </c>
      <c r="F93" s="23" t="b">
        <v>1</v>
      </c>
      <c r="G93" s="23" t="b">
        <f t="shared" si="2"/>
        <v>0</v>
      </c>
      <c r="H93" s="23" t="b">
        <v>1</v>
      </c>
      <c r="I93" s="23" t="b">
        <f t="shared" si="3"/>
        <v>0</v>
      </c>
      <c r="J93" s="23" t="b">
        <v>1</v>
      </c>
      <c r="K93" s="23" t="b">
        <f t="shared" si="4"/>
        <v>0</v>
      </c>
      <c r="L93" s="23" t="b">
        <v>1</v>
      </c>
      <c r="M93" s="23" t="b">
        <f t="shared" si="5"/>
        <v>0</v>
      </c>
      <c r="N93" s="23" t="b">
        <v>1</v>
      </c>
      <c r="O93" s="23" t="b">
        <f t="shared" si="6"/>
        <v>0</v>
      </c>
      <c r="P93" s="23" t="b">
        <v>1</v>
      </c>
      <c r="Q93" s="23" t="b">
        <f t="shared" si="7"/>
        <v>0</v>
      </c>
      <c r="R93" s="23" t="b">
        <v>1</v>
      </c>
      <c r="S93" s="23" t="b">
        <f t="shared" si="8"/>
        <v>0</v>
      </c>
      <c r="T93" s="23" t="b">
        <v>1</v>
      </c>
      <c r="U93" s="23" t="b">
        <f t="shared" si="9"/>
        <v>0</v>
      </c>
      <c r="V93" s="23" t="b">
        <v>1</v>
      </c>
      <c r="W93" s="23" t="b">
        <f t="shared" si="10"/>
        <v>0</v>
      </c>
      <c r="X93" s="23" t="b">
        <v>1</v>
      </c>
      <c r="Y93" s="23" t="b">
        <f t="shared" si="11"/>
        <v>0</v>
      </c>
      <c r="Z93" s="23" t="b">
        <v>1</v>
      </c>
      <c r="AA93" s="23" t="b">
        <f t="shared" si="12"/>
        <v>0</v>
      </c>
      <c r="AB93" s="23" t="b">
        <v>1</v>
      </c>
      <c r="AC93" s="23" t="b">
        <f t="shared" si="13"/>
        <v>0</v>
      </c>
      <c r="AD93" s="23" t="b">
        <v>1</v>
      </c>
      <c r="BE93" s="23" t="s">
        <v>1093</v>
      </c>
      <c r="BF93" s="23" t="s">
        <v>2631</v>
      </c>
      <c r="BG93" s="23" t="b">
        <v>1</v>
      </c>
      <c r="BH93" s="23">
        <v>0.485</v>
      </c>
      <c r="BI93" s="23" t="b">
        <v>0</v>
      </c>
      <c r="BJ93" s="23" t="b">
        <v>0</v>
      </c>
      <c r="BK93" s="23" t="b">
        <v>0</v>
      </c>
      <c r="BL93" s="23" t="b">
        <v>0</v>
      </c>
      <c r="BM93" s="23" t="b">
        <v>0</v>
      </c>
      <c r="BN93" s="23" t="b">
        <v>0</v>
      </c>
      <c r="BO93" s="23" t="b">
        <v>0</v>
      </c>
      <c r="BP93" s="23" t="b">
        <v>0</v>
      </c>
      <c r="BQ93" s="23" t="b">
        <v>0</v>
      </c>
      <c r="BR93" s="23" t="b">
        <v>0</v>
      </c>
      <c r="BS93" s="23" t="b">
        <v>1</v>
      </c>
    </row>
    <row r="94" ht="15.75" customHeight="1">
      <c r="A94" s="23" t="s">
        <v>811</v>
      </c>
      <c r="B94" s="23" t="s">
        <v>2610</v>
      </c>
      <c r="C94" s="23" t="b">
        <v>1</v>
      </c>
      <c r="D94" s="23">
        <v>0.356</v>
      </c>
      <c r="E94" s="23" t="b">
        <f t="shared" si="1"/>
        <v>1</v>
      </c>
      <c r="F94" s="23" t="b">
        <v>1</v>
      </c>
      <c r="G94" s="23" t="b">
        <f t="shared" si="2"/>
        <v>0</v>
      </c>
      <c r="H94" s="23" t="b">
        <v>0</v>
      </c>
      <c r="I94" s="23" t="b">
        <f t="shared" si="3"/>
        <v>0</v>
      </c>
      <c r="J94" s="23" t="b">
        <v>0</v>
      </c>
      <c r="K94" s="23" t="b">
        <f t="shared" si="4"/>
        <v>0</v>
      </c>
      <c r="L94" s="23" t="b">
        <v>0</v>
      </c>
      <c r="M94" s="23" t="b">
        <f t="shared" si="5"/>
        <v>0</v>
      </c>
      <c r="N94" s="23" t="b">
        <v>0</v>
      </c>
      <c r="O94" s="23" t="b">
        <f t="shared" si="6"/>
        <v>0</v>
      </c>
      <c r="P94" s="23" t="b">
        <v>0</v>
      </c>
      <c r="Q94" s="23" t="b">
        <f t="shared" si="7"/>
        <v>0</v>
      </c>
      <c r="R94" s="23" t="b">
        <v>0</v>
      </c>
      <c r="S94" s="23" t="b">
        <f t="shared" si="8"/>
        <v>0</v>
      </c>
      <c r="T94" s="23" t="b">
        <v>0</v>
      </c>
      <c r="U94" s="23" t="b">
        <f t="shared" si="9"/>
        <v>0</v>
      </c>
      <c r="V94" s="23" t="b">
        <v>0</v>
      </c>
      <c r="W94" s="23" t="b">
        <f t="shared" si="10"/>
        <v>0</v>
      </c>
      <c r="X94" s="23" t="b">
        <v>0</v>
      </c>
      <c r="Y94" s="23" t="b">
        <f t="shared" si="11"/>
        <v>0</v>
      </c>
      <c r="Z94" s="23" t="b">
        <v>0</v>
      </c>
      <c r="AA94" s="23" t="b">
        <f t="shared" si="12"/>
        <v>0</v>
      </c>
      <c r="AB94" s="23" t="b">
        <v>0</v>
      </c>
      <c r="AC94" s="23" t="b">
        <f t="shared" si="13"/>
        <v>0</v>
      </c>
      <c r="AD94" s="23" t="b">
        <v>0</v>
      </c>
      <c r="BE94" s="23" t="s">
        <v>1109</v>
      </c>
      <c r="BF94" s="23" t="s">
        <v>2632</v>
      </c>
      <c r="BG94" s="23" t="b">
        <v>1</v>
      </c>
      <c r="BH94" s="23">
        <v>0.762</v>
      </c>
      <c r="BI94" s="23" t="b">
        <v>0</v>
      </c>
      <c r="BJ94" s="23" t="b">
        <v>0</v>
      </c>
      <c r="BK94" s="23" t="b">
        <v>0</v>
      </c>
      <c r="BL94" s="23" t="b">
        <v>0</v>
      </c>
      <c r="BM94" s="23" t="b">
        <v>1</v>
      </c>
      <c r="BN94" s="23" t="b">
        <v>1</v>
      </c>
      <c r="BO94" s="23" t="b">
        <v>1</v>
      </c>
      <c r="BP94" s="23" t="b">
        <v>1</v>
      </c>
      <c r="BQ94" s="23" t="b">
        <v>1</v>
      </c>
      <c r="BR94" s="23" t="b">
        <v>1</v>
      </c>
      <c r="BS94" s="23" t="b">
        <v>1</v>
      </c>
    </row>
    <row r="95" ht="15.75" customHeight="1">
      <c r="A95" s="23" t="s">
        <v>819</v>
      </c>
      <c r="B95" s="23" t="s">
        <v>2611</v>
      </c>
      <c r="C95" s="23" t="b">
        <v>1</v>
      </c>
      <c r="D95" s="23">
        <v>0.396</v>
      </c>
      <c r="E95" s="23" t="b">
        <f t="shared" si="1"/>
        <v>1</v>
      </c>
      <c r="F95" s="23" t="b">
        <v>1</v>
      </c>
      <c r="G95" s="23" t="b">
        <f t="shared" si="2"/>
        <v>0</v>
      </c>
      <c r="H95" s="23" t="b">
        <v>0</v>
      </c>
      <c r="I95" s="23" t="b">
        <f t="shared" si="3"/>
        <v>0</v>
      </c>
      <c r="J95" s="23" t="b">
        <v>0</v>
      </c>
      <c r="K95" s="23" t="b">
        <f t="shared" si="4"/>
        <v>0</v>
      </c>
      <c r="L95" s="23" t="b">
        <v>0</v>
      </c>
      <c r="M95" s="23" t="b">
        <f t="shared" si="5"/>
        <v>0</v>
      </c>
      <c r="N95" s="23" t="b">
        <v>0</v>
      </c>
      <c r="O95" s="23" t="b">
        <f t="shared" si="6"/>
        <v>0</v>
      </c>
      <c r="P95" s="23" t="b">
        <v>0</v>
      </c>
      <c r="Q95" s="23" t="b">
        <f t="shared" si="7"/>
        <v>0</v>
      </c>
      <c r="R95" s="23" t="b">
        <v>0</v>
      </c>
      <c r="S95" s="23" t="b">
        <f t="shared" si="8"/>
        <v>0</v>
      </c>
      <c r="T95" s="23" t="b">
        <v>0</v>
      </c>
      <c r="U95" s="23" t="b">
        <f t="shared" si="9"/>
        <v>0</v>
      </c>
      <c r="V95" s="23" t="b">
        <v>0</v>
      </c>
      <c r="W95" s="23" t="b">
        <f t="shared" si="10"/>
        <v>0</v>
      </c>
      <c r="X95" s="23" t="b">
        <v>0</v>
      </c>
      <c r="Y95" s="23" t="b">
        <f t="shared" si="11"/>
        <v>0</v>
      </c>
      <c r="Z95" s="23" t="b">
        <v>0</v>
      </c>
      <c r="AA95" s="23" t="b">
        <f t="shared" si="12"/>
        <v>0</v>
      </c>
      <c r="AB95" s="23" t="b">
        <v>0</v>
      </c>
      <c r="AC95" s="23" t="b">
        <f t="shared" si="13"/>
        <v>0</v>
      </c>
      <c r="AD95" s="23" t="b">
        <v>0</v>
      </c>
      <c r="BE95" s="23" t="s">
        <v>1117</v>
      </c>
      <c r="BF95" s="23" t="s">
        <v>2633</v>
      </c>
      <c r="BG95" s="23" t="b">
        <v>1</v>
      </c>
      <c r="BH95" s="23">
        <v>0.416</v>
      </c>
      <c r="BI95" s="23" t="b">
        <v>0</v>
      </c>
      <c r="BJ95" s="23" t="b">
        <v>0</v>
      </c>
      <c r="BK95" s="23" t="b">
        <v>0</v>
      </c>
      <c r="BL95" s="23" t="b">
        <v>0</v>
      </c>
      <c r="BM95" s="23" t="b">
        <v>0</v>
      </c>
      <c r="BN95" s="23" t="b">
        <v>0</v>
      </c>
      <c r="BO95" s="23" t="b">
        <v>0</v>
      </c>
      <c r="BP95" s="23" t="b">
        <v>0</v>
      </c>
      <c r="BQ95" s="23" t="b">
        <v>0</v>
      </c>
      <c r="BR95" s="23" t="b">
        <v>0</v>
      </c>
      <c r="BS95" s="23" t="b">
        <v>0</v>
      </c>
    </row>
    <row r="96" ht="15.75" customHeight="1">
      <c r="A96" s="23" t="s">
        <v>828</v>
      </c>
      <c r="B96" s="23" t="s">
        <v>2612</v>
      </c>
      <c r="C96" s="23" t="b">
        <v>1</v>
      </c>
      <c r="D96" s="23">
        <v>0.267</v>
      </c>
      <c r="E96" s="23" t="b">
        <f t="shared" si="1"/>
        <v>0</v>
      </c>
      <c r="F96" s="23" t="b">
        <v>0</v>
      </c>
      <c r="G96" s="23" t="b">
        <f t="shared" si="2"/>
        <v>0</v>
      </c>
      <c r="H96" s="23" t="b">
        <v>0</v>
      </c>
      <c r="I96" s="23" t="b">
        <f t="shared" si="3"/>
        <v>0</v>
      </c>
      <c r="J96" s="23" t="b">
        <v>0</v>
      </c>
      <c r="K96" s="23" t="b">
        <f t="shared" si="4"/>
        <v>0</v>
      </c>
      <c r="L96" s="23" t="b">
        <v>0</v>
      </c>
      <c r="M96" s="23" t="b">
        <f t="shared" si="5"/>
        <v>0</v>
      </c>
      <c r="N96" s="23" t="b">
        <v>0</v>
      </c>
      <c r="O96" s="23" t="b">
        <f t="shared" si="6"/>
        <v>0</v>
      </c>
      <c r="P96" s="23" t="b">
        <v>0</v>
      </c>
      <c r="Q96" s="23" t="b">
        <f t="shared" si="7"/>
        <v>0</v>
      </c>
      <c r="R96" s="23" t="b">
        <v>0</v>
      </c>
      <c r="S96" s="23" t="b">
        <f t="shared" si="8"/>
        <v>0</v>
      </c>
      <c r="T96" s="23" t="b">
        <v>0</v>
      </c>
      <c r="U96" s="23" t="b">
        <f t="shared" si="9"/>
        <v>0</v>
      </c>
      <c r="V96" s="23" t="b">
        <v>0</v>
      </c>
      <c r="W96" s="23" t="b">
        <f t="shared" si="10"/>
        <v>0</v>
      </c>
      <c r="X96" s="23" t="b">
        <v>0</v>
      </c>
      <c r="Y96" s="23" t="b">
        <f t="shared" si="11"/>
        <v>0</v>
      </c>
      <c r="Z96" s="23" t="b">
        <v>0</v>
      </c>
      <c r="AA96" s="23" t="b">
        <f t="shared" si="12"/>
        <v>0</v>
      </c>
      <c r="AB96" s="23" t="b">
        <v>0</v>
      </c>
      <c r="AC96" s="23" t="b">
        <f t="shared" si="13"/>
        <v>0</v>
      </c>
      <c r="AD96" s="23" t="b">
        <v>0</v>
      </c>
      <c r="BE96" s="23" t="s">
        <v>1125</v>
      </c>
      <c r="BF96" s="23" t="s">
        <v>2634</v>
      </c>
      <c r="BG96" s="23" t="b">
        <v>1</v>
      </c>
      <c r="BH96" s="23">
        <v>0.406</v>
      </c>
      <c r="BI96" s="23" t="b">
        <v>0</v>
      </c>
      <c r="BJ96" s="23" t="b">
        <v>0</v>
      </c>
      <c r="BK96" s="23" t="b">
        <v>0</v>
      </c>
      <c r="BL96" s="23" t="b">
        <v>0</v>
      </c>
      <c r="BM96" s="23" t="b">
        <v>0</v>
      </c>
      <c r="BN96" s="23" t="b">
        <v>0</v>
      </c>
      <c r="BO96" s="23" t="b">
        <v>0</v>
      </c>
      <c r="BP96" s="23" t="b">
        <v>0</v>
      </c>
      <c r="BQ96" s="23" t="b">
        <v>0</v>
      </c>
      <c r="BR96" s="23" t="b">
        <v>0</v>
      </c>
      <c r="BS96" s="23" t="b">
        <v>0</v>
      </c>
    </row>
    <row r="97" ht="15.75" customHeight="1">
      <c r="A97" s="23" t="s">
        <v>837</v>
      </c>
      <c r="B97" s="23" t="s">
        <v>2613</v>
      </c>
      <c r="C97" s="23" t="b">
        <v>1</v>
      </c>
      <c r="D97" s="23">
        <v>0.772</v>
      </c>
      <c r="E97" s="23" t="b">
        <f t="shared" si="1"/>
        <v>1</v>
      </c>
      <c r="F97" s="23" t="b">
        <v>1</v>
      </c>
      <c r="G97" s="23" t="b">
        <f t="shared" si="2"/>
        <v>1</v>
      </c>
      <c r="H97" s="23" t="b">
        <v>1</v>
      </c>
      <c r="I97" s="23" t="b">
        <f t="shared" si="3"/>
        <v>1</v>
      </c>
      <c r="J97" s="23" t="b">
        <v>1</v>
      </c>
      <c r="K97" s="23" t="b">
        <f t="shared" si="4"/>
        <v>1</v>
      </c>
      <c r="L97" s="23" t="b">
        <v>1</v>
      </c>
      <c r="M97" s="23" t="b">
        <f t="shared" si="5"/>
        <v>1</v>
      </c>
      <c r="N97" s="23" t="b">
        <v>1</v>
      </c>
      <c r="O97" s="23" t="b">
        <f t="shared" si="6"/>
        <v>1</v>
      </c>
      <c r="P97" s="23" t="b">
        <v>1</v>
      </c>
      <c r="Q97" s="23" t="b">
        <f t="shared" si="7"/>
        <v>1</v>
      </c>
      <c r="R97" s="23" t="b">
        <v>1</v>
      </c>
      <c r="S97" s="23" t="b">
        <f t="shared" si="8"/>
        <v>1</v>
      </c>
      <c r="T97" s="23" t="b">
        <v>1</v>
      </c>
      <c r="U97" s="23" t="b">
        <f t="shared" si="9"/>
        <v>1</v>
      </c>
      <c r="V97" s="23" t="b">
        <v>1</v>
      </c>
      <c r="W97" s="23" t="b">
        <f t="shared" si="10"/>
        <v>0</v>
      </c>
      <c r="X97" s="23" t="b">
        <v>0</v>
      </c>
      <c r="Y97" s="23" t="b">
        <f t="shared" si="11"/>
        <v>0</v>
      </c>
      <c r="Z97" s="23" t="b">
        <v>0</v>
      </c>
      <c r="AA97" s="23" t="b">
        <f t="shared" si="12"/>
        <v>0</v>
      </c>
      <c r="AB97" s="23" t="b">
        <v>0</v>
      </c>
      <c r="AC97" s="23" t="b">
        <f t="shared" si="13"/>
        <v>0</v>
      </c>
      <c r="AD97" s="23" t="b">
        <v>0</v>
      </c>
      <c r="BE97" s="23" t="s">
        <v>1133</v>
      </c>
      <c r="BF97" s="23" t="s">
        <v>2635</v>
      </c>
      <c r="BG97" s="23" t="b">
        <v>1</v>
      </c>
      <c r="BH97" s="23">
        <v>0.495</v>
      </c>
      <c r="BI97" s="23" t="b">
        <v>0</v>
      </c>
      <c r="BJ97" s="23" t="b">
        <v>0</v>
      </c>
      <c r="BK97" s="23" t="b">
        <v>0</v>
      </c>
      <c r="BL97" s="23" t="b">
        <v>0</v>
      </c>
      <c r="BM97" s="23" t="b">
        <v>0</v>
      </c>
      <c r="BN97" s="23" t="b">
        <v>0</v>
      </c>
      <c r="BO97" s="23" t="b">
        <v>0</v>
      </c>
      <c r="BP97" s="23" t="b">
        <v>0</v>
      </c>
      <c r="BQ97" s="23" t="b">
        <v>0</v>
      </c>
      <c r="BR97" s="23" t="b">
        <v>0</v>
      </c>
      <c r="BS97" s="23" t="b">
        <v>1</v>
      </c>
    </row>
    <row r="98" ht="15.75" customHeight="1">
      <c r="A98" s="23" t="s">
        <v>863</v>
      </c>
      <c r="B98" s="23" t="s">
        <v>2529</v>
      </c>
      <c r="C98" s="23" t="b">
        <v>0</v>
      </c>
      <c r="D98" s="23">
        <v>0.743</v>
      </c>
      <c r="E98" s="23" t="b">
        <f t="shared" si="1"/>
        <v>1</v>
      </c>
      <c r="F98" s="23" t="b">
        <v>0</v>
      </c>
      <c r="G98" s="23" t="b">
        <f t="shared" si="2"/>
        <v>1</v>
      </c>
      <c r="H98" s="23" t="b">
        <v>0</v>
      </c>
      <c r="I98" s="23" t="b">
        <f t="shared" si="3"/>
        <v>1</v>
      </c>
      <c r="J98" s="23" t="b">
        <v>0</v>
      </c>
      <c r="K98" s="23" t="b">
        <f t="shared" si="4"/>
        <v>1</v>
      </c>
      <c r="L98" s="23" t="b">
        <v>0</v>
      </c>
      <c r="M98" s="23" t="b">
        <f t="shared" si="5"/>
        <v>1</v>
      </c>
      <c r="N98" s="23" t="b">
        <v>0</v>
      </c>
      <c r="O98" s="23" t="b">
        <f t="shared" si="6"/>
        <v>1</v>
      </c>
      <c r="P98" s="23" t="b">
        <v>0</v>
      </c>
      <c r="Q98" s="23" t="b">
        <f t="shared" si="7"/>
        <v>1</v>
      </c>
      <c r="R98" s="23" t="b">
        <v>0</v>
      </c>
      <c r="S98" s="23" t="b">
        <f t="shared" si="8"/>
        <v>1</v>
      </c>
      <c r="T98" s="23" t="b">
        <v>0</v>
      </c>
      <c r="U98" s="23" t="b">
        <f t="shared" si="9"/>
        <v>0</v>
      </c>
      <c r="V98" s="23" t="b">
        <v>1</v>
      </c>
      <c r="W98" s="23" t="b">
        <f t="shared" si="10"/>
        <v>0</v>
      </c>
      <c r="X98" s="23" t="b">
        <v>1</v>
      </c>
      <c r="Y98" s="23" t="b">
        <f t="shared" si="11"/>
        <v>0</v>
      </c>
      <c r="Z98" s="23" t="b">
        <v>1</v>
      </c>
      <c r="AA98" s="23" t="b">
        <f t="shared" si="12"/>
        <v>0</v>
      </c>
      <c r="AB98" s="23" t="b">
        <v>1</v>
      </c>
      <c r="AC98" s="23" t="b">
        <f t="shared" si="13"/>
        <v>0</v>
      </c>
      <c r="AD98" s="23" t="b">
        <v>1</v>
      </c>
      <c r="BE98" s="23" t="s">
        <v>1141</v>
      </c>
      <c r="BF98" s="23" t="s">
        <v>2636</v>
      </c>
      <c r="BG98" s="23" t="b">
        <v>1</v>
      </c>
      <c r="BH98" s="23">
        <v>0.446</v>
      </c>
      <c r="BI98" s="23" t="b">
        <v>0</v>
      </c>
      <c r="BJ98" s="23" t="b">
        <v>0</v>
      </c>
      <c r="BK98" s="23" t="b">
        <v>0</v>
      </c>
      <c r="BL98" s="23" t="b">
        <v>0</v>
      </c>
      <c r="BM98" s="23" t="b">
        <v>0</v>
      </c>
      <c r="BN98" s="23" t="b">
        <v>0</v>
      </c>
      <c r="BO98" s="23" t="b">
        <v>0</v>
      </c>
      <c r="BP98" s="23" t="b">
        <v>0</v>
      </c>
      <c r="BQ98" s="23" t="b">
        <v>0</v>
      </c>
      <c r="BR98" s="23" t="b">
        <v>0</v>
      </c>
      <c r="BS98" s="23" t="b">
        <v>0</v>
      </c>
    </row>
    <row r="99" ht="15.75" customHeight="1">
      <c r="A99" s="23" t="s">
        <v>871</v>
      </c>
      <c r="B99" s="23" t="s">
        <v>2614</v>
      </c>
      <c r="C99" s="23" t="b">
        <v>1</v>
      </c>
      <c r="D99" s="23">
        <v>0.129</v>
      </c>
      <c r="E99" s="23" t="b">
        <f t="shared" si="1"/>
        <v>0</v>
      </c>
      <c r="F99" s="23" t="b">
        <v>0</v>
      </c>
      <c r="G99" s="23" t="b">
        <f t="shared" si="2"/>
        <v>0</v>
      </c>
      <c r="H99" s="23" t="b">
        <v>0</v>
      </c>
      <c r="I99" s="23" t="b">
        <f t="shared" si="3"/>
        <v>0</v>
      </c>
      <c r="J99" s="23" t="b">
        <v>0</v>
      </c>
      <c r="K99" s="23" t="b">
        <f t="shared" si="4"/>
        <v>0</v>
      </c>
      <c r="L99" s="23" t="b">
        <v>0</v>
      </c>
      <c r="M99" s="23" t="b">
        <f t="shared" si="5"/>
        <v>0</v>
      </c>
      <c r="N99" s="23" t="b">
        <v>0</v>
      </c>
      <c r="O99" s="23" t="b">
        <f t="shared" si="6"/>
        <v>0</v>
      </c>
      <c r="P99" s="23" t="b">
        <v>0</v>
      </c>
      <c r="Q99" s="23" t="b">
        <f t="shared" si="7"/>
        <v>0</v>
      </c>
      <c r="R99" s="23" t="b">
        <v>0</v>
      </c>
      <c r="S99" s="23" t="b">
        <f t="shared" si="8"/>
        <v>0</v>
      </c>
      <c r="T99" s="23" t="b">
        <v>0</v>
      </c>
      <c r="U99" s="23" t="b">
        <f t="shared" si="9"/>
        <v>0</v>
      </c>
      <c r="V99" s="23" t="b">
        <v>0</v>
      </c>
      <c r="W99" s="23" t="b">
        <f t="shared" si="10"/>
        <v>0</v>
      </c>
      <c r="X99" s="23" t="b">
        <v>0</v>
      </c>
      <c r="Y99" s="23" t="b">
        <f t="shared" si="11"/>
        <v>0</v>
      </c>
      <c r="Z99" s="23" t="b">
        <v>0</v>
      </c>
      <c r="AA99" s="23" t="b">
        <f t="shared" si="12"/>
        <v>0</v>
      </c>
      <c r="AB99" s="23" t="b">
        <v>0</v>
      </c>
      <c r="AC99" s="23" t="b">
        <f t="shared" si="13"/>
        <v>0</v>
      </c>
      <c r="AD99" s="23" t="b">
        <v>0</v>
      </c>
      <c r="BE99" s="23" t="s">
        <v>1149</v>
      </c>
      <c r="BF99" s="23" t="s">
        <v>2637</v>
      </c>
      <c r="BG99" s="23" t="b">
        <v>1</v>
      </c>
      <c r="BH99" s="23">
        <v>0.723</v>
      </c>
      <c r="BI99" s="23" t="b">
        <v>0</v>
      </c>
      <c r="BJ99" s="23" t="b">
        <v>0</v>
      </c>
      <c r="BK99" s="23" t="b">
        <v>0</v>
      </c>
      <c r="BL99" s="23" t="b">
        <v>0</v>
      </c>
      <c r="BM99" s="23" t="b">
        <v>0</v>
      </c>
      <c r="BN99" s="23" t="b">
        <v>1</v>
      </c>
      <c r="BO99" s="23" t="b">
        <v>1</v>
      </c>
      <c r="BP99" s="23" t="b">
        <v>1</v>
      </c>
      <c r="BQ99" s="23" t="b">
        <v>1</v>
      </c>
      <c r="BR99" s="23" t="b">
        <v>1</v>
      </c>
      <c r="BS99" s="23" t="b">
        <v>1</v>
      </c>
    </row>
    <row r="100" ht="15.75" customHeight="1">
      <c r="A100" s="23" t="s">
        <v>877</v>
      </c>
      <c r="B100" s="23" t="s">
        <v>2615</v>
      </c>
      <c r="C100" s="23" t="b">
        <v>1</v>
      </c>
      <c r="D100" s="23">
        <v>0.05</v>
      </c>
      <c r="E100" s="23" t="b">
        <f t="shared" si="1"/>
        <v>0</v>
      </c>
      <c r="F100" s="23" t="b">
        <v>0</v>
      </c>
      <c r="G100" s="23" t="b">
        <f t="shared" si="2"/>
        <v>0</v>
      </c>
      <c r="H100" s="23" t="b">
        <v>0</v>
      </c>
      <c r="I100" s="23" t="b">
        <f t="shared" si="3"/>
        <v>0</v>
      </c>
      <c r="J100" s="23" t="b">
        <v>0</v>
      </c>
      <c r="K100" s="23" t="b">
        <f t="shared" si="4"/>
        <v>0</v>
      </c>
      <c r="L100" s="23" t="b">
        <v>0</v>
      </c>
      <c r="M100" s="23" t="b">
        <f t="shared" si="5"/>
        <v>0</v>
      </c>
      <c r="N100" s="23" t="b">
        <v>0</v>
      </c>
      <c r="O100" s="23" t="b">
        <f t="shared" si="6"/>
        <v>0</v>
      </c>
      <c r="P100" s="23" t="b">
        <v>0</v>
      </c>
      <c r="Q100" s="23" t="b">
        <f t="shared" si="7"/>
        <v>0</v>
      </c>
      <c r="R100" s="23" t="b">
        <v>0</v>
      </c>
      <c r="S100" s="23" t="b">
        <f t="shared" si="8"/>
        <v>0</v>
      </c>
      <c r="T100" s="23" t="b">
        <v>0</v>
      </c>
      <c r="U100" s="23" t="b">
        <f t="shared" si="9"/>
        <v>0</v>
      </c>
      <c r="V100" s="23" t="b">
        <v>0</v>
      </c>
      <c r="W100" s="23" t="b">
        <f t="shared" si="10"/>
        <v>0</v>
      </c>
      <c r="X100" s="23" t="b">
        <v>0</v>
      </c>
      <c r="Y100" s="23" t="b">
        <f t="shared" si="11"/>
        <v>0</v>
      </c>
      <c r="Z100" s="23" t="b">
        <v>0</v>
      </c>
      <c r="AA100" s="23" t="b">
        <f t="shared" si="12"/>
        <v>0</v>
      </c>
      <c r="AB100" s="23" t="b">
        <v>0</v>
      </c>
      <c r="AC100" s="23" t="b">
        <f t="shared" si="13"/>
        <v>0</v>
      </c>
      <c r="AD100" s="23" t="b">
        <v>0</v>
      </c>
      <c r="BE100" s="23" t="s">
        <v>1157</v>
      </c>
      <c r="BF100" s="23" t="s">
        <v>2638</v>
      </c>
      <c r="BG100" s="23" t="b">
        <v>1</v>
      </c>
      <c r="BH100" s="23">
        <v>0.485</v>
      </c>
      <c r="BI100" s="23" t="b">
        <v>0</v>
      </c>
      <c r="BJ100" s="23" t="b">
        <v>0</v>
      </c>
      <c r="BK100" s="23" t="b">
        <v>0</v>
      </c>
      <c r="BL100" s="23" t="b">
        <v>0</v>
      </c>
      <c r="BM100" s="23" t="b">
        <v>0</v>
      </c>
      <c r="BN100" s="23" t="b">
        <v>0</v>
      </c>
      <c r="BO100" s="23" t="b">
        <v>0</v>
      </c>
      <c r="BP100" s="23" t="b">
        <v>0</v>
      </c>
      <c r="BQ100" s="23" t="b">
        <v>0</v>
      </c>
      <c r="BR100" s="23" t="b">
        <v>0</v>
      </c>
      <c r="BS100" s="23" t="b">
        <v>1</v>
      </c>
    </row>
    <row r="101" ht="15.75" customHeight="1">
      <c r="A101" s="23" t="s">
        <v>884</v>
      </c>
      <c r="B101" s="23" t="s">
        <v>2616</v>
      </c>
      <c r="C101" s="23" t="b">
        <v>1</v>
      </c>
      <c r="D101" s="23">
        <v>0.802</v>
      </c>
      <c r="E101" s="23" t="b">
        <f t="shared" si="1"/>
        <v>1</v>
      </c>
      <c r="F101" s="23" t="b">
        <v>1</v>
      </c>
      <c r="G101" s="23" t="b">
        <f t="shared" si="2"/>
        <v>1</v>
      </c>
      <c r="H101" s="23" t="b">
        <v>1</v>
      </c>
      <c r="I101" s="23" t="b">
        <f t="shared" si="3"/>
        <v>1</v>
      </c>
      <c r="J101" s="23" t="b">
        <v>1</v>
      </c>
      <c r="K101" s="23" t="b">
        <f t="shared" si="4"/>
        <v>1</v>
      </c>
      <c r="L101" s="23" t="b">
        <v>1</v>
      </c>
      <c r="M101" s="23" t="b">
        <f t="shared" si="5"/>
        <v>1</v>
      </c>
      <c r="N101" s="23" t="b">
        <v>1</v>
      </c>
      <c r="O101" s="23" t="b">
        <f t="shared" si="6"/>
        <v>1</v>
      </c>
      <c r="P101" s="23" t="b">
        <v>1</v>
      </c>
      <c r="Q101" s="23" t="b">
        <f t="shared" si="7"/>
        <v>1</v>
      </c>
      <c r="R101" s="23" t="b">
        <v>1</v>
      </c>
      <c r="S101" s="23" t="b">
        <f t="shared" si="8"/>
        <v>1</v>
      </c>
      <c r="T101" s="23" t="b">
        <v>1</v>
      </c>
      <c r="U101" s="23" t="b">
        <f t="shared" si="9"/>
        <v>1</v>
      </c>
      <c r="V101" s="23" t="b">
        <v>1</v>
      </c>
      <c r="W101" s="23" t="b">
        <f t="shared" si="10"/>
        <v>1</v>
      </c>
      <c r="X101" s="23" t="b">
        <v>1</v>
      </c>
      <c r="Y101" s="23" t="b">
        <f t="shared" si="11"/>
        <v>0</v>
      </c>
      <c r="Z101" s="23" t="b">
        <v>0</v>
      </c>
      <c r="AA101" s="23" t="b">
        <f t="shared" si="12"/>
        <v>0</v>
      </c>
      <c r="AB101" s="23" t="b">
        <v>0</v>
      </c>
      <c r="AC101" s="23" t="b">
        <f t="shared" si="13"/>
        <v>0</v>
      </c>
      <c r="AD101" s="23" t="b">
        <v>0</v>
      </c>
      <c r="BE101" s="23" t="s">
        <v>1164</v>
      </c>
      <c r="BF101" s="23" t="s">
        <v>2639</v>
      </c>
      <c r="BG101" s="23" t="b">
        <v>1</v>
      </c>
      <c r="BH101" s="23">
        <v>0.376</v>
      </c>
      <c r="BI101" s="23" t="b">
        <v>0</v>
      </c>
      <c r="BJ101" s="23" t="b">
        <v>0</v>
      </c>
      <c r="BK101" s="23" t="b">
        <v>0</v>
      </c>
      <c r="BL101" s="23" t="b">
        <v>0</v>
      </c>
      <c r="BM101" s="23" t="b">
        <v>0</v>
      </c>
      <c r="BN101" s="23" t="b">
        <v>0</v>
      </c>
      <c r="BO101" s="23" t="b">
        <v>0</v>
      </c>
      <c r="BP101" s="23" t="b">
        <v>0</v>
      </c>
      <c r="BQ101" s="23" t="b">
        <v>0</v>
      </c>
      <c r="BR101" s="23" t="b">
        <v>0</v>
      </c>
      <c r="BS101" s="23" t="b">
        <v>0</v>
      </c>
    </row>
    <row r="102" ht="15.75" customHeight="1">
      <c r="A102" s="23" t="s">
        <v>908</v>
      </c>
      <c r="B102" s="23" t="s">
        <v>2617</v>
      </c>
      <c r="C102" s="23" t="b">
        <v>1</v>
      </c>
      <c r="D102" s="23">
        <v>0.277</v>
      </c>
      <c r="E102" s="23" t="b">
        <f t="shared" si="1"/>
        <v>0</v>
      </c>
      <c r="F102" s="23" t="b">
        <v>0</v>
      </c>
      <c r="G102" s="23" t="b">
        <f t="shared" si="2"/>
        <v>0</v>
      </c>
      <c r="H102" s="23" t="b">
        <v>0</v>
      </c>
      <c r="I102" s="23" t="b">
        <f t="shared" si="3"/>
        <v>0</v>
      </c>
      <c r="J102" s="23" t="b">
        <v>0</v>
      </c>
      <c r="K102" s="23" t="b">
        <f t="shared" si="4"/>
        <v>0</v>
      </c>
      <c r="L102" s="23" t="b">
        <v>0</v>
      </c>
      <c r="M102" s="23" t="b">
        <f t="shared" si="5"/>
        <v>0</v>
      </c>
      <c r="N102" s="23" t="b">
        <v>0</v>
      </c>
      <c r="O102" s="23" t="b">
        <f t="shared" si="6"/>
        <v>0</v>
      </c>
      <c r="P102" s="23" t="b">
        <v>0</v>
      </c>
      <c r="Q102" s="23" t="b">
        <f t="shared" si="7"/>
        <v>0</v>
      </c>
      <c r="R102" s="23" t="b">
        <v>0</v>
      </c>
      <c r="S102" s="23" t="b">
        <f t="shared" si="8"/>
        <v>0</v>
      </c>
      <c r="T102" s="23" t="b">
        <v>0</v>
      </c>
      <c r="U102" s="23" t="b">
        <f t="shared" si="9"/>
        <v>0</v>
      </c>
      <c r="V102" s="23" t="b">
        <v>0</v>
      </c>
      <c r="W102" s="23" t="b">
        <f t="shared" si="10"/>
        <v>0</v>
      </c>
      <c r="X102" s="23" t="b">
        <v>0</v>
      </c>
      <c r="Y102" s="23" t="b">
        <f t="shared" si="11"/>
        <v>0</v>
      </c>
      <c r="Z102" s="23" t="b">
        <v>0</v>
      </c>
      <c r="AA102" s="23" t="b">
        <f t="shared" si="12"/>
        <v>0</v>
      </c>
      <c r="AB102" s="23" t="b">
        <v>0</v>
      </c>
      <c r="AC102" s="23" t="b">
        <f t="shared" si="13"/>
        <v>0</v>
      </c>
      <c r="AD102" s="23" t="b">
        <v>0</v>
      </c>
      <c r="BE102" s="23" t="s">
        <v>1180</v>
      </c>
      <c r="BF102" s="23" t="s">
        <v>2640</v>
      </c>
      <c r="BG102" s="23" t="b">
        <v>1</v>
      </c>
      <c r="BH102" s="23">
        <v>0.584</v>
      </c>
      <c r="BI102" s="23" t="b">
        <v>0</v>
      </c>
      <c r="BJ102" s="23" t="b">
        <v>0</v>
      </c>
      <c r="BK102" s="23" t="b">
        <v>0</v>
      </c>
      <c r="BL102" s="23" t="b">
        <v>0</v>
      </c>
      <c r="BM102" s="23" t="b">
        <v>0</v>
      </c>
      <c r="BN102" s="23" t="b">
        <v>0</v>
      </c>
      <c r="BO102" s="23" t="b">
        <v>0</v>
      </c>
      <c r="BP102" s="23" t="b">
        <v>0</v>
      </c>
      <c r="BQ102" s="23" t="b">
        <v>1</v>
      </c>
      <c r="BR102" s="23" t="b">
        <v>1</v>
      </c>
      <c r="BS102" s="23" t="b">
        <v>1</v>
      </c>
    </row>
    <row r="103" ht="15.75" customHeight="1">
      <c r="A103" s="23" t="s">
        <v>924</v>
      </c>
      <c r="B103" s="23" t="s">
        <v>2531</v>
      </c>
      <c r="C103" s="23" t="b">
        <v>0</v>
      </c>
      <c r="D103" s="23">
        <v>0.079</v>
      </c>
      <c r="E103" s="23" t="b">
        <f t="shared" si="1"/>
        <v>0</v>
      </c>
      <c r="F103" s="23" t="b">
        <v>1</v>
      </c>
      <c r="G103" s="23" t="b">
        <f t="shared" si="2"/>
        <v>0</v>
      </c>
      <c r="H103" s="23" t="b">
        <v>1</v>
      </c>
      <c r="I103" s="23" t="b">
        <f t="shared" si="3"/>
        <v>0</v>
      </c>
      <c r="J103" s="23" t="b">
        <v>1</v>
      </c>
      <c r="K103" s="23" t="b">
        <f t="shared" si="4"/>
        <v>0</v>
      </c>
      <c r="L103" s="23" t="b">
        <v>1</v>
      </c>
      <c r="M103" s="23" t="b">
        <f t="shared" si="5"/>
        <v>0</v>
      </c>
      <c r="N103" s="23" t="b">
        <v>1</v>
      </c>
      <c r="O103" s="23" t="b">
        <f t="shared" si="6"/>
        <v>0</v>
      </c>
      <c r="P103" s="23" t="b">
        <v>1</v>
      </c>
      <c r="Q103" s="23" t="b">
        <f t="shared" si="7"/>
        <v>0</v>
      </c>
      <c r="R103" s="23" t="b">
        <v>1</v>
      </c>
      <c r="S103" s="23" t="b">
        <f t="shared" si="8"/>
        <v>0</v>
      </c>
      <c r="T103" s="23" t="b">
        <v>1</v>
      </c>
      <c r="U103" s="23" t="b">
        <f t="shared" si="9"/>
        <v>0</v>
      </c>
      <c r="V103" s="23" t="b">
        <v>1</v>
      </c>
      <c r="W103" s="23" t="b">
        <f t="shared" si="10"/>
        <v>0</v>
      </c>
      <c r="X103" s="23" t="b">
        <v>1</v>
      </c>
      <c r="Y103" s="23" t="b">
        <f t="shared" si="11"/>
        <v>0</v>
      </c>
      <c r="Z103" s="23" t="b">
        <v>1</v>
      </c>
      <c r="AA103" s="23" t="b">
        <f t="shared" si="12"/>
        <v>0</v>
      </c>
      <c r="AB103" s="23" t="b">
        <v>1</v>
      </c>
      <c r="AC103" s="23" t="b">
        <f t="shared" si="13"/>
        <v>0</v>
      </c>
      <c r="AD103" s="23" t="b">
        <v>1</v>
      </c>
      <c r="BE103" s="23" t="s">
        <v>1188</v>
      </c>
      <c r="BF103" s="23" t="s">
        <v>2641</v>
      </c>
      <c r="BG103" s="23" t="b">
        <v>1</v>
      </c>
      <c r="BH103" s="23">
        <v>0.307</v>
      </c>
      <c r="BI103" s="23" t="b">
        <v>0</v>
      </c>
      <c r="BJ103" s="23" t="b">
        <v>0</v>
      </c>
      <c r="BK103" s="23" t="b">
        <v>0</v>
      </c>
      <c r="BL103" s="23" t="b">
        <v>0</v>
      </c>
      <c r="BM103" s="23" t="b">
        <v>0</v>
      </c>
      <c r="BN103" s="23" t="b">
        <v>0</v>
      </c>
      <c r="BO103" s="23" t="b">
        <v>0</v>
      </c>
      <c r="BP103" s="23" t="b">
        <v>0</v>
      </c>
      <c r="BQ103" s="23" t="b">
        <v>0</v>
      </c>
      <c r="BR103" s="23" t="b">
        <v>0</v>
      </c>
      <c r="BS103" s="23" t="b">
        <v>0</v>
      </c>
    </row>
    <row r="104" ht="15.75" customHeight="1">
      <c r="A104" s="23" t="s">
        <v>930</v>
      </c>
      <c r="B104" s="23" t="s">
        <v>2533</v>
      </c>
      <c r="C104" s="23" t="b">
        <v>0</v>
      </c>
      <c r="D104" s="23">
        <v>0.089</v>
      </c>
      <c r="E104" s="23" t="b">
        <f t="shared" si="1"/>
        <v>0</v>
      </c>
      <c r="F104" s="23" t="b">
        <v>1</v>
      </c>
      <c r="G104" s="23" t="b">
        <f t="shared" si="2"/>
        <v>0</v>
      </c>
      <c r="H104" s="23" t="b">
        <v>1</v>
      </c>
      <c r="I104" s="23" t="b">
        <f t="shared" si="3"/>
        <v>0</v>
      </c>
      <c r="J104" s="23" t="b">
        <v>1</v>
      </c>
      <c r="K104" s="23" t="b">
        <f t="shared" si="4"/>
        <v>0</v>
      </c>
      <c r="L104" s="23" t="b">
        <v>1</v>
      </c>
      <c r="M104" s="23" t="b">
        <f t="shared" si="5"/>
        <v>0</v>
      </c>
      <c r="N104" s="23" t="b">
        <v>1</v>
      </c>
      <c r="O104" s="23" t="b">
        <f t="shared" si="6"/>
        <v>0</v>
      </c>
      <c r="P104" s="23" t="b">
        <v>1</v>
      </c>
      <c r="Q104" s="23" t="b">
        <f t="shared" si="7"/>
        <v>0</v>
      </c>
      <c r="R104" s="23" t="b">
        <v>1</v>
      </c>
      <c r="S104" s="23" t="b">
        <f t="shared" si="8"/>
        <v>0</v>
      </c>
      <c r="T104" s="23" t="b">
        <v>1</v>
      </c>
      <c r="U104" s="23" t="b">
        <f t="shared" si="9"/>
        <v>0</v>
      </c>
      <c r="V104" s="23" t="b">
        <v>1</v>
      </c>
      <c r="W104" s="23" t="b">
        <f t="shared" si="10"/>
        <v>0</v>
      </c>
      <c r="X104" s="23" t="b">
        <v>1</v>
      </c>
      <c r="Y104" s="23" t="b">
        <f t="shared" si="11"/>
        <v>0</v>
      </c>
      <c r="Z104" s="23" t="b">
        <v>1</v>
      </c>
      <c r="AA104" s="23" t="b">
        <f t="shared" si="12"/>
        <v>0</v>
      </c>
      <c r="AB104" s="23" t="b">
        <v>1</v>
      </c>
      <c r="AC104" s="23" t="b">
        <f t="shared" si="13"/>
        <v>0</v>
      </c>
      <c r="AD104" s="23" t="b">
        <v>1</v>
      </c>
      <c r="BE104" s="23" t="s">
        <v>1195</v>
      </c>
      <c r="BF104" s="23" t="s">
        <v>2642</v>
      </c>
      <c r="BG104" s="23" t="b">
        <v>1</v>
      </c>
      <c r="BH104" s="23">
        <v>0.525</v>
      </c>
      <c r="BI104" s="23" t="b">
        <v>0</v>
      </c>
      <c r="BJ104" s="23" t="b">
        <v>0</v>
      </c>
      <c r="BK104" s="23" t="b">
        <v>0</v>
      </c>
      <c r="BL104" s="23" t="b">
        <v>0</v>
      </c>
      <c r="BM104" s="23" t="b">
        <v>0</v>
      </c>
      <c r="BN104" s="23" t="b">
        <v>0</v>
      </c>
      <c r="BO104" s="23" t="b">
        <v>0</v>
      </c>
      <c r="BP104" s="23" t="b">
        <v>0</v>
      </c>
      <c r="BQ104" s="23" t="b">
        <v>0</v>
      </c>
      <c r="BR104" s="23" t="b">
        <v>1</v>
      </c>
      <c r="BS104" s="23" t="b">
        <v>1</v>
      </c>
    </row>
    <row r="105" ht="15.75" customHeight="1">
      <c r="A105" s="23" t="s">
        <v>937</v>
      </c>
      <c r="B105" s="23" t="s">
        <v>2618</v>
      </c>
      <c r="C105" s="23" t="b">
        <v>1</v>
      </c>
      <c r="D105" s="23">
        <v>0.822</v>
      </c>
      <c r="E105" s="23" t="b">
        <f t="shared" si="1"/>
        <v>1</v>
      </c>
      <c r="F105" s="23" t="b">
        <v>1</v>
      </c>
      <c r="G105" s="23" t="b">
        <f t="shared" si="2"/>
        <v>1</v>
      </c>
      <c r="H105" s="23" t="b">
        <v>1</v>
      </c>
      <c r="I105" s="23" t="b">
        <f t="shared" si="3"/>
        <v>1</v>
      </c>
      <c r="J105" s="23" t="b">
        <v>1</v>
      </c>
      <c r="K105" s="23" t="b">
        <f t="shared" si="4"/>
        <v>1</v>
      </c>
      <c r="L105" s="23" t="b">
        <v>1</v>
      </c>
      <c r="M105" s="23" t="b">
        <f t="shared" si="5"/>
        <v>1</v>
      </c>
      <c r="N105" s="23" t="b">
        <v>1</v>
      </c>
      <c r="O105" s="23" t="b">
        <f t="shared" si="6"/>
        <v>1</v>
      </c>
      <c r="P105" s="23" t="b">
        <v>1</v>
      </c>
      <c r="Q105" s="23" t="b">
        <f t="shared" si="7"/>
        <v>1</v>
      </c>
      <c r="R105" s="23" t="b">
        <v>1</v>
      </c>
      <c r="S105" s="23" t="b">
        <f t="shared" si="8"/>
        <v>1</v>
      </c>
      <c r="T105" s="23" t="b">
        <v>1</v>
      </c>
      <c r="U105" s="23" t="b">
        <f t="shared" si="9"/>
        <v>1</v>
      </c>
      <c r="V105" s="23" t="b">
        <v>1</v>
      </c>
      <c r="W105" s="23" t="b">
        <f t="shared" si="10"/>
        <v>1</v>
      </c>
      <c r="X105" s="23" t="b">
        <v>1</v>
      </c>
      <c r="Y105" s="23" t="b">
        <f t="shared" si="11"/>
        <v>0</v>
      </c>
      <c r="Z105" s="23" t="b">
        <v>0</v>
      </c>
      <c r="AA105" s="23" t="b">
        <f t="shared" si="12"/>
        <v>0</v>
      </c>
      <c r="AB105" s="23" t="b">
        <v>0</v>
      </c>
      <c r="AC105" s="23" t="b">
        <f t="shared" si="13"/>
        <v>0</v>
      </c>
      <c r="AD105" s="23" t="b">
        <v>0</v>
      </c>
      <c r="BE105" s="23" t="s">
        <v>1203</v>
      </c>
      <c r="BF105" s="23" t="s">
        <v>2643</v>
      </c>
      <c r="BG105" s="23" t="b">
        <v>1</v>
      </c>
      <c r="BH105" s="23">
        <v>0.03</v>
      </c>
      <c r="BI105" s="23" t="b">
        <v>0</v>
      </c>
      <c r="BJ105" s="23" t="b">
        <v>0</v>
      </c>
      <c r="BK105" s="23" t="b">
        <v>0</v>
      </c>
      <c r="BL105" s="23" t="b">
        <v>0</v>
      </c>
      <c r="BM105" s="23" t="b">
        <v>0</v>
      </c>
      <c r="BN105" s="23" t="b">
        <v>0</v>
      </c>
      <c r="BO105" s="23" t="b">
        <v>0</v>
      </c>
      <c r="BP105" s="23" t="b">
        <v>0</v>
      </c>
      <c r="BQ105" s="23" t="b">
        <v>0</v>
      </c>
      <c r="BR105" s="23" t="b">
        <v>0</v>
      </c>
      <c r="BS105" s="23" t="b">
        <v>0</v>
      </c>
    </row>
    <row r="106" ht="15.75" customHeight="1">
      <c r="A106" s="23" t="s">
        <v>954</v>
      </c>
      <c r="B106" s="23" t="s">
        <v>2619</v>
      </c>
      <c r="C106" s="23" t="b">
        <v>1</v>
      </c>
      <c r="D106" s="23">
        <v>0.703</v>
      </c>
      <c r="E106" s="23" t="b">
        <f t="shared" si="1"/>
        <v>1</v>
      </c>
      <c r="F106" s="23" t="b">
        <v>1</v>
      </c>
      <c r="G106" s="23" t="b">
        <f t="shared" si="2"/>
        <v>1</v>
      </c>
      <c r="H106" s="23" t="b">
        <v>1</v>
      </c>
      <c r="I106" s="23" t="b">
        <f t="shared" si="3"/>
        <v>1</v>
      </c>
      <c r="J106" s="23" t="b">
        <v>1</v>
      </c>
      <c r="K106" s="23" t="b">
        <f t="shared" si="4"/>
        <v>1</v>
      </c>
      <c r="L106" s="23" t="b">
        <v>1</v>
      </c>
      <c r="M106" s="23" t="b">
        <f t="shared" si="5"/>
        <v>1</v>
      </c>
      <c r="N106" s="23" t="b">
        <v>1</v>
      </c>
      <c r="O106" s="23" t="b">
        <f t="shared" si="6"/>
        <v>1</v>
      </c>
      <c r="P106" s="23" t="b">
        <v>1</v>
      </c>
      <c r="Q106" s="23" t="b">
        <f t="shared" si="7"/>
        <v>1</v>
      </c>
      <c r="R106" s="23" t="b">
        <v>1</v>
      </c>
      <c r="S106" s="23" t="b">
        <f t="shared" si="8"/>
        <v>1</v>
      </c>
      <c r="T106" s="23" t="b">
        <v>1</v>
      </c>
      <c r="U106" s="23" t="b">
        <f t="shared" si="9"/>
        <v>0</v>
      </c>
      <c r="V106" s="23" t="b">
        <v>0</v>
      </c>
      <c r="W106" s="23" t="b">
        <f t="shared" si="10"/>
        <v>0</v>
      </c>
      <c r="X106" s="23" t="b">
        <v>0</v>
      </c>
      <c r="Y106" s="23" t="b">
        <f t="shared" si="11"/>
        <v>0</v>
      </c>
      <c r="Z106" s="23" t="b">
        <v>0</v>
      </c>
      <c r="AA106" s="23" t="b">
        <f t="shared" si="12"/>
        <v>0</v>
      </c>
      <c r="AB106" s="23" t="b">
        <v>0</v>
      </c>
      <c r="AC106" s="23" t="b">
        <f t="shared" si="13"/>
        <v>0</v>
      </c>
      <c r="AD106" s="23" t="b">
        <v>0</v>
      </c>
      <c r="BE106" s="23" t="s">
        <v>1212</v>
      </c>
      <c r="BF106" s="23" t="s">
        <v>2644</v>
      </c>
      <c r="BG106" s="23" t="b">
        <v>1</v>
      </c>
      <c r="BH106" s="23">
        <v>0.723</v>
      </c>
      <c r="BI106" s="23" t="b">
        <v>0</v>
      </c>
      <c r="BJ106" s="23" t="b">
        <v>0</v>
      </c>
      <c r="BK106" s="23" t="b">
        <v>0</v>
      </c>
      <c r="BL106" s="23" t="b">
        <v>0</v>
      </c>
      <c r="BM106" s="23" t="b">
        <v>0</v>
      </c>
      <c r="BN106" s="23" t="b">
        <v>1</v>
      </c>
      <c r="BO106" s="23" t="b">
        <v>1</v>
      </c>
      <c r="BP106" s="23" t="b">
        <v>1</v>
      </c>
      <c r="BQ106" s="23" t="b">
        <v>1</v>
      </c>
      <c r="BR106" s="23" t="b">
        <v>1</v>
      </c>
      <c r="BS106" s="23" t="b">
        <v>1</v>
      </c>
    </row>
    <row r="107" ht="15.75" customHeight="1">
      <c r="A107" s="23" t="s">
        <v>963</v>
      </c>
      <c r="B107" s="23" t="s">
        <v>2620</v>
      </c>
      <c r="C107" s="23" t="b">
        <v>1</v>
      </c>
      <c r="D107" s="23">
        <v>0.238</v>
      </c>
      <c r="E107" s="23" t="b">
        <f t="shared" si="1"/>
        <v>0</v>
      </c>
      <c r="F107" s="23" t="b">
        <v>0</v>
      </c>
      <c r="G107" s="23" t="b">
        <f t="shared" si="2"/>
        <v>0</v>
      </c>
      <c r="H107" s="23" t="b">
        <v>0</v>
      </c>
      <c r="I107" s="23" t="b">
        <f t="shared" si="3"/>
        <v>0</v>
      </c>
      <c r="J107" s="23" t="b">
        <v>0</v>
      </c>
      <c r="K107" s="23" t="b">
        <f t="shared" si="4"/>
        <v>0</v>
      </c>
      <c r="L107" s="23" t="b">
        <v>0</v>
      </c>
      <c r="M107" s="23" t="b">
        <f t="shared" si="5"/>
        <v>0</v>
      </c>
      <c r="N107" s="23" t="b">
        <v>0</v>
      </c>
      <c r="O107" s="23" t="b">
        <f t="shared" si="6"/>
        <v>0</v>
      </c>
      <c r="P107" s="23" t="b">
        <v>0</v>
      </c>
      <c r="Q107" s="23" t="b">
        <f t="shared" si="7"/>
        <v>0</v>
      </c>
      <c r="R107" s="23" t="b">
        <v>0</v>
      </c>
      <c r="S107" s="23" t="b">
        <f t="shared" si="8"/>
        <v>0</v>
      </c>
      <c r="T107" s="23" t="b">
        <v>0</v>
      </c>
      <c r="U107" s="23" t="b">
        <f t="shared" si="9"/>
        <v>0</v>
      </c>
      <c r="V107" s="23" t="b">
        <v>0</v>
      </c>
      <c r="W107" s="23" t="b">
        <f t="shared" si="10"/>
        <v>0</v>
      </c>
      <c r="X107" s="23" t="b">
        <v>0</v>
      </c>
      <c r="Y107" s="23" t="b">
        <f t="shared" si="11"/>
        <v>0</v>
      </c>
      <c r="Z107" s="23" t="b">
        <v>0</v>
      </c>
      <c r="AA107" s="23" t="b">
        <f t="shared" si="12"/>
        <v>0</v>
      </c>
      <c r="AB107" s="23" t="b">
        <v>0</v>
      </c>
      <c r="AC107" s="23" t="b">
        <f t="shared" si="13"/>
        <v>0</v>
      </c>
      <c r="AD107" s="23" t="b">
        <v>0</v>
      </c>
      <c r="BE107" s="23" t="s">
        <v>1218</v>
      </c>
      <c r="BF107" s="23" t="s">
        <v>2645</v>
      </c>
      <c r="BG107" s="23" t="b">
        <v>1</v>
      </c>
      <c r="BH107" s="23">
        <v>0.446</v>
      </c>
      <c r="BI107" s="23" t="b">
        <v>0</v>
      </c>
      <c r="BJ107" s="23" t="b">
        <v>0</v>
      </c>
      <c r="BK107" s="23" t="b">
        <v>0</v>
      </c>
      <c r="BL107" s="23" t="b">
        <v>0</v>
      </c>
      <c r="BM107" s="23" t="b">
        <v>0</v>
      </c>
      <c r="BN107" s="23" t="b">
        <v>0</v>
      </c>
      <c r="BO107" s="23" t="b">
        <v>0</v>
      </c>
      <c r="BP107" s="23" t="b">
        <v>0</v>
      </c>
      <c r="BQ107" s="23" t="b">
        <v>0</v>
      </c>
      <c r="BR107" s="23" t="b">
        <v>0</v>
      </c>
      <c r="BS107" s="23" t="b">
        <v>0</v>
      </c>
    </row>
    <row r="108" ht="15.75" customHeight="1">
      <c r="A108" s="23" t="s">
        <v>971</v>
      </c>
      <c r="B108" s="23" t="s">
        <v>2621</v>
      </c>
      <c r="C108" s="23" t="b">
        <v>1</v>
      </c>
      <c r="D108" s="23">
        <v>0.089</v>
      </c>
      <c r="E108" s="23" t="b">
        <f t="shared" si="1"/>
        <v>0</v>
      </c>
      <c r="F108" s="23" t="b">
        <v>0</v>
      </c>
      <c r="G108" s="23" t="b">
        <f t="shared" si="2"/>
        <v>0</v>
      </c>
      <c r="H108" s="23" t="b">
        <v>0</v>
      </c>
      <c r="I108" s="23" t="b">
        <f t="shared" si="3"/>
        <v>0</v>
      </c>
      <c r="J108" s="23" t="b">
        <v>0</v>
      </c>
      <c r="K108" s="23" t="b">
        <f t="shared" si="4"/>
        <v>0</v>
      </c>
      <c r="L108" s="23" t="b">
        <v>0</v>
      </c>
      <c r="M108" s="23" t="b">
        <f t="shared" si="5"/>
        <v>0</v>
      </c>
      <c r="N108" s="23" t="b">
        <v>0</v>
      </c>
      <c r="O108" s="23" t="b">
        <f t="shared" si="6"/>
        <v>0</v>
      </c>
      <c r="P108" s="23" t="b">
        <v>0</v>
      </c>
      <c r="Q108" s="23" t="b">
        <f t="shared" si="7"/>
        <v>0</v>
      </c>
      <c r="R108" s="23" t="b">
        <v>0</v>
      </c>
      <c r="S108" s="23" t="b">
        <f t="shared" si="8"/>
        <v>0</v>
      </c>
      <c r="T108" s="23" t="b">
        <v>0</v>
      </c>
      <c r="U108" s="23" t="b">
        <f t="shared" si="9"/>
        <v>0</v>
      </c>
      <c r="V108" s="23" t="b">
        <v>0</v>
      </c>
      <c r="W108" s="23" t="b">
        <f t="shared" si="10"/>
        <v>0</v>
      </c>
      <c r="X108" s="23" t="b">
        <v>0</v>
      </c>
      <c r="Y108" s="23" t="b">
        <f t="shared" si="11"/>
        <v>0</v>
      </c>
      <c r="Z108" s="23" t="b">
        <v>0</v>
      </c>
      <c r="AA108" s="23" t="b">
        <f t="shared" si="12"/>
        <v>0</v>
      </c>
      <c r="AB108" s="23" t="b">
        <v>0</v>
      </c>
      <c r="AC108" s="23" t="b">
        <f t="shared" si="13"/>
        <v>0</v>
      </c>
      <c r="AD108" s="23" t="b">
        <v>0</v>
      </c>
      <c r="BE108" s="23" t="s">
        <v>1225</v>
      </c>
      <c r="BF108" s="23" t="s">
        <v>2646</v>
      </c>
      <c r="BG108" s="23" t="b">
        <v>1</v>
      </c>
      <c r="BH108" s="23">
        <v>0.832</v>
      </c>
      <c r="BI108" s="23" t="b">
        <v>0</v>
      </c>
      <c r="BJ108" s="23" t="b">
        <v>0</v>
      </c>
      <c r="BK108" s="23" t="b">
        <v>0</v>
      </c>
      <c r="BL108" s="23" t="b">
        <v>1</v>
      </c>
      <c r="BM108" s="23" t="b">
        <v>1</v>
      </c>
      <c r="BN108" s="23" t="b">
        <v>1</v>
      </c>
      <c r="BO108" s="23" t="b">
        <v>1</v>
      </c>
      <c r="BP108" s="23" t="b">
        <v>1</v>
      </c>
      <c r="BQ108" s="23" t="b">
        <v>1</v>
      </c>
      <c r="BR108" s="23" t="b">
        <v>1</v>
      </c>
      <c r="BS108" s="23" t="b">
        <v>1</v>
      </c>
    </row>
    <row r="109" ht="15.75" customHeight="1">
      <c r="A109" s="23" t="s">
        <v>978</v>
      </c>
      <c r="B109" s="23" t="s">
        <v>2622</v>
      </c>
      <c r="C109" s="23" t="b">
        <v>1</v>
      </c>
      <c r="D109" s="23">
        <v>0.673</v>
      </c>
      <c r="E109" s="23" t="b">
        <f t="shared" si="1"/>
        <v>1</v>
      </c>
      <c r="F109" s="23" t="b">
        <v>1</v>
      </c>
      <c r="G109" s="23" t="b">
        <f t="shared" si="2"/>
        <v>1</v>
      </c>
      <c r="H109" s="23" t="b">
        <v>1</v>
      </c>
      <c r="I109" s="23" t="b">
        <f t="shared" si="3"/>
        <v>1</v>
      </c>
      <c r="J109" s="23" t="b">
        <v>1</v>
      </c>
      <c r="K109" s="23" t="b">
        <f t="shared" si="4"/>
        <v>1</v>
      </c>
      <c r="L109" s="23" t="b">
        <v>1</v>
      </c>
      <c r="M109" s="23" t="b">
        <f t="shared" si="5"/>
        <v>1</v>
      </c>
      <c r="N109" s="23" t="b">
        <v>1</v>
      </c>
      <c r="O109" s="23" t="b">
        <f t="shared" si="6"/>
        <v>1</v>
      </c>
      <c r="P109" s="23" t="b">
        <v>1</v>
      </c>
      <c r="Q109" s="23" t="b">
        <f t="shared" si="7"/>
        <v>1</v>
      </c>
      <c r="R109" s="23" t="b">
        <v>1</v>
      </c>
      <c r="S109" s="23" t="b">
        <f t="shared" si="8"/>
        <v>0</v>
      </c>
      <c r="T109" s="23" t="b">
        <v>0</v>
      </c>
      <c r="U109" s="23" t="b">
        <f t="shared" si="9"/>
        <v>0</v>
      </c>
      <c r="V109" s="23" t="b">
        <v>0</v>
      </c>
      <c r="W109" s="23" t="b">
        <f t="shared" si="10"/>
        <v>0</v>
      </c>
      <c r="X109" s="23" t="b">
        <v>0</v>
      </c>
      <c r="Y109" s="23" t="b">
        <f t="shared" si="11"/>
        <v>0</v>
      </c>
      <c r="Z109" s="23" t="b">
        <v>0</v>
      </c>
      <c r="AA109" s="23" t="b">
        <f t="shared" si="12"/>
        <v>0</v>
      </c>
      <c r="AB109" s="23" t="b">
        <v>0</v>
      </c>
      <c r="AC109" s="23" t="b">
        <f t="shared" si="13"/>
        <v>0</v>
      </c>
      <c r="AD109" s="23" t="b">
        <v>0</v>
      </c>
      <c r="BE109" s="23" t="s">
        <v>1231</v>
      </c>
      <c r="BF109" s="23" t="s">
        <v>2647</v>
      </c>
      <c r="BG109" s="23" t="b">
        <v>1</v>
      </c>
      <c r="BH109" s="23">
        <v>0.485</v>
      </c>
      <c r="BI109" s="23" t="b">
        <v>0</v>
      </c>
      <c r="BJ109" s="23" t="b">
        <v>0</v>
      </c>
      <c r="BK109" s="23" t="b">
        <v>0</v>
      </c>
      <c r="BL109" s="23" t="b">
        <v>0</v>
      </c>
      <c r="BM109" s="23" t="b">
        <v>0</v>
      </c>
      <c r="BN109" s="23" t="b">
        <v>0</v>
      </c>
      <c r="BO109" s="23" t="b">
        <v>0</v>
      </c>
      <c r="BP109" s="23" t="b">
        <v>0</v>
      </c>
      <c r="BQ109" s="23" t="b">
        <v>0</v>
      </c>
      <c r="BR109" s="23" t="b">
        <v>0</v>
      </c>
      <c r="BS109" s="23" t="b">
        <v>1</v>
      </c>
    </row>
    <row r="110" ht="15.75" customHeight="1">
      <c r="A110" s="23" t="s">
        <v>986</v>
      </c>
      <c r="B110" s="23" t="s">
        <v>2623</v>
      </c>
      <c r="C110" s="23" t="b">
        <v>1</v>
      </c>
      <c r="D110" s="23">
        <v>0.584</v>
      </c>
      <c r="E110" s="23" t="b">
        <f t="shared" si="1"/>
        <v>1</v>
      </c>
      <c r="F110" s="23" t="b">
        <v>1</v>
      </c>
      <c r="G110" s="23" t="b">
        <f t="shared" si="2"/>
        <v>1</v>
      </c>
      <c r="H110" s="23" t="b">
        <v>1</v>
      </c>
      <c r="I110" s="23" t="b">
        <f t="shared" si="3"/>
        <v>1</v>
      </c>
      <c r="J110" s="23" t="b">
        <v>1</v>
      </c>
      <c r="K110" s="23" t="b">
        <f t="shared" si="4"/>
        <v>1</v>
      </c>
      <c r="L110" s="23" t="b">
        <v>1</v>
      </c>
      <c r="M110" s="23" t="b">
        <f t="shared" si="5"/>
        <v>1</v>
      </c>
      <c r="N110" s="23" t="b">
        <v>1</v>
      </c>
      <c r="O110" s="23" t="b">
        <f t="shared" si="6"/>
        <v>0</v>
      </c>
      <c r="P110" s="23" t="b">
        <v>0</v>
      </c>
      <c r="Q110" s="23" t="b">
        <f t="shared" si="7"/>
        <v>0</v>
      </c>
      <c r="R110" s="23" t="b">
        <v>0</v>
      </c>
      <c r="S110" s="23" t="b">
        <f t="shared" si="8"/>
        <v>0</v>
      </c>
      <c r="T110" s="23" t="b">
        <v>0</v>
      </c>
      <c r="U110" s="23" t="b">
        <f t="shared" si="9"/>
        <v>0</v>
      </c>
      <c r="V110" s="23" t="b">
        <v>0</v>
      </c>
      <c r="W110" s="23" t="b">
        <f t="shared" si="10"/>
        <v>0</v>
      </c>
      <c r="X110" s="23" t="b">
        <v>0</v>
      </c>
      <c r="Y110" s="23" t="b">
        <f t="shared" si="11"/>
        <v>0</v>
      </c>
      <c r="Z110" s="23" t="b">
        <v>0</v>
      </c>
      <c r="AA110" s="23" t="b">
        <f t="shared" si="12"/>
        <v>0</v>
      </c>
      <c r="AB110" s="23" t="b">
        <v>0</v>
      </c>
      <c r="AC110" s="23" t="b">
        <f t="shared" si="13"/>
        <v>0</v>
      </c>
      <c r="AD110" s="23" t="b">
        <v>0</v>
      </c>
      <c r="BE110" s="23" t="s">
        <v>1246</v>
      </c>
      <c r="BF110" s="23" t="s">
        <v>2648</v>
      </c>
      <c r="BG110" s="23" t="b">
        <v>1</v>
      </c>
      <c r="BH110" s="23">
        <v>0.302</v>
      </c>
      <c r="BI110" s="23" t="b">
        <v>0</v>
      </c>
      <c r="BJ110" s="23" t="b">
        <v>0</v>
      </c>
      <c r="BK110" s="23" t="b">
        <v>0</v>
      </c>
      <c r="BL110" s="23" t="b">
        <v>0</v>
      </c>
      <c r="BM110" s="23" t="b">
        <v>0</v>
      </c>
      <c r="BN110" s="23" t="b">
        <v>0</v>
      </c>
      <c r="BO110" s="23" t="b">
        <v>0</v>
      </c>
      <c r="BP110" s="23" t="b">
        <v>0</v>
      </c>
      <c r="BQ110" s="23" t="b">
        <v>0</v>
      </c>
      <c r="BR110" s="23" t="b">
        <v>0</v>
      </c>
      <c r="BS110" s="23" t="b">
        <v>0</v>
      </c>
    </row>
    <row r="111" ht="15.75" customHeight="1">
      <c r="A111" s="23" t="s">
        <v>993</v>
      </c>
      <c r="B111" s="23" t="s">
        <v>2624</v>
      </c>
      <c r="C111" s="23" t="b">
        <v>1</v>
      </c>
      <c r="D111" s="23">
        <v>0.307</v>
      </c>
      <c r="E111" s="23" t="b">
        <f t="shared" si="1"/>
        <v>0</v>
      </c>
      <c r="F111" s="23" t="b">
        <v>0</v>
      </c>
      <c r="G111" s="23" t="b">
        <f t="shared" si="2"/>
        <v>0</v>
      </c>
      <c r="H111" s="23" t="b">
        <v>0</v>
      </c>
      <c r="I111" s="23" t="b">
        <f t="shared" si="3"/>
        <v>0</v>
      </c>
      <c r="J111" s="23" t="b">
        <v>0</v>
      </c>
      <c r="K111" s="23" t="b">
        <f t="shared" si="4"/>
        <v>0</v>
      </c>
      <c r="L111" s="23" t="b">
        <v>0</v>
      </c>
      <c r="M111" s="23" t="b">
        <f t="shared" si="5"/>
        <v>0</v>
      </c>
      <c r="N111" s="23" t="b">
        <v>0</v>
      </c>
      <c r="O111" s="23" t="b">
        <f t="shared" si="6"/>
        <v>0</v>
      </c>
      <c r="P111" s="23" t="b">
        <v>0</v>
      </c>
      <c r="Q111" s="23" t="b">
        <f t="shared" si="7"/>
        <v>0</v>
      </c>
      <c r="R111" s="23" t="b">
        <v>0</v>
      </c>
      <c r="S111" s="23" t="b">
        <f t="shared" si="8"/>
        <v>0</v>
      </c>
      <c r="T111" s="23" t="b">
        <v>0</v>
      </c>
      <c r="U111" s="23" t="b">
        <f t="shared" si="9"/>
        <v>0</v>
      </c>
      <c r="V111" s="23" t="b">
        <v>0</v>
      </c>
      <c r="W111" s="23" t="b">
        <f t="shared" si="10"/>
        <v>0</v>
      </c>
      <c r="X111" s="23" t="b">
        <v>0</v>
      </c>
      <c r="Y111" s="23" t="b">
        <f t="shared" si="11"/>
        <v>0</v>
      </c>
      <c r="Z111" s="23" t="b">
        <v>0</v>
      </c>
      <c r="AA111" s="23" t="b">
        <f t="shared" si="12"/>
        <v>0</v>
      </c>
      <c r="AB111" s="23" t="b">
        <v>0</v>
      </c>
      <c r="AC111" s="23" t="b">
        <f t="shared" si="13"/>
        <v>0</v>
      </c>
      <c r="AD111" s="23" t="b">
        <v>0</v>
      </c>
      <c r="BE111" s="23" t="s">
        <v>1270</v>
      </c>
      <c r="BF111" s="23" t="s">
        <v>2649</v>
      </c>
      <c r="BG111" s="23" t="b">
        <v>1</v>
      </c>
      <c r="BH111" s="23">
        <v>0.277</v>
      </c>
      <c r="BI111" s="23" t="b">
        <v>0</v>
      </c>
      <c r="BJ111" s="23" t="b">
        <v>0</v>
      </c>
      <c r="BK111" s="23" t="b">
        <v>0</v>
      </c>
      <c r="BL111" s="23" t="b">
        <v>0</v>
      </c>
      <c r="BM111" s="23" t="b">
        <v>0</v>
      </c>
      <c r="BN111" s="23" t="b">
        <v>0</v>
      </c>
      <c r="BO111" s="23" t="b">
        <v>0</v>
      </c>
      <c r="BP111" s="23" t="b">
        <v>0</v>
      </c>
      <c r="BQ111" s="23" t="b">
        <v>0</v>
      </c>
      <c r="BR111" s="23" t="b">
        <v>0</v>
      </c>
      <c r="BS111" s="23" t="b">
        <v>0</v>
      </c>
    </row>
    <row r="112" ht="15.75" customHeight="1">
      <c r="A112" s="23" t="s">
        <v>1001</v>
      </c>
      <c r="B112" s="23" t="s">
        <v>2625</v>
      </c>
      <c r="C112" s="23" t="b">
        <v>1</v>
      </c>
      <c r="D112" s="23">
        <v>0.119</v>
      </c>
      <c r="E112" s="23" t="b">
        <f t="shared" si="1"/>
        <v>0</v>
      </c>
      <c r="F112" s="23" t="b">
        <v>0</v>
      </c>
      <c r="G112" s="23" t="b">
        <f t="shared" si="2"/>
        <v>0</v>
      </c>
      <c r="H112" s="23" t="b">
        <v>0</v>
      </c>
      <c r="I112" s="23" t="b">
        <f t="shared" si="3"/>
        <v>0</v>
      </c>
      <c r="J112" s="23" t="b">
        <v>0</v>
      </c>
      <c r="K112" s="23" t="b">
        <f t="shared" si="4"/>
        <v>0</v>
      </c>
      <c r="L112" s="23" t="b">
        <v>0</v>
      </c>
      <c r="M112" s="23" t="b">
        <f t="shared" si="5"/>
        <v>0</v>
      </c>
      <c r="N112" s="23" t="b">
        <v>0</v>
      </c>
      <c r="O112" s="23" t="b">
        <f t="shared" si="6"/>
        <v>0</v>
      </c>
      <c r="P112" s="23" t="b">
        <v>0</v>
      </c>
      <c r="Q112" s="23" t="b">
        <f t="shared" si="7"/>
        <v>0</v>
      </c>
      <c r="R112" s="23" t="b">
        <v>0</v>
      </c>
      <c r="S112" s="23" t="b">
        <f t="shared" si="8"/>
        <v>0</v>
      </c>
      <c r="T112" s="23" t="b">
        <v>0</v>
      </c>
      <c r="U112" s="23" t="b">
        <f t="shared" si="9"/>
        <v>0</v>
      </c>
      <c r="V112" s="23" t="b">
        <v>0</v>
      </c>
      <c r="W112" s="23" t="b">
        <f t="shared" si="10"/>
        <v>0</v>
      </c>
      <c r="X112" s="23" t="b">
        <v>0</v>
      </c>
      <c r="Y112" s="23" t="b">
        <f t="shared" si="11"/>
        <v>0</v>
      </c>
      <c r="Z112" s="23" t="b">
        <v>0</v>
      </c>
      <c r="AA112" s="23" t="b">
        <f t="shared" si="12"/>
        <v>0</v>
      </c>
      <c r="AB112" s="23" t="b">
        <v>0</v>
      </c>
      <c r="AC112" s="23" t="b">
        <f t="shared" si="13"/>
        <v>0</v>
      </c>
      <c r="AD112" s="23" t="b">
        <v>0</v>
      </c>
      <c r="BE112" s="23" t="s">
        <v>1296</v>
      </c>
      <c r="BF112" s="23" t="s">
        <v>2650</v>
      </c>
      <c r="BG112" s="23" t="b">
        <v>1</v>
      </c>
      <c r="BH112" s="23">
        <v>0.485</v>
      </c>
      <c r="BI112" s="23" t="b">
        <v>0</v>
      </c>
      <c r="BJ112" s="23" t="b">
        <v>0</v>
      </c>
      <c r="BK112" s="23" t="b">
        <v>0</v>
      </c>
      <c r="BL112" s="23" t="b">
        <v>0</v>
      </c>
      <c r="BM112" s="23" t="b">
        <v>0</v>
      </c>
      <c r="BN112" s="23" t="b">
        <v>0</v>
      </c>
      <c r="BO112" s="23" t="b">
        <v>0</v>
      </c>
      <c r="BP112" s="23" t="b">
        <v>0</v>
      </c>
      <c r="BQ112" s="23" t="b">
        <v>0</v>
      </c>
      <c r="BR112" s="23" t="b">
        <v>0</v>
      </c>
      <c r="BS112" s="23" t="b">
        <v>1</v>
      </c>
    </row>
    <row r="113" ht="15.75" customHeight="1">
      <c r="A113" s="23" t="s">
        <v>1026</v>
      </c>
      <c r="B113" s="23" t="s">
        <v>2626</v>
      </c>
      <c r="C113" s="23" t="b">
        <v>1</v>
      </c>
      <c r="D113" s="23">
        <v>0.069</v>
      </c>
      <c r="E113" s="23" t="b">
        <f t="shared" si="1"/>
        <v>0</v>
      </c>
      <c r="F113" s="23" t="b">
        <v>0</v>
      </c>
      <c r="G113" s="23" t="b">
        <f t="shared" si="2"/>
        <v>0</v>
      </c>
      <c r="H113" s="23" t="b">
        <v>0</v>
      </c>
      <c r="I113" s="23" t="b">
        <f t="shared" si="3"/>
        <v>0</v>
      </c>
      <c r="J113" s="23" t="b">
        <v>0</v>
      </c>
      <c r="K113" s="23" t="b">
        <f t="shared" si="4"/>
        <v>0</v>
      </c>
      <c r="L113" s="23" t="b">
        <v>0</v>
      </c>
      <c r="M113" s="23" t="b">
        <f t="shared" si="5"/>
        <v>0</v>
      </c>
      <c r="N113" s="23" t="b">
        <v>0</v>
      </c>
      <c r="O113" s="23" t="b">
        <f t="shared" si="6"/>
        <v>0</v>
      </c>
      <c r="P113" s="23" t="b">
        <v>0</v>
      </c>
      <c r="Q113" s="23" t="b">
        <f t="shared" si="7"/>
        <v>0</v>
      </c>
      <c r="R113" s="23" t="b">
        <v>0</v>
      </c>
      <c r="S113" s="23" t="b">
        <f t="shared" si="8"/>
        <v>0</v>
      </c>
      <c r="T113" s="23" t="b">
        <v>0</v>
      </c>
      <c r="U113" s="23" t="b">
        <f t="shared" si="9"/>
        <v>0</v>
      </c>
      <c r="V113" s="23" t="b">
        <v>0</v>
      </c>
      <c r="W113" s="23" t="b">
        <f t="shared" si="10"/>
        <v>0</v>
      </c>
      <c r="X113" s="23" t="b">
        <v>0</v>
      </c>
      <c r="Y113" s="23" t="b">
        <f t="shared" si="11"/>
        <v>0</v>
      </c>
      <c r="Z113" s="23" t="b">
        <v>0</v>
      </c>
      <c r="AA113" s="23" t="b">
        <f t="shared" si="12"/>
        <v>0</v>
      </c>
      <c r="AB113" s="23" t="b">
        <v>0</v>
      </c>
      <c r="AC113" s="23" t="b">
        <f t="shared" si="13"/>
        <v>0</v>
      </c>
      <c r="AD113" s="23" t="b">
        <v>0</v>
      </c>
      <c r="BE113" s="23" t="s">
        <v>1312</v>
      </c>
      <c r="BF113" s="23" t="s">
        <v>2651</v>
      </c>
      <c r="BG113" s="23" t="b">
        <v>1</v>
      </c>
      <c r="BH113" s="23">
        <v>0.149</v>
      </c>
      <c r="BI113" s="23" t="b">
        <v>0</v>
      </c>
      <c r="BJ113" s="23" t="b">
        <v>0</v>
      </c>
      <c r="BK113" s="23" t="b">
        <v>0</v>
      </c>
      <c r="BL113" s="23" t="b">
        <v>0</v>
      </c>
      <c r="BM113" s="23" t="b">
        <v>0</v>
      </c>
      <c r="BN113" s="23" t="b">
        <v>0</v>
      </c>
      <c r="BO113" s="23" t="b">
        <v>0</v>
      </c>
      <c r="BP113" s="23" t="b">
        <v>0</v>
      </c>
      <c r="BQ113" s="23" t="b">
        <v>0</v>
      </c>
      <c r="BR113" s="23" t="b">
        <v>0</v>
      </c>
      <c r="BS113" s="23" t="b">
        <v>0</v>
      </c>
    </row>
    <row r="114" ht="15.75" customHeight="1">
      <c r="A114" s="23" t="s">
        <v>1044</v>
      </c>
      <c r="B114" s="23" t="s">
        <v>2627</v>
      </c>
      <c r="C114" s="23" t="b">
        <v>1</v>
      </c>
      <c r="D114" s="23">
        <v>0.287</v>
      </c>
      <c r="E114" s="23" t="b">
        <f t="shared" si="1"/>
        <v>0</v>
      </c>
      <c r="F114" s="23" t="b">
        <v>0</v>
      </c>
      <c r="G114" s="23" t="b">
        <f t="shared" si="2"/>
        <v>0</v>
      </c>
      <c r="H114" s="23" t="b">
        <v>0</v>
      </c>
      <c r="I114" s="23" t="b">
        <f t="shared" si="3"/>
        <v>0</v>
      </c>
      <c r="J114" s="23" t="b">
        <v>0</v>
      </c>
      <c r="K114" s="23" t="b">
        <f t="shared" si="4"/>
        <v>0</v>
      </c>
      <c r="L114" s="23" t="b">
        <v>0</v>
      </c>
      <c r="M114" s="23" t="b">
        <f t="shared" si="5"/>
        <v>0</v>
      </c>
      <c r="N114" s="23" t="b">
        <v>0</v>
      </c>
      <c r="O114" s="23" t="b">
        <f t="shared" si="6"/>
        <v>0</v>
      </c>
      <c r="P114" s="23" t="b">
        <v>0</v>
      </c>
      <c r="Q114" s="23" t="b">
        <f t="shared" si="7"/>
        <v>0</v>
      </c>
      <c r="R114" s="23" t="b">
        <v>0</v>
      </c>
      <c r="S114" s="23" t="b">
        <f t="shared" si="8"/>
        <v>0</v>
      </c>
      <c r="T114" s="23" t="b">
        <v>0</v>
      </c>
      <c r="U114" s="23" t="b">
        <f t="shared" si="9"/>
        <v>0</v>
      </c>
      <c r="V114" s="23" t="b">
        <v>0</v>
      </c>
      <c r="W114" s="23" t="b">
        <f t="shared" si="10"/>
        <v>0</v>
      </c>
      <c r="X114" s="23" t="b">
        <v>0</v>
      </c>
      <c r="Y114" s="23" t="b">
        <f t="shared" si="11"/>
        <v>0</v>
      </c>
      <c r="Z114" s="23" t="b">
        <v>0</v>
      </c>
      <c r="AA114" s="23" t="b">
        <f t="shared" si="12"/>
        <v>0</v>
      </c>
      <c r="AB114" s="23" t="b">
        <v>0</v>
      </c>
      <c r="AC114" s="23" t="b">
        <f t="shared" si="13"/>
        <v>0</v>
      </c>
      <c r="AD114" s="23" t="b">
        <v>0</v>
      </c>
      <c r="BE114" s="23" t="s">
        <v>1320</v>
      </c>
      <c r="BF114" s="23" t="s">
        <v>2652</v>
      </c>
      <c r="BG114" s="23" t="b">
        <v>1</v>
      </c>
      <c r="BH114" s="23">
        <v>0.188</v>
      </c>
      <c r="BI114" s="23" t="b">
        <v>0</v>
      </c>
      <c r="BJ114" s="23" t="b">
        <v>0</v>
      </c>
      <c r="BK114" s="23" t="b">
        <v>0</v>
      </c>
      <c r="BL114" s="23" t="b">
        <v>0</v>
      </c>
      <c r="BM114" s="23" t="b">
        <v>0</v>
      </c>
      <c r="BN114" s="23" t="b">
        <v>0</v>
      </c>
      <c r="BO114" s="23" t="b">
        <v>0</v>
      </c>
      <c r="BP114" s="23" t="b">
        <v>0</v>
      </c>
      <c r="BQ114" s="23" t="b">
        <v>0</v>
      </c>
      <c r="BR114" s="23" t="b">
        <v>0</v>
      </c>
      <c r="BS114" s="23" t="b">
        <v>0</v>
      </c>
    </row>
    <row r="115" ht="15.75" customHeight="1">
      <c r="A115" s="23" t="s">
        <v>1059</v>
      </c>
      <c r="B115" s="23" t="s">
        <v>2535</v>
      </c>
      <c r="C115" s="23" t="b">
        <v>0</v>
      </c>
      <c r="D115" s="23">
        <v>0.802</v>
      </c>
      <c r="E115" s="23" t="b">
        <f t="shared" si="1"/>
        <v>1</v>
      </c>
      <c r="F115" s="23" t="b">
        <v>0</v>
      </c>
      <c r="G115" s="23" t="b">
        <f t="shared" si="2"/>
        <v>1</v>
      </c>
      <c r="H115" s="23" t="b">
        <v>0</v>
      </c>
      <c r="I115" s="23" t="b">
        <f t="shared" si="3"/>
        <v>1</v>
      </c>
      <c r="J115" s="23" t="b">
        <v>0</v>
      </c>
      <c r="K115" s="23" t="b">
        <f t="shared" si="4"/>
        <v>1</v>
      </c>
      <c r="L115" s="23" t="b">
        <v>0</v>
      </c>
      <c r="M115" s="23" t="b">
        <f t="shared" si="5"/>
        <v>1</v>
      </c>
      <c r="N115" s="23" t="b">
        <v>0</v>
      </c>
      <c r="O115" s="23" t="b">
        <f t="shared" si="6"/>
        <v>1</v>
      </c>
      <c r="P115" s="23" t="b">
        <v>0</v>
      </c>
      <c r="Q115" s="23" t="b">
        <f t="shared" si="7"/>
        <v>1</v>
      </c>
      <c r="R115" s="23" t="b">
        <v>0</v>
      </c>
      <c r="S115" s="23" t="b">
        <f t="shared" si="8"/>
        <v>1</v>
      </c>
      <c r="T115" s="23" t="b">
        <v>0</v>
      </c>
      <c r="U115" s="23" t="b">
        <f t="shared" si="9"/>
        <v>1</v>
      </c>
      <c r="V115" s="23" t="b">
        <v>0</v>
      </c>
      <c r="W115" s="23" t="b">
        <f t="shared" si="10"/>
        <v>1</v>
      </c>
      <c r="X115" s="23" t="b">
        <v>0</v>
      </c>
      <c r="Y115" s="23" t="b">
        <f t="shared" si="11"/>
        <v>0</v>
      </c>
      <c r="Z115" s="23" t="b">
        <v>1</v>
      </c>
      <c r="AA115" s="23" t="b">
        <f t="shared" si="12"/>
        <v>0</v>
      </c>
      <c r="AB115" s="23" t="b">
        <v>1</v>
      </c>
      <c r="AC115" s="23" t="b">
        <f t="shared" si="13"/>
        <v>0</v>
      </c>
      <c r="AD115" s="23" t="b">
        <v>1</v>
      </c>
      <c r="BE115" s="23" t="s">
        <v>1337</v>
      </c>
      <c r="BF115" s="23" t="s">
        <v>2653</v>
      </c>
      <c r="BG115" s="23" t="b">
        <v>1</v>
      </c>
      <c r="BH115" s="23">
        <v>0.257</v>
      </c>
      <c r="BI115" s="23" t="b">
        <v>0</v>
      </c>
      <c r="BJ115" s="23" t="b">
        <v>0</v>
      </c>
      <c r="BK115" s="23" t="b">
        <v>0</v>
      </c>
      <c r="BL115" s="23" t="b">
        <v>0</v>
      </c>
      <c r="BM115" s="23" t="b">
        <v>0</v>
      </c>
      <c r="BN115" s="23" t="b">
        <v>0</v>
      </c>
      <c r="BO115" s="23" t="b">
        <v>0</v>
      </c>
      <c r="BP115" s="23" t="b">
        <v>0</v>
      </c>
      <c r="BQ115" s="23" t="b">
        <v>0</v>
      </c>
      <c r="BR115" s="23" t="b">
        <v>0</v>
      </c>
      <c r="BS115" s="23" t="b">
        <v>0</v>
      </c>
    </row>
    <row r="116" ht="15.75" customHeight="1">
      <c r="A116" s="23" t="s">
        <v>1067</v>
      </c>
      <c r="B116" s="23" t="s">
        <v>2628</v>
      </c>
      <c r="C116" s="23" t="b">
        <v>1</v>
      </c>
      <c r="D116" s="23">
        <v>0.188</v>
      </c>
      <c r="E116" s="23" t="b">
        <f t="shared" si="1"/>
        <v>0</v>
      </c>
      <c r="F116" s="23" t="b">
        <v>0</v>
      </c>
      <c r="G116" s="23" t="b">
        <f t="shared" si="2"/>
        <v>0</v>
      </c>
      <c r="H116" s="23" t="b">
        <v>0</v>
      </c>
      <c r="I116" s="23" t="b">
        <f t="shared" si="3"/>
        <v>0</v>
      </c>
      <c r="J116" s="23" t="b">
        <v>0</v>
      </c>
      <c r="K116" s="23" t="b">
        <f t="shared" si="4"/>
        <v>0</v>
      </c>
      <c r="L116" s="23" t="b">
        <v>0</v>
      </c>
      <c r="M116" s="23" t="b">
        <f t="shared" si="5"/>
        <v>0</v>
      </c>
      <c r="N116" s="23" t="b">
        <v>0</v>
      </c>
      <c r="O116" s="23" t="b">
        <f t="shared" si="6"/>
        <v>0</v>
      </c>
      <c r="P116" s="23" t="b">
        <v>0</v>
      </c>
      <c r="Q116" s="23" t="b">
        <f t="shared" si="7"/>
        <v>0</v>
      </c>
      <c r="R116" s="23" t="b">
        <v>0</v>
      </c>
      <c r="S116" s="23" t="b">
        <f t="shared" si="8"/>
        <v>0</v>
      </c>
      <c r="T116" s="23" t="b">
        <v>0</v>
      </c>
      <c r="U116" s="23" t="b">
        <f t="shared" si="9"/>
        <v>0</v>
      </c>
      <c r="V116" s="23" t="b">
        <v>0</v>
      </c>
      <c r="W116" s="23" t="b">
        <f t="shared" si="10"/>
        <v>0</v>
      </c>
      <c r="X116" s="23" t="b">
        <v>0</v>
      </c>
      <c r="Y116" s="23" t="b">
        <f t="shared" si="11"/>
        <v>0</v>
      </c>
      <c r="Z116" s="23" t="b">
        <v>0</v>
      </c>
      <c r="AA116" s="23" t="b">
        <f t="shared" si="12"/>
        <v>0</v>
      </c>
      <c r="AB116" s="23" t="b">
        <v>0</v>
      </c>
      <c r="AC116" s="23" t="b">
        <f t="shared" si="13"/>
        <v>0</v>
      </c>
      <c r="AD116" s="23" t="b">
        <v>0</v>
      </c>
      <c r="BE116" s="23" t="s">
        <v>1380</v>
      </c>
      <c r="BF116" s="23" t="s">
        <v>2654</v>
      </c>
      <c r="BG116" s="23" t="b">
        <v>1</v>
      </c>
      <c r="BH116" s="23">
        <v>0.158</v>
      </c>
      <c r="BI116" s="23" t="b">
        <v>0</v>
      </c>
      <c r="BJ116" s="23" t="b">
        <v>0</v>
      </c>
      <c r="BK116" s="23" t="b">
        <v>0</v>
      </c>
      <c r="BL116" s="23" t="b">
        <v>0</v>
      </c>
      <c r="BM116" s="23" t="b">
        <v>0</v>
      </c>
      <c r="BN116" s="23" t="b">
        <v>0</v>
      </c>
      <c r="BO116" s="23" t="b">
        <v>0</v>
      </c>
      <c r="BP116" s="23" t="b">
        <v>0</v>
      </c>
      <c r="BQ116" s="23" t="b">
        <v>0</v>
      </c>
      <c r="BR116" s="23" t="b">
        <v>0</v>
      </c>
      <c r="BS116" s="23" t="b">
        <v>0</v>
      </c>
    </row>
    <row r="117" ht="15.75" customHeight="1">
      <c r="A117" s="23" t="s">
        <v>1076</v>
      </c>
      <c r="B117" s="23" t="s">
        <v>2629</v>
      </c>
      <c r="C117" s="23" t="b">
        <v>1</v>
      </c>
      <c r="D117" s="23">
        <v>0.446</v>
      </c>
      <c r="E117" s="23" t="b">
        <f t="shared" si="1"/>
        <v>1</v>
      </c>
      <c r="F117" s="23" t="b">
        <v>1</v>
      </c>
      <c r="G117" s="23" t="b">
        <f t="shared" si="2"/>
        <v>1</v>
      </c>
      <c r="H117" s="23" t="b">
        <v>1</v>
      </c>
      <c r="I117" s="23" t="b">
        <f t="shared" si="3"/>
        <v>0</v>
      </c>
      <c r="J117" s="23" t="b">
        <v>0</v>
      </c>
      <c r="K117" s="23" t="b">
        <f t="shared" si="4"/>
        <v>0</v>
      </c>
      <c r="L117" s="23" t="b">
        <v>0</v>
      </c>
      <c r="M117" s="23" t="b">
        <f t="shared" si="5"/>
        <v>0</v>
      </c>
      <c r="N117" s="23" t="b">
        <v>0</v>
      </c>
      <c r="O117" s="23" t="b">
        <f t="shared" si="6"/>
        <v>0</v>
      </c>
      <c r="P117" s="23" t="b">
        <v>0</v>
      </c>
      <c r="Q117" s="23" t="b">
        <f t="shared" si="7"/>
        <v>0</v>
      </c>
      <c r="R117" s="23" t="b">
        <v>0</v>
      </c>
      <c r="S117" s="23" t="b">
        <f t="shared" si="8"/>
        <v>0</v>
      </c>
      <c r="T117" s="23" t="b">
        <v>0</v>
      </c>
      <c r="U117" s="23" t="b">
        <f t="shared" si="9"/>
        <v>0</v>
      </c>
      <c r="V117" s="23" t="b">
        <v>0</v>
      </c>
      <c r="W117" s="23" t="b">
        <f t="shared" si="10"/>
        <v>0</v>
      </c>
      <c r="X117" s="23" t="b">
        <v>0</v>
      </c>
      <c r="Y117" s="23" t="b">
        <f t="shared" si="11"/>
        <v>0</v>
      </c>
      <c r="Z117" s="23" t="b">
        <v>0</v>
      </c>
      <c r="AA117" s="23" t="b">
        <f t="shared" si="12"/>
        <v>0</v>
      </c>
      <c r="AB117" s="23" t="b">
        <v>0</v>
      </c>
      <c r="AC117" s="23" t="b">
        <f t="shared" si="13"/>
        <v>0</v>
      </c>
      <c r="AD117" s="23" t="b">
        <v>0</v>
      </c>
      <c r="BE117" s="23" t="s">
        <v>1411</v>
      </c>
      <c r="BF117" s="23" t="s">
        <v>2655</v>
      </c>
      <c r="BG117" s="23" t="b">
        <v>1</v>
      </c>
      <c r="BH117" s="23">
        <v>0.356</v>
      </c>
      <c r="BI117" s="23" t="b">
        <v>0</v>
      </c>
      <c r="BJ117" s="23" t="b">
        <v>0</v>
      </c>
      <c r="BK117" s="23" t="b">
        <v>0</v>
      </c>
      <c r="BL117" s="23" t="b">
        <v>0</v>
      </c>
      <c r="BM117" s="23" t="b">
        <v>0</v>
      </c>
      <c r="BN117" s="23" t="b">
        <v>0</v>
      </c>
      <c r="BO117" s="23" t="b">
        <v>0</v>
      </c>
      <c r="BP117" s="23" t="b">
        <v>0</v>
      </c>
      <c r="BQ117" s="23" t="b">
        <v>0</v>
      </c>
      <c r="BR117" s="23" t="b">
        <v>0</v>
      </c>
      <c r="BS117" s="23" t="b">
        <v>0</v>
      </c>
    </row>
    <row r="118" ht="15.75" customHeight="1">
      <c r="A118" s="23" t="s">
        <v>1085</v>
      </c>
      <c r="B118" s="23" t="s">
        <v>2630</v>
      </c>
      <c r="C118" s="23" t="b">
        <v>1</v>
      </c>
      <c r="D118" s="23">
        <v>0.703</v>
      </c>
      <c r="E118" s="23" t="b">
        <f t="shared" si="1"/>
        <v>1</v>
      </c>
      <c r="F118" s="23" t="b">
        <v>1</v>
      </c>
      <c r="G118" s="23" t="b">
        <f t="shared" si="2"/>
        <v>1</v>
      </c>
      <c r="H118" s="23" t="b">
        <v>1</v>
      </c>
      <c r="I118" s="23" t="b">
        <f t="shared" si="3"/>
        <v>1</v>
      </c>
      <c r="J118" s="23" t="b">
        <v>1</v>
      </c>
      <c r="K118" s="23" t="b">
        <f t="shared" si="4"/>
        <v>1</v>
      </c>
      <c r="L118" s="23" t="b">
        <v>1</v>
      </c>
      <c r="M118" s="23" t="b">
        <f t="shared" si="5"/>
        <v>1</v>
      </c>
      <c r="N118" s="23" t="b">
        <v>1</v>
      </c>
      <c r="O118" s="23" t="b">
        <f t="shared" si="6"/>
        <v>1</v>
      </c>
      <c r="P118" s="23" t="b">
        <v>1</v>
      </c>
      <c r="Q118" s="23" t="b">
        <f t="shared" si="7"/>
        <v>1</v>
      </c>
      <c r="R118" s="23" t="b">
        <v>1</v>
      </c>
      <c r="S118" s="23" t="b">
        <f t="shared" si="8"/>
        <v>1</v>
      </c>
      <c r="T118" s="23" t="b">
        <v>1</v>
      </c>
      <c r="U118" s="23" t="b">
        <f t="shared" si="9"/>
        <v>0</v>
      </c>
      <c r="V118" s="23" t="b">
        <v>0</v>
      </c>
      <c r="W118" s="23" t="b">
        <f t="shared" si="10"/>
        <v>0</v>
      </c>
      <c r="X118" s="23" t="b">
        <v>0</v>
      </c>
      <c r="Y118" s="23" t="b">
        <f t="shared" si="11"/>
        <v>0</v>
      </c>
      <c r="Z118" s="23" t="b">
        <v>0</v>
      </c>
      <c r="AA118" s="23" t="b">
        <f t="shared" si="12"/>
        <v>0</v>
      </c>
      <c r="AB118" s="23" t="b">
        <v>0</v>
      </c>
      <c r="AC118" s="23" t="b">
        <f t="shared" si="13"/>
        <v>0</v>
      </c>
      <c r="AD118" s="23" t="b">
        <v>0</v>
      </c>
      <c r="BE118" s="23" t="s">
        <v>1416</v>
      </c>
      <c r="BF118" s="23" t="s">
        <v>2656</v>
      </c>
      <c r="BG118" s="23" t="b">
        <v>1</v>
      </c>
      <c r="BH118" s="23">
        <v>0.396</v>
      </c>
      <c r="BI118" s="23" t="b">
        <v>0</v>
      </c>
      <c r="BJ118" s="23" t="b">
        <v>0</v>
      </c>
      <c r="BK118" s="23" t="b">
        <v>0</v>
      </c>
      <c r="BL118" s="23" t="b">
        <v>0</v>
      </c>
      <c r="BM118" s="23" t="b">
        <v>0</v>
      </c>
      <c r="BN118" s="23" t="b">
        <v>0</v>
      </c>
      <c r="BO118" s="23" t="b">
        <v>0</v>
      </c>
      <c r="BP118" s="23" t="b">
        <v>0</v>
      </c>
      <c r="BQ118" s="23" t="b">
        <v>0</v>
      </c>
      <c r="BR118" s="23" t="b">
        <v>0</v>
      </c>
      <c r="BS118" s="23" t="b">
        <v>0</v>
      </c>
    </row>
    <row r="119" ht="15.75" customHeight="1">
      <c r="A119" s="23" t="s">
        <v>1093</v>
      </c>
      <c r="B119" s="23" t="s">
        <v>2631</v>
      </c>
      <c r="C119" s="23" t="b">
        <v>1</v>
      </c>
      <c r="D119" s="23">
        <v>0.485</v>
      </c>
      <c r="E119" s="23" t="b">
        <f t="shared" si="1"/>
        <v>1</v>
      </c>
      <c r="F119" s="23" t="b">
        <v>1</v>
      </c>
      <c r="G119" s="23" t="b">
        <f t="shared" si="2"/>
        <v>1</v>
      </c>
      <c r="H119" s="23" t="b">
        <v>1</v>
      </c>
      <c r="I119" s="23" t="b">
        <f t="shared" si="3"/>
        <v>1</v>
      </c>
      <c r="J119" s="23" t="b">
        <v>1</v>
      </c>
      <c r="K119" s="23" t="b">
        <f t="shared" si="4"/>
        <v>0</v>
      </c>
      <c r="L119" s="23" t="b">
        <v>0</v>
      </c>
      <c r="M119" s="23" t="b">
        <f t="shared" si="5"/>
        <v>0</v>
      </c>
      <c r="N119" s="23" t="b">
        <v>0</v>
      </c>
      <c r="O119" s="23" t="b">
        <f t="shared" si="6"/>
        <v>0</v>
      </c>
      <c r="P119" s="23" t="b">
        <v>0</v>
      </c>
      <c r="Q119" s="23" t="b">
        <f t="shared" si="7"/>
        <v>0</v>
      </c>
      <c r="R119" s="23" t="b">
        <v>0</v>
      </c>
      <c r="S119" s="23" t="b">
        <f t="shared" si="8"/>
        <v>0</v>
      </c>
      <c r="T119" s="23" t="b">
        <v>0</v>
      </c>
      <c r="U119" s="23" t="b">
        <f t="shared" si="9"/>
        <v>0</v>
      </c>
      <c r="V119" s="23" t="b">
        <v>0</v>
      </c>
      <c r="W119" s="23" t="b">
        <f t="shared" si="10"/>
        <v>0</v>
      </c>
      <c r="X119" s="23" t="b">
        <v>0</v>
      </c>
      <c r="Y119" s="23" t="b">
        <f t="shared" si="11"/>
        <v>0</v>
      </c>
      <c r="Z119" s="23" t="b">
        <v>0</v>
      </c>
      <c r="AA119" s="23" t="b">
        <f t="shared" si="12"/>
        <v>0</v>
      </c>
      <c r="AB119" s="23" t="b">
        <v>0</v>
      </c>
      <c r="AC119" s="23" t="b">
        <f t="shared" si="13"/>
        <v>0</v>
      </c>
      <c r="AD119" s="23" t="b">
        <v>0</v>
      </c>
      <c r="BE119" s="23" t="s">
        <v>1421</v>
      </c>
      <c r="BF119" s="23" t="s">
        <v>2657</v>
      </c>
      <c r="BG119" s="23" t="b">
        <v>1</v>
      </c>
      <c r="BH119" s="23">
        <v>0.05</v>
      </c>
      <c r="BI119" s="23" t="b">
        <v>0</v>
      </c>
      <c r="BJ119" s="23" t="b">
        <v>0</v>
      </c>
      <c r="BK119" s="23" t="b">
        <v>0</v>
      </c>
      <c r="BL119" s="23" t="b">
        <v>0</v>
      </c>
      <c r="BM119" s="23" t="b">
        <v>0</v>
      </c>
      <c r="BN119" s="23" t="b">
        <v>0</v>
      </c>
      <c r="BO119" s="23" t="b">
        <v>0</v>
      </c>
      <c r="BP119" s="23" t="b">
        <v>0</v>
      </c>
      <c r="BQ119" s="23" t="b">
        <v>0</v>
      </c>
      <c r="BR119" s="23" t="b">
        <v>0</v>
      </c>
      <c r="BS119" s="23" t="b">
        <v>0</v>
      </c>
    </row>
    <row r="120" ht="15.75" customHeight="1">
      <c r="A120" s="23" t="s">
        <v>1101</v>
      </c>
      <c r="B120" s="23" t="s">
        <v>2537</v>
      </c>
      <c r="C120" s="23" t="b">
        <v>0</v>
      </c>
      <c r="D120" s="23">
        <v>0.347</v>
      </c>
      <c r="E120" s="23" t="b">
        <f t="shared" si="1"/>
        <v>0</v>
      </c>
      <c r="F120" s="23" t="b">
        <v>1</v>
      </c>
      <c r="G120" s="23" t="b">
        <f t="shared" si="2"/>
        <v>0</v>
      </c>
      <c r="H120" s="23" t="b">
        <v>1</v>
      </c>
      <c r="I120" s="23" t="b">
        <f t="shared" si="3"/>
        <v>0</v>
      </c>
      <c r="J120" s="23" t="b">
        <v>1</v>
      </c>
      <c r="K120" s="23" t="b">
        <f t="shared" si="4"/>
        <v>0</v>
      </c>
      <c r="L120" s="23" t="b">
        <v>1</v>
      </c>
      <c r="M120" s="23" t="b">
        <f t="shared" si="5"/>
        <v>0</v>
      </c>
      <c r="N120" s="23" t="b">
        <v>1</v>
      </c>
      <c r="O120" s="23" t="b">
        <f t="shared" si="6"/>
        <v>0</v>
      </c>
      <c r="P120" s="23" t="b">
        <v>1</v>
      </c>
      <c r="Q120" s="23" t="b">
        <f t="shared" si="7"/>
        <v>0</v>
      </c>
      <c r="R120" s="23" t="b">
        <v>1</v>
      </c>
      <c r="S120" s="23" t="b">
        <f t="shared" si="8"/>
        <v>0</v>
      </c>
      <c r="T120" s="23" t="b">
        <v>1</v>
      </c>
      <c r="U120" s="23" t="b">
        <f t="shared" si="9"/>
        <v>0</v>
      </c>
      <c r="V120" s="23" t="b">
        <v>1</v>
      </c>
      <c r="W120" s="23" t="b">
        <f t="shared" si="10"/>
        <v>0</v>
      </c>
      <c r="X120" s="23" t="b">
        <v>1</v>
      </c>
      <c r="Y120" s="23" t="b">
        <f t="shared" si="11"/>
        <v>0</v>
      </c>
      <c r="Z120" s="23" t="b">
        <v>1</v>
      </c>
      <c r="AA120" s="23" t="b">
        <f t="shared" si="12"/>
        <v>0</v>
      </c>
      <c r="AB120" s="23" t="b">
        <v>1</v>
      </c>
      <c r="AC120" s="23" t="b">
        <f t="shared" si="13"/>
        <v>0</v>
      </c>
      <c r="AD120" s="23" t="b">
        <v>1</v>
      </c>
      <c r="BE120" s="23" t="s">
        <v>1431</v>
      </c>
      <c r="BF120" s="23" t="s">
        <v>2658</v>
      </c>
      <c r="BG120" s="23" t="b">
        <v>1</v>
      </c>
      <c r="BH120" s="23">
        <v>0.446</v>
      </c>
      <c r="BI120" s="23" t="b">
        <v>0</v>
      </c>
      <c r="BJ120" s="23" t="b">
        <v>0</v>
      </c>
      <c r="BK120" s="23" t="b">
        <v>0</v>
      </c>
      <c r="BL120" s="23" t="b">
        <v>0</v>
      </c>
      <c r="BM120" s="23" t="b">
        <v>0</v>
      </c>
      <c r="BN120" s="23" t="b">
        <v>0</v>
      </c>
      <c r="BO120" s="23" t="b">
        <v>0</v>
      </c>
      <c r="BP120" s="23" t="b">
        <v>0</v>
      </c>
      <c r="BQ120" s="23" t="b">
        <v>0</v>
      </c>
      <c r="BR120" s="23" t="b">
        <v>0</v>
      </c>
      <c r="BS120" s="23" t="b">
        <v>0</v>
      </c>
    </row>
    <row r="121" ht="15.75" customHeight="1">
      <c r="A121" s="23" t="s">
        <v>1109</v>
      </c>
      <c r="B121" s="23" t="s">
        <v>2632</v>
      </c>
      <c r="C121" s="23" t="b">
        <v>1</v>
      </c>
      <c r="D121" s="23">
        <v>0.762</v>
      </c>
      <c r="E121" s="23" t="b">
        <f t="shared" si="1"/>
        <v>1</v>
      </c>
      <c r="F121" s="23" t="b">
        <v>1</v>
      </c>
      <c r="G121" s="23" t="b">
        <f t="shared" si="2"/>
        <v>1</v>
      </c>
      <c r="H121" s="23" t="b">
        <v>1</v>
      </c>
      <c r="I121" s="23" t="b">
        <f t="shared" si="3"/>
        <v>1</v>
      </c>
      <c r="J121" s="23" t="b">
        <v>1</v>
      </c>
      <c r="K121" s="23" t="b">
        <f t="shared" si="4"/>
        <v>1</v>
      </c>
      <c r="L121" s="23" t="b">
        <v>1</v>
      </c>
      <c r="M121" s="23" t="b">
        <f t="shared" si="5"/>
        <v>1</v>
      </c>
      <c r="N121" s="23" t="b">
        <v>1</v>
      </c>
      <c r="O121" s="23" t="b">
        <f t="shared" si="6"/>
        <v>1</v>
      </c>
      <c r="P121" s="23" t="b">
        <v>1</v>
      </c>
      <c r="Q121" s="23" t="b">
        <f t="shared" si="7"/>
        <v>1</v>
      </c>
      <c r="R121" s="23" t="b">
        <v>1</v>
      </c>
      <c r="S121" s="23" t="b">
        <f t="shared" si="8"/>
        <v>1</v>
      </c>
      <c r="T121" s="23" t="b">
        <v>1</v>
      </c>
      <c r="U121" s="23" t="b">
        <f t="shared" si="9"/>
        <v>1</v>
      </c>
      <c r="V121" s="23" t="b">
        <v>1</v>
      </c>
      <c r="W121" s="23" t="b">
        <f t="shared" si="10"/>
        <v>0</v>
      </c>
      <c r="X121" s="23" t="b">
        <v>0</v>
      </c>
      <c r="Y121" s="23" t="b">
        <f t="shared" si="11"/>
        <v>0</v>
      </c>
      <c r="Z121" s="23" t="b">
        <v>0</v>
      </c>
      <c r="AA121" s="23" t="b">
        <f t="shared" si="12"/>
        <v>0</v>
      </c>
      <c r="AB121" s="23" t="b">
        <v>0</v>
      </c>
      <c r="AC121" s="23" t="b">
        <f t="shared" si="13"/>
        <v>0</v>
      </c>
      <c r="AD121" s="23" t="b">
        <v>0</v>
      </c>
      <c r="BE121" s="23" t="s">
        <v>1441</v>
      </c>
      <c r="BF121" s="23" t="s">
        <v>2659</v>
      </c>
      <c r="BG121" s="23" t="b">
        <v>1</v>
      </c>
      <c r="BH121" s="23">
        <v>0.188</v>
      </c>
      <c r="BI121" s="23" t="b">
        <v>0</v>
      </c>
      <c r="BJ121" s="23" t="b">
        <v>0</v>
      </c>
      <c r="BK121" s="23" t="b">
        <v>0</v>
      </c>
      <c r="BL121" s="23" t="b">
        <v>0</v>
      </c>
      <c r="BM121" s="23" t="b">
        <v>0</v>
      </c>
      <c r="BN121" s="23" t="b">
        <v>0</v>
      </c>
      <c r="BO121" s="23" t="b">
        <v>0</v>
      </c>
      <c r="BP121" s="23" t="b">
        <v>0</v>
      </c>
      <c r="BQ121" s="23" t="b">
        <v>0</v>
      </c>
      <c r="BR121" s="23" t="b">
        <v>0</v>
      </c>
      <c r="BS121" s="23" t="b">
        <v>0</v>
      </c>
    </row>
    <row r="122" ht="15.75" customHeight="1">
      <c r="A122" s="23" t="s">
        <v>1117</v>
      </c>
      <c r="B122" s="23" t="s">
        <v>2633</v>
      </c>
      <c r="C122" s="23" t="b">
        <v>1</v>
      </c>
      <c r="D122" s="23">
        <v>0.416</v>
      </c>
      <c r="E122" s="23" t="b">
        <f t="shared" si="1"/>
        <v>1</v>
      </c>
      <c r="F122" s="23" t="b">
        <v>1</v>
      </c>
      <c r="G122" s="23" t="b">
        <f t="shared" si="2"/>
        <v>1</v>
      </c>
      <c r="H122" s="23" t="b">
        <v>1</v>
      </c>
      <c r="I122" s="23" t="b">
        <f t="shared" si="3"/>
        <v>0</v>
      </c>
      <c r="J122" s="23" t="b">
        <v>0</v>
      </c>
      <c r="K122" s="23" t="b">
        <f t="shared" si="4"/>
        <v>0</v>
      </c>
      <c r="L122" s="23" t="b">
        <v>0</v>
      </c>
      <c r="M122" s="23" t="b">
        <f t="shared" si="5"/>
        <v>0</v>
      </c>
      <c r="N122" s="23" t="b">
        <v>0</v>
      </c>
      <c r="O122" s="23" t="b">
        <f t="shared" si="6"/>
        <v>0</v>
      </c>
      <c r="P122" s="23" t="b">
        <v>0</v>
      </c>
      <c r="Q122" s="23" t="b">
        <f t="shared" si="7"/>
        <v>0</v>
      </c>
      <c r="R122" s="23" t="b">
        <v>0</v>
      </c>
      <c r="S122" s="23" t="b">
        <f t="shared" si="8"/>
        <v>0</v>
      </c>
      <c r="T122" s="23" t="b">
        <v>0</v>
      </c>
      <c r="U122" s="23" t="b">
        <f t="shared" si="9"/>
        <v>0</v>
      </c>
      <c r="V122" s="23" t="b">
        <v>0</v>
      </c>
      <c r="W122" s="23" t="b">
        <f t="shared" si="10"/>
        <v>0</v>
      </c>
      <c r="X122" s="23" t="b">
        <v>0</v>
      </c>
      <c r="Y122" s="23" t="b">
        <f t="shared" si="11"/>
        <v>0</v>
      </c>
      <c r="Z122" s="23" t="b">
        <v>0</v>
      </c>
      <c r="AA122" s="23" t="b">
        <f t="shared" si="12"/>
        <v>0</v>
      </c>
      <c r="AB122" s="23" t="b">
        <v>0</v>
      </c>
      <c r="AC122" s="23" t="b">
        <f t="shared" si="13"/>
        <v>0</v>
      </c>
      <c r="AD122" s="23" t="b">
        <v>0</v>
      </c>
      <c r="BE122" s="23" t="s">
        <v>1461</v>
      </c>
      <c r="BF122" s="23" t="s">
        <v>2660</v>
      </c>
      <c r="BG122" s="23" t="b">
        <v>1</v>
      </c>
      <c r="BH122" s="23">
        <v>0.05</v>
      </c>
      <c r="BI122" s="23" t="b">
        <v>0</v>
      </c>
      <c r="BJ122" s="23" t="b">
        <v>0</v>
      </c>
      <c r="BK122" s="23" t="b">
        <v>0</v>
      </c>
      <c r="BL122" s="23" t="b">
        <v>0</v>
      </c>
      <c r="BM122" s="23" t="b">
        <v>0</v>
      </c>
      <c r="BN122" s="23" t="b">
        <v>0</v>
      </c>
      <c r="BO122" s="23" t="b">
        <v>0</v>
      </c>
      <c r="BP122" s="23" t="b">
        <v>0</v>
      </c>
      <c r="BQ122" s="23" t="b">
        <v>0</v>
      </c>
      <c r="BR122" s="23" t="b">
        <v>0</v>
      </c>
      <c r="BS122" s="23" t="b">
        <v>0</v>
      </c>
    </row>
    <row r="123" ht="15.75" customHeight="1">
      <c r="A123" s="23" t="s">
        <v>1125</v>
      </c>
      <c r="B123" s="23" t="s">
        <v>2634</v>
      </c>
      <c r="C123" s="23" t="b">
        <v>1</v>
      </c>
      <c r="D123" s="23">
        <v>0.406</v>
      </c>
      <c r="E123" s="23" t="b">
        <f t="shared" si="1"/>
        <v>1</v>
      </c>
      <c r="F123" s="23" t="b">
        <v>1</v>
      </c>
      <c r="G123" s="23" t="b">
        <f t="shared" si="2"/>
        <v>1</v>
      </c>
      <c r="H123" s="23" t="b">
        <v>1</v>
      </c>
      <c r="I123" s="23" t="b">
        <f t="shared" si="3"/>
        <v>0</v>
      </c>
      <c r="J123" s="23" t="b">
        <v>0</v>
      </c>
      <c r="K123" s="23" t="b">
        <f t="shared" si="4"/>
        <v>0</v>
      </c>
      <c r="L123" s="23" t="b">
        <v>0</v>
      </c>
      <c r="M123" s="23" t="b">
        <f t="shared" si="5"/>
        <v>0</v>
      </c>
      <c r="N123" s="23" t="b">
        <v>0</v>
      </c>
      <c r="O123" s="23" t="b">
        <f t="shared" si="6"/>
        <v>0</v>
      </c>
      <c r="P123" s="23" t="b">
        <v>0</v>
      </c>
      <c r="Q123" s="23" t="b">
        <f t="shared" si="7"/>
        <v>0</v>
      </c>
      <c r="R123" s="23" t="b">
        <v>0</v>
      </c>
      <c r="S123" s="23" t="b">
        <f t="shared" si="8"/>
        <v>0</v>
      </c>
      <c r="T123" s="23" t="b">
        <v>0</v>
      </c>
      <c r="U123" s="23" t="b">
        <f t="shared" si="9"/>
        <v>0</v>
      </c>
      <c r="V123" s="23" t="b">
        <v>0</v>
      </c>
      <c r="W123" s="23" t="b">
        <f t="shared" si="10"/>
        <v>0</v>
      </c>
      <c r="X123" s="23" t="b">
        <v>0</v>
      </c>
      <c r="Y123" s="23" t="b">
        <f t="shared" si="11"/>
        <v>0</v>
      </c>
      <c r="Z123" s="23" t="b">
        <v>0</v>
      </c>
      <c r="AA123" s="23" t="b">
        <f t="shared" si="12"/>
        <v>0</v>
      </c>
      <c r="AB123" s="23" t="b">
        <v>0</v>
      </c>
      <c r="AC123" s="23" t="b">
        <f t="shared" si="13"/>
        <v>0</v>
      </c>
      <c r="AD123" s="23" t="b">
        <v>0</v>
      </c>
      <c r="BE123" s="23" t="s">
        <v>1469</v>
      </c>
      <c r="BF123" s="23" t="s">
        <v>2661</v>
      </c>
      <c r="BG123" s="23" t="b">
        <v>1</v>
      </c>
      <c r="BH123" s="23">
        <v>0.287</v>
      </c>
      <c r="BI123" s="23" t="b">
        <v>0</v>
      </c>
      <c r="BJ123" s="23" t="b">
        <v>0</v>
      </c>
      <c r="BK123" s="23" t="b">
        <v>0</v>
      </c>
      <c r="BL123" s="23" t="b">
        <v>0</v>
      </c>
      <c r="BM123" s="23" t="b">
        <v>0</v>
      </c>
      <c r="BN123" s="23" t="b">
        <v>0</v>
      </c>
      <c r="BO123" s="23" t="b">
        <v>0</v>
      </c>
      <c r="BP123" s="23" t="b">
        <v>0</v>
      </c>
      <c r="BQ123" s="23" t="b">
        <v>0</v>
      </c>
      <c r="BR123" s="23" t="b">
        <v>0</v>
      </c>
      <c r="BS123" s="23" t="b">
        <v>0</v>
      </c>
    </row>
    <row r="124" ht="15.75" customHeight="1">
      <c r="A124" s="23" t="s">
        <v>1133</v>
      </c>
      <c r="B124" s="23" t="s">
        <v>2635</v>
      </c>
      <c r="C124" s="23" t="b">
        <v>1</v>
      </c>
      <c r="D124" s="23">
        <v>0.495</v>
      </c>
      <c r="E124" s="23" t="b">
        <f t="shared" si="1"/>
        <v>1</v>
      </c>
      <c r="F124" s="23" t="b">
        <v>1</v>
      </c>
      <c r="G124" s="23" t="b">
        <f t="shared" si="2"/>
        <v>1</v>
      </c>
      <c r="H124" s="23" t="b">
        <v>1</v>
      </c>
      <c r="I124" s="23" t="b">
        <f t="shared" si="3"/>
        <v>1</v>
      </c>
      <c r="J124" s="23" t="b">
        <v>1</v>
      </c>
      <c r="K124" s="23" t="b">
        <f t="shared" si="4"/>
        <v>0</v>
      </c>
      <c r="L124" s="23" t="b">
        <v>0</v>
      </c>
      <c r="M124" s="23" t="b">
        <f t="shared" si="5"/>
        <v>0</v>
      </c>
      <c r="N124" s="23" t="b">
        <v>0</v>
      </c>
      <c r="O124" s="23" t="b">
        <f t="shared" si="6"/>
        <v>0</v>
      </c>
      <c r="P124" s="23" t="b">
        <v>0</v>
      </c>
      <c r="Q124" s="23" t="b">
        <f t="shared" si="7"/>
        <v>0</v>
      </c>
      <c r="R124" s="23" t="b">
        <v>0</v>
      </c>
      <c r="S124" s="23" t="b">
        <f t="shared" si="8"/>
        <v>0</v>
      </c>
      <c r="T124" s="23" t="b">
        <v>0</v>
      </c>
      <c r="U124" s="23" t="b">
        <f t="shared" si="9"/>
        <v>0</v>
      </c>
      <c r="V124" s="23" t="b">
        <v>0</v>
      </c>
      <c r="W124" s="23" t="b">
        <f t="shared" si="10"/>
        <v>0</v>
      </c>
      <c r="X124" s="23" t="b">
        <v>0</v>
      </c>
      <c r="Y124" s="23" t="b">
        <f t="shared" si="11"/>
        <v>0</v>
      </c>
      <c r="Z124" s="23" t="b">
        <v>0</v>
      </c>
      <c r="AA124" s="23" t="b">
        <f t="shared" si="12"/>
        <v>0</v>
      </c>
      <c r="AB124" s="23" t="b">
        <v>0</v>
      </c>
      <c r="AC124" s="23" t="b">
        <f t="shared" si="13"/>
        <v>0</v>
      </c>
      <c r="AD124" s="23" t="b">
        <v>0</v>
      </c>
      <c r="BE124" s="23" t="s">
        <v>1475</v>
      </c>
      <c r="BF124" s="23" t="s">
        <v>2662</v>
      </c>
      <c r="BG124" s="23" t="b">
        <v>1</v>
      </c>
      <c r="BH124" s="23">
        <v>0.307</v>
      </c>
      <c r="BI124" s="23" t="b">
        <v>0</v>
      </c>
      <c r="BJ124" s="23" t="b">
        <v>0</v>
      </c>
      <c r="BK124" s="23" t="b">
        <v>0</v>
      </c>
      <c r="BL124" s="23" t="b">
        <v>0</v>
      </c>
      <c r="BM124" s="23" t="b">
        <v>0</v>
      </c>
      <c r="BN124" s="23" t="b">
        <v>0</v>
      </c>
      <c r="BO124" s="23" t="b">
        <v>0</v>
      </c>
      <c r="BP124" s="23" t="b">
        <v>0</v>
      </c>
      <c r="BQ124" s="23" t="b">
        <v>0</v>
      </c>
      <c r="BR124" s="23" t="b">
        <v>0</v>
      </c>
      <c r="BS124" s="23" t="b">
        <v>0</v>
      </c>
    </row>
    <row r="125" ht="15.75" customHeight="1">
      <c r="A125" s="23" t="s">
        <v>1141</v>
      </c>
      <c r="B125" s="23" t="s">
        <v>2636</v>
      </c>
      <c r="C125" s="23" t="b">
        <v>1</v>
      </c>
      <c r="D125" s="23">
        <v>0.446</v>
      </c>
      <c r="E125" s="23" t="b">
        <f t="shared" si="1"/>
        <v>1</v>
      </c>
      <c r="F125" s="23" t="b">
        <v>1</v>
      </c>
      <c r="G125" s="23" t="b">
        <f t="shared" si="2"/>
        <v>1</v>
      </c>
      <c r="H125" s="23" t="b">
        <v>1</v>
      </c>
      <c r="I125" s="23" t="b">
        <f t="shared" si="3"/>
        <v>0</v>
      </c>
      <c r="J125" s="23" t="b">
        <v>0</v>
      </c>
      <c r="K125" s="23" t="b">
        <f t="shared" si="4"/>
        <v>0</v>
      </c>
      <c r="L125" s="23" t="b">
        <v>0</v>
      </c>
      <c r="M125" s="23" t="b">
        <f t="shared" si="5"/>
        <v>0</v>
      </c>
      <c r="N125" s="23" t="b">
        <v>0</v>
      </c>
      <c r="O125" s="23" t="b">
        <f t="shared" si="6"/>
        <v>0</v>
      </c>
      <c r="P125" s="23" t="b">
        <v>0</v>
      </c>
      <c r="Q125" s="23" t="b">
        <f t="shared" si="7"/>
        <v>0</v>
      </c>
      <c r="R125" s="23" t="b">
        <v>0</v>
      </c>
      <c r="S125" s="23" t="b">
        <f t="shared" si="8"/>
        <v>0</v>
      </c>
      <c r="T125" s="23" t="b">
        <v>0</v>
      </c>
      <c r="U125" s="23" t="b">
        <f t="shared" si="9"/>
        <v>0</v>
      </c>
      <c r="V125" s="23" t="b">
        <v>0</v>
      </c>
      <c r="W125" s="23" t="b">
        <f t="shared" si="10"/>
        <v>0</v>
      </c>
      <c r="X125" s="23" t="b">
        <v>0</v>
      </c>
      <c r="Y125" s="23" t="b">
        <f t="shared" si="11"/>
        <v>0</v>
      </c>
      <c r="Z125" s="23" t="b">
        <v>0</v>
      </c>
      <c r="AA125" s="23" t="b">
        <f t="shared" si="12"/>
        <v>0</v>
      </c>
      <c r="AB125" s="23" t="b">
        <v>0</v>
      </c>
      <c r="AC125" s="23" t="b">
        <f t="shared" si="13"/>
        <v>0</v>
      </c>
      <c r="AD125" s="23" t="b">
        <v>0</v>
      </c>
      <c r="BE125" s="23" t="s">
        <v>1490</v>
      </c>
      <c r="BF125" s="23" t="s">
        <v>2663</v>
      </c>
      <c r="BG125" s="23" t="b">
        <v>1</v>
      </c>
      <c r="BH125" s="23">
        <v>0.257</v>
      </c>
      <c r="BI125" s="23" t="b">
        <v>0</v>
      </c>
      <c r="BJ125" s="23" t="b">
        <v>0</v>
      </c>
      <c r="BK125" s="23" t="b">
        <v>0</v>
      </c>
      <c r="BL125" s="23" t="b">
        <v>0</v>
      </c>
      <c r="BM125" s="23" t="b">
        <v>0</v>
      </c>
      <c r="BN125" s="23" t="b">
        <v>0</v>
      </c>
      <c r="BO125" s="23" t="b">
        <v>0</v>
      </c>
      <c r="BP125" s="23" t="b">
        <v>0</v>
      </c>
      <c r="BQ125" s="23" t="b">
        <v>0</v>
      </c>
      <c r="BR125" s="23" t="b">
        <v>0</v>
      </c>
      <c r="BS125" s="23" t="b">
        <v>0</v>
      </c>
    </row>
    <row r="126" ht="15.75" customHeight="1">
      <c r="A126" s="23" t="s">
        <v>1149</v>
      </c>
      <c r="B126" s="23" t="s">
        <v>2637</v>
      </c>
      <c r="C126" s="23" t="b">
        <v>1</v>
      </c>
      <c r="D126" s="23">
        <v>0.723</v>
      </c>
      <c r="E126" s="23" t="b">
        <f t="shared" si="1"/>
        <v>1</v>
      </c>
      <c r="F126" s="23" t="b">
        <v>1</v>
      </c>
      <c r="G126" s="23" t="b">
        <f t="shared" si="2"/>
        <v>1</v>
      </c>
      <c r="H126" s="23" t="b">
        <v>1</v>
      </c>
      <c r="I126" s="23" t="b">
        <f t="shared" si="3"/>
        <v>1</v>
      </c>
      <c r="J126" s="23" t="b">
        <v>1</v>
      </c>
      <c r="K126" s="23" t="b">
        <f t="shared" si="4"/>
        <v>1</v>
      </c>
      <c r="L126" s="23" t="b">
        <v>1</v>
      </c>
      <c r="M126" s="23" t="b">
        <f t="shared" si="5"/>
        <v>1</v>
      </c>
      <c r="N126" s="23" t="b">
        <v>1</v>
      </c>
      <c r="O126" s="23" t="b">
        <f t="shared" si="6"/>
        <v>1</v>
      </c>
      <c r="P126" s="23" t="b">
        <v>1</v>
      </c>
      <c r="Q126" s="23" t="b">
        <f t="shared" si="7"/>
        <v>1</v>
      </c>
      <c r="R126" s="23" t="b">
        <v>1</v>
      </c>
      <c r="S126" s="23" t="b">
        <f t="shared" si="8"/>
        <v>1</v>
      </c>
      <c r="T126" s="23" t="b">
        <v>1</v>
      </c>
      <c r="U126" s="23" t="b">
        <f t="shared" si="9"/>
        <v>0</v>
      </c>
      <c r="V126" s="23" t="b">
        <v>0</v>
      </c>
      <c r="W126" s="23" t="b">
        <f t="shared" si="10"/>
        <v>0</v>
      </c>
      <c r="X126" s="23" t="b">
        <v>0</v>
      </c>
      <c r="Y126" s="23" t="b">
        <f t="shared" si="11"/>
        <v>0</v>
      </c>
      <c r="Z126" s="23" t="b">
        <v>0</v>
      </c>
      <c r="AA126" s="23" t="b">
        <f t="shared" si="12"/>
        <v>0</v>
      </c>
      <c r="AB126" s="23" t="b">
        <v>0</v>
      </c>
      <c r="AC126" s="23" t="b">
        <f t="shared" si="13"/>
        <v>0</v>
      </c>
      <c r="AD126" s="23" t="b">
        <v>0</v>
      </c>
      <c r="BE126" s="23" t="s">
        <v>1497</v>
      </c>
      <c r="BF126" s="23" t="s">
        <v>2664</v>
      </c>
      <c r="BG126" s="23" t="b">
        <v>1</v>
      </c>
      <c r="BH126" s="23">
        <v>0.356</v>
      </c>
      <c r="BI126" s="23" t="b">
        <v>0</v>
      </c>
      <c r="BJ126" s="23" t="b">
        <v>0</v>
      </c>
      <c r="BK126" s="23" t="b">
        <v>0</v>
      </c>
      <c r="BL126" s="23" t="b">
        <v>0</v>
      </c>
      <c r="BM126" s="23" t="b">
        <v>0</v>
      </c>
      <c r="BN126" s="23" t="b">
        <v>0</v>
      </c>
      <c r="BO126" s="23" t="b">
        <v>0</v>
      </c>
      <c r="BP126" s="23" t="b">
        <v>0</v>
      </c>
      <c r="BQ126" s="23" t="b">
        <v>0</v>
      </c>
      <c r="BR126" s="23" t="b">
        <v>0</v>
      </c>
      <c r="BS126" s="23" t="b">
        <v>0</v>
      </c>
    </row>
    <row r="127" ht="15.75" customHeight="1">
      <c r="A127" s="23" t="s">
        <v>1157</v>
      </c>
      <c r="B127" s="23" t="s">
        <v>2638</v>
      </c>
      <c r="C127" s="23" t="b">
        <v>1</v>
      </c>
      <c r="D127" s="23">
        <v>0.485</v>
      </c>
      <c r="E127" s="23" t="b">
        <f t="shared" si="1"/>
        <v>1</v>
      </c>
      <c r="F127" s="23" t="b">
        <v>1</v>
      </c>
      <c r="G127" s="23" t="b">
        <f t="shared" si="2"/>
        <v>1</v>
      </c>
      <c r="H127" s="23" t="b">
        <v>1</v>
      </c>
      <c r="I127" s="23" t="b">
        <f t="shared" si="3"/>
        <v>1</v>
      </c>
      <c r="J127" s="23" t="b">
        <v>1</v>
      </c>
      <c r="K127" s="23" t="b">
        <f t="shared" si="4"/>
        <v>0</v>
      </c>
      <c r="L127" s="23" t="b">
        <v>0</v>
      </c>
      <c r="M127" s="23" t="b">
        <f t="shared" si="5"/>
        <v>0</v>
      </c>
      <c r="N127" s="23" t="b">
        <v>0</v>
      </c>
      <c r="O127" s="23" t="b">
        <f t="shared" si="6"/>
        <v>0</v>
      </c>
      <c r="P127" s="23" t="b">
        <v>0</v>
      </c>
      <c r="Q127" s="23" t="b">
        <f t="shared" si="7"/>
        <v>0</v>
      </c>
      <c r="R127" s="23" t="b">
        <v>0</v>
      </c>
      <c r="S127" s="23" t="b">
        <f t="shared" si="8"/>
        <v>0</v>
      </c>
      <c r="T127" s="23" t="b">
        <v>0</v>
      </c>
      <c r="U127" s="23" t="b">
        <f t="shared" si="9"/>
        <v>0</v>
      </c>
      <c r="V127" s="23" t="b">
        <v>0</v>
      </c>
      <c r="W127" s="23" t="b">
        <f t="shared" si="10"/>
        <v>0</v>
      </c>
      <c r="X127" s="23" t="b">
        <v>0</v>
      </c>
      <c r="Y127" s="23" t="b">
        <f t="shared" si="11"/>
        <v>0</v>
      </c>
      <c r="Z127" s="23" t="b">
        <v>0</v>
      </c>
      <c r="AA127" s="23" t="b">
        <f t="shared" si="12"/>
        <v>0</v>
      </c>
      <c r="AB127" s="23" t="b">
        <v>0</v>
      </c>
      <c r="AC127" s="23" t="b">
        <f t="shared" si="13"/>
        <v>0</v>
      </c>
      <c r="AD127" s="23" t="b">
        <v>0</v>
      </c>
      <c r="BE127" s="23" t="s">
        <v>1503</v>
      </c>
      <c r="BF127" s="23" t="s">
        <v>2665</v>
      </c>
      <c r="BG127" s="23" t="b">
        <v>1</v>
      </c>
      <c r="BH127" s="23">
        <v>0.455</v>
      </c>
      <c r="BI127" s="23" t="b">
        <v>0</v>
      </c>
      <c r="BJ127" s="23" t="b">
        <v>0</v>
      </c>
      <c r="BK127" s="23" t="b">
        <v>0</v>
      </c>
      <c r="BL127" s="23" t="b">
        <v>0</v>
      </c>
      <c r="BM127" s="23" t="b">
        <v>0</v>
      </c>
      <c r="BN127" s="23" t="b">
        <v>0</v>
      </c>
      <c r="BO127" s="23" t="b">
        <v>0</v>
      </c>
      <c r="BP127" s="23" t="b">
        <v>0</v>
      </c>
      <c r="BQ127" s="23" t="b">
        <v>0</v>
      </c>
      <c r="BR127" s="23" t="b">
        <v>0</v>
      </c>
      <c r="BS127" s="23" t="b">
        <v>1</v>
      </c>
    </row>
    <row r="128" ht="15.75" customHeight="1">
      <c r="A128" s="23" t="s">
        <v>1164</v>
      </c>
      <c r="B128" s="23" t="s">
        <v>2639</v>
      </c>
      <c r="C128" s="23" t="b">
        <v>1</v>
      </c>
      <c r="D128" s="23">
        <v>0.376</v>
      </c>
      <c r="E128" s="23" t="b">
        <f t="shared" si="1"/>
        <v>1</v>
      </c>
      <c r="F128" s="23" t="b">
        <v>1</v>
      </c>
      <c r="G128" s="23" t="b">
        <f t="shared" si="2"/>
        <v>0</v>
      </c>
      <c r="H128" s="23" t="b">
        <v>0</v>
      </c>
      <c r="I128" s="23" t="b">
        <f t="shared" si="3"/>
        <v>0</v>
      </c>
      <c r="J128" s="23" t="b">
        <v>0</v>
      </c>
      <c r="K128" s="23" t="b">
        <f t="shared" si="4"/>
        <v>0</v>
      </c>
      <c r="L128" s="23" t="b">
        <v>0</v>
      </c>
      <c r="M128" s="23" t="b">
        <f t="shared" si="5"/>
        <v>0</v>
      </c>
      <c r="N128" s="23" t="b">
        <v>0</v>
      </c>
      <c r="O128" s="23" t="b">
        <f t="shared" si="6"/>
        <v>0</v>
      </c>
      <c r="P128" s="23" t="b">
        <v>0</v>
      </c>
      <c r="Q128" s="23" t="b">
        <f t="shared" si="7"/>
        <v>0</v>
      </c>
      <c r="R128" s="23" t="b">
        <v>0</v>
      </c>
      <c r="S128" s="23" t="b">
        <f t="shared" si="8"/>
        <v>0</v>
      </c>
      <c r="T128" s="23" t="b">
        <v>0</v>
      </c>
      <c r="U128" s="23" t="b">
        <f t="shared" si="9"/>
        <v>0</v>
      </c>
      <c r="V128" s="23" t="b">
        <v>0</v>
      </c>
      <c r="W128" s="23" t="b">
        <f t="shared" si="10"/>
        <v>0</v>
      </c>
      <c r="X128" s="23" t="b">
        <v>0</v>
      </c>
      <c r="Y128" s="23" t="b">
        <f t="shared" si="11"/>
        <v>0</v>
      </c>
      <c r="Z128" s="23" t="b">
        <v>0</v>
      </c>
      <c r="AA128" s="23" t="b">
        <f t="shared" si="12"/>
        <v>0</v>
      </c>
      <c r="AB128" s="23" t="b">
        <v>0</v>
      </c>
      <c r="AC128" s="23" t="b">
        <f t="shared" si="13"/>
        <v>0</v>
      </c>
      <c r="AD128" s="23" t="b">
        <v>0</v>
      </c>
      <c r="BE128" s="23" t="s">
        <v>1511</v>
      </c>
      <c r="BF128" s="23" t="s">
        <v>2666</v>
      </c>
      <c r="BG128" s="23" t="b">
        <v>1</v>
      </c>
      <c r="BH128" s="23">
        <v>0.436</v>
      </c>
      <c r="BI128" s="23" t="b">
        <v>0</v>
      </c>
      <c r="BJ128" s="23" t="b">
        <v>0</v>
      </c>
      <c r="BK128" s="23" t="b">
        <v>0</v>
      </c>
      <c r="BL128" s="23" t="b">
        <v>0</v>
      </c>
      <c r="BM128" s="23" t="b">
        <v>0</v>
      </c>
      <c r="BN128" s="23" t="b">
        <v>0</v>
      </c>
      <c r="BO128" s="23" t="b">
        <v>0</v>
      </c>
      <c r="BP128" s="23" t="b">
        <v>0</v>
      </c>
      <c r="BQ128" s="23" t="b">
        <v>0</v>
      </c>
      <c r="BR128" s="23" t="b">
        <v>0</v>
      </c>
      <c r="BS128" s="23" t="b">
        <v>0</v>
      </c>
    </row>
    <row r="129" ht="15.75" customHeight="1">
      <c r="A129" s="23" t="s">
        <v>1180</v>
      </c>
      <c r="B129" s="23" t="s">
        <v>2640</v>
      </c>
      <c r="C129" s="23" t="b">
        <v>1</v>
      </c>
      <c r="D129" s="23">
        <v>0.584</v>
      </c>
      <c r="E129" s="23" t="b">
        <f t="shared" si="1"/>
        <v>1</v>
      </c>
      <c r="F129" s="23" t="b">
        <v>1</v>
      </c>
      <c r="G129" s="23" t="b">
        <f t="shared" si="2"/>
        <v>1</v>
      </c>
      <c r="H129" s="23" t="b">
        <v>1</v>
      </c>
      <c r="I129" s="23" t="b">
        <f t="shared" si="3"/>
        <v>1</v>
      </c>
      <c r="J129" s="23" t="b">
        <v>1</v>
      </c>
      <c r="K129" s="23" t="b">
        <f t="shared" si="4"/>
        <v>1</v>
      </c>
      <c r="L129" s="23" t="b">
        <v>1</v>
      </c>
      <c r="M129" s="23" t="b">
        <f t="shared" si="5"/>
        <v>1</v>
      </c>
      <c r="N129" s="23" t="b">
        <v>1</v>
      </c>
      <c r="O129" s="23" t="b">
        <f t="shared" si="6"/>
        <v>0</v>
      </c>
      <c r="P129" s="23" t="b">
        <v>0</v>
      </c>
      <c r="Q129" s="23" t="b">
        <f t="shared" si="7"/>
        <v>0</v>
      </c>
      <c r="R129" s="23" t="b">
        <v>0</v>
      </c>
      <c r="S129" s="23" t="b">
        <f t="shared" si="8"/>
        <v>0</v>
      </c>
      <c r="T129" s="23" t="b">
        <v>0</v>
      </c>
      <c r="U129" s="23" t="b">
        <f t="shared" si="9"/>
        <v>0</v>
      </c>
      <c r="V129" s="23" t="b">
        <v>0</v>
      </c>
      <c r="W129" s="23" t="b">
        <f t="shared" si="10"/>
        <v>0</v>
      </c>
      <c r="X129" s="23" t="b">
        <v>0</v>
      </c>
      <c r="Y129" s="23" t="b">
        <f t="shared" si="11"/>
        <v>0</v>
      </c>
      <c r="Z129" s="23" t="b">
        <v>0</v>
      </c>
      <c r="AA129" s="23" t="b">
        <f t="shared" si="12"/>
        <v>0</v>
      </c>
      <c r="AB129" s="23" t="b">
        <v>0</v>
      </c>
      <c r="AC129" s="23" t="b">
        <f t="shared" si="13"/>
        <v>0</v>
      </c>
      <c r="AD129" s="23" t="b">
        <v>0</v>
      </c>
      <c r="BE129" s="23" t="s">
        <v>1519</v>
      </c>
      <c r="BF129" s="23" t="s">
        <v>2667</v>
      </c>
      <c r="BG129" s="23" t="b">
        <v>1</v>
      </c>
      <c r="BH129" s="23">
        <v>0.723</v>
      </c>
      <c r="BI129" s="23" t="b">
        <v>0</v>
      </c>
      <c r="BJ129" s="23" t="b">
        <v>0</v>
      </c>
      <c r="BK129" s="23" t="b">
        <v>0</v>
      </c>
      <c r="BL129" s="23" t="b">
        <v>0</v>
      </c>
      <c r="BM129" s="23" t="b">
        <v>0</v>
      </c>
      <c r="BN129" s="23" t="b">
        <v>1</v>
      </c>
      <c r="BO129" s="23" t="b">
        <v>1</v>
      </c>
      <c r="BP129" s="23" t="b">
        <v>1</v>
      </c>
      <c r="BQ129" s="23" t="b">
        <v>1</v>
      </c>
      <c r="BR129" s="23" t="b">
        <v>1</v>
      </c>
      <c r="BS129" s="23" t="b">
        <v>1</v>
      </c>
    </row>
    <row r="130" ht="15.75" customHeight="1">
      <c r="A130" s="23" t="s">
        <v>1188</v>
      </c>
      <c r="B130" s="23" t="s">
        <v>2641</v>
      </c>
      <c r="C130" s="23" t="b">
        <v>1</v>
      </c>
      <c r="D130" s="23">
        <v>0.307</v>
      </c>
      <c r="E130" s="23" t="b">
        <f t="shared" si="1"/>
        <v>0</v>
      </c>
      <c r="F130" s="23" t="b">
        <v>0</v>
      </c>
      <c r="G130" s="23" t="b">
        <f t="shared" si="2"/>
        <v>0</v>
      </c>
      <c r="H130" s="23" t="b">
        <v>0</v>
      </c>
      <c r="I130" s="23" t="b">
        <f t="shared" si="3"/>
        <v>0</v>
      </c>
      <c r="J130" s="23" t="b">
        <v>0</v>
      </c>
      <c r="K130" s="23" t="b">
        <f t="shared" si="4"/>
        <v>0</v>
      </c>
      <c r="L130" s="23" t="b">
        <v>0</v>
      </c>
      <c r="M130" s="23" t="b">
        <f t="shared" si="5"/>
        <v>0</v>
      </c>
      <c r="N130" s="23" t="b">
        <v>0</v>
      </c>
      <c r="O130" s="23" t="b">
        <f t="shared" si="6"/>
        <v>0</v>
      </c>
      <c r="P130" s="23" t="b">
        <v>0</v>
      </c>
      <c r="Q130" s="23" t="b">
        <f t="shared" si="7"/>
        <v>0</v>
      </c>
      <c r="R130" s="23" t="b">
        <v>0</v>
      </c>
      <c r="S130" s="23" t="b">
        <f t="shared" si="8"/>
        <v>0</v>
      </c>
      <c r="T130" s="23" t="b">
        <v>0</v>
      </c>
      <c r="U130" s="23" t="b">
        <f t="shared" si="9"/>
        <v>0</v>
      </c>
      <c r="V130" s="23" t="b">
        <v>0</v>
      </c>
      <c r="W130" s="23" t="b">
        <f t="shared" si="10"/>
        <v>0</v>
      </c>
      <c r="X130" s="23" t="b">
        <v>0</v>
      </c>
      <c r="Y130" s="23" t="b">
        <f t="shared" si="11"/>
        <v>0</v>
      </c>
      <c r="Z130" s="23" t="b">
        <v>0</v>
      </c>
      <c r="AA130" s="23" t="b">
        <f t="shared" si="12"/>
        <v>0</v>
      </c>
      <c r="AB130" s="23" t="b">
        <v>0</v>
      </c>
      <c r="AC130" s="23" t="b">
        <f t="shared" si="13"/>
        <v>0</v>
      </c>
      <c r="AD130" s="23" t="b">
        <v>0</v>
      </c>
      <c r="BE130" s="23" t="s">
        <v>1535</v>
      </c>
      <c r="BF130" s="23" t="s">
        <v>2668</v>
      </c>
      <c r="BG130" s="23" t="b">
        <v>1</v>
      </c>
      <c r="BH130" s="23">
        <v>0.099</v>
      </c>
      <c r="BI130" s="23" t="b">
        <v>0</v>
      </c>
      <c r="BJ130" s="23" t="b">
        <v>0</v>
      </c>
      <c r="BK130" s="23" t="b">
        <v>0</v>
      </c>
      <c r="BL130" s="23" t="b">
        <v>0</v>
      </c>
      <c r="BM130" s="23" t="b">
        <v>0</v>
      </c>
      <c r="BN130" s="23" t="b">
        <v>0</v>
      </c>
      <c r="BO130" s="23" t="b">
        <v>0</v>
      </c>
      <c r="BP130" s="23" t="b">
        <v>0</v>
      </c>
      <c r="BQ130" s="23" t="b">
        <v>0</v>
      </c>
      <c r="BR130" s="23" t="b">
        <v>0</v>
      </c>
      <c r="BS130" s="23" t="b">
        <v>0</v>
      </c>
    </row>
    <row r="131" ht="15.75" customHeight="1">
      <c r="A131" s="23" t="s">
        <v>1195</v>
      </c>
      <c r="B131" s="23" t="s">
        <v>2642</v>
      </c>
      <c r="C131" s="23" t="b">
        <v>1</v>
      </c>
      <c r="D131" s="23">
        <v>0.525</v>
      </c>
      <c r="E131" s="23" t="b">
        <f t="shared" si="1"/>
        <v>1</v>
      </c>
      <c r="F131" s="23" t="b">
        <v>1</v>
      </c>
      <c r="G131" s="23" t="b">
        <f t="shared" si="2"/>
        <v>1</v>
      </c>
      <c r="H131" s="23" t="b">
        <v>1</v>
      </c>
      <c r="I131" s="23" t="b">
        <f t="shared" si="3"/>
        <v>1</v>
      </c>
      <c r="J131" s="23" t="b">
        <v>1</v>
      </c>
      <c r="K131" s="23" t="b">
        <f t="shared" si="4"/>
        <v>1</v>
      </c>
      <c r="L131" s="23" t="b">
        <v>1</v>
      </c>
      <c r="M131" s="23" t="b">
        <f t="shared" si="5"/>
        <v>0</v>
      </c>
      <c r="N131" s="23" t="b">
        <v>0</v>
      </c>
      <c r="O131" s="23" t="b">
        <f t="shared" si="6"/>
        <v>0</v>
      </c>
      <c r="P131" s="23" t="b">
        <v>0</v>
      </c>
      <c r="Q131" s="23" t="b">
        <f t="shared" si="7"/>
        <v>0</v>
      </c>
      <c r="R131" s="23" t="b">
        <v>0</v>
      </c>
      <c r="S131" s="23" t="b">
        <f t="shared" si="8"/>
        <v>0</v>
      </c>
      <c r="T131" s="23" t="b">
        <v>0</v>
      </c>
      <c r="U131" s="23" t="b">
        <f t="shared" si="9"/>
        <v>0</v>
      </c>
      <c r="V131" s="23" t="b">
        <v>0</v>
      </c>
      <c r="W131" s="23" t="b">
        <f t="shared" si="10"/>
        <v>0</v>
      </c>
      <c r="X131" s="23" t="b">
        <v>0</v>
      </c>
      <c r="Y131" s="23" t="b">
        <f t="shared" si="11"/>
        <v>0</v>
      </c>
      <c r="Z131" s="23" t="b">
        <v>0</v>
      </c>
      <c r="AA131" s="23" t="b">
        <f t="shared" si="12"/>
        <v>0</v>
      </c>
      <c r="AB131" s="23" t="b">
        <v>0</v>
      </c>
      <c r="AC131" s="23" t="b">
        <f t="shared" si="13"/>
        <v>0</v>
      </c>
      <c r="AD131" s="23" t="b">
        <v>0</v>
      </c>
      <c r="BE131" s="23" t="s">
        <v>1544</v>
      </c>
      <c r="BF131" s="23" t="s">
        <v>2669</v>
      </c>
      <c r="BG131" s="23" t="b">
        <v>1</v>
      </c>
      <c r="BH131" s="23">
        <v>0.119</v>
      </c>
      <c r="BI131" s="23" t="b">
        <v>0</v>
      </c>
      <c r="BJ131" s="23" t="b">
        <v>0</v>
      </c>
      <c r="BK131" s="23" t="b">
        <v>0</v>
      </c>
      <c r="BL131" s="23" t="b">
        <v>0</v>
      </c>
      <c r="BM131" s="23" t="b">
        <v>0</v>
      </c>
      <c r="BN131" s="23" t="b">
        <v>0</v>
      </c>
      <c r="BO131" s="23" t="b">
        <v>0</v>
      </c>
      <c r="BP131" s="23" t="b">
        <v>0</v>
      </c>
      <c r="BQ131" s="23" t="b">
        <v>0</v>
      </c>
      <c r="BR131" s="23" t="b">
        <v>0</v>
      </c>
      <c r="BS131" s="23" t="b">
        <v>0</v>
      </c>
    </row>
    <row r="132" ht="15.75" customHeight="1">
      <c r="A132" s="23" t="s">
        <v>1203</v>
      </c>
      <c r="B132" s="23" t="s">
        <v>2643</v>
      </c>
      <c r="C132" s="23" t="b">
        <v>1</v>
      </c>
      <c r="D132" s="23">
        <v>0.03</v>
      </c>
      <c r="E132" s="23" t="b">
        <f t="shared" si="1"/>
        <v>0</v>
      </c>
      <c r="F132" s="23" t="b">
        <v>0</v>
      </c>
      <c r="G132" s="23" t="b">
        <f t="shared" si="2"/>
        <v>0</v>
      </c>
      <c r="H132" s="23" t="b">
        <v>0</v>
      </c>
      <c r="I132" s="23" t="b">
        <f t="shared" si="3"/>
        <v>0</v>
      </c>
      <c r="J132" s="23" t="b">
        <v>0</v>
      </c>
      <c r="K132" s="23" t="b">
        <f t="shared" si="4"/>
        <v>0</v>
      </c>
      <c r="L132" s="23" t="b">
        <v>0</v>
      </c>
      <c r="M132" s="23" t="b">
        <f t="shared" si="5"/>
        <v>0</v>
      </c>
      <c r="N132" s="23" t="b">
        <v>0</v>
      </c>
      <c r="O132" s="23" t="b">
        <f t="shared" si="6"/>
        <v>0</v>
      </c>
      <c r="P132" s="23" t="b">
        <v>0</v>
      </c>
      <c r="Q132" s="23" t="b">
        <f t="shared" si="7"/>
        <v>0</v>
      </c>
      <c r="R132" s="23" t="b">
        <v>0</v>
      </c>
      <c r="S132" s="23" t="b">
        <f t="shared" si="8"/>
        <v>0</v>
      </c>
      <c r="T132" s="23" t="b">
        <v>0</v>
      </c>
      <c r="U132" s="23" t="b">
        <f t="shared" si="9"/>
        <v>0</v>
      </c>
      <c r="V132" s="23" t="b">
        <v>0</v>
      </c>
      <c r="W132" s="23" t="b">
        <f t="shared" si="10"/>
        <v>0</v>
      </c>
      <c r="X132" s="23" t="b">
        <v>0</v>
      </c>
      <c r="Y132" s="23" t="b">
        <f t="shared" si="11"/>
        <v>0</v>
      </c>
      <c r="Z132" s="23" t="b">
        <v>0</v>
      </c>
      <c r="AA132" s="23" t="b">
        <f t="shared" si="12"/>
        <v>0</v>
      </c>
      <c r="AB132" s="23" t="b">
        <v>0</v>
      </c>
      <c r="AC132" s="23" t="b">
        <f t="shared" si="13"/>
        <v>0</v>
      </c>
      <c r="AD132" s="23" t="b">
        <v>0</v>
      </c>
      <c r="BE132" s="23" t="s">
        <v>1552</v>
      </c>
      <c r="BF132" s="23" t="s">
        <v>2670</v>
      </c>
      <c r="BG132" s="23" t="b">
        <v>1</v>
      </c>
      <c r="BH132" s="23">
        <v>0.069</v>
      </c>
      <c r="BI132" s="23" t="b">
        <v>0</v>
      </c>
      <c r="BJ132" s="23" t="b">
        <v>0</v>
      </c>
      <c r="BK132" s="23" t="b">
        <v>0</v>
      </c>
      <c r="BL132" s="23" t="b">
        <v>0</v>
      </c>
      <c r="BM132" s="23" t="b">
        <v>0</v>
      </c>
      <c r="BN132" s="23" t="b">
        <v>0</v>
      </c>
      <c r="BO132" s="23" t="b">
        <v>0</v>
      </c>
      <c r="BP132" s="23" t="b">
        <v>0</v>
      </c>
      <c r="BQ132" s="23" t="b">
        <v>0</v>
      </c>
      <c r="BR132" s="23" t="b">
        <v>0</v>
      </c>
      <c r="BS132" s="23" t="b">
        <v>0</v>
      </c>
    </row>
    <row r="133" ht="15.75" customHeight="1">
      <c r="A133" s="23" t="s">
        <v>1212</v>
      </c>
      <c r="B133" s="23" t="s">
        <v>2644</v>
      </c>
      <c r="C133" s="23" t="b">
        <v>1</v>
      </c>
      <c r="D133" s="23">
        <v>0.723</v>
      </c>
      <c r="E133" s="23" t="b">
        <f t="shared" si="1"/>
        <v>1</v>
      </c>
      <c r="F133" s="23" t="b">
        <v>1</v>
      </c>
      <c r="G133" s="23" t="b">
        <f t="shared" si="2"/>
        <v>1</v>
      </c>
      <c r="H133" s="23" t="b">
        <v>1</v>
      </c>
      <c r="I133" s="23" t="b">
        <f t="shared" si="3"/>
        <v>1</v>
      </c>
      <c r="J133" s="23" t="b">
        <v>1</v>
      </c>
      <c r="K133" s="23" t="b">
        <f t="shared" si="4"/>
        <v>1</v>
      </c>
      <c r="L133" s="23" t="b">
        <v>1</v>
      </c>
      <c r="M133" s="23" t="b">
        <f t="shared" si="5"/>
        <v>1</v>
      </c>
      <c r="N133" s="23" t="b">
        <v>1</v>
      </c>
      <c r="O133" s="23" t="b">
        <f t="shared" si="6"/>
        <v>1</v>
      </c>
      <c r="P133" s="23" t="b">
        <v>1</v>
      </c>
      <c r="Q133" s="23" t="b">
        <f t="shared" si="7"/>
        <v>1</v>
      </c>
      <c r="R133" s="23" t="b">
        <v>1</v>
      </c>
      <c r="S133" s="23" t="b">
        <f t="shared" si="8"/>
        <v>1</v>
      </c>
      <c r="T133" s="23" t="b">
        <v>1</v>
      </c>
      <c r="U133" s="23" t="b">
        <f t="shared" si="9"/>
        <v>0</v>
      </c>
      <c r="V133" s="23" t="b">
        <v>0</v>
      </c>
      <c r="W133" s="23" t="b">
        <f t="shared" si="10"/>
        <v>0</v>
      </c>
      <c r="X133" s="23" t="b">
        <v>0</v>
      </c>
      <c r="Y133" s="23" t="b">
        <f t="shared" si="11"/>
        <v>0</v>
      </c>
      <c r="Z133" s="23" t="b">
        <v>0</v>
      </c>
      <c r="AA133" s="23" t="b">
        <f t="shared" si="12"/>
        <v>0</v>
      </c>
      <c r="AB133" s="23" t="b">
        <v>0</v>
      </c>
      <c r="AC133" s="23" t="b">
        <f t="shared" si="13"/>
        <v>0</v>
      </c>
      <c r="AD133" s="23" t="b">
        <v>0</v>
      </c>
      <c r="BE133" s="23" t="s">
        <v>1560</v>
      </c>
      <c r="BF133" s="23" t="s">
        <v>2671</v>
      </c>
      <c r="BG133" s="23" t="b">
        <v>1</v>
      </c>
      <c r="BH133" s="23">
        <v>0.119</v>
      </c>
      <c r="BI133" s="23" t="b">
        <v>0</v>
      </c>
      <c r="BJ133" s="23" t="b">
        <v>0</v>
      </c>
      <c r="BK133" s="23" t="b">
        <v>0</v>
      </c>
      <c r="BL133" s="23" t="b">
        <v>0</v>
      </c>
      <c r="BM133" s="23" t="b">
        <v>0</v>
      </c>
      <c r="BN133" s="23" t="b">
        <v>0</v>
      </c>
      <c r="BO133" s="23" t="b">
        <v>0</v>
      </c>
      <c r="BP133" s="23" t="b">
        <v>0</v>
      </c>
      <c r="BQ133" s="23" t="b">
        <v>0</v>
      </c>
      <c r="BR133" s="23" t="b">
        <v>0</v>
      </c>
      <c r="BS133" s="23" t="b">
        <v>0</v>
      </c>
    </row>
    <row r="134" ht="15.75" customHeight="1">
      <c r="A134" s="23" t="s">
        <v>1218</v>
      </c>
      <c r="B134" s="23" t="s">
        <v>2645</v>
      </c>
      <c r="C134" s="23" t="b">
        <v>1</v>
      </c>
      <c r="D134" s="23">
        <v>0.446</v>
      </c>
      <c r="E134" s="23" t="b">
        <f t="shared" si="1"/>
        <v>1</v>
      </c>
      <c r="F134" s="23" t="b">
        <v>1</v>
      </c>
      <c r="G134" s="23" t="b">
        <f t="shared" si="2"/>
        <v>1</v>
      </c>
      <c r="H134" s="23" t="b">
        <v>1</v>
      </c>
      <c r="I134" s="23" t="b">
        <f t="shared" si="3"/>
        <v>0</v>
      </c>
      <c r="J134" s="23" t="b">
        <v>0</v>
      </c>
      <c r="K134" s="23" t="b">
        <f t="shared" si="4"/>
        <v>0</v>
      </c>
      <c r="L134" s="23" t="b">
        <v>0</v>
      </c>
      <c r="M134" s="23" t="b">
        <f t="shared" si="5"/>
        <v>0</v>
      </c>
      <c r="N134" s="23" t="b">
        <v>0</v>
      </c>
      <c r="O134" s="23" t="b">
        <f t="shared" si="6"/>
        <v>0</v>
      </c>
      <c r="P134" s="23" t="b">
        <v>0</v>
      </c>
      <c r="Q134" s="23" t="b">
        <f t="shared" si="7"/>
        <v>0</v>
      </c>
      <c r="R134" s="23" t="b">
        <v>0</v>
      </c>
      <c r="S134" s="23" t="b">
        <f t="shared" si="8"/>
        <v>0</v>
      </c>
      <c r="T134" s="23" t="b">
        <v>0</v>
      </c>
      <c r="U134" s="23" t="b">
        <f t="shared" si="9"/>
        <v>0</v>
      </c>
      <c r="V134" s="23" t="b">
        <v>0</v>
      </c>
      <c r="W134" s="23" t="b">
        <f t="shared" si="10"/>
        <v>0</v>
      </c>
      <c r="X134" s="23" t="b">
        <v>0</v>
      </c>
      <c r="Y134" s="23" t="b">
        <f t="shared" si="11"/>
        <v>0</v>
      </c>
      <c r="Z134" s="23" t="b">
        <v>0</v>
      </c>
      <c r="AA134" s="23" t="b">
        <f t="shared" si="12"/>
        <v>0</v>
      </c>
      <c r="AB134" s="23" t="b">
        <v>0</v>
      </c>
      <c r="AC134" s="23" t="b">
        <f t="shared" si="13"/>
        <v>0</v>
      </c>
      <c r="AD134" s="23" t="b">
        <v>0</v>
      </c>
      <c r="BE134" s="23" t="s">
        <v>1568</v>
      </c>
      <c r="BF134" s="23" t="s">
        <v>2672</v>
      </c>
      <c r="BG134" s="23" t="b">
        <v>1</v>
      </c>
      <c r="BH134" s="23">
        <v>0.178</v>
      </c>
      <c r="BI134" s="23" t="b">
        <v>0</v>
      </c>
      <c r="BJ134" s="23" t="b">
        <v>0</v>
      </c>
      <c r="BK134" s="23" t="b">
        <v>0</v>
      </c>
      <c r="BL134" s="23" t="b">
        <v>0</v>
      </c>
      <c r="BM134" s="23" t="b">
        <v>0</v>
      </c>
      <c r="BN134" s="23" t="b">
        <v>0</v>
      </c>
      <c r="BO134" s="23" t="b">
        <v>0</v>
      </c>
      <c r="BP134" s="23" t="b">
        <v>0</v>
      </c>
      <c r="BQ134" s="23" t="b">
        <v>0</v>
      </c>
      <c r="BR134" s="23" t="b">
        <v>0</v>
      </c>
      <c r="BS134" s="23" t="b">
        <v>0</v>
      </c>
    </row>
    <row r="135" ht="15.75" customHeight="1">
      <c r="A135" s="23" t="s">
        <v>1225</v>
      </c>
      <c r="B135" s="23" t="s">
        <v>2646</v>
      </c>
      <c r="C135" s="23" t="b">
        <v>1</v>
      </c>
      <c r="D135" s="23">
        <v>0.832</v>
      </c>
      <c r="E135" s="23" t="b">
        <f t="shared" si="1"/>
        <v>1</v>
      </c>
      <c r="F135" s="23" t="b">
        <v>1</v>
      </c>
      <c r="G135" s="23" t="b">
        <f t="shared" si="2"/>
        <v>1</v>
      </c>
      <c r="H135" s="23" t="b">
        <v>1</v>
      </c>
      <c r="I135" s="23" t="b">
        <f t="shared" si="3"/>
        <v>1</v>
      </c>
      <c r="J135" s="23" t="b">
        <v>1</v>
      </c>
      <c r="K135" s="23" t="b">
        <f t="shared" si="4"/>
        <v>1</v>
      </c>
      <c r="L135" s="23" t="b">
        <v>1</v>
      </c>
      <c r="M135" s="23" t="b">
        <f t="shared" si="5"/>
        <v>1</v>
      </c>
      <c r="N135" s="23" t="b">
        <v>1</v>
      </c>
      <c r="O135" s="23" t="b">
        <f t="shared" si="6"/>
        <v>1</v>
      </c>
      <c r="P135" s="23" t="b">
        <v>1</v>
      </c>
      <c r="Q135" s="23" t="b">
        <f t="shared" si="7"/>
        <v>1</v>
      </c>
      <c r="R135" s="23" t="b">
        <v>1</v>
      </c>
      <c r="S135" s="23" t="b">
        <f t="shared" si="8"/>
        <v>1</v>
      </c>
      <c r="T135" s="23" t="b">
        <v>1</v>
      </c>
      <c r="U135" s="23" t="b">
        <f t="shared" si="9"/>
        <v>1</v>
      </c>
      <c r="V135" s="23" t="b">
        <v>1</v>
      </c>
      <c r="W135" s="23" t="b">
        <f t="shared" si="10"/>
        <v>1</v>
      </c>
      <c r="X135" s="23" t="b">
        <v>1</v>
      </c>
      <c r="Y135" s="23" t="b">
        <f t="shared" si="11"/>
        <v>0</v>
      </c>
      <c r="Z135" s="23" t="b">
        <v>0</v>
      </c>
      <c r="AA135" s="23" t="b">
        <f t="shared" si="12"/>
        <v>0</v>
      </c>
      <c r="AB135" s="23" t="b">
        <v>0</v>
      </c>
      <c r="AC135" s="23" t="b">
        <f t="shared" si="13"/>
        <v>0</v>
      </c>
      <c r="AD135" s="23" t="b">
        <v>0</v>
      </c>
      <c r="BE135" s="23" t="s">
        <v>1640</v>
      </c>
      <c r="BF135" s="23" t="s">
        <v>2673</v>
      </c>
      <c r="BG135" s="23" t="b">
        <v>1</v>
      </c>
      <c r="BH135" s="23">
        <v>0.941</v>
      </c>
      <c r="BI135" s="23" t="b">
        <v>0</v>
      </c>
      <c r="BJ135" s="23" t="b">
        <v>1</v>
      </c>
      <c r="BK135" s="23" t="b">
        <v>1</v>
      </c>
      <c r="BL135" s="23" t="b">
        <v>1</v>
      </c>
      <c r="BM135" s="23" t="b">
        <v>1</v>
      </c>
      <c r="BN135" s="23" t="b">
        <v>1</v>
      </c>
      <c r="BO135" s="23" t="b">
        <v>1</v>
      </c>
      <c r="BP135" s="23" t="b">
        <v>1</v>
      </c>
      <c r="BQ135" s="23" t="b">
        <v>1</v>
      </c>
      <c r="BR135" s="23" t="b">
        <v>1</v>
      </c>
      <c r="BS135" s="23" t="b">
        <v>1</v>
      </c>
    </row>
    <row r="136" ht="15.75" customHeight="1">
      <c r="A136" s="23" t="s">
        <v>1231</v>
      </c>
      <c r="B136" s="23" t="s">
        <v>2647</v>
      </c>
      <c r="C136" s="23" t="b">
        <v>1</v>
      </c>
      <c r="D136" s="23">
        <v>0.485</v>
      </c>
      <c r="E136" s="23" t="b">
        <f t="shared" si="1"/>
        <v>1</v>
      </c>
      <c r="F136" s="23" t="b">
        <v>1</v>
      </c>
      <c r="G136" s="23" t="b">
        <f t="shared" si="2"/>
        <v>1</v>
      </c>
      <c r="H136" s="23" t="b">
        <v>1</v>
      </c>
      <c r="I136" s="23" t="b">
        <f t="shared" si="3"/>
        <v>1</v>
      </c>
      <c r="J136" s="23" t="b">
        <v>1</v>
      </c>
      <c r="K136" s="23" t="b">
        <f t="shared" si="4"/>
        <v>0</v>
      </c>
      <c r="L136" s="23" t="b">
        <v>0</v>
      </c>
      <c r="M136" s="23" t="b">
        <f t="shared" si="5"/>
        <v>0</v>
      </c>
      <c r="N136" s="23" t="b">
        <v>0</v>
      </c>
      <c r="O136" s="23" t="b">
        <f t="shared" si="6"/>
        <v>0</v>
      </c>
      <c r="P136" s="23" t="b">
        <v>0</v>
      </c>
      <c r="Q136" s="23" t="b">
        <f t="shared" si="7"/>
        <v>0</v>
      </c>
      <c r="R136" s="23" t="b">
        <v>0</v>
      </c>
      <c r="S136" s="23" t="b">
        <f t="shared" si="8"/>
        <v>0</v>
      </c>
      <c r="T136" s="23" t="b">
        <v>0</v>
      </c>
      <c r="U136" s="23" t="b">
        <f t="shared" si="9"/>
        <v>0</v>
      </c>
      <c r="V136" s="23" t="b">
        <v>0</v>
      </c>
      <c r="W136" s="23" t="b">
        <f t="shared" si="10"/>
        <v>0</v>
      </c>
      <c r="X136" s="23" t="b">
        <v>0</v>
      </c>
      <c r="Y136" s="23" t="b">
        <f t="shared" si="11"/>
        <v>0</v>
      </c>
      <c r="Z136" s="23" t="b">
        <v>0</v>
      </c>
      <c r="AA136" s="23" t="b">
        <f t="shared" si="12"/>
        <v>0</v>
      </c>
      <c r="AB136" s="23" t="b">
        <v>0</v>
      </c>
      <c r="AC136" s="23" t="b">
        <f t="shared" si="13"/>
        <v>0</v>
      </c>
      <c r="AD136" s="23" t="b">
        <v>0</v>
      </c>
      <c r="BE136" s="23" t="s">
        <v>1647</v>
      </c>
      <c r="BF136" s="23" t="s">
        <v>2674</v>
      </c>
      <c r="BG136" s="23" t="b">
        <v>1</v>
      </c>
      <c r="BH136" s="23">
        <v>0.267</v>
      </c>
      <c r="BI136" s="23" t="b">
        <v>0</v>
      </c>
      <c r="BJ136" s="23" t="b">
        <v>0</v>
      </c>
      <c r="BK136" s="23" t="b">
        <v>0</v>
      </c>
      <c r="BL136" s="23" t="b">
        <v>0</v>
      </c>
      <c r="BM136" s="23" t="b">
        <v>0</v>
      </c>
      <c r="BN136" s="23" t="b">
        <v>0</v>
      </c>
      <c r="BO136" s="23" t="b">
        <v>0</v>
      </c>
      <c r="BP136" s="23" t="b">
        <v>0</v>
      </c>
      <c r="BQ136" s="23" t="b">
        <v>0</v>
      </c>
      <c r="BR136" s="23" t="b">
        <v>0</v>
      </c>
      <c r="BS136" s="23" t="b">
        <v>0</v>
      </c>
    </row>
    <row r="137" ht="15.75" customHeight="1">
      <c r="A137" s="23" t="s">
        <v>1246</v>
      </c>
      <c r="B137" s="23" t="s">
        <v>2648</v>
      </c>
      <c r="C137" s="23" t="b">
        <v>1</v>
      </c>
      <c r="D137" s="23">
        <v>0.302</v>
      </c>
      <c r="E137" s="23" t="b">
        <f t="shared" si="1"/>
        <v>0</v>
      </c>
      <c r="F137" s="23" t="b">
        <v>0</v>
      </c>
      <c r="G137" s="23" t="b">
        <f t="shared" si="2"/>
        <v>0</v>
      </c>
      <c r="H137" s="23" t="b">
        <v>0</v>
      </c>
      <c r="I137" s="23" t="b">
        <f t="shared" si="3"/>
        <v>0</v>
      </c>
      <c r="J137" s="23" t="b">
        <v>0</v>
      </c>
      <c r="K137" s="23" t="b">
        <f t="shared" si="4"/>
        <v>0</v>
      </c>
      <c r="L137" s="23" t="b">
        <v>0</v>
      </c>
      <c r="M137" s="23" t="b">
        <f t="shared" si="5"/>
        <v>0</v>
      </c>
      <c r="N137" s="23" t="b">
        <v>0</v>
      </c>
      <c r="O137" s="23" t="b">
        <f t="shared" si="6"/>
        <v>0</v>
      </c>
      <c r="P137" s="23" t="b">
        <v>0</v>
      </c>
      <c r="Q137" s="23" t="b">
        <f t="shared" si="7"/>
        <v>0</v>
      </c>
      <c r="R137" s="23" t="b">
        <v>0</v>
      </c>
      <c r="S137" s="23" t="b">
        <f t="shared" si="8"/>
        <v>0</v>
      </c>
      <c r="T137" s="23" t="b">
        <v>0</v>
      </c>
      <c r="U137" s="23" t="b">
        <f t="shared" si="9"/>
        <v>0</v>
      </c>
      <c r="V137" s="23" t="b">
        <v>0</v>
      </c>
      <c r="W137" s="23" t="b">
        <f t="shared" si="10"/>
        <v>0</v>
      </c>
      <c r="X137" s="23" t="b">
        <v>0</v>
      </c>
      <c r="Y137" s="23" t="b">
        <f t="shared" si="11"/>
        <v>0</v>
      </c>
      <c r="Z137" s="23" t="b">
        <v>0</v>
      </c>
      <c r="AA137" s="23" t="b">
        <f t="shared" si="12"/>
        <v>0</v>
      </c>
      <c r="AB137" s="23" t="b">
        <v>0</v>
      </c>
      <c r="AC137" s="23" t="b">
        <f t="shared" si="13"/>
        <v>0</v>
      </c>
      <c r="AD137" s="23" t="b">
        <v>0</v>
      </c>
      <c r="BE137" s="23" t="s">
        <v>1654</v>
      </c>
      <c r="BF137" s="23" t="s">
        <v>2675</v>
      </c>
      <c r="BG137" s="23" t="b">
        <v>1</v>
      </c>
      <c r="BH137" s="23">
        <v>0.446</v>
      </c>
      <c r="BI137" s="23" t="b">
        <v>0</v>
      </c>
      <c r="BJ137" s="23" t="b">
        <v>0</v>
      </c>
      <c r="BK137" s="23" t="b">
        <v>0</v>
      </c>
      <c r="BL137" s="23" t="b">
        <v>0</v>
      </c>
      <c r="BM137" s="23" t="b">
        <v>0</v>
      </c>
      <c r="BN137" s="23" t="b">
        <v>0</v>
      </c>
      <c r="BO137" s="23" t="b">
        <v>0</v>
      </c>
      <c r="BP137" s="23" t="b">
        <v>0</v>
      </c>
      <c r="BQ137" s="23" t="b">
        <v>0</v>
      </c>
      <c r="BR137" s="23" t="b">
        <v>0</v>
      </c>
      <c r="BS137" s="23" t="b">
        <v>0</v>
      </c>
    </row>
    <row r="138" ht="15.75" customHeight="1">
      <c r="A138" s="23" t="s">
        <v>1262</v>
      </c>
      <c r="B138" s="23" t="s">
        <v>2539</v>
      </c>
      <c r="C138" s="23" t="b">
        <v>0</v>
      </c>
      <c r="D138" s="23">
        <v>0.248</v>
      </c>
      <c r="E138" s="23" t="b">
        <f t="shared" si="1"/>
        <v>0</v>
      </c>
      <c r="F138" s="23" t="b">
        <v>1</v>
      </c>
      <c r="G138" s="23" t="b">
        <f t="shared" si="2"/>
        <v>0</v>
      </c>
      <c r="H138" s="23" t="b">
        <v>1</v>
      </c>
      <c r="I138" s="23" t="b">
        <f t="shared" si="3"/>
        <v>0</v>
      </c>
      <c r="J138" s="23" t="b">
        <v>1</v>
      </c>
      <c r="K138" s="23" t="b">
        <f t="shared" si="4"/>
        <v>0</v>
      </c>
      <c r="L138" s="23" t="b">
        <v>1</v>
      </c>
      <c r="M138" s="23" t="b">
        <f t="shared" si="5"/>
        <v>0</v>
      </c>
      <c r="N138" s="23" t="b">
        <v>1</v>
      </c>
      <c r="O138" s="23" t="b">
        <f t="shared" si="6"/>
        <v>0</v>
      </c>
      <c r="P138" s="23" t="b">
        <v>1</v>
      </c>
      <c r="Q138" s="23" t="b">
        <f t="shared" si="7"/>
        <v>0</v>
      </c>
      <c r="R138" s="23" t="b">
        <v>1</v>
      </c>
      <c r="S138" s="23" t="b">
        <f t="shared" si="8"/>
        <v>0</v>
      </c>
      <c r="T138" s="23" t="b">
        <v>1</v>
      </c>
      <c r="U138" s="23" t="b">
        <f t="shared" si="9"/>
        <v>0</v>
      </c>
      <c r="V138" s="23" t="b">
        <v>1</v>
      </c>
      <c r="W138" s="23" t="b">
        <f t="shared" si="10"/>
        <v>0</v>
      </c>
      <c r="X138" s="23" t="b">
        <v>1</v>
      </c>
      <c r="Y138" s="23" t="b">
        <f t="shared" si="11"/>
        <v>0</v>
      </c>
      <c r="Z138" s="23" t="b">
        <v>1</v>
      </c>
      <c r="AA138" s="23" t="b">
        <f t="shared" si="12"/>
        <v>0</v>
      </c>
      <c r="AB138" s="23" t="b">
        <v>1</v>
      </c>
      <c r="AC138" s="23" t="b">
        <f t="shared" si="13"/>
        <v>0</v>
      </c>
      <c r="AD138" s="23" t="b">
        <v>1</v>
      </c>
      <c r="BE138" s="23" t="s">
        <v>1662</v>
      </c>
      <c r="BF138" s="23" t="s">
        <v>2676</v>
      </c>
      <c r="BG138" s="23" t="b">
        <v>1</v>
      </c>
      <c r="BH138" s="23">
        <v>0.396</v>
      </c>
      <c r="BI138" s="23" t="b">
        <v>0</v>
      </c>
      <c r="BJ138" s="23" t="b">
        <v>0</v>
      </c>
      <c r="BK138" s="23" t="b">
        <v>0</v>
      </c>
      <c r="BL138" s="23" t="b">
        <v>0</v>
      </c>
      <c r="BM138" s="23" t="b">
        <v>0</v>
      </c>
      <c r="BN138" s="23" t="b">
        <v>0</v>
      </c>
      <c r="BO138" s="23" t="b">
        <v>0</v>
      </c>
      <c r="BP138" s="23" t="b">
        <v>0</v>
      </c>
      <c r="BQ138" s="23" t="b">
        <v>0</v>
      </c>
      <c r="BR138" s="23" t="b">
        <v>0</v>
      </c>
      <c r="BS138" s="23" t="b">
        <v>0</v>
      </c>
    </row>
    <row r="139" ht="15.75" customHeight="1">
      <c r="A139" s="23" t="s">
        <v>1270</v>
      </c>
      <c r="B139" s="23" t="s">
        <v>2649</v>
      </c>
      <c r="C139" s="23" t="b">
        <v>1</v>
      </c>
      <c r="D139" s="23">
        <v>0.277</v>
      </c>
      <c r="E139" s="23" t="b">
        <f t="shared" si="1"/>
        <v>0</v>
      </c>
      <c r="F139" s="23" t="b">
        <v>0</v>
      </c>
      <c r="G139" s="23" t="b">
        <f t="shared" si="2"/>
        <v>0</v>
      </c>
      <c r="H139" s="23" t="b">
        <v>0</v>
      </c>
      <c r="I139" s="23" t="b">
        <f t="shared" si="3"/>
        <v>0</v>
      </c>
      <c r="J139" s="23" t="b">
        <v>0</v>
      </c>
      <c r="K139" s="23" t="b">
        <f t="shared" si="4"/>
        <v>0</v>
      </c>
      <c r="L139" s="23" t="b">
        <v>0</v>
      </c>
      <c r="M139" s="23" t="b">
        <f t="shared" si="5"/>
        <v>0</v>
      </c>
      <c r="N139" s="23" t="b">
        <v>0</v>
      </c>
      <c r="O139" s="23" t="b">
        <f t="shared" si="6"/>
        <v>0</v>
      </c>
      <c r="P139" s="23" t="b">
        <v>0</v>
      </c>
      <c r="Q139" s="23" t="b">
        <f t="shared" si="7"/>
        <v>0</v>
      </c>
      <c r="R139" s="23" t="b">
        <v>0</v>
      </c>
      <c r="S139" s="23" t="b">
        <f t="shared" si="8"/>
        <v>0</v>
      </c>
      <c r="T139" s="23" t="b">
        <v>0</v>
      </c>
      <c r="U139" s="23" t="b">
        <f t="shared" si="9"/>
        <v>0</v>
      </c>
      <c r="V139" s="23" t="b">
        <v>0</v>
      </c>
      <c r="W139" s="23" t="b">
        <f t="shared" si="10"/>
        <v>0</v>
      </c>
      <c r="X139" s="23" t="b">
        <v>0</v>
      </c>
      <c r="Y139" s="23" t="b">
        <f t="shared" si="11"/>
        <v>0</v>
      </c>
      <c r="Z139" s="23" t="b">
        <v>0</v>
      </c>
      <c r="AA139" s="23" t="b">
        <f t="shared" si="12"/>
        <v>0</v>
      </c>
      <c r="AB139" s="23" t="b">
        <v>0</v>
      </c>
      <c r="AC139" s="23" t="b">
        <f t="shared" si="13"/>
        <v>0</v>
      </c>
      <c r="AD139" s="23" t="b">
        <v>0</v>
      </c>
      <c r="BE139" s="23" t="s">
        <v>1687</v>
      </c>
      <c r="BF139" s="23" t="s">
        <v>2677</v>
      </c>
      <c r="BG139" s="23" t="b">
        <v>1</v>
      </c>
      <c r="BH139" s="23">
        <v>0.416</v>
      </c>
      <c r="BI139" s="23" t="b">
        <v>0</v>
      </c>
      <c r="BJ139" s="23" t="b">
        <v>0</v>
      </c>
      <c r="BK139" s="23" t="b">
        <v>0</v>
      </c>
      <c r="BL139" s="23" t="b">
        <v>0</v>
      </c>
      <c r="BM139" s="23" t="b">
        <v>0</v>
      </c>
      <c r="BN139" s="23" t="b">
        <v>0</v>
      </c>
      <c r="BO139" s="23" t="b">
        <v>0</v>
      </c>
      <c r="BP139" s="23" t="b">
        <v>0</v>
      </c>
      <c r="BQ139" s="23" t="b">
        <v>0</v>
      </c>
      <c r="BR139" s="23" t="b">
        <v>0</v>
      </c>
      <c r="BS139" s="23" t="b">
        <v>0</v>
      </c>
    </row>
    <row r="140" ht="15.75" customHeight="1">
      <c r="A140" s="23" t="s">
        <v>1296</v>
      </c>
      <c r="B140" s="23" t="s">
        <v>2650</v>
      </c>
      <c r="C140" s="23" t="b">
        <v>1</v>
      </c>
      <c r="D140" s="23">
        <v>0.485</v>
      </c>
      <c r="E140" s="23" t="b">
        <f t="shared" si="1"/>
        <v>1</v>
      </c>
      <c r="F140" s="23" t="b">
        <v>1</v>
      </c>
      <c r="G140" s="23" t="b">
        <f t="shared" si="2"/>
        <v>1</v>
      </c>
      <c r="H140" s="23" t="b">
        <v>1</v>
      </c>
      <c r="I140" s="23" t="b">
        <f t="shared" si="3"/>
        <v>1</v>
      </c>
      <c r="J140" s="23" t="b">
        <v>1</v>
      </c>
      <c r="K140" s="23" t="b">
        <f t="shared" si="4"/>
        <v>0</v>
      </c>
      <c r="L140" s="23" t="b">
        <v>0</v>
      </c>
      <c r="M140" s="23" t="b">
        <f t="shared" si="5"/>
        <v>0</v>
      </c>
      <c r="N140" s="23" t="b">
        <v>0</v>
      </c>
      <c r="O140" s="23" t="b">
        <f t="shared" si="6"/>
        <v>0</v>
      </c>
      <c r="P140" s="23" t="b">
        <v>0</v>
      </c>
      <c r="Q140" s="23" t="b">
        <f t="shared" si="7"/>
        <v>0</v>
      </c>
      <c r="R140" s="23" t="b">
        <v>0</v>
      </c>
      <c r="S140" s="23" t="b">
        <f t="shared" si="8"/>
        <v>0</v>
      </c>
      <c r="T140" s="23" t="b">
        <v>0</v>
      </c>
      <c r="U140" s="23" t="b">
        <f t="shared" si="9"/>
        <v>0</v>
      </c>
      <c r="V140" s="23" t="b">
        <v>0</v>
      </c>
      <c r="W140" s="23" t="b">
        <f t="shared" si="10"/>
        <v>0</v>
      </c>
      <c r="X140" s="23" t="b">
        <v>0</v>
      </c>
      <c r="Y140" s="23" t="b">
        <f t="shared" si="11"/>
        <v>0</v>
      </c>
      <c r="Z140" s="23" t="b">
        <v>0</v>
      </c>
      <c r="AA140" s="23" t="b">
        <f t="shared" si="12"/>
        <v>0</v>
      </c>
      <c r="AB140" s="23" t="b">
        <v>0</v>
      </c>
      <c r="AC140" s="23" t="b">
        <f t="shared" si="13"/>
        <v>0</v>
      </c>
      <c r="AD140" s="23" t="b">
        <v>0</v>
      </c>
      <c r="BE140" s="23" t="s">
        <v>1695</v>
      </c>
      <c r="BF140" s="23" t="s">
        <v>2678</v>
      </c>
      <c r="BG140" s="23" t="b">
        <v>1</v>
      </c>
      <c r="BH140" s="23">
        <v>0.416</v>
      </c>
      <c r="BI140" s="23" t="b">
        <v>0</v>
      </c>
      <c r="BJ140" s="23" t="b">
        <v>0</v>
      </c>
      <c r="BK140" s="23" t="b">
        <v>0</v>
      </c>
      <c r="BL140" s="23" t="b">
        <v>0</v>
      </c>
      <c r="BM140" s="23" t="b">
        <v>0</v>
      </c>
      <c r="BN140" s="23" t="b">
        <v>0</v>
      </c>
      <c r="BO140" s="23" t="b">
        <v>0</v>
      </c>
      <c r="BP140" s="23" t="b">
        <v>0</v>
      </c>
      <c r="BQ140" s="23" t="b">
        <v>0</v>
      </c>
      <c r="BR140" s="23" t="b">
        <v>0</v>
      </c>
      <c r="BS140" s="23" t="b">
        <v>0</v>
      </c>
    </row>
    <row r="141" ht="15.75" customHeight="1">
      <c r="A141" s="23" t="s">
        <v>1312</v>
      </c>
      <c r="B141" s="23" t="s">
        <v>2651</v>
      </c>
      <c r="C141" s="23" t="b">
        <v>1</v>
      </c>
      <c r="D141" s="23">
        <v>0.149</v>
      </c>
      <c r="E141" s="23" t="b">
        <f t="shared" si="1"/>
        <v>0</v>
      </c>
      <c r="F141" s="23" t="b">
        <v>0</v>
      </c>
      <c r="G141" s="23" t="b">
        <f t="shared" si="2"/>
        <v>0</v>
      </c>
      <c r="H141" s="23" t="b">
        <v>0</v>
      </c>
      <c r="I141" s="23" t="b">
        <f t="shared" si="3"/>
        <v>0</v>
      </c>
      <c r="J141" s="23" t="b">
        <v>0</v>
      </c>
      <c r="K141" s="23" t="b">
        <f t="shared" si="4"/>
        <v>0</v>
      </c>
      <c r="L141" s="23" t="b">
        <v>0</v>
      </c>
      <c r="M141" s="23" t="b">
        <f t="shared" si="5"/>
        <v>0</v>
      </c>
      <c r="N141" s="23" t="b">
        <v>0</v>
      </c>
      <c r="O141" s="23" t="b">
        <f t="shared" si="6"/>
        <v>0</v>
      </c>
      <c r="P141" s="23" t="b">
        <v>0</v>
      </c>
      <c r="Q141" s="23" t="b">
        <f t="shared" si="7"/>
        <v>0</v>
      </c>
      <c r="R141" s="23" t="b">
        <v>0</v>
      </c>
      <c r="S141" s="23" t="b">
        <f t="shared" si="8"/>
        <v>0</v>
      </c>
      <c r="T141" s="23" t="b">
        <v>0</v>
      </c>
      <c r="U141" s="23" t="b">
        <f t="shared" si="9"/>
        <v>0</v>
      </c>
      <c r="V141" s="23" t="b">
        <v>0</v>
      </c>
      <c r="W141" s="23" t="b">
        <f t="shared" si="10"/>
        <v>0</v>
      </c>
      <c r="X141" s="23" t="b">
        <v>0</v>
      </c>
      <c r="Y141" s="23" t="b">
        <f t="shared" si="11"/>
        <v>0</v>
      </c>
      <c r="Z141" s="23" t="b">
        <v>0</v>
      </c>
      <c r="AA141" s="23" t="b">
        <f t="shared" si="12"/>
        <v>0</v>
      </c>
      <c r="AB141" s="23" t="b">
        <v>0</v>
      </c>
      <c r="AC141" s="23" t="b">
        <f t="shared" si="13"/>
        <v>0</v>
      </c>
      <c r="AD141" s="23" t="b">
        <v>0</v>
      </c>
      <c r="BE141" s="23" t="s">
        <v>1703</v>
      </c>
      <c r="BF141" s="23" t="s">
        <v>2679</v>
      </c>
      <c r="BG141" s="23" t="b">
        <v>1</v>
      </c>
      <c r="BH141" s="23">
        <v>0.554</v>
      </c>
      <c r="BI141" s="23" t="b">
        <v>0</v>
      </c>
      <c r="BJ141" s="23" t="b">
        <v>0</v>
      </c>
      <c r="BK141" s="23" t="b">
        <v>0</v>
      </c>
      <c r="BL141" s="23" t="b">
        <v>0</v>
      </c>
      <c r="BM141" s="23" t="b">
        <v>0</v>
      </c>
      <c r="BN141" s="23" t="b">
        <v>0</v>
      </c>
      <c r="BO141" s="23" t="b">
        <v>0</v>
      </c>
      <c r="BP141" s="23" t="b">
        <v>0</v>
      </c>
      <c r="BQ141" s="23" t="b">
        <v>1</v>
      </c>
      <c r="BR141" s="23" t="b">
        <v>1</v>
      </c>
      <c r="BS141" s="23" t="b">
        <v>1</v>
      </c>
    </row>
    <row r="142" ht="15.75" customHeight="1">
      <c r="A142" s="23" t="s">
        <v>1320</v>
      </c>
      <c r="B142" s="23" t="s">
        <v>2652</v>
      </c>
      <c r="C142" s="23" t="b">
        <v>1</v>
      </c>
      <c r="D142" s="23">
        <v>0.188</v>
      </c>
      <c r="E142" s="23" t="b">
        <f t="shared" si="1"/>
        <v>0</v>
      </c>
      <c r="F142" s="23" t="b">
        <v>0</v>
      </c>
      <c r="G142" s="23" t="b">
        <f t="shared" si="2"/>
        <v>0</v>
      </c>
      <c r="H142" s="23" t="b">
        <v>0</v>
      </c>
      <c r="I142" s="23" t="b">
        <f t="shared" si="3"/>
        <v>0</v>
      </c>
      <c r="J142" s="23" t="b">
        <v>0</v>
      </c>
      <c r="K142" s="23" t="b">
        <f t="shared" si="4"/>
        <v>0</v>
      </c>
      <c r="L142" s="23" t="b">
        <v>0</v>
      </c>
      <c r="M142" s="23" t="b">
        <f t="shared" si="5"/>
        <v>0</v>
      </c>
      <c r="N142" s="23" t="b">
        <v>0</v>
      </c>
      <c r="O142" s="23" t="b">
        <f t="shared" si="6"/>
        <v>0</v>
      </c>
      <c r="P142" s="23" t="b">
        <v>0</v>
      </c>
      <c r="Q142" s="23" t="b">
        <f t="shared" si="7"/>
        <v>0</v>
      </c>
      <c r="R142" s="23" t="b">
        <v>0</v>
      </c>
      <c r="S142" s="23" t="b">
        <f t="shared" si="8"/>
        <v>0</v>
      </c>
      <c r="T142" s="23" t="b">
        <v>0</v>
      </c>
      <c r="U142" s="23" t="b">
        <f t="shared" si="9"/>
        <v>0</v>
      </c>
      <c r="V142" s="23" t="b">
        <v>0</v>
      </c>
      <c r="W142" s="23" t="b">
        <f t="shared" si="10"/>
        <v>0</v>
      </c>
      <c r="X142" s="23" t="b">
        <v>0</v>
      </c>
      <c r="Y142" s="23" t="b">
        <f t="shared" si="11"/>
        <v>0</v>
      </c>
      <c r="Z142" s="23" t="b">
        <v>0</v>
      </c>
      <c r="AA142" s="23" t="b">
        <f t="shared" si="12"/>
        <v>0</v>
      </c>
      <c r="AB142" s="23" t="b">
        <v>0</v>
      </c>
      <c r="AC142" s="23" t="b">
        <f t="shared" si="13"/>
        <v>0</v>
      </c>
      <c r="AD142" s="23" t="b">
        <v>0</v>
      </c>
      <c r="BE142" s="23" t="s">
        <v>1711</v>
      </c>
      <c r="BF142" s="23" t="s">
        <v>2680</v>
      </c>
      <c r="BG142" s="23" t="b">
        <v>1</v>
      </c>
      <c r="BH142" s="23">
        <v>0.109</v>
      </c>
      <c r="BI142" s="23" t="b">
        <v>0</v>
      </c>
      <c r="BJ142" s="23" t="b">
        <v>0</v>
      </c>
      <c r="BK142" s="23" t="b">
        <v>0</v>
      </c>
      <c r="BL142" s="23" t="b">
        <v>0</v>
      </c>
      <c r="BM142" s="23" t="b">
        <v>0</v>
      </c>
      <c r="BN142" s="23" t="b">
        <v>0</v>
      </c>
      <c r="BO142" s="23" t="b">
        <v>0</v>
      </c>
      <c r="BP142" s="23" t="b">
        <v>0</v>
      </c>
      <c r="BQ142" s="23" t="b">
        <v>0</v>
      </c>
      <c r="BR142" s="23" t="b">
        <v>0</v>
      </c>
      <c r="BS142" s="23" t="b">
        <v>0</v>
      </c>
    </row>
    <row r="143" ht="15.75" customHeight="1">
      <c r="A143" s="23" t="s">
        <v>1337</v>
      </c>
      <c r="B143" s="23" t="s">
        <v>2653</v>
      </c>
      <c r="C143" s="23" t="b">
        <v>1</v>
      </c>
      <c r="D143" s="23">
        <v>0.257</v>
      </c>
      <c r="E143" s="23" t="b">
        <f t="shared" si="1"/>
        <v>0</v>
      </c>
      <c r="F143" s="23" t="b">
        <v>0</v>
      </c>
      <c r="G143" s="23" t="b">
        <f t="shared" si="2"/>
        <v>0</v>
      </c>
      <c r="H143" s="23" t="b">
        <v>0</v>
      </c>
      <c r="I143" s="23" t="b">
        <f t="shared" si="3"/>
        <v>0</v>
      </c>
      <c r="J143" s="23" t="b">
        <v>0</v>
      </c>
      <c r="K143" s="23" t="b">
        <f t="shared" si="4"/>
        <v>0</v>
      </c>
      <c r="L143" s="23" t="b">
        <v>0</v>
      </c>
      <c r="M143" s="23" t="b">
        <f t="shared" si="5"/>
        <v>0</v>
      </c>
      <c r="N143" s="23" t="b">
        <v>0</v>
      </c>
      <c r="O143" s="23" t="b">
        <f t="shared" si="6"/>
        <v>0</v>
      </c>
      <c r="P143" s="23" t="b">
        <v>0</v>
      </c>
      <c r="Q143" s="23" t="b">
        <f t="shared" si="7"/>
        <v>0</v>
      </c>
      <c r="R143" s="23" t="b">
        <v>0</v>
      </c>
      <c r="S143" s="23" t="b">
        <f t="shared" si="8"/>
        <v>0</v>
      </c>
      <c r="T143" s="23" t="b">
        <v>0</v>
      </c>
      <c r="U143" s="23" t="b">
        <f t="shared" si="9"/>
        <v>0</v>
      </c>
      <c r="V143" s="23" t="b">
        <v>0</v>
      </c>
      <c r="W143" s="23" t="b">
        <f t="shared" si="10"/>
        <v>0</v>
      </c>
      <c r="X143" s="23" t="b">
        <v>0</v>
      </c>
      <c r="Y143" s="23" t="b">
        <f t="shared" si="11"/>
        <v>0</v>
      </c>
      <c r="Z143" s="23" t="b">
        <v>0</v>
      </c>
      <c r="AA143" s="23" t="b">
        <f t="shared" si="12"/>
        <v>0</v>
      </c>
      <c r="AB143" s="23" t="b">
        <v>0</v>
      </c>
      <c r="AC143" s="23" t="b">
        <f t="shared" si="13"/>
        <v>0</v>
      </c>
      <c r="AD143" s="23" t="b">
        <v>0</v>
      </c>
      <c r="BE143" s="23" t="s">
        <v>1719</v>
      </c>
      <c r="BF143" s="23" t="s">
        <v>2681</v>
      </c>
      <c r="BG143" s="23" t="b">
        <v>1</v>
      </c>
      <c r="BH143" s="23">
        <v>0.119</v>
      </c>
      <c r="BI143" s="23" t="b">
        <v>0</v>
      </c>
      <c r="BJ143" s="23" t="b">
        <v>0</v>
      </c>
      <c r="BK143" s="23" t="b">
        <v>0</v>
      </c>
      <c r="BL143" s="23" t="b">
        <v>0</v>
      </c>
      <c r="BM143" s="23" t="b">
        <v>0</v>
      </c>
      <c r="BN143" s="23" t="b">
        <v>0</v>
      </c>
      <c r="BO143" s="23" t="b">
        <v>0</v>
      </c>
      <c r="BP143" s="23" t="b">
        <v>0</v>
      </c>
      <c r="BQ143" s="23" t="b">
        <v>0</v>
      </c>
      <c r="BR143" s="23" t="b">
        <v>0</v>
      </c>
      <c r="BS143" s="23" t="b">
        <v>0</v>
      </c>
    </row>
    <row r="144" ht="15.75" customHeight="1">
      <c r="A144" s="23" t="s">
        <v>1380</v>
      </c>
      <c r="B144" s="23" t="s">
        <v>2654</v>
      </c>
      <c r="C144" s="23" t="b">
        <v>1</v>
      </c>
      <c r="D144" s="23">
        <v>0.158</v>
      </c>
      <c r="E144" s="23" t="b">
        <f t="shared" si="1"/>
        <v>0</v>
      </c>
      <c r="F144" s="23" t="b">
        <v>0</v>
      </c>
      <c r="G144" s="23" t="b">
        <f t="shared" si="2"/>
        <v>0</v>
      </c>
      <c r="H144" s="23" t="b">
        <v>0</v>
      </c>
      <c r="I144" s="23" t="b">
        <f t="shared" si="3"/>
        <v>0</v>
      </c>
      <c r="J144" s="23" t="b">
        <v>0</v>
      </c>
      <c r="K144" s="23" t="b">
        <f t="shared" si="4"/>
        <v>0</v>
      </c>
      <c r="L144" s="23" t="b">
        <v>0</v>
      </c>
      <c r="M144" s="23" t="b">
        <f t="shared" si="5"/>
        <v>0</v>
      </c>
      <c r="N144" s="23" t="b">
        <v>0</v>
      </c>
      <c r="O144" s="23" t="b">
        <f t="shared" si="6"/>
        <v>0</v>
      </c>
      <c r="P144" s="23" t="b">
        <v>0</v>
      </c>
      <c r="Q144" s="23" t="b">
        <f t="shared" si="7"/>
        <v>0</v>
      </c>
      <c r="R144" s="23" t="b">
        <v>0</v>
      </c>
      <c r="S144" s="23" t="b">
        <f t="shared" si="8"/>
        <v>0</v>
      </c>
      <c r="T144" s="23" t="b">
        <v>0</v>
      </c>
      <c r="U144" s="23" t="b">
        <f t="shared" si="9"/>
        <v>0</v>
      </c>
      <c r="V144" s="23" t="b">
        <v>0</v>
      </c>
      <c r="W144" s="23" t="b">
        <f t="shared" si="10"/>
        <v>0</v>
      </c>
      <c r="X144" s="23" t="b">
        <v>0</v>
      </c>
      <c r="Y144" s="23" t="b">
        <f t="shared" si="11"/>
        <v>0</v>
      </c>
      <c r="Z144" s="23" t="b">
        <v>0</v>
      </c>
      <c r="AA144" s="23" t="b">
        <f t="shared" si="12"/>
        <v>0</v>
      </c>
      <c r="AB144" s="23" t="b">
        <v>0</v>
      </c>
      <c r="AC144" s="23" t="b">
        <f t="shared" si="13"/>
        <v>0</v>
      </c>
      <c r="AD144" s="23" t="b">
        <v>0</v>
      </c>
      <c r="BE144" s="23" t="s">
        <v>1727</v>
      </c>
      <c r="BF144" s="23" t="s">
        <v>2682</v>
      </c>
      <c r="BG144" s="23" t="b">
        <v>1</v>
      </c>
      <c r="BH144" s="23">
        <v>0.059</v>
      </c>
      <c r="BI144" s="23" t="b">
        <v>0</v>
      </c>
      <c r="BJ144" s="23" t="b">
        <v>0</v>
      </c>
      <c r="BK144" s="23" t="b">
        <v>0</v>
      </c>
      <c r="BL144" s="23" t="b">
        <v>0</v>
      </c>
      <c r="BM144" s="23" t="b">
        <v>0</v>
      </c>
      <c r="BN144" s="23" t="b">
        <v>0</v>
      </c>
      <c r="BO144" s="23" t="b">
        <v>0</v>
      </c>
      <c r="BP144" s="23" t="b">
        <v>0</v>
      </c>
      <c r="BQ144" s="23" t="b">
        <v>0</v>
      </c>
      <c r="BR144" s="23" t="b">
        <v>0</v>
      </c>
      <c r="BS144" s="23" t="b">
        <v>0</v>
      </c>
    </row>
    <row r="145" ht="15.75" customHeight="1">
      <c r="A145" s="23" t="s">
        <v>1397</v>
      </c>
      <c r="B145" s="23" t="s">
        <v>2542</v>
      </c>
      <c r="C145" s="23" t="b">
        <v>0</v>
      </c>
      <c r="D145" s="23">
        <v>0.178</v>
      </c>
      <c r="E145" s="23" t="b">
        <f t="shared" si="1"/>
        <v>0</v>
      </c>
      <c r="F145" s="23" t="b">
        <v>1</v>
      </c>
      <c r="G145" s="23" t="b">
        <f t="shared" si="2"/>
        <v>0</v>
      </c>
      <c r="H145" s="23" t="b">
        <v>1</v>
      </c>
      <c r="I145" s="23" t="b">
        <f t="shared" si="3"/>
        <v>0</v>
      </c>
      <c r="J145" s="23" t="b">
        <v>1</v>
      </c>
      <c r="K145" s="23" t="b">
        <f t="shared" si="4"/>
        <v>0</v>
      </c>
      <c r="L145" s="23" t="b">
        <v>1</v>
      </c>
      <c r="M145" s="23" t="b">
        <f t="shared" si="5"/>
        <v>0</v>
      </c>
      <c r="N145" s="23" t="b">
        <v>1</v>
      </c>
      <c r="O145" s="23" t="b">
        <f t="shared" si="6"/>
        <v>0</v>
      </c>
      <c r="P145" s="23" t="b">
        <v>1</v>
      </c>
      <c r="Q145" s="23" t="b">
        <f t="shared" si="7"/>
        <v>0</v>
      </c>
      <c r="R145" s="23" t="b">
        <v>1</v>
      </c>
      <c r="S145" s="23" t="b">
        <f t="shared" si="8"/>
        <v>0</v>
      </c>
      <c r="T145" s="23" t="b">
        <v>1</v>
      </c>
      <c r="U145" s="23" t="b">
        <f t="shared" si="9"/>
        <v>0</v>
      </c>
      <c r="V145" s="23" t="b">
        <v>1</v>
      </c>
      <c r="W145" s="23" t="b">
        <f t="shared" si="10"/>
        <v>0</v>
      </c>
      <c r="X145" s="23" t="b">
        <v>1</v>
      </c>
      <c r="Y145" s="23" t="b">
        <f t="shared" si="11"/>
        <v>0</v>
      </c>
      <c r="Z145" s="23" t="b">
        <v>1</v>
      </c>
      <c r="AA145" s="23" t="b">
        <f t="shared" si="12"/>
        <v>0</v>
      </c>
      <c r="AB145" s="23" t="b">
        <v>1</v>
      </c>
      <c r="AC145" s="23" t="b">
        <f t="shared" si="13"/>
        <v>0</v>
      </c>
      <c r="AD145" s="23" t="b">
        <v>1</v>
      </c>
      <c r="BE145" s="23" t="s">
        <v>1735</v>
      </c>
      <c r="BF145" s="23" t="s">
        <v>2683</v>
      </c>
      <c r="BG145" s="23" t="b">
        <v>1</v>
      </c>
      <c r="BH145" s="23">
        <v>0.594</v>
      </c>
      <c r="BI145" s="23" t="b">
        <v>0</v>
      </c>
      <c r="BJ145" s="23" t="b">
        <v>0</v>
      </c>
      <c r="BK145" s="23" t="b">
        <v>0</v>
      </c>
      <c r="BL145" s="23" t="b">
        <v>0</v>
      </c>
      <c r="BM145" s="23" t="b">
        <v>0</v>
      </c>
      <c r="BN145" s="23" t="b">
        <v>0</v>
      </c>
      <c r="BO145" s="23" t="b">
        <v>0</v>
      </c>
      <c r="BP145" s="23" t="b">
        <v>0</v>
      </c>
      <c r="BQ145" s="23" t="b">
        <v>1</v>
      </c>
      <c r="BR145" s="23" t="b">
        <v>1</v>
      </c>
      <c r="BS145" s="23" t="b">
        <v>1</v>
      </c>
    </row>
    <row r="146" ht="15.75" customHeight="1">
      <c r="A146" s="23" t="s">
        <v>1405</v>
      </c>
      <c r="B146" s="23" t="s">
        <v>2544</v>
      </c>
      <c r="C146" s="23" t="b">
        <v>0</v>
      </c>
      <c r="D146" s="23">
        <v>0.495</v>
      </c>
      <c r="E146" s="23" t="b">
        <f t="shared" si="1"/>
        <v>1</v>
      </c>
      <c r="F146" s="23" t="b">
        <v>0</v>
      </c>
      <c r="G146" s="23" t="b">
        <f t="shared" si="2"/>
        <v>1</v>
      </c>
      <c r="H146" s="23" t="b">
        <v>0</v>
      </c>
      <c r="I146" s="23" t="b">
        <f t="shared" si="3"/>
        <v>1</v>
      </c>
      <c r="J146" s="23" t="b">
        <v>0</v>
      </c>
      <c r="K146" s="23" t="b">
        <f t="shared" si="4"/>
        <v>0</v>
      </c>
      <c r="L146" s="23" t="b">
        <v>1</v>
      </c>
      <c r="M146" s="23" t="b">
        <f t="shared" si="5"/>
        <v>0</v>
      </c>
      <c r="N146" s="23" t="b">
        <v>1</v>
      </c>
      <c r="O146" s="23" t="b">
        <f t="shared" si="6"/>
        <v>0</v>
      </c>
      <c r="P146" s="23" t="b">
        <v>1</v>
      </c>
      <c r="Q146" s="23" t="b">
        <f t="shared" si="7"/>
        <v>0</v>
      </c>
      <c r="R146" s="23" t="b">
        <v>1</v>
      </c>
      <c r="S146" s="23" t="b">
        <f t="shared" si="8"/>
        <v>0</v>
      </c>
      <c r="T146" s="23" t="b">
        <v>1</v>
      </c>
      <c r="U146" s="23" t="b">
        <f t="shared" si="9"/>
        <v>0</v>
      </c>
      <c r="V146" s="23" t="b">
        <v>1</v>
      </c>
      <c r="W146" s="23" t="b">
        <f t="shared" si="10"/>
        <v>0</v>
      </c>
      <c r="X146" s="23" t="b">
        <v>1</v>
      </c>
      <c r="Y146" s="23" t="b">
        <f t="shared" si="11"/>
        <v>0</v>
      </c>
      <c r="Z146" s="23" t="b">
        <v>1</v>
      </c>
      <c r="AA146" s="23" t="b">
        <f t="shared" si="12"/>
        <v>0</v>
      </c>
      <c r="AB146" s="23" t="b">
        <v>1</v>
      </c>
      <c r="AC146" s="23" t="b">
        <f t="shared" si="13"/>
        <v>0</v>
      </c>
      <c r="AD146" s="23" t="b">
        <v>1</v>
      </c>
      <c r="BE146" s="23" t="s">
        <v>1759</v>
      </c>
      <c r="BF146" s="23" t="s">
        <v>2684</v>
      </c>
      <c r="BG146" s="23" t="b">
        <v>1</v>
      </c>
      <c r="BH146" s="23">
        <v>0.396</v>
      </c>
      <c r="BI146" s="23" t="b">
        <v>0</v>
      </c>
      <c r="BJ146" s="23" t="b">
        <v>0</v>
      </c>
      <c r="BK146" s="23" t="b">
        <v>0</v>
      </c>
      <c r="BL146" s="23" t="b">
        <v>0</v>
      </c>
      <c r="BM146" s="23" t="b">
        <v>0</v>
      </c>
      <c r="BN146" s="23" t="b">
        <v>0</v>
      </c>
      <c r="BO146" s="23" t="b">
        <v>0</v>
      </c>
      <c r="BP146" s="23" t="b">
        <v>0</v>
      </c>
      <c r="BQ146" s="23" t="b">
        <v>0</v>
      </c>
      <c r="BR146" s="23" t="b">
        <v>0</v>
      </c>
      <c r="BS146" s="23" t="b">
        <v>0</v>
      </c>
    </row>
    <row r="147" ht="15.75" customHeight="1">
      <c r="A147" s="23" t="s">
        <v>1411</v>
      </c>
      <c r="B147" s="23" t="s">
        <v>2655</v>
      </c>
      <c r="C147" s="23" t="b">
        <v>1</v>
      </c>
      <c r="D147" s="23">
        <v>0.356</v>
      </c>
      <c r="E147" s="23" t="b">
        <f t="shared" si="1"/>
        <v>1</v>
      </c>
      <c r="F147" s="23" t="b">
        <v>1</v>
      </c>
      <c r="G147" s="23" t="b">
        <f t="shared" si="2"/>
        <v>0</v>
      </c>
      <c r="H147" s="23" t="b">
        <v>0</v>
      </c>
      <c r="I147" s="23" t="b">
        <f t="shared" si="3"/>
        <v>0</v>
      </c>
      <c r="J147" s="23" t="b">
        <v>0</v>
      </c>
      <c r="K147" s="23" t="b">
        <f t="shared" si="4"/>
        <v>0</v>
      </c>
      <c r="L147" s="23" t="b">
        <v>0</v>
      </c>
      <c r="M147" s="23" t="b">
        <f t="shared" si="5"/>
        <v>0</v>
      </c>
      <c r="N147" s="23" t="b">
        <v>0</v>
      </c>
      <c r="O147" s="23" t="b">
        <f t="shared" si="6"/>
        <v>0</v>
      </c>
      <c r="P147" s="23" t="b">
        <v>0</v>
      </c>
      <c r="Q147" s="23" t="b">
        <f t="shared" si="7"/>
        <v>0</v>
      </c>
      <c r="R147" s="23" t="b">
        <v>0</v>
      </c>
      <c r="S147" s="23" t="b">
        <f t="shared" si="8"/>
        <v>0</v>
      </c>
      <c r="T147" s="23" t="b">
        <v>0</v>
      </c>
      <c r="U147" s="23" t="b">
        <f t="shared" si="9"/>
        <v>0</v>
      </c>
      <c r="V147" s="23" t="b">
        <v>0</v>
      </c>
      <c r="W147" s="23" t="b">
        <f t="shared" si="10"/>
        <v>0</v>
      </c>
      <c r="X147" s="23" t="b">
        <v>0</v>
      </c>
      <c r="Y147" s="23" t="b">
        <f t="shared" si="11"/>
        <v>0</v>
      </c>
      <c r="Z147" s="23" t="b">
        <v>0</v>
      </c>
      <c r="AA147" s="23" t="b">
        <f t="shared" si="12"/>
        <v>0</v>
      </c>
      <c r="AB147" s="23" t="b">
        <v>0</v>
      </c>
      <c r="AC147" s="23" t="b">
        <f t="shared" si="13"/>
        <v>0</v>
      </c>
      <c r="AD147" s="23" t="b">
        <v>0</v>
      </c>
      <c r="BE147" s="23" t="s">
        <v>1767</v>
      </c>
      <c r="BF147" s="23" t="s">
        <v>2685</v>
      </c>
      <c r="BG147" s="23" t="b">
        <v>1</v>
      </c>
      <c r="BH147" s="23">
        <v>0.436</v>
      </c>
      <c r="BI147" s="23" t="b">
        <v>0</v>
      </c>
      <c r="BJ147" s="23" t="b">
        <v>0</v>
      </c>
      <c r="BK147" s="23" t="b">
        <v>0</v>
      </c>
      <c r="BL147" s="23" t="b">
        <v>0</v>
      </c>
      <c r="BM147" s="23" t="b">
        <v>0</v>
      </c>
      <c r="BN147" s="23" t="b">
        <v>0</v>
      </c>
      <c r="BO147" s="23" t="b">
        <v>0</v>
      </c>
      <c r="BP147" s="23" t="b">
        <v>0</v>
      </c>
      <c r="BQ147" s="23" t="b">
        <v>0</v>
      </c>
      <c r="BR147" s="23" t="b">
        <v>0</v>
      </c>
      <c r="BS147" s="23" t="b">
        <v>0</v>
      </c>
    </row>
    <row r="148" ht="15.75" customHeight="1">
      <c r="A148" s="23" t="s">
        <v>1416</v>
      </c>
      <c r="B148" s="23" t="s">
        <v>2656</v>
      </c>
      <c r="C148" s="23" t="b">
        <v>1</v>
      </c>
      <c r="D148" s="23">
        <v>0.396</v>
      </c>
      <c r="E148" s="23" t="b">
        <f t="shared" si="1"/>
        <v>1</v>
      </c>
      <c r="F148" s="23" t="b">
        <v>1</v>
      </c>
      <c r="G148" s="23" t="b">
        <f t="shared" si="2"/>
        <v>0</v>
      </c>
      <c r="H148" s="23" t="b">
        <v>0</v>
      </c>
      <c r="I148" s="23" t="b">
        <f t="shared" si="3"/>
        <v>0</v>
      </c>
      <c r="J148" s="23" t="b">
        <v>0</v>
      </c>
      <c r="K148" s="23" t="b">
        <f t="shared" si="4"/>
        <v>0</v>
      </c>
      <c r="L148" s="23" t="b">
        <v>0</v>
      </c>
      <c r="M148" s="23" t="b">
        <f t="shared" si="5"/>
        <v>0</v>
      </c>
      <c r="N148" s="23" t="b">
        <v>0</v>
      </c>
      <c r="O148" s="23" t="b">
        <f t="shared" si="6"/>
        <v>0</v>
      </c>
      <c r="P148" s="23" t="b">
        <v>0</v>
      </c>
      <c r="Q148" s="23" t="b">
        <f t="shared" si="7"/>
        <v>0</v>
      </c>
      <c r="R148" s="23" t="b">
        <v>0</v>
      </c>
      <c r="S148" s="23" t="b">
        <f t="shared" si="8"/>
        <v>0</v>
      </c>
      <c r="T148" s="23" t="b">
        <v>0</v>
      </c>
      <c r="U148" s="23" t="b">
        <f t="shared" si="9"/>
        <v>0</v>
      </c>
      <c r="V148" s="23" t="b">
        <v>0</v>
      </c>
      <c r="W148" s="23" t="b">
        <f t="shared" si="10"/>
        <v>0</v>
      </c>
      <c r="X148" s="23" t="b">
        <v>0</v>
      </c>
      <c r="Y148" s="23" t="b">
        <f t="shared" si="11"/>
        <v>0</v>
      </c>
      <c r="Z148" s="23" t="b">
        <v>0</v>
      </c>
      <c r="AA148" s="23" t="b">
        <f t="shared" si="12"/>
        <v>0</v>
      </c>
      <c r="AB148" s="23" t="b">
        <v>0</v>
      </c>
      <c r="AC148" s="23" t="b">
        <f t="shared" si="13"/>
        <v>0</v>
      </c>
      <c r="AD148" s="23" t="b">
        <v>0</v>
      </c>
      <c r="BE148" s="23" t="s">
        <v>1782</v>
      </c>
      <c r="BF148" s="23" t="s">
        <v>2686</v>
      </c>
      <c r="BG148" s="23" t="b">
        <v>1</v>
      </c>
      <c r="BH148" s="23">
        <v>0.198</v>
      </c>
      <c r="BI148" s="23" t="b">
        <v>0</v>
      </c>
      <c r="BJ148" s="23" t="b">
        <v>0</v>
      </c>
      <c r="BK148" s="23" t="b">
        <v>0</v>
      </c>
      <c r="BL148" s="23" t="b">
        <v>0</v>
      </c>
      <c r="BM148" s="23" t="b">
        <v>0</v>
      </c>
      <c r="BN148" s="23" t="b">
        <v>0</v>
      </c>
      <c r="BO148" s="23" t="b">
        <v>0</v>
      </c>
      <c r="BP148" s="23" t="b">
        <v>0</v>
      </c>
      <c r="BQ148" s="23" t="b">
        <v>0</v>
      </c>
      <c r="BR148" s="23" t="b">
        <v>0</v>
      </c>
      <c r="BS148" s="23" t="b">
        <v>0</v>
      </c>
    </row>
    <row r="149" ht="15.75" customHeight="1">
      <c r="A149" s="23" t="s">
        <v>1421</v>
      </c>
      <c r="B149" s="23" t="s">
        <v>2657</v>
      </c>
      <c r="C149" s="23" t="b">
        <v>1</v>
      </c>
      <c r="D149" s="23">
        <v>0.05</v>
      </c>
      <c r="E149" s="23" t="b">
        <f t="shared" si="1"/>
        <v>0</v>
      </c>
      <c r="F149" s="23" t="b">
        <v>0</v>
      </c>
      <c r="G149" s="23" t="b">
        <f t="shared" si="2"/>
        <v>0</v>
      </c>
      <c r="H149" s="23" t="b">
        <v>0</v>
      </c>
      <c r="I149" s="23" t="b">
        <f t="shared" si="3"/>
        <v>0</v>
      </c>
      <c r="J149" s="23" t="b">
        <v>0</v>
      </c>
      <c r="K149" s="23" t="b">
        <f t="shared" si="4"/>
        <v>0</v>
      </c>
      <c r="L149" s="23" t="b">
        <v>0</v>
      </c>
      <c r="M149" s="23" t="b">
        <f t="shared" si="5"/>
        <v>0</v>
      </c>
      <c r="N149" s="23" t="b">
        <v>0</v>
      </c>
      <c r="O149" s="23" t="b">
        <f t="shared" si="6"/>
        <v>0</v>
      </c>
      <c r="P149" s="23" t="b">
        <v>0</v>
      </c>
      <c r="Q149" s="23" t="b">
        <f t="shared" si="7"/>
        <v>0</v>
      </c>
      <c r="R149" s="23" t="b">
        <v>0</v>
      </c>
      <c r="S149" s="23" t="b">
        <f t="shared" si="8"/>
        <v>0</v>
      </c>
      <c r="T149" s="23" t="b">
        <v>0</v>
      </c>
      <c r="U149" s="23" t="b">
        <f t="shared" si="9"/>
        <v>0</v>
      </c>
      <c r="V149" s="23" t="b">
        <v>0</v>
      </c>
      <c r="W149" s="23" t="b">
        <f t="shared" si="10"/>
        <v>0</v>
      </c>
      <c r="X149" s="23" t="b">
        <v>0</v>
      </c>
      <c r="Y149" s="23" t="b">
        <f t="shared" si="11"/>
        <v>0</v>
      </c>
      <c r="Z149" s="23" t="b">
        <v>0</v>
      </c>
      <c r="AA149" s="23" t="b">
        <f t="shared" si="12"/>
        <v>0</v>
      </c>
      <c r="AB149" s="23" t="b">
        <v>0</v>
      </c>
      <c r="AC149" s="23" t="b">
        <f t="shared" si="13"/>
        <v>0</v>
      </c>
      <c r="AD149" s="23" t="b">
        <v>0</v>
      </c>
      <c r="BE149" s="23" t="s">
        <v>1821</v>
      </c>
      <c r="BF149" s="23" t="s">
        <v>2687</v>
      </c>
      <c r="BG149" s="23" t="b">
        <v>1</v>
      </c>
      <c r="BH149" s="23">
        <v>0.198</v>
      </c>
      <c r="BI149" s="23" t="b">
        <v>0</v>
      </c>
      <c r="BJ149" s="23" t="b">
        <v>0</v>
      </c>
      <c r="BK149" s="23" t="b">
        <v>0</v>
      </c>
      <c r="BL149" s="23" t="b">
        <v>0</v>
      </c>
      <c r="BM149" s="23" t="b">
        <v>0</v>
      </c>
      <c r="BN149" s="23" t="b">
        <v>0</v>
      </c>
      <c r="BO149" s="23" t="b">
        <v>0</v>
      </c>
      <c r="BP149" s="23" t="b">
        <v>0</v>
      </c>
      <c r="BQ149" s="23" t="b">
        <v>0</v>
      </c>
      <c r="BR149" s="23" t="b">
        <v>0</v>
      </c>
      <c r="BS149" s="23" t="b">
        <v>0</v>
      </c>
    </row>
    <row r="150" ht="15.75" customHeight="1">
      <c r="A150" s="23" t="s">
        <v>1426</v>
      </c>
      <c r="B150" s="23" t="s">
        <v>2546</v>
      </c>
      <c r="C150" s="23" t="b">
        <v>0</v>
      </c>
      <c r="D150" s="23">
        <v>0.366</v>
      </c>
      <c r="E150" s="23" t="b">
        <f t="shared" si="1"/>
        <v>1</v>
      </c>
      <c r="F150" s="23" t="b">
        <v>0</v>
      </c>
      <c r="G150" s="23" t="b">
        <f t="shared" si="2"/>
        <v>0</v>
      </c>
      <c r="H150" s="23" t="b">
        <v>1</v>
      </c>
      <c r="I150" s="23" t="b">
        <f t="shared" si="3"/>
        <v>0</v>
      </c>
      <c r="J150" s="23" t="b">
        <v>1</v>
      </c>
      <c r="K150" s="23" t="b">
        <f t="shared" si="4"/>
        <v>0</v>
      </c>
      <c r="L150" s="23" t="b">
        <v>1</v>
      </c>
      <c r="M150" s="23" t="b">
        <f t="shared" si="5"/>
        <v>0</v>
      </c>
      <c r="N150" s="23" t="b">
        <v>1</v>
      </c>
      <c r="O150" s="23" t="b">
        <f t="shared" si="6"/>
        <v>0</v>
      </c>
      <c r="P150" s="23" t="b">
        <v>1</v>
      </c>
      <c r="Q150" s="23" t="b">
        <f t="shared" si="7"/>
        <v>0</v>
      </c>
      <c r="R150" s="23" t="b">
        <v>1</v>
      </c>
      <c r="S150" s="23" t="b">
        <f t="shared" si="8"/>
        <v>0</v>
      </c>
      <c r="T150" s="23" t="b">
        <v>1</v>
      </c>
      <c r="U150" s="23" t="b">
        <f t="shared" si="9"/>
        <v>0</v>
      </c>
      <c r="V150" s="23" t="b">
        <v>1</v>
      </c>
      <c r="W150" s="23" t="b">
        <f t="shared" si="10"/>
        <v>0</v>
      </c>
      <c r="X150" s="23" t="b">
        <v>1</v>
      </c>
      <c r="Y150" s="23" t="b">
        <f t="shared" si="11"/>
        <v>0</v>
      </c>
      <c r="Z150" s="23" t="b">
        <v>1</v>
      </c>
      <c r="AA150" s="23" t="b">
        <f t="shared" si="12"/>
        <v>0</v>
      </c>
      <c r="AB150" s="23" t="b">
        <v>1</v>
      </c>
      <c r="AC150" s="23" t="b">
        <f t="shared" si="13"/>
        <v>0</v>
      </c>
      <c r="AD150" s="23" t="b">
        <v>1</v>
      </c>
      <c r="BE150" s="23" t="s">
        <v>1837</v>
      </c>
      <c r="BF150" s="23" t="s">
        <v>2688</v>
      </c>
      <c r="BG150" s="23" t="b">
        <v>1</v>
      </c>
      <c r="BH150" s="23">
        <v>0.594</v>
      </c>
      <c r="BI150" s="23" t="b">
        <v>0</v>
      </c>
      <c r="BJ150" s="23" t="b">
        <v>0</v>
      </c>
      <c r="BK150" s="23" t="b">
        <v>0</v>
      </c>
      <c r="BL150" s="23" t="b">
        <v>0</v>
      </c>
      <c r="BM150" s="23" t="b">
        <v>0</v>
      </c>
      <c r="BN150" s="23" t="b">
        <v>0</v>
      </c>
      <c r="BO150" s="23" t="b">
        <v>0</v>
      </c>
      <c r="BP150" s="23" t="b">
        <v>0</v>
      </c>
      <c r="BQ150" s="23" t="b">
        <v>1</v>
      </c>
      <c r="BR150" s="23" t="b">
        <v>1</v>
      </c>
      <c r="BS150" s="23" t="b">
        <v>1</v>
      </c>
    </row>
    <row r="151" ht="15.75" customHeight="1">
      <c r="A151" s="23" t="s">
        <v>1431</v>
      </c>
      <c r="B151" s="23" t="s">
        <v>2658</v>
      </c>
      <c r="C151" s="23" t="b">
        <v>1</v>
      </c>
      <c r="D151" s="23">
        <v>0.446</v>
      </c>
      <c r="E151" s="23" t="b">
        <f t="shared" si="1"/>
        <v>1</v>
      </c>
      <c r="F151" s="23" t="b">
        <v>1</v>
      </c>
      <c r="G151" s="23" t="b">
        <f t="shared" si="2"/>
        <v>1</v>
      </c>
      <c r="H151" s="23" t="b">
        <v>1</v>
      </c>
      <c r="I151" s="23" t="b">
        <f t="shared" si="3"/>
        <v>0</v>
      </c>
      <c r="J151" s="23" t="b">
        <v>0</v>
      </c>
      <c r="K151" s="23" t="b">
        <f t="shared" si="4"/>
        <v>0</v>
      </c>
      <c r="L151" s="23" t="b">
        <v>0</v>
      </c>
      <c r="M151" s="23" t="b">
        <f t="shared" si="5"/>
        <v>0</v>
      </c>
      <c r="N151" s="23" t="b">
        <v>0</v>
      </c>
      <c r="O151" s="23" t="b">
        <f t="shared" si="6"/>
        <v>0</v>
      </c>
      <c r="P151" s="23" t="b">
        <v>0</v>
      </c>
      <c r="Q151" s="23" t="b">
        <f t="shared" si="7"/>
        <v>0</v>
      </c>
      <c r="R151" s="23" t="b">
        <v>0</v>
      </c>
      <c r="S151" s="23" t="b">
        <f t="shared" si="8"/>
        <v>0</v>
      </c>
      <c r="T151" s="23" t="b">
        <v>0</v>
      </c>
      <c r="U151" s="23" t="b">
        <f t="shared" si="9"/>
        <v>0</v>
      </c>
      <c r="V151" s="23" t="b">
        <v>0</v>
      </c>
      <c r="W151" s="23" t="b">
        <f t="shared" si="10"/>
        <v>0</v>
      </c>
      <c r="X151" s="23" t="b">
        <v>0</v>
      </c>
      <c r="Y151" s="23" t="b">
        <f t="shared" si="11"/>
        <v>0</v>
      </c>
      <c r="Z151" s="23" t="b">
        <v>0</v>
      </c>
      <c r="AA151" s="23" t="b">
        <f t="shared" si="12"/>
        <v>0</v>
      </c>
      <c r="AB151" s="23" t="b">
        <v>0</v>
      </c>
      <c r="AC151" s="23" t="b">
        <f t="shared" si="13"/>
        <v>0</v>
      </c>
      <c r="AD151" s="23" t="b">
        <v>0</v>
      </c>
      <c r="BE151" s="23" t="s">
        <v>1845</v>
      </c>
      <c r="BF151" s="23" t="s">
        <v>2689</v>
      </c>
      <c r="BG151" s="23" t="b">
        <v>1</v>
      </c>
      <c r="BH151" s="23">
        <v>0.535</v>
      </c>
      <c r="BI151" s="23" t="b">
        <v>0</v>
      </c>
      <c r="BJ151" s="23" t="b">
        <v>0</v>
      </c>
      <c r="BK151" s="23" t="b">
        <v>0</v>
      </c>
      <c r="BL151" s="23" t="b">
        <v>0</v>
      </c>
      <c r="BM151" s="23" t="b">
        <v>0</v>
      </c>
      <c r="BN151" s="23" t="b">
        <v>0</v>
      </c>
      <c r="BO151" s="23" t="b">
        <v>0</v>
      </c>
      <c r="BP151" s="23" t="b">
        <v>0</v>
      </c>
      <c r="BQ151" s="23" t="b">
        <v>0</v>
      </c>
      <c r="BR151" s="23" t="b">
        <v>1</v>
      </c>
      <c r="BS151" s="23" t="b">
        <v>1</v>
      </c>
    </row>
    <row r="152" ht="15.75" customHeight="1">
      <c r="A152" s="23" t="s">
        <v>1436</v>
      </c>
      <c r="B152" s="23" t="s">
        <v>2548</v>
      </c>
      <c r="C152" s="23" t="b">
        <v>0</v>
      </c>
      <c r="D152" s="23">
        <v>0.475</v>
      </c>
      <c r="E152" s="23" t="b">
        <f t="shared" si="1"/>
        <v>1</v>
      </c>
      <c r="F152" s="23" t="b">
        <v>0</v>
      </c>
      <c r="G152" s="23" t="b">
        <f t="shared" si="2"/>
        <v>1</v>
      </c>
      <c r="H152" s="23" t="b">
        <v>0</v>
      </c>
      <c r="I152" s="23" t="b">
        <f t="shared" si="3"/>
        <v>1</v>
      </c>
      <c r="J152" s="23" t="b">
        <v>0</v>
      </c>
      <c r="K152" s="23" t="b">
        <f t="shared" si="4"/>
        <v>0</v>
      </c>
      <c r="L152" s="23" t="b">
        <v>1</v>
      </c>
      <c r="M152" s="23" t="b">
        <f t="shared" si="5"/>
        <v>0</v>
      </c>
      <c r="N152" s="23" t="b">
        <v>1</v>
      </c>
      <c r="O152" s="23" t="b">
        <f t="shared" si="6"/>
        <v>0</v>
      </c>
      <c r="P152" s="23" t="b">
        <v>1</v>
      </c>
      <c r="Q152" s="23" t="b">
        <f t="shared" si="7"/>
        <v>0</v>
      </c>
      <c r="R152" s="23" t="b">
        <v>1</v>
      </c>
      <c r="S152" s="23" t="b">
        <f t="shared" si="8"/>
        <v>0</v>
      </c>
      <c r="T152" s="23" t="b">
        <v>1</v>
      </c>
      <c r="U152" s="23" t="b">
        <f t="shared" si="9"/>
        <v>0</v>
      </c>
      <c r="V152" s="23" t="b">
        <v>1</v>
      </c>
      <c r="W152" s="23" t="b">
        <f t="shared" si="10"/>
        <v>0</v>
      </c>
      <c r="X152" s="23" t="b">
        <v>1</v>
      </c>
      <c r="Y152" s="23" t="b">
        <f t="shared" si="11"/>
        <v>0</v>
      </c>
      <c r="Z152" s="23" t="b">
        <v>1</v>
      </c>
      <c r="AA152" s="23" t="b">
        <f t="shared" si="12"/>
        <v>0</v>
      </c>
      <c r="AB152" s="23" t="b">
        <v>1</v>
      </c>
      <c r="AC152" s="23" t="b">
        <f t="shared" si="13"/>
        <v>0</v>
      </c>
      <c r="AD152" s="23" t="b">
        <v>1</v>
      </c>
      <c r="BE152" s="23" t="s">
        <v>1852</v>
      </c>
      <c r="BF152" s="23" t="s">
        <v>2690</v>
      </c>
      <c r="BG152" s="23" t="b">
        <v>1</v>
      </c>
      <c r="BH152" s="23">
        <v>0.752</v>
      </c>
      <c r="BI152" s="23" t="b">
        <v>0</v>
      </c>
      <c r="BJ152" s="23" t="b">
        <v>0</v>
      </c>
      <c r="BK152" s="23" t="b">
        <v>0</v>
      </c>
      <c r="BL152" s="23" t="b">
        <v>0</v>
      </c>
      <c r="BM152" s="23" t="b">
        <v>1</v>
      </c>
      <c r="BN152" s="23" t="b">
        <v>1</v>
      </c>
      <c r="BO152" s="23" t="b">
        <v>1</v>
      </c>
      <c r="BP152" s="23" t="b">
        <v>1</v>
      </c>
      <c r="BQ152" s="23" t="b">
        <v>1</v>
      </c>
      <c r="BR152" s="23" t="b">
        <v>1</v>
      </c>
      <c r="BS152" s="23" t="b">
        <v>1</v>
      </c>
    </row>
    <row r="153" ht="15.75" customHeight="1">
      <c r="A153" s="23" t="s">
        <v>1441</v>
      </c>
      <c r="B153" s="23" t="s">
        <v>2659</v>
      </c>
      <c r="C153" s="23" t="b">
        <v>1</v>
      </c>
      <c r="D153" s="23">
        <v>0.188</v>
      </c>
      <c r="E153" s="23" t="b">
        <f t="shared" si="1"/>
        <v>0</v>
      </c>
      <c r="F153" s="23" t="b">
        <v>0</v>
      </c>
      <c r="G153" s="23" t="b">
        <f t="shared" si="2"/>
        <v>0</v>
      </c>
      <c r="H153" s="23" t="b">
        <v>0</v>
      </c>
      <c r="I153" s="23" t="b">
        <f t="shared" si="3"/>
        <v>0</v>
      </c>
      <c r="J153" s="23" t="b">
        <v>0</v>
      </c>
      <c r="K153" s="23" t="b">
        <f t="shared" si="4"/>
        <v>0</v>
      </c>
      <c r="L153" s="23" t="b">
        <v>0</v>
      </c>
      <c r="M153" s="23" t="b">
        <f t="shared" si="5"/>
        <v>0</v>
      </c>
      <c r="N153" s="23" t="b">
        <v>0</v>
      </c>
      <c r="O153" s="23" t="b">
        <f t="shared" si="6"/>
        <v>0</v>
      </c>
      <c r="P153" s="23" t="b">
        <v>0</v>
      </c>
      <c r="Q153" s="23" t="b">
        <f t="shared" si="7"/>
        <v>0</v>
      </c>
      <c r="R153" s="23" t="b">
        <v>0</v>
      </c>
      <c r="S153" s="23" t="b">
        <f t="shared" si="8"/>
        <v>0</v>
      </c>
      <c r="T153" s="23" t="b">
        <v>0</v>
      </c>
      <c r="U153" s="23" t="b">
        <f t="shared" si="9"/>
        <v>0</v>
      </c>
      <c r="V153" s="23" t="b">
        <v>0</v>
      </c>
      <c r="W153" s="23" t="b">
        <f t="shared" si="10"/>
        <v>0</v>
      </c>
      <c r="X153" s="23" t="b">
        <v>0</v>
      </c>
      <c r="Y153" s="23" t="b">
        <f t="shared" si="11"/>
        <v>0</v>
      </c>
      <c r="Z153" s="23" t="b">
        <v>0</v>
      </c>
      <c r="AA153" s="23" t="b">
        <f t="shared" si="12"/>
        <v>0</v>
      </c>
      <c r="AB153" s="23" t="b">
        <v>0</v>
      </c>
      <c r="AC153" s="23" t="b">
        <f t="shared" si="13"/>
        <v>0</v>
      </c>
      <c r="AD153" s="23" t="b">
        <v>0</v>
      </c>
      <c r="BE153" s="23" t="s">
        <v>1876</v>
      </c>
      <c r="BF153" s="23" t="s">
        <v>2691</v>
      </c>
      <c r="BG153" s="23" t="b">
        <v>1</v>
      </c>
      <c r="BH153" s="23">
        <v>0.505</v>
      </c>
      <c r="BI153" s="23" t="b">
        <v>0</v>
      </c>
      <c r="BJ153" s="23" t="b">
        <v>0</v>
      </c>
      <c r="BK153" s="23" t="b">
        <v>0</v>
      </c>
      <c r="BL153" s="23" t="b">
        <v>0</v>
      </c>
      <c r="BM153" s="23" t="b">
        <v>0</v>
      </c>
      <c r="BN153" s="23" t="b">
        <v>0</v>
      </c>
      <c r="BO153" s="23" t="b">
        <v>0</v>
      </c>
      <c r="BP153" s="23" t="b">
        <v>0</v>
      </c>
      <c r="BQ153" s="23" t="b">
        <v>0</v>
      </c>
      <c r="BR153" s="23" t="b">
        <v>1</v>
      </c>
      <c r="BS153" s="23" t="b">
        <v>1</v>
      </c>
    </row>
    <row r="154" ht="15.75" customHeight="1">
      <c r="A154" s="23" t="s">
        <v>1446</v>
      </c>
      <c r="B154" s="23" t="s">
        <v>2550</v>
      </c>
      <c r="C154" s="23" t="b">
        <v>0</v>
      </c>
      <c r="D154" s="23">
        <v>0.099</v>
      </c>
      <c r="E154" s="23" t="b">
        <f t="shared" si="1"/>
        <v>0</v>
      </c>
      <c r="F154" s="23" t="b">
        <v>1</v>
      </c>
      <c r="G154" s="23" t="b">
        <f t="shared" si="2"/>
        <v>0</v>
      </c>
      <c r="H154" s="23" t="b">
        <v>1</v>
      </c>
      <c r="I154" s="23" t="b">
        <f t="shared" si="3"/>
        <v>0</v>
      </c>
      <c r="J154" s="23" t="b">
        <v>1</v>
      </c>
      <c r="K154" s="23" t="b">
        <f t="shared" si="4"/>
        <v>0</v>
      </c>
      <c r="L154" s="23" t="b">
        <v>1</v>
      </c>
      <c r="M154" s="23" t="b">
        <f t="shared" si="5"/>
        <v>0</v>
      </c>
      <c r="N154" s="23" t="b">
        <v>1</v>
      </c>
      <c r="O154" s="23" t="b">
        <f t="shared" si="6"/>
        <v>0</v>
      </c>
      <c r="P154" s="23" t="b">
        <v>1</v>
      </c>
      <c r="Q154" s="23" t="b">
        <f t="shared" si="7"/>
        <v>0</v>
      </c>
      <c r="R154" s="23" t="b">
        <v>1</v>
      </c>
      <c r="S154" s="23" t="b">
        <f t="shared" si="8"/>
        <v>0</v>
      </c>
      <c r="T154" s="23" t="b">
        <v>1</v>
      </c>
      <c r="U154" s="23" t="b">
        <f t="shared" si="9"/>
        <v>0</v>
      </c>
      <c r="V154" s="23" t="b">
        <v>1</v>
      </c>
      <c r="W154" s="23" t="b">
        <f t="shared" si="10"/>
        <v>0</v>
      </c>
      <c r="X154" s="23" t="b">
        <v>1</v>
      </c>
      <c r="Y154" s="23" t="b">
        <f t="shared" si="11"/>
        <v>0</v>
      </c>
      <c r="Z154" s="23" t="b">
        <v>1</v>
      </c>
      <c r="AA154" s="23" t="b">
        <f t="shared" si="12"/>
        <v>0</v>
      </c>
      <c r="AB154" s="23" t="b">
        <v>1</v>
      </c>
      <c r="AC154" s="23" t="b">
        <f t="shared" si="13"/>
        <v>0</v>
      </c>
      <c r="AD154" s="23" t="b">
        <v>1</v>
      </c>
      <c r="BE154" s="23" t="s">
        <v>1884</v>
      </c>
      <c r="BF154" s="23" t="s">
        <v>2692</v>
      </c>
      <c r="BG154" s="23" t="b">
        <v>1</v>
      </c>
      <c r="BH154" s="23">
        <v>0.396</v>
      </c>
      <c r="BI154" s="23" t="b">
        <v>0</v>
      </c>
      <c r="BJ154" s="23" t="b">
        <v>0</v>
      </c>
      <c r="BK154" s="23" t="b">
        <v>0</v>
      </c>
      <c r="BL154" s="23" t="b">
        <v>0</v>
      </c>
      <c r="BM154" s="23" t="b">
        <v>0</v>
      </c>
      <c r="BN154" s="23" t="b">
        <v>0</v>
      </c>
      <c r="BO154" s="23" t="b">
        <v>0</v>
      </c>
      <c r="BP154" s="23" t="b">
        <v>0</v>
      </c>
      <c r="BQ154" s="23" t="b">
        <v>0</v>
      </c>
      <c r="BR154" s="23" t="b">
        <v>0</v>
      </c>
      <c r="BS154" s="23" t="b">
        <v>0</v>
      </c>
    </row>
    <row r="155" ht="15.75" customHeight="1">
      <c r="A155" s="23" t="s">
        <v>1461</v>
      </c>
      <c r="B155" s="23" t="s">
        <v>2660</v>
      </c>
      <c r="C155" s="23" t="b">
        <v>1</v>
      </c>
      <c r="D155" s="23">
        <v>0.05</v>
      </c>
      <c r="E155" s="23" t="b">
        <f t="shared" si="1"/>
        <v>0</v>
      </c>
      <c r="F155" s="23" t="b">
        <v>0</v>
      </c>
      <c r="G155" s="23" t="b">
        <f t="shared" si="2"/>
        <v>0</v>
      </c>
      <c r="H155" s="23" t="b">
        <v>0</v>
      </c>
      <c r="I155" s="23" t="b">
        <f t="shared" si="3"/>
        <v>0</v>
      </c>
      <c r="J155" s="23" t="b">
        <v>0</v>
      </c>
      <c r="K155" s="23" t="b">
        <f t="shared" si="4"/>
        <v>0</v>
      </c>
      <c r="L155" s="23" t="b">
        <v>0</v>
      </c>
      <c r="M155" s="23" t="b">
        <f t="shared" si="5"/>
        <v>0</v>
      </c>
      <c r="N155" s="23" t="b">
        <v>0</v>
      </c>
      <c r="O155" s="23" t="b">
        <f t="shared" si="6"/>
        <v>0</v>
      </c>
      <c r="P155" s="23" t="b">
        <v>0</v>
      </c>
      <c r="Q155" s="23" t="b">
        <f t="shared" si="7"/>
        <v>0</v>
      </c>
      <c r="R155" s="23" t="b">
        <v>0</v>
      </c>
      <c r="S155" s="23" t="b">
        <f t="shared" si="8"/>
        <v>0</v>
      </c>
      <c r="T155" s="23" t="b">
        <v>0</v>
      </c>
      <c r="U155" s="23" t="b">
        <f t="shared" si="9"/>
        <v>0</v>
      </c>
      <c r="V155" s="23" t="b">
        <v>0</v>
      </c>
      <c r="W155" s="23" t="b">
        <f t="shared" si="10"/>
        <v>0</v>
      </c>
      <c r="X155" s="23" t="b">
        <v>0</v>
      </c>
      <c r="Y155" s="23" t="b">
        <f t="shared" si="11"/>
        <v>0</v>
      </c>
      <c r="Z155" s="23" t="b">
        <v>0</v>
      </c>
      <c r="AA155" s="23" t="b">
        <f t="shared" si="12"/>
        <v>0</v>
      </c>
      <c r="AB155" s="23" t="b">
        <v>0</v>
      </c>
      <c r="AC155" s="23" t="b">
        <f t="shared" si="13"/>
        <v>0</v>
      </c>
      <c r="AD155" s="23" t="b">
        <v>0</v>
      </c>
      <c r="BE155" s="23" t="s">
        <v>1892</v>
      </c>
      <c r="BF155" s="23" t="s">
        <v>2693</v>
      </c>
      <c r="BG155" s="23" t="b">
        <v>1</v>
      </c>
      <c r="BH155" s="23">
        <v>0.594</v>
      </c>
      <c r="BI155" s="23" t="b">
        <v>0</v>
      </c>
      <c r="BJ155" s="23" t="b">
        <v>0</v>
      </c>
      <c r="BK155" s="23" t="b">
        <v>0</v>
      </c>
      <c r="BL155" s="23" t="b">
        <v>0</v>
      </c>
      <c r="BM155" s="23" t="b">
        <v>0</v>
      </c>
      <c r="BN155" s="23" t="b">
        <v>0</v>
      </c>
      <c r="BO155" s="23" t="b">
        <v>0</v>
      </c>
      <c r="BP155" s="23" t="b">
        <v>0</v>
      </c>
      <c r="BQ155" s="23" t="b">
        <v>1</v>
      </c>
      <c r="BR155" s="23" t="b">
        <v>1</v>
      </c>
      <c r="BS155" s="23" t="b">
        <v>1</v>
      </c>
    </row>
    <row r="156" ht="15.75" customHeight="1">
      <c r="A156" s="23" t="s">
        <v>1469</v>
      </c>
      <c r="B156" s="23" t="s">
        <v>2661</v>
      </c>
      <c r="C156" s="23" t="b">
        <v>1</v>
      </c>
      <c r="D156" s="23">
        <v>0.287</v>
      </c>
      <c r="E156" s="23" t="b">
        <f t="shared" si="1"/>
        <v>0</v>
      </c>
      <c r="F156" s="23" t="b">
        <v>0</v>
      </c>
      <c r="G156" s="23" t="b">
        <f t="shared" si="2"/>
        <v>0</v>
      </c>
      <c r="H156" s="23" t="b">
        <v>0</v>
      </c>
      <c r="I156" s="23" t="b">
        <f t="shared" si="3"/>
        <v>0</v>
      </c>
      <c r="J156" s="23" t="b">
        <v>0</v>
      </c>
      <c r="K156" s="23" t="b">
        <f t="shared" si="4"/>
        <v>0</v>
      </c>
      <c r="L156" s="23" t="b">
        <v>0</v>
      </c>
      <c r="M156" s="23" t="b">
        <f t="shared" si="5"/>
        <v>0</v>
      </c>
      <c r="N156" s="23" t="b">
        <v>0</v>
      </c>
      <c r="O156" s="23" t="b">
        <f t="shared" si="6"/>
        <v>0</v>
      </c>
      <c r="P156" s="23" t="b">
        <v>0</v>
      </c>
      <c r="Q156" s="23" t="b">
        <f t="shared" si="7"/>
        <v>0</v>
      </c>
      <c r="R156" s="23" t="b">
        <v>0</v>
      </c>
      <c r="S156" s="23" t="b">
        <f t="shared" si="8"/>
        <v>0</v>
      </c>
      <c r="T156" s="23" t="b">
        <v>0</v>
      </c>
      <c r="U156" s="23" t="b">
        <f t="shared" si="9"/>
        <v>0</v>
      </c>
      <c r="V156" s="23" t="b">
        <v>0</v>
      </c>
      <c r="W156" s="23" t="b">
        <f t="shared" si="10"/>
        <v>0</v>
      </c>
      <c r="X156" s="23" t="b">
        <v>0</v>
      </c>
      <c r="Y156" s="23" t="b">
        <f t="shared" si="11"/>
        <v>0</v>
      </c>
      <c r="Z156" s="23" t="b">
        <v>0</v>
      </c>
      <c r="AA156" s="23" t="b">
        <f t="shared" si="12"/>
        <v>0</v>
      </c>
      <c r="AB156" s="23" t="b">
        <v>0</v>
      </c>
      <c r="AC156" s="23" t="b">
        <f t="shared" si="13"/>
        <v>0</v>
      </c>
      <c r="AD156" s="23" t="b">
        <v>0</v>
      </c>
      <c r="BE156" s="23" t="s">
        <v>1994</v>
      </c>
      <c r="BF156" s="23" t="s">
        <v>2694</v>
      </c>
      <c r="BG156" s="23" t="b">
        <v>1</v>
      </c>
      <c r="BH156" s="23">
        <v>0.535</v>
      </c>
      <c r="BI156" s="23" t="b">
        <v>0</v>
      </c>
      <c r="BJ156" s="23" t="b">
        <v>0</v>
      </c>
      <c r="BK156" s="23" t="b">
        <v>0</v>
      </c>
      <c r="BL156" s="23" t="b">
        <v>0</v>
      </c>
      <c r="BM156" s="23" t="b">
        <v>0</v>
      </c>
      <c r="BN156" s="23" t="b">
        <v>0</v>
      </c>
      <c r="BO156" s="23" t="b">
        <v>0</v>
      </c>
      <c r="BP156" s="23" t="b">
        <v>0</v>
      </c>
      <c r="BQ156" s="23" t="b">
        <v>0</v>
      </c>
      <c r="BR156" s="23" t="b">
        <v>1</v>
      </c>
      <c r="BS156" s="23" t="b">
        <v>1</v>
      </c>
    </row>
    <row r="157" ht="15.75" customHeight="1">
      <c r="A157" s="23" t="s">
        <v>1475</v>
      </c>
      <c r="B157" s="23" t="s">
        <v>2662</v>
      </c>
      <c r="C157" s="23" t="b">
        <v>1</v>
      </c>
      <c r="D157" s="23">
        <v>0.307</v>
      </c>
      <c r="E157" s="23" t="b">
        <f t="shared" si="1"/>
        <v>0</v>
      </c>
      <c r="F157" s="23" t="b">
        <v>0</v>
      </c>
      <c r="G157" s="23" t="b">
        <f t="shared" si="2"/>
        <v>0</v>
      </c>
      <c r="H157" s="23" t="b">
        <v>0</v>
      </c>
      <c r="I157" s="23" t="b">
        <f t="shared" si="3"/>
        <v>0</v>
      </c>
      <c r="J157" s="23" t="b">
        <v>0</v>
      </c>
      <c r="K157" s="23" t="b">
        <f t="shared" si="4"/>
        <v>0</v>
      </c>
      <c r="L157" s="23" t="b">
        <v>0</v>
      </c>
      <c r="M157" s="23" t="b">
        <f t="shared" si="5"/>
        <v>0</v>
      </c>
      <c r="N157" s="23" t="b">
        <v>0</v>
      </c>
      <c r="O157" s="23" t="b">
        <f t="shared" si="6"/>
        <v>0</v>
      </c>
      <c r="P157" s="23" t="b">
        <v>0</v>
      </c>
      <c r="Q157" s="23" t="b">
        <f t="shared" si="7"/>
        <v>0</v>
      </c>
      <c r="R157" s="23" t="b">
        <v>0</v>
      </c>
      <c r="S157" s="23" t="b">
        <f t="shared" si="8"/>
        <v>0</v>
      </c>
      <c r="T157" s="23" t="b">
        <v>0</v>
      </c>
      <c r="U157" s="23" t="b">
        <f t="shared" si="9"/>
        <v>0</v>
      </c>
      <c r="V157" s="23" t="b">
        <v>0</v>
      </c>
      <c r="W157" s="23" t="b">
        <f t="shared" si="10"/>
        <v>0</v>
      </c>
      <c r="X157" s="23" t="b">
        <v>0</v>
      </c>
      <c r="Y157" s="23" t="b">
        <f t="shared" si="11"/>
        <v>0</v>
      </c>
      <c r="Z157" s="23" t="b">
        <v>0</v>
      </c>
      <c r="AA157" s="23" t="b">
        <f t="shared" si="12"/>
        <v>0</v>
      </c>
      <c r="AB157" s="23" t="b">
        <v>0</v>
      </c>
      <c r="AC157" s="23" t="b">
        <f t="shared" si="13"/>
        <v>0</v>
      </c>
      <c r="AD157" s="23" t="b">
        <v>0</v>
      </c>
      <c r="BE157" s="23" t="s">
        <v>2000</v>
      </c>
      <c r="BF157" s="23" t="s">
        <v>2695</v>
      </c>
      <c r="BG157" s="23" t="b">
        <v>1</v>
      </c>
      <c r="BH157" s="23">
        <v>0.515</v>
      </c>
      <c r="BI157" s="23" t="b">
        <v>0</v>
      </c>
      <c r="BJ157" s="23" t="b">
        <v>0</v>
      </c>
      <c r="BK157" s="23" t="b">
        <v>0</v>
      </c>
      <c r="BL157" s="23" t="b">
        <v>0</v>
      </c>
      <c r="BM157" s="23" t="b">
        <v>0</v>
      </c>
      <c r="BN157" s="23" t="b">
        <v>0</v>
      </c>
      <c r="BO157" s="23" t="b">
        <v>0</v>
      </c>
      <c r="BP157" s="23" t="b">
        <v>0</v>
      </c>
      <c r="BQ157" s="23" t="b">
        <v>0</v>
      </c>
      <c r="BR157" s="23" t="b">
        <v>1</v>
      </c>
      <c r="BS157" s="23" t="b">
        <v>1</v>
      </c>
    </row>
    <row r="158" ht="15.75" customHeight="1">
      <c r="A158" s="23" t="s">
        <v>1490</v>
      </c>
      <c r="B158" s="23" t="s">
        <v>2663</v>
      </c>
      <c r="C158" s="23" t="b">
        <v>1</v>
      </c>
      <c r="D158" s="23">
        <v>0.257</v>
      </c>
      <c r="E158" s="23" t="b">
        <f t="shared" si="1"/>
        <v>0</v>
      </c>
      <c r="F158" s="23" t="b">
        <v>0</v>
      </c>
      <c r="G158" s="23" t="b">
        <f t="shared" si="2"/>
        <v>0</v>
      </c>
      <c r="H158" s="23" t="b">
        <v>0</v>
      </c>
      <c r="I158" s="23" t="b">
        <f t="shared" si="3"/>
        <v>0</v>
      </c>
      <c r="J158" s="23" t="b">
        <v>0</v>
      </c>
      <c r="K158" s="23" t="b">
        <f t="shared" si="4"/>
        <v>0</v>
      </c>
      <c r="L158" s="23" t="b">
        <v>0</v>
      </c>
      <c r="M158" s="23" t="b">
        <f t="shared" si="5"/>
        <v>0</v>
      </c>
      <c r="N158" s="23" t="b">
        <v>0</v>
      </c>
      <c r="O158" s="23" t="b">
        <f t="shared" si="6"/>
        <v>0</v>
      </c>
      <c r="P158" s="23" t="b">
        <v>0</v>
      </c>
      <c r="Q158" s="23" t="b">
        <f t="shared" si="7"/>
        <v>0</v>
      </c>
      <c r="R158" s="23" t="b">
        <v>0</v>
      </c>
      <c r="S158" s="23" t="b">
        <f t="shared" si="8"/>
        <v>0</v>
      </c>
      <c r="T158" s="23" t="b">
        <v>0</v>
      </c>
      <c r="U158" s="23" t="b">
        <f t="shared" si="9"/>
        <v>0</v>
      </c>
      <c r="V158" s="23" t="b">
        <v>0</v>
      </c>
      <c r="W158" s="23" t="b">
        <f t="shared" si="10"/>
        <v>0</v>
      </c>
      <c r="X158" s="23" t="b">
        <v>0</v>
      </c>
      <c r="Y158" s="23" t="b">
        <f t="shared" si="11"/>
        <v>0</v>
      </c>
      <c r="Z158" s="23" t="b">
        <v>0</v>
      </c>
      <c r="AA158" s="23" t="b">
        <f t="shared" si="12"/>
        <v>0</v>
      </c>
      <c r="AB158" s="23" t="b">
        <v>0</v>
      </c>
      <c r="AC158" s="23" t="b">
        <f t="shared" si="13"/>
        <v>0</v>
      </c>
      <c r="AD158" s="23" t="b">
        <v>0</v>
      </c>
      <c r="BE158" s="23" t="s">
        <v>2015</v>
      </c>
      <c r="BF158" s="23" t="s">
        <v>2696</v>
      </c>
      <c r="BG158" s="23" t="b">
        <v>1</v>
      </c>
      <c r="BH158" s="23">
        <v>0.277</v>
      </c>
      <c r="BI158" s="23" t="b">
        <v>0</v>
      </c>
      <c r="BJ158" s="23" t="b">
        <v>0</v>
      </c>
      <c r="BK158" s="23" t="b">
        <v>0</v>
      </c>
      <c r="BL158" s="23" t="b">
        <v>0</v>
      </c>
      <c r="BM158" s="23" t="b">
        <v>0</v>
      </c>
      <c r="BN158" s="23" t="b">
        <v>0</v>
      </c>
      <c r="BO158" s="23" t="b">
        <v>0</v>
      </c>
      <c r="BP158" s="23" t="b">
        <v>0</v>
      </c>
      <c r="BQ158" s="23" t="b">
        <v>0</v>
      </c>
      <c r="BR158" s="23" t="b">
        <v>0</v>
      </c>
      <c r="BS158" s="23" t="b">
        <v>0</v>
      </c>
    </row>
    <row r="159" ht="15.75" customHeight="1">
      <c r="A159" s="23" t="s">
        <v>1497</v>
      </c>
      <c r="B159" s="23" t="s">
        <v>2664</v>
      </c>
      <c r="C159" s="23" t="b">
        <v>1</v>
      </c>
      <c r="D159" s="23">
        <v>0.356</v>
      </c>
      <c r="E159" s="23" t="b">
        <f t="shared" si="1"/>
        <v>1</v>
      </c>
      <c r="F159" s="23" t="b">
        <v>1</v>
      </c>
      <c r="G159" s="23" t="b">
        <f t="shared" si="2"/>
        <v>0</v>
      </c>
      <c r="H159" s="23" t="b">
        <v>0</v>
      </c>
      <c r="I159" s="23" t="b">
        <f t="shared" si="3"/>
        <v>0</v>
      </c>
      <c r="J159" s="23" t="b">
        <v>0</v>
      </c>
      <c r="K159" s="23" t="b">
        <f t="shared" si="4"/>
        <v>0</v>
      </c>
      <c r="L159" s="23" t="b">
        <v>0</v>
      </c>
      <c r="M159" s="23" t="b">
        <f t="shared" si="5"/>
        <v>0</v>
      </c>
      <c r="N159" s="23" t="b">
        <v>0</v>
      </c>
      <c r="O159" s="23" t="b">
        <f t="shared" si="6"/>
        <v>0</v>
      </c>
      <c r="P159" s="23" t="b">
        <v>0</v>
      </c>
      <c r="Q159" s="23" t="b">
        <f t="shared" si="7"/>
        <v>0</v>
      </c>
      <c r="R159" s="23" t="b">
        <v>0</v>
      </c>
      <c r="S159" s="23" t="b">
        <f t="shared" si="8"/>
        <v>0</v>
      </c>
      <c r="T159" s="23" t="b">
        <v>0</v>
      </c>
      <c r="U159" s="23" t="b">
        <f t="shared" si="9"/>
        <v>0</v>
      </c>
      <c r="V159" s="23" t="b">
        <v>0</v>
      </c>
      <c r="W159" s="23" t="b">
        <f t="shared" si="10"/>
        <v>0</v>
      </c>
      <c r="X159" s="23" t="b">
        <v>0</v>
      </c>
      <c r="Y159" s="23" t="b">
        <f t="shared" si="11"/>
        <v>0</v>
      </c>
      <c r="Z159" s="23" t="b">
        <v>0</v>
      </c>
      <c r="AA159" s="23" t="b">
        <f t="shared" si="12"/>
        <v>0</v>
      </c>
      <c r="AB159" s="23" t="b">
        <v>0</v>
      </c>
      <c r="AC159" s="23" t="b">
        <f t="shared" si="13"/>
        <v>0</v>
      </c>
      <c r="AD159" s="23" t="b">
        <v>0</v>
      </c>
      <c r="BE159" s="23" t="s">
        <v>2032</v>
      </c>
      <c r="BF159" s="23" t="s">
        <v>2697</v>
      </c>
      <c r="BG159" s="23" t="b">
        <v>1</v>
      </c>
      <c r="BH159" s="23">
        <v>0.356</v>
      </c>
      <c r="BI159" s="23" t="b">
        <v>0</v>
      </c>
      <c r="BJ159" s="23" t="b">
        <v>0</v>
      </c>
      <c r="BK159" s="23" t="b">
        <v>0</v>
      </c>
      <c r="BL159" s="23" t="b">
        <v>0</v>
      </c>
      <c r="BM159" s="23" t="b">
        <v>0</v>
      </c>
      <c r="BN159" s="23" t="b">
        <v>0</v>
      </c>
      <c r="BO159" s="23" t="b">
        <v>0</v>
      </c>
      <c r="BP159" s="23" t="b">
        <v>0</v>
      </c>
      <c r="BQ159" s="23" t="b">
        <v>0</v>
      </c>
      <c r="BR159" s="23" t="b">
        <v>0</v>
      </c>
      <c r="BS159" s="23" t="b">
        <v>0</v>
      </c>
    </row>
    <row r="160" ht="15.75" customHeight="1">
      <c r="A160" s="23" t="s">
        <v>1503</v>
      </c>
      <c r="B160" s="23" t="s">
        <v>2665</v>
      </c>
      <c r="C160" s="23" t="b">
        <v>1</v>
      </c>
      <c r="D160" s="23">
        <v>0.455</v>
      </c>
      <c r="E160" s="23" t="b">
        <f t="shared" si="1"/>
        <v>1</v>
      </c>
      <c r="F160" s="23" t="b">
        <v>1</v>
      </c>
      <c r="G160" s="23" t="b">
        <f t="shared" si="2"/>
        <v>1</v>
      </c>
      <c r="H160" s="23" t="b">
        <v>1</v>
      </c>
      <c r="I160" s="23" t="b">
        <f t="shared" si="3"/>
        <v>1</v>
      </c>
      <c r="J160" s="23" t="b">
        <v>1</v>
      </c>
      <c r="K160" s="23" t="b">
        <f t="shared" si="4"/>
        <v>0</v>
      </c>
      <c r="L160" s="23" t="b">
        <v>0</v>
      </c>
      <c r="M160" s="23" t="b">
        <f t="shared" si="5"/>
        <v>0</v>
      </c>
      <c r="N160" s="23" t="b">
        <v>0</v>
      </c>
      <c r="O160" s="23" t="b">
        <f t="shared" si="6"/>
        <v>0</v>
      </c>
      <c r="P160" s="23" t="b">
        <v>0</v>
      </c>
      <c r="Q160" s="23" t="b">
        <f t="shared" si="7"/>
        <v>0</v>
      </c>
      <c r="R160" s="23" t="b">
        <v>0</v>
      </c>
      <c r="S160" s="23" t="b">
        <f t="shared" si="8"/>
        <v>0</v>
      </c>
      <c r="T160" s="23" t="b">
        <v>0</v>
      </c>
      <c r="U160" s="23" t="b">
        <f t="shared" si="9"/>
        <v>0</v>
      </c>
      <c r="V160" s="23" t="b">
        <v>0</v>
      </c>
      <c r="W160" s="23" t="b">
        <f t="shared" si="10"/>
        <v>0</v>
      </c>
      <c r="X160" s="23" t="b">
        <v>0</v>
      </c>
      <c r="Y160" s="23" t="b">
        <f t="shared" si="11"/>
        <v>0</v>
      </c>
      <c r="Z160" s="23" t="b">
        <v>0</v>
      </c>
      <c r="AA160" s="23" t="b">
        <f t="shared" si="12"/>
        <v>0</v>
      </c>
      <c r="AB160" s="23" t="b">
        <v>0</v>
      </c>
      <c r="AC160" s="23" t="b">
        <f t="shared" si="13"/>
        <v>0</v>
      </c>
      <c r="AD160" s="23" t="b">
        <v>0</v>
      </c>
      <c r="BE160" s="23" t="s">
        <v>2040</v>
      </c>
      <c r="BF160" s="23" t="s">
        <v>2698</v>
      </c>
      <c r="BG160" s="23" t="b">
        <v>1</v>
      </c>
      <c r="BH160" s="23">
        <v>0.119</v>
      </c>
      <c r="BI160" s="23" t="b">
        <v>0</v>
      </c>
      <c r="BJ160" s="23" t="b">
        <v>0</v>
      </c>
      <c r="BK160" s="23" t="b">
        <v>0</v>
      </c>
      <c r="BL160" s="23" t="b">
        <v>0</v>
      </c>
      <c r="BM160" s="23" t="b">
        <v>0</v>
      </c>
      <c r="BN160" s="23" t="b">
        <v>0</v>
      </c>
      <c r="BO160" s="23" t="b">
        <v>0</v>
      </c>
      <c r="BP160" s="23" t="b">
        <v>0</v>
      </c>
      <c r="BQ160" s="23" t="b">
        <v>0</v>
      </c>
      <c r="BR160" s="23" t="b">
        <v>0</v>
      </c>
      <c r="BS160" s="23" t="b">
        <v>0</v>
      </c>
    </row>
    <row r="161" ht="15.75" customHeight="1">
      <c r="A161" s="23" t="s">
        <v>1511</v>
      </c>
      <c r="B161" s="23" t="s">
        <v>2666</v>
      </c>
      <c r="C161" s="23" t="b">
        <v>1</v>
      </c>
      <c r="D161" s="23">
        <v>0.436</v>
      </c>
      <c r="E161" s="23" t="b">
        <f t="shared" si="1"/>
        <v>1</v>
      </c>
      <c r="F161" s="23" t="b">
        <v>1</v>
      </c>
      <c r="G161" s="23" t="b">
        <f t="shared" si="2"/>
        <v>1</v>
      </c>
      <c r="H161" s="23" t="b">
        <v>1</v>
      </c>
      <c r="I161" s="23" t="b">
        <f t="shared" si="3"/>
        <v>0</v>
      </c>
      <c r="J161" s="23" t="b">
        <v>0</v>
      </c>
      <c r="K161" s="23" t="b">
        <f t="shared" si="4"/>
        <v>0</v>
      </c>
      <c r="L161" s="23" t="b">
        <v>0</v>
      </c>
      <c r="M161" s="23" t="b">
        <f t="shared" si="5"/>
        <v>0</v>
      </c>
      <c r="N161" s="23" t="b">
        <v>0</v>
      </c>
      <c r="O161" s="23" t="b">
        <f t="shared" si="6"/>
        <v>0</v>
      </c>
      <c r="P161" s="23" t="b">
        <v>0</v>
      </c>
      <c r="Q161" s="23" t="b">
        <f t="shared" si="7"/>
        <v>0</v>
      </c>
      <c r="R161" s="23" t="b">
        <v>0</v>
      </c>
      <c r="S161" s="23" t="b">
        <f t="shared" si="8"/>
        <v>0</v>
      </c>
      <c r="T161" s="23" t="b">
        <v>0</v>
      </c>
      <c r="U161" s="23" t="b">
        <f t="shared" si="9"/>
        <v>0</v>
      </c>
      <c r="V161" s="23" t="b">
        <v>0</v>
      </c>
      <c r="W161" s="23" t="b">
        <f t="shared" si="10"/>
        <v>0</v>
      </c>
      <c r="X161" s="23" t="b">
        <v>0</v>
      </c>
      <c r="Y161" s="23" t="b">
        <f t="shared" si="11"/>
        <v>0</v>
      </c>
      <c r="Z161" s="23" t="b">
        <v>0</v>
      </c>
      <c r="AA161" s="23" t="b">
        <f t="shared" si="12"/>
        <v>0</v>
      </c>
      <c r="AB161" s="23" t="b">
        <v>0</v>
      </c>
      <c r="AC161" s="23" t="b">
        <f t="shared" si="13"/>
        <v>0</v>
      </c>
      <c r="AD161" s="23" t="b">
        <v>0</v>
      </c>
      <c r="BE161" s="23" t="s">
        <v>2048</v>
      </c>
      <c r="BF161" s="23" t="s">
        <v>2699</v>
      </c>
      <c r="BG161" s="23" t="b">
        <v>1</v>
      </c>
      <c r="BH161" s="23">
        <v>0.149</v>
      </c>
      <c r="BI161" s="23" t="b">
        <v>0</v>
      </c>
      <c r="BJ161" s="23" t="b">
        <v>0</v>
      </c>
      <c r="BK161" s="23" t="b">
        <v>0</v>
      </c>
      <c r="BL161" s="23" t="b">
        <v>0</v>
      </c>
      <c r="BM161" s="23" t="b">
        <v>0</v>
      </c>
      <c r="BN161" s="23" t="b">
        <v>0</v>
      </c>
      <c r="BO161" s="23" t="b">
        <v>0</v>
      </c>
      <c r="BP161" s="23" t="b">
        <v>0</v>
      </c>
      <c r="BQ161" s="23" t="b">
        <v>0</v>
      </c>
      <c r="BR161" s="23" t="b">
        <v>0</v>
      </c>
      <c r="BS161" s="23" t="b">
        <v>0</v>
      </c>
    </row>
    <row r="162" ht="15.75" customHeight="1">
      <c r="A162" s="23" t="s">
        <v>1519</v>
      </c>
      <c r="B162" s="23" t="s">
        <v>2667</v>
      </c>
      <c r="C162" s="23" t="b">
        <v>1</v>
      </c>
      <c r="D162" s="23">
        <v>0.723</v>
      </c>
      <c r="E162" s="23" t="b">
        <f t="shared" si="1"/>
        <v>1</v>
      </c>
      <c r="F162" s="23" t="b">
        <v>1</v>
      </c>
      <c r="G162" s="23" t="b">
        <f t="shared" si="2"/>
        <v>1</v>
      </c>
      <c r="H162" s="23" t="b">
        <v>1</v>
      </c>
      <c r="I162" s="23" t="b">
        <f t="shared" si="3"/>
        <v>1</v>
      </c>
      <c r="J162" s="23" t="b">
        <v>1</v>
      </c>
      <c r="K162" s="23" t="b">
        <f t="shared" si="4"/>
        <v>1</v>
      </c>
      <c r="L162" s="23" t="b">
        <v>1</v>
      </c>
      <c r="M162" s="23" t="b">
        <f t="shared" si="5"/>
        <v>1</v>
      </c>
      <c r="N162" s="23" t="b">
        <v>1</v>
      </c>
      <c r="O162" s="23" t="b">
        <f t="shared" si="6"/>
        <v>1</v>
      </c>
      <c r="P162" s="23" t="b">
        <v>1</v>
      </c>
      <c r="Q162" s="23" t="b">
        <f t="shared" si="7"/>
        <v>1</v>
      </c>
      <c r="R162" s="23" t="b">
        <v>1</v>
      </c>
      <c r="S162" s="23" t="b">
        <f t="shared" si="8"/>
        <v>1</v>
      </c>
      <c r="T162" s="23" t="b">
        <v>1</v>
      </c>
      <c r="U162" s="23" t="b">
        <f t="shared" si="9"/>
        <v>0</v>
      </c>
      <c r="V162" s="23" t="b">
        <v>0</v>
      </c>
      <c r="W162" s="23" t="b">
        <f t="shared" si="10"/>
        <v>0</v>
      </c>
      <c r="X162" s="23" t="b">
        <v>0</v>
      </c>
      <c r="Y162" s="23" t="b">
        <f t="shared" si="11"/>
        <v>0</v>
      </c>
      <c r="Z162" s="23" t="b">
        <v>0</v>
      </c>
      <c r="AA162" s="23" t="b">
        <f t="shared" si="12"/>
        <v>0</v>
      </c>
      <c r="AB162" s="23" t="b">
        <v>0</v>
      </c>
      <c r="AC162" s="23" t="b">
        <f t="shared" si="13"/>
        <v>0</v>
      </c>
      <c r="AD162" s="23" t="b">
        <v>0</v>
      </c>
      <c r="BE162" s="23" t="s">
        <v>2063</v>
      </c>
      <c r="BF162" s="23" t="s">
        <v>2700</v>
      </c>
      <c r="BG162" s="23" t="b">
        <v>1</v>
      </c>
      <c r="BH162" s="23">
        <v>0.347</v>
      </c>
      <c r="BI162" s="23" t="b">
        <v>0</v>
      </c>
      <c r="BJ162" s="23" t="b">
        <v>0</v>
      </c>
      <c r="BK162" s="23" t="b">
        <v>0</v>
      </c>
      <c r="BL162" s="23" t="b">
        <v>0</v>
      </c>
      <c r="BM162" s="23" t="b">
        <v>0</v>
      </c>
      <c r="BN162" s="23" t="b">
        <v>0</v>
      </c>
      <c r="BO162" s="23" t="b">
        <v>0</v>
      </c>
      <c r="BP162" s="23" t="b">
        <v>0</v>
      </c>
      <c r="BQ162" s="23" t="b">
        <v>0</v>
      </c>
      <c r="BR162" s="23" t="b">
        <v>0</v>
      </c>
      <c r="BS162" s="23" t="b">
        <v>0</v>
      </c>
    </row>
    <row r="163" ht="15.75" customHeight="1">
      <c r="A163" s="23" t="s">
        <v>1535</v>
      </c>
      <c r="B163" s="23" t="s">
        <v>2668</v>
      </c>
      <c r="C163" s="23" t="b">
        <v>1</v>
      </c>
      <c r="D163" s="23">
        <v>0.099</v>
      </c>
      <c r="E163" s="23" t="b">
        <f t="shared" si="1"/>
        <v>0</v>
      </c>
      <c r="F163" s="23" t="b">
        <v>0</v>
      </c>
      <c r="G163" s="23" t="b">
        <f t="shared" si="2"/>
        <v>0</v>
      </c>
      <c r="H163" s="23" t="b">
        <v>0</v>
      </c>
      <c r="I163" s="23" t="b">
        <f t="shared" si="3"/>
        <v>0</v>
      </c>
      <c r="J163" s="23" t="b">
        <v>0</v>
      </c>
      <c r="K163" s="23" t="b">
        <f t="shared" si="4"/>
        <v>0</v>
      </c>
      <c r="L163" s="23" t="b">
        <v>0</v>
      </c>
      <c r="M163" s="23" t="b">
        <f t="shared" si="5"/>
        <v>0</v>
      </c>
      <c r="N163" s="23" t="b">
        <v>0</v>
      </c>
      <c r="O163" s="23" t="b">
        <f t="shared" si="6"/>
        <v>0</v>
      </c>
      <c r="P163" s="23" t="b">
        <v>0</v>
      </c>
      <c r="Q163" s="23" t="b">
        <f t="shared" si="7"/>
        <v>0</v>
      </c>
      <c r="R163" s="23" t="b">
        <v>0</v>
      </c>
      <c r="S163" s="23" t="b">
        <f t="shared" si="8"/>
        <v>0</v>
      </c>
      <c r="T163" s="23" t="b">
        <v>0</v>
      </c>
      <c r="U163" s="23" t="b">
        <f t="shared" si="9"/>
        <v>0</v>
      </c>
      <c r="V163" s="23" t="b">
        <v>0</v>
      </c>
      <c r="W163" s="23" t="b">
        <f t="shared" si="10"/>
        <v>0</v>
      </c>
      <c r="X163" s="23" t="b">
        <v>0</v>
      </c>
      <c r="Y163" s="23" t="b">
        <f t="shared" si="11"/>
        <v>0</v>
      </c>
      <c r="Z163" s="23" t="b">
        <v>0</v>
      </c>
      <c r="AA163" s="23" t="b">
        <f t="shared" si="12"/>
        <v>0</v>
      </c>
      <c r="AB163" s="23" t="b">
        <v>0</v>
      </c>
      <c r="AC163" s="23" t="b">
        <f t="shared" si="13"/>
        <v>0</v>
      </c>
      <c r="AD163" s="23" t="b">
        <v>0</v>
      </c>
      <c r="BE163" s="23" t="s">
        <v>2098</v>
      </c>
      <c r="BF163" s="23" t="s">
        <v>2701</v>
      </c>
      <c r="BG163" s="23" t="b">
        <v>1</v>
      </c>
      <c r="BH163" s="23">
        <v>0.089</v>
      </c>
      <c r="BI163" s="23" t="b">
        <v>0</v>
      </c>
      <c r="BJ163" s="23" t="b">
        <v>0</v>
      </c>
      <c r="BK163" s="23" t="b">
        <v>0</v>
      </c>
      <c r="BL163" s="23" t="b">
        <v>0</v>
      </c>
      <c r="BM163" s="23" t="b">
        <v>0</v>
      </c>
      <c r="BN163" s="23" t="b">
        <v>0</v>
      </c>
      <c r="BO163" s="23" t="b">
        <v>0</v>
      </c>
      <c r="BP163" s="23" t="b">
        <v>0</v>
      </c>
      <c r="BQ163" s="23" t="b">
        <v>0</v>
      </c>
      <c r="BR163" s="23" t="b">
        <v>0</v>
      </c>
      <c r="BS163" s="23" t="b">
        <v>0</v>
      </c>
    </row>
    <row r="164" ht="15.75" customHeight="1">
      <c r="A164" s="23" t="s">
        <v>1544</v>
      </c>
      <c r="B164" s="23" t="s">
        <v>2669</v>
      </c>
      <c r="C164" s="23" t="b">
        <v>1</v>
      </c>
      <c r="D164" s="23">
        <v>0.119</v>
      </c>
      <c r="E164" s="23" t="b">
        <f t="shared" si="1"/>
        <v>0</v>
      </c>
      <c r="F164" s="23" t="b">
        <v>0</v>
      </c>
      <c r="G164" s="23" t="b">
        <f t="shared" si="2"/>
        <v>0</v>
      </c>
      <c r="H164" s="23" t="b">
        <v>0</v>
      </c>
      <c r="I164" s="23" t="b">
        <f t="shared" si="3"/>
        <v>0</v>
      </c>
      <c r="J164" s="23" t="b">
        <v>0</v>
      </c>
      <c r="K164" s="23" t="b">
        <f t="shared" si="4"/>
        <v>0</v>
      </c>
      <c r="L164" s="23" t="b">
        <v>0</v>
      </c>
      <c r="M164" s="23" t="b">
        <f t="shared" si="5"/>
        <v>0</v>
      </c>
      <c r="N164" s="23" t="b">
        <v>0</v>
      </c>
      <c r="O164" s="23" t="b">
        <f t="shared" si="6"/>
        <v>0</v>
      </c>
      <c r="P164" s="23" t="b">
        <v>0</v>
      </c>
      <c r="Q164" s="23" t="b">
        <f t="shared" si="7"/>
        <v>0</v>
      </c>
      <c r="R164" s="23" t="b">
        <v>0</v>
      </c>
      <c r="S164" s="23" t="b">
        <f t="shared" si="8"/>
        <v>0</v>
      </c>
      <c r="T164" s="23" t="b">
        <v>0</v>
      </c>
      <c r="U164" s="23" t="b">
        <f t="shared" si="9"/>
        <v>0</v>
      </c>
      <c r="V164" s="23" t="b">
        <v>0</v>
      </c>
      <c r="W164" s="23" t="b">
        <f t="shared" si="10"/>
        <v>0</v>
      </c>
      <c r="X164" s="23" t="b">
        <v>0</v>
      </c>
      <c r="Y164" s="23" t="b">
        <f t="shared" si="11"/>
        <v>0</v>
      </c>
      <c r="Z164" s="23" t="b">
        <v>0</v>
      </c>
      <c r="AA164" s="23" t="b">
        <f t="shared" si="12"/>
        <v>0</v>
      </c>
      <c r="AB164" s="23" t="b">
        <v>0</v>
      </c>
      <c r="AC164" s="23" t="b">
        <f t="shared" si="13"/>
        <v>0</v>
      </c>
      <c r="AD164" s="23" t="b">
        <v>0</v>
      </c>
      <c r="BE164" s="23" t="s">
        <v>2106</v>
      </c>
      <c r="BF164" s="23" t="s">
        <v>2702</v>
      </c>
      <c r="BG164" s="23" t="b">
        <v>1</v>
      </c>
      <c r="BH164" s="23">
        <v>0.525</v>
      </c>
      <c r="BI164" s="23" t="b">
        <v>0</v>
      </c>
      <c r="BJ164" s="23" t="b">
        <v>0</v>
      </c>
      <c r="BK164" s="23" t="b">
        <v>0</v>
      </c>
      <c r="BL164" s="23" t="b">
        <v>0</v>
      </c>
      <c r="BM164" s="23" t="b">
        <v>0</v>
      </c>
      <c r="BN164" s="23" t="b">
        <v>0</v>
      </c>
      <c r="BO164" s="23" t="b">
        <v>0</v>
      </c>
      <c r="BP164" s="23" t="b">
        <v>0</v>
      </c>
      <c r="BQ164" s="23" t="b">
        <v>0</v>
      </c>
      <c r="BR164" s="23" t="b">
        <v>1</v>
      </c>
      <c r="BS164" s="23" t="b">
        <v>1</v>
      </c>
    </row>
    <row r="165" ht="15.75" customHeight="1">
      <c r="A165" s="23" t="s">
        <v>1552</v>
      </c>
      <c r="B165" s="23" t="s">
        <v>2670</v>
      </c>
      <c r="C165" s="23" t="b">
        <v>1</v>
      </c>
      <c r="D165" s="23">
        <v>0.069</v>
      </c>
      <c r="E165" s="23" t="b">
        <f t="shared" si="1"/>
        <v>0</v>
      </c>
      <c r="F165" s="23" t="b">
        <v>0</v>
      </c>
      <c r="G165" s="23" t="b">
        <f t="shared" si="2"/>
        <v>0</v>
      </c>
      <c r="H165" s="23" t="b">
        <v>0</v>
      </c>
      <c r="I165" s="23" t="b">
        <f t="shared" si="3"/>
        <v>0</v>
      </c>
      <c r="J165" s="23" t="b">
        <v>0</v>
      </c>
      <c r="K165" s="23" t="b">
        <f t="shared" si="4"/>
        <v>0</v>
      </c>
      <c r="L165" s="23" t="b">
        <v>0</v>
      </c>
      <c r="M165" s="23" t="b">
        <f t="shared" si="5"/>
        <v>0</v>
      </c>
      <c r="N165" s="23" t="b">
        <v>0</v>
      </c>
      <c r="O165" s="23" t="b">
        <f t="shared" si="6"/>
        <v>0</v>
      </c>
      <c r="P165" s="23" t="b">
        <v>0</v>
      </c>
      <c r="Q165" s="23" t="b">
        <f t="shared" si="7"/>
        <v>0</v>
      </c>
      <c r="R165" s="23" t="b">
        <v>0</v>
      </c>
      <c r="S165" s="23" t="b">
        <f t="shared" si="8"/>
        <v>0</v>
      </c>
      <c r="T165" s="23" t="b">
        <v>0</v>
      </c>
      <c r="U165" s="23" t="b">
        <f t="shared" si="9"/>
        <v>0</v>
      </c>
      <c r="V165" s="23" t="b">
        <v>0</v>
      </c>
      <c r="W165" s="23" t="b">
        <f t="shared" si="10"/>
        <v>0</v>
      </c>
      <c r="X165" s="23" t="b">
        <v>0</v>
      </c>
      <c r="Y165" s="23" t="b">
        <f t="shared" si="11"/>
        <v>0</v>
      </c>
      <c r="Z165" s="23" t="b">
        <v>0</v>
      </c>
      <c r="AA165" s="23" t="b">
        <f t="shared" si="12"/>
        <v>0</v>
      </c>
      <c r="AB165" s="23" t="b">
        <v>0</v>
      </c>
      <c r="AC165" s="23" t="b">
        <f t="shared" si="13"/>
        <v>0</v>
      </c>
      <c r="AD165" s="23" t="b">
        <v>0</v>
      </c>
      <c r="BE165" s="23" t="s">
        <v>2112</v>
      </c>
      <c r="BF165" s="23" t="s">
        <v>2703</v>
      </c>
      <c r="BG165" s="23" t="b">
        <v>1</v>
      </c>
      <c r="BH165" s="23">
        <v>0.386</v>
      </c>
      <c r="BI165" s="23" t="b">
        <v>0</v>
      </c>
      <c r="BJ165" s="23" t="b">
        <v>0</v>
      </c>
      <c r="BK165" s="23" t="b">
        <v>0</v>
      </c>
      <c r="BL165" s="23" t="b">
        <v>0</v>
      </c>
      <c r="BM165" s="23" t="b">
        <v>0</v>
      </c>
      <c r="BN165" s="23" t="b">
        <v>0</v>
      </c>
      <c r="BO165" s="23" t="b">
        <v>0</v>
      </c>
      <c r="BP165" s="23" t="b">
        <v>0</v>
      </c>
      <c r="BQ165" s="23" t="b">
        <v>0</v>
      </c>
      <c r="BR165" s="23" t="b">
        <v>0</v>
      </c>
      <c r="BS165" s="23" t="b">
        <v>0</v>
      </c>
    </row>
    <row r="166" ht="15.75" customHeight="1">
      <c r="A166" s="23" t="s">
        <v>1560</v>
      </c>
      <c r="B166" s="23" t="s">
        <v>2671</v>
      </c>
      <c r="C166" s="23" t="b">
        <v>1</v>
      </c>
      <c r="D166" s="23">
        <v>0.119</v>
      </c>
      <c r="E166" s="23" t="b">
        <f t="shared" si="1"/>
        <v>0</v>
      </c>
      <c r="F166" s="23" t="b">
        <v>0</v>
      </c>
      <c r="G166" s="23" t="b">
        <f t="shared" si="2"/>
        <v>0</v>
      </c>
      <c r="H166" s="23" t="b">
        <v>0</v>
      </c>
      <c r="I166" s="23" t="b">
        <f t="shared" si="3"/>
        <v>0</v>
      </c>
      <c r="J166" s="23" t="b">
        <v>0</v>
      </c>
      <c r="K166" s="23" t="b">
        <f t="shared" si="4"/>
        <v>0</v>
      </c>
      <c r="L166" s="23" t="b">
        <v>0</v>
      </c>
      <c r="M166" s="23" t="b">
        <f t="shared" si="5"/>
        <v>0</v>
      </c>
      <c r="N166" s="23" t="b">
        <v>0</v>
      </c>
      <c r="O166" s="23" t="b">
        <f t="shared" si="6"/>
        <v>0</v>
      </c>
      <c r="P166" s="23" t="b">
        <v>0</v>
      </c>
      <c r="Q166" s="23" t="b">
        <f t="shared" si="7"/>
        <v>0</v>
      </c>
      <c r="R166" s="23" t="b">
        <v>0</v>
      </c>
      <c r="S166" s="23" t="b">
        <f t="shared" si="8"/>
        <v>0</v>
      </c>
      <c r="T166" s="23" t="b">
        <v>0</v>
      </c>
      <c r="U166" s="23" t="b">
        <f t="shared" si="9"/>
        <v>0</v>
      </c>
      <c r="V166" s="23" t="b">
        <v>0</v>
      </c>
      <c r="W166" s="23" t="b">
        <f t="shared" si="10"/>
        <v>0</v>
      </c>
      <c r="X166" s="23" t="b">
        <v>0</v>
      </c>
      <c r="Y166" s="23" t="b">
        <f t="shared" si="11"/>
        <v>0</v>
      </c>
      <c r="Z166" s="23" t="b">
        <v>0</v>
      </c>
      <c r="AA166" s="23" t="b">
        <f t="shared" si="12"/>
        <v>0</v>
      </c>
      <c r="AB166" s="23" t="b">
        <v>0</v>
      </c>
      <c r="AC166" s="23" t="b">
        <f t="shared" si="13"/>
        <v>0</v>
      </c>
      <c r="AD166" s="23" t="b">
        <v>0</v>
      </c>
      <c r="BE166" s="23" t="s">
        <v>2127</v>
      </c>
      <c r="BF166" s="23" t="s">
        <v>2704</v>
      </c>
      <c r="BG166" s="23" t="b">
        <v>1</v>
      </c>
      <c r="BH166" s="23">
        <v>0.465</v>
      </c>
      <c r="BI166" s="23" t="b">
        <v>0</v>
      </c>
      <c r="BJ166" s="23" t="b">
        <v>0</v>
      </c>
      <c r="BK166" s="23" t="b">
        <v>0</v>
      </c>
      <c r="BL166" s="23" t="b">
        <v>0</v>
      </c>
      <c r="BM166" s="23" t="b">
        <v>0</v>
      </c>
      <c r="BN166" s="23" t="b">
        <v>0</v>
      </c>
      <c r="BO166" s="23" t="b">
        <v>0</v>
      </c>
      <c r="BP166" s="23" t="b">
        <v>0</v>
      </c>
      <c r="BQ166" s="23" t="b">
        <v>0</v>
      </c>
      <c r="BR166" s="23" t="b">
        <v>0</v>
      </c>
      <c r="BS166" s="23" t="b">
        <v>1</v>
      </c>
    </row>
    <row r="167" ht="15.75" customHeight="1">
      <c r="A167" s="23" t="s">
        <v>1568</v>
      </c>
      <c r="B167" s="23" t="s">
        <v>2672</v>
      </c>
      <c r="C167" s="23" t="b">
        <v>1</v>
      </c>
      <c r="D167" s="23">
        <v>0.178</v>
      </c>
      <c r="E167" s="23" t="b">
        <f t="shared" si="1"/>
        <v>0</v>
      </c>
      <c r="F167" s="23" t="b">
        <v>0</v>
      </c>
      <c r="G167" s="23" t="b">
        <f t="shared" si="2"/>
        <v>0</v>
      </c>
      <c r="H167" s="23" t="b">
        <v>0</v>
      </c>
      <c r="I167" s="23" t="b">
        <f t="shared" si="3"/>
        <v>0</v>
      </c>
      <c r="J167" s="23" t="b">
        <v>0</v>
      </c>
      <c r="K167" s="23" t="b">
        <f t="shared" si="4"/>
        <v>0</v>
      </c>
      <c r="L167" s="23" t="b">
        <v>0</v>
      </c>
      <c r="M167" s="23" t="b">
        <f t="shared" si="5"/>
        <v>0</v>
      </c>
      <c r="N167" s="23" t="b">
        <v>0</v>
      </c>
      <c r="O167" s="23" t="b">
        <f t="shared" si="6"/>
        <v>0</v>
      </c>
      <c r="P167" s="23" t="b">
        <v>0</v>
      </c>
      <c r="Q167" s="23" t="b">
        <f t="shared" si="7"/>
        <v>0</v>
      </c>
      <c r="R167" s="23" t="b">
        <v>0</v>
      </c>
      <c r="S167" s="23" t="b">
        <f t="shared" si="8"/>
        <v>0</v>
      </c>
      <c r="T167" s="23" t="b">
        <v>0</v>
      </c>
      <c r="U167" s="23" t="b">
        <f t="shared" si="9"/>
        <v>0</v>
      </c>
      <c r="V167" s="23" t="b">
        <v>0</v>
      </c>
      <c r="W167" s="23" t="b">
        <f t="shared" si="10"/>
        <v>0</v>
      </c>
      <c r="X167" s="23" t="b">
        <v>0</v>
      </c>
      <c r="Y167" s="23" t="b">
        <f t="shared" si="11"/>
        <v>0</v>
      </c>
      <c r="Z167" s="23" t="b">
        <v>0</v>
      </c>
      <c r="AA167" s="23" t="b">
        <f t="shared" si="12"/>
        <v>0</v>
      </c>
      <c r="AB167" s="23" t="b">
        <v>0</v>
      </c>
      <c r="AC167" s="23" t="b">
        <f t="shared" si="13"/>
        <v>0</v>
      </c>
      <c r="AD167" s="23" t="b">
        <v>0</v>
      </c>
      <c r="BE167" s="23" t="s">
        <v>2135</v>
      </c>
      <c r="BF167" s="23" t="s">
        <v>2705</v>
      </c>
      <c r="BG167" s="23" t="b">
        <v>1</v>
      </c>
      <c r="BH167" s="23">
        <v>0.614</v>
      </c>
      <c r="BI167" s="23" t="b">
        <v>0</v>
      </c>
      <c r="BJ167" s="23" t="b">
        <v>0</v>
      </c>
      <c r="BK167" s="23" t="b">
        <v>0</v>
      </c>
      <c r="BL167" s="23" t="b">
        <v>0</v>
      </c>
      <c r="BM167" s="23" t="b">
        <v>0</v>
      </c>
      <c r="BN167" s="23" t="b">
        <v>0</v>
      </c>
      <c r="BO167" s="23" t="b">
        <v>0</v>
      </c>
      <c r="BP167" s="23" t="b">
        <v>1</v>
      </c>
      <c r="BQ167" s="23" t="b">
        <v>1</v>
      </c>
      <c r="BR167" s="23" t="b">
        <v>1</v>
      </c>
      <c r="BS167" s="23" t="b">
        <v>1</v>
      </c>
    </row>
    <row r="168" ht="15.75" customHeight="1">
      <c r="A168" s="23" t="s">
        <v>1633</v>
      </c>
      <c r="B168" s="23" t="s">
        <v>2552</v>
      </c>
      <c r="C168" s="23" t="b">
        <v>0</v>
      </c>
      <c r="D168" s="23">
        <v>0.317</v>
      </c>
      <c r="E168" s="23" t="b">
        <f t="shared" si="1"/>
        <v>0</v>
      </c>
      <c r="F168" s="23" t="b">
        <v>1</v>
      </c>
      <c r="G168" s="23" t="b">
        <f t="shared" si="2"/>
        <v>0</v>
      </c>
      <c r="H168" s="23" t="b">
        <v>1</v>
      </c>
      <c r="I168" s="23" t="b">
        <f t="shared" si="3"/>
        <v>0</v>
      </c>
      <c r="J168" s="23" t="b">
        <v>1</v>
      </c>
      <c r="K168" s="23" t="b">
        <f t="shared" si="4"/>
        <v>0</v>
      </c>
      <c r="L168" s="23" t="b">
        <v>1</v>
      </c>
      <c r="M168" s="23" t="b">
        <f t="shared" si="5"/>
        <v>0</v>
      </c>
      <c r="N168" s="23" t="b">
        <v>1</v>
      </c>
      <c r="O168" s="23" t="b">
        <f t="shared" si="6"/>
        <v>0</v>
      </c>
      <c r="P168" s="23" t="b">
        <v>1</v>
      </c>
      <c r="Q168" s="23" t="b">
        <f t="shared" si="7"/>
        <v>0</v>
      </c>
      <c r="R168" s="23" t="b">
        <v>1</v>
      </c>
      <c r="S168" s="23" t="b">
        <f t="shared" si="8"/>
        <v>0</v>
      </c>
      <c r="T168" s="23" t="b">
        <v>1</v>
      </c>
      <c r="U168" s="23" t="b">
        <f t="shared" si="9"/>
        <v>0</v>
      </c>
      <c r="V168" s="23" t="b">
        <v>1</v>
      </c>
      <c r="W168" s="23" t="b">
        <f t="shared" si="10"/>
        <v>0</v>
      </c>
      <c r="X168" s="23" t="b">
        <v>1</v>
      </c>
      <c r="Y168" s="23" t="b">
        <f t="shared" si="11"/>
        <v>0</v>
      </c>
      <c r="Z168" s="23" t="b">
        <v>1</v>
      </c>
      <c r="AA168" s="23" t="b">
        <f t="shared" si="12"/>
        <v>0</v>
      </c>
      <c r="AB168" s="23" t="b">
        <v>1</v>
      </c>
      <c r="AC168" s="23" t="b">
        <f t="shared" si="13"/>
        <v>0</v>
      </c>
      <c r="AD168" s="23" t="b">
        <v>1</v>
      </c>
      <c r="BE168" s="23" t="s">
        <v>2159</v>
      </c>
      <c r="BF168" s="23" t="s">
        <v>2706</v>
      </c>
      <c r="BG168" s="23" t="b">
        <v>1</v>
      </c>
      <c r="BH168" s="23">
        <v>0.386</v>
      </c>
      <c r="BI168" s="23" t="b">
        <v>0</v>
      </c>
      <c r="BJ168" s="23" t="b">
        <v>0</v>
      </c>
      <c r="BK168" s="23" t="b">
        <v>0</v>
      </c>
      <c r="BL168" s="23" t="b">
        <v>0</v>
      </c>
      <c r="BM168" s="23" t="b">
        <v>0</v>
      </c>
      <c r="BN168" s="23" t="b">
        <v>0</v>
      </c>
      <c r="BO168" s="23" t="b">
        <v>0</v>
      </c>
      <c r="BP168" s="23" t="b">
        <v>0</v>
      </c>
      <c r="BQ168" s="23" t="b">
        <v>0</v>
      </c>
      <c r="BR168" s="23" t="b">
        <v>0</v>
      </c>
      <c r="BS168" s="23" t="b">
        <v>0</v>
      </c>
    </row>
    <row r="169" ht="15.75" customHeight="1">
      <c r="A169" s="23" t="s">
        <v>1640</v>
      </c>
      <c r="B169" s="23" t="s">
        <v>2673</v>
      </c>
      <c r="C169" s="23" t="b">
        <v>1</v>
      </c>
      <c r="D169" s="23">
        <v>0.941</v>
      </c>
      <c r="E169" s="23" t="b">
        <f t="shared" si="1"/>
        <v>1</v>
      </c>
      <c r="F169" s="23" t="b">
        <v>1</v>
      </c>
      <c r="G169" s="23" t="b">
        <f t="shared" si="2"/>
        <v>1</v>
      </c>
      <c r="H169" s="23" t="b">
        <v>1</v>
      </c>
      <c r="I169" s="23" t="b">
        <f t="shared" si="3"/>
        <v>1</v>
      </c>
      <c r="J169" s="23" t="b">
        <v>1</v>
      </c>
      <c r="K169" s="23" t="b">
        <f t="shared" si="4"/>
        <v>1</v>
      </c>
      <c r="L169" s="23" t="b">
        <v>1</v>
      </c>
      <c r="M169" s="23" t="b">
        <f t="shared" si="5"/>
        <v>1</v>
      </c>
      <c r="N169" s="23" t="b">
        <v>1</v>
      </c>
      <c r="O169" s="23" t="b">
        <f t="shared" si="6"/>
        <v>1</v>
      </c>
      <c r="P169" s="23" t="b">
        <v>1</v>
      </c>
      <c r="Q169" s="23" t="b">
        <f t="shared" si="7"/>
        <v>1</v>
      </c>
      <c r="R169" s="23" t="b">
        <v>1</v>
      </c>
      <c r="S169" s="23" t="b">
        <f t="shared" si="8"/>
        <v>1</v>
      </c>
      <c r="T169" s="23" t="b">
        <v>1</v>
      </c>
      <c r="U169" s="23" t="b">
        <f t="shared" si="9"/>
        <v>1</v>
      </c>
      <c r="V169" s="23" t="b">
        <v>1</v>
      </c>
      <c r="W169" s="23" t="b">
        <f t="shared" si="10"/>
        <v>1</v>
      </c>
      <c r="X169" s="23" t="b">
        <v>1</v>
      </c>
      <c r="Y169" s="23" t="b">
        <f t="shared" si="11"/>
        <v>0</v>
      </c>
      <c r="Z169" s="23" t="b">
        <v>0</v>
      </c>
      <c r="AA169" s="23" t="b">
        <f t="shared" si="12"/>
        <v>1</v>
      </c>
      <c r="AB169" s="23" t="b">
        <v>1</v>
      </c>
      <c r="AC169" s="23" t="b">
        <f t="shared" si="13"/>
        <v>0</v>
      </c>
      <c r="AD169" s="23" t="b">
        <v>0</v>
      </c>
      <c r="BE169" s="23" t="s">
        <v>2190</v>
      </c>
      <c r="BF169" s="23" t="s">
        <v>2707</v>
      </c>
      <c r="BG169" s="23" t="b">
        <v>1</v>
      </c>
      <c r="BH169" s="23">
        <v>0.079</v>
      </c>
      <c r="BI169" s="23" t="b">
        <v>0</v>
      </c>
      <c r="BJ169" s="23" t="b">
        <v>0</v>
      </c>
      <c r="BK169" s="23" t="b">
        <v>0</v>
      </c>
      <c r="BL169" s="23" t="b">
        <v>0</v>
      </c>
      <c r="BM169" s="23" t="b">
        <v>0</v>
      </c>
      <c r="BN169" s="23" t="b">
        <v>0</v>
      </c>
      <c r="BO169" s="23" t="b">
        <v>0</v>
      </c>
      <c r="BP169" s="23" t="b">
        <v>0</v>
      </c>
      <c r="BQ169" s="23" t="b">
        <v>0</v>
      </c>
      <c r="BR169" s="23" t="b">
        <v>0</v>
      </c>
      <c r="BS169" s="23" t="b">
        <v>0</v>
      </c>
    </row>
    <row r="170" ht="15.75" customHeight="1">
      <c r="A170" s="23" t="s">
        <v>1647</v>
      </c>
      <c r="B170" s="23" t="s">
        <v>2674</v>
      </c>
      <c r="C170" s="23" t="b">
        <v>1</v>
      </c>
      <c r="D170" s="23">
        <v>0.267</v>
      </c>
      <c r="E170" s="23" t="b">
        <f t="shared" si="1"/>
        <v>0</v>
      </c>
      <c r="F170" s="23" t="b">
        <v>0</v>
      </c>
      <c r="G170" s="23" t="b">
        <f t="shared" si="2"/>
        <v>0</v>
      </c>
      <c r="H170" s="23" t="b">
        <v>0</v>
      </c>
      <c r="I170" s="23" t="b">
        <f t="shared" si="3"/>
        <v>0</v>
      </c>
      <c r="J170" s="23" t="b">
        <v>0</v>
      </c>
      <c r="K170" s="23" t="b">
        <f t="shared" si="4"/>
        <v>0</v>
      </c>
      <c r="L170" s="23" t="b">
        <v>0</v>
      </c>
      <c r="M170" s="23" t="b">
        <f t="shared" si="5"/>
        <v>0</v>
      </c>
      <c r="N170" s="23" t="b">
        <v>0</v>
      </c>
      <c r="O170" s="23" t="b">
        <f t="shared" si="6"/>
        <v>0</v>
      </c>
      <c r="P170" s="23" t="b">
        <v>0</v>
      </c>
      <c r="Q170" s="23" t="b">
        <f t="shared" si="7"/>
        <v>0</v>
      </c>
      <c r="R170" s="23" t="b">
        <v>0</v>
      </c>
      <c r="S170" s="23" t="b">
        <f t="shared" si="8"/>
        <v>0</v>
      </c>
      <c r="T170" s="23" t="b">
        <v>0</v>
      </c>
      <c r="U170" s="23" t="b">
        <f t="shared" si="9"/>
        <v>0</v>
      </c>
      <c r="V170" s="23" t="b">
        <v>0</v>
      </c>
      <c r="W170" s="23" t="b">
        <f t="shared" si="10"/>
        <v>0</v>
      </c>
      <c r="X170" s="23" t="b">
        <v>0</v>
      </c>
      <c r="Y170" s="23" t="b">
        <f t="shared" si="11"/>
        <v>0</v>
      </c>
      <c r="Z170" s="23" t="b">
        <v>0</v>
      </c>
      <c r="AA170" s="23" t="b">
        <f t="shared" si="12"/>
        <v>0</v>
      </c>
      <c r="AB170" s="23" t="b">
        <v>0</v>
      </c>
      <c r="AC170" s="23" t="b">
        <f t="shared" si="13"/>
        <v>0</v>
      </c>
      <c r="AD170" s="23" t="b">
        <v>0</v>
      </c>
      <c r="BE170" s="23" t="s">
        <v>2198</v>
      </c>
      <c r="BF170" s="23" t="s">
        <v>2708</v>
      </c>
      <c r="BG170" s="23" t="b">
        <v>1</v>
      </c>
      <c r="BH170" s="23">
        <v>0.059</v>
      </c>
      <c r="BI170" s="23" t="b">
        <v>0</v>
      </c>
      <c r="BJ170" s="23" t="b">
        <v>0</v>
      </c>
      <c r="BK170" s="23" t="b">
        <v>0</v>
      </c>
      <c r="BL170" s="23" t="b">
        <v>0</v>
      </c>
      <c r="BM170" s="23" t="b">
        <v>0</v>
      </c>
      <c r="BN170" s="23" t="b">
        <v>0</v>
      </c>
      <c r="BO170" s="23" t="b">
        <v>0</v>
      </c>
      <c r="BP170" s="23" t="b">
        <v>0</v>
      </c>
      <c r="BQ170" s="23" t="b">
        <v>0</v>
      </c>
      <c r="BR170" s="23" t="b">
        <v>0</v>
      </c>
      <c r="BS170" s="23" t="b">
        <v>0</v>
      </c>
    </row>
    <row r="171" ht="15.75" customHeight="1">
      <c r="A171" s="23" t="s">
        <v>1654</v>
      </c>
      <c r="B171" s="23" t="s">
        <v>2675</v>
      </c>
      <c r="C171" s="23" t="b">
        <v>1</v>
      </c>
      <c r="D171" s="23">
        <v>0.446</v>
      </c>
      <c r="E171" s="23" t="b">
        <f t="shared" si="1"/>
        <v>1</v>
      </c>
      <c r="F171" s="23" t="b">
        <v>1</v>
      </c>
      <c r="G171" s="23" t="b">
        <f t="shared" si="2"/>
        <v>1</v>
      </c>
      <c r="H171" s="23" t="b">
        <v>1</v>
      </c>
      <c r="I171" s="23" t="b">
        <f t="shared" si="3"/>
        <v>0</v>
      </c>
      <c r="J171" s="23" t="b">
        <v>0</v>
      </c>
      <c r="K171" s="23" t="b">
        <f t="shared" si="4"/>
        <v>0</v>
      </c>
      <c r="L171" s="23" t="b">
        <v>0</v>
      </c>
      <c r="M171" s="23" t="b">
        <f t="shared" si="5"/>
        <v>0</v>
      </c>
      <c r="N171" s="23" t="b">
        <v>0</v>
      </c>
      <c r="O171" s="23" t="b">
        <f t="shared" si="6"/>
        <v>0</v>
      </c>
      <c r="P171" s="23" t="b">
        <v>0</v>
      </c>
      <c r="Q171" s="23" t="b">
        <f t="shared" si="7"/>
        <v>0</v>
      </c>
      <c r="R171" s="23" t="b">
        <v>0</v>
      </c>
      <c r="S171" s="23" t="b">
        <f t="shared" si="8"/>
        <v>0</v>
      </c>
      <c r="T171" s="23" t="b">
        <v>0</v>
      </c>
      <c r="U171" s="23" t="b">
        <f t="shared" si="9"/>
        <v>0</v>
      </c>
      <c r="V171" s="23" t="b">
        <v>0</v>
      </c>
      <c r="W171" s="23" t="b">
        <f t="shared" si="10"/>
        <v>0</v>
      </c>
      <c r="X171" s="23" t="b">
        <v>0</v>
      </c>
      <c r="Y171" s="23" t="b">
        <f t="shared" si="11"/>
        <v>0</v>
      </c>
      <c r="Z171" s="23" t="b">
        <v>0</v>
      </c>
      <c r="AA171" s="23" t="b">
        <f t="shared" si="12"/>
        <v>0</v>
      </c>
      <c r="AB171" s="23" t="b">
        <v>0</v>
      </c>
      <c r="AC171" s="23" t="b">
        <f t="shared" si="13"/>
        <v>0</v>
      </c>
      <c r="AD171" s="23" t="b">
        <v>0</v>
      </c>
      <c r="BE171" s="23" t="s">
        <v>2241</v>
      </c>
      <c r="BF171" s="23" t="s">
        <v>2709</v>
      </c>
      <c r="BG171" s="23" t="b">
        <v>1</v>
      </c>
      <c r="BH171" s="23">
        <v>0.319</v>
      </c>
      <c r="BI171" s="23" t="b">
        <v>0</v>
      </c>
      <c r="BJ171" s="23" t="b">
        <v>0</v>
      </c>
      <c r="BK171" s="23" t="b">
        <v>0</v>
      </c>
      <c r="BL171" s="23" t="b">
        <v>0</v>
      </c>
      <c r="BM171" s="23" t="b">
        <v>0</v>
      </c>
      <c r="BN171" s="23" t="b">
        <v>0</v>
      </c>
      <c r="BO171" s="23" t="b">
        <v>0</v>
      </c>
      <c r="BP171" s="23" t="b">
        <v>0</v>
      </c>
      <c r="BQ171" s="23" t="b">
        <v>0</v>
      </c>
      <c r="BR171" s="23" t="b">
        <v>0</v>
      </c>
      <c r="BS171" s="23" t="b">
        <v>0</v>
      </c>
    </row>
    <row r="172" ht="15.75" customHeight="1">
      <c r="A172" s="23" t="s">
        <v>1662</v>
      </c>
      <c r="B172" s="23" t="s">
        <v>2676</v>
      </c>
      <c r="C172" s="23" t="b">
        <v>1</v>
      </c>
      <c r="D172" s="23">
        <v>0.396</v>
      </c>
      <c r="E172" s="23" t="b">
        <f t="shared" si="1"/>
        <v>1</v>
      </c>
      <c r="F172" s="23" t="b">
        <v>1</v>
      </c>
      <c r="G172" s="23" t="b">
        <f t="shared" si="2"/>
        <v>0</v>
      </c>
      <c r="H172" s="23" t="b">
        <v>0</v>
      </c>
      <c r="I172" s="23" t="b">
        <f t="shared" si="3"/>
        <v>0</v>
      </c>
      <c r="J172" s="23" t="b">
        <v>0</v>
      </c>
      <c r="K172" s="23" t="b">
        <f t="shared" si="4"/>
        <v>0</v>
      </c>
      <c r="L172" s="23" t="b">
        <v>0</v>
      </c>
      <c r="M172" s="23" t="b">
        <f t="shared" si="5"/>
        <v>0</v>
      </c>
      <c r="N172" s="23" t="b">
        <v>0</v>
      </c>
      <c r="O172" s="23" t="b">
        <f t="shared" si="6"/>
        <v>0</v>
      </c>
      <c r="P172" s="23" t="b">
        <v>0</v>
      </c>
      <c r="Q172" s="23" t="b">
        <f t="shared" si="7"/>
        <v>0</v>
      </c>
      <c r="R172" s="23" t="b">
        <v>0</v>
      </c>
      <c r="S172" s="23" t="b">
        <f t="shared" si="8"/>
        <v>0</v>
      </c>
      <c r="T172" s="23" t="b">
        <v>0</v>
      </c>
      <c r="U172" s="23" t="b">
        <f t="shared" si="9"/>
        <v>0</v>
      </c>
      <c r="V172" s="23" t="b">
        <v>0</v>
      </c>
      <c r="W172" s="23" t="b">
        <f t="shared" si="10"/>
        <v>0</v>
      </c>
      <c r="X172" s="23" t="b">
        <v>0</v>
      </c>
      <c r="Y172" s="23" t="b">
        <f t="shared" si="11"/>
        <v>0</v>
      </c>
      <c r="Z172" s="23" t="b">
        <v>0</v>
      </c>
      <c r="AA172" s="23" t="b">
        <f t="shared" si="12"/>
        <v>0</v>
      </c>
      <c r="AB172" s="23" t="b">
        <v>0</v>
      </c>
      <c r="AC172" s="23" t="b">
        <f t="shared" si="13"/>
        <v>0</v>
      </c>
      <c r="AD172" s="23" t="b">
        <v>0</v>
      </c>
      <c r="BE172" s="23" t="s">
        <v>2247</v>
      </c>
      <c r="BF172" s="23" t="s">
        <v>2710</v>
      </c>
      <c r="BG172" s="23" t="b">
        <v>1</v>
      </c>
      <c r="BH172" s="23">
        <v>0.238</v>
      </c>
      <c r="BI172" s="23" t="b">
        <v>0</v>
      </c>
      <c r="BJ172" s="23" t="b">
        <v>0</v>
      </c>
      <c r="BK172" s="23" t="b">
        <v>0</v>
      </c>
      <c r="BL172" s="23" t="b">
        <v>0</v>
      </c>
      <c r="BM172" s="23" t="b">
        <v>0</v>
      </c>
      <c r="BN172" s="23" t="b">
        <v>0</v>
      </c>
      <c r="BO172" s="23" t="b">
        <v>0</v>
      </c>
      <c r="BP172" s="23" t="b">
        <v>0</v>
      </c>
      <c r="BQ172" s="23" t="b">
        <v>0</v>
      </c>
      <c r="BR172" s="23" t="b">
        <v>0</v>
      </c>
      <c r="BS172" s="23" t="b">
        <v>0</v>
      </c>
    </row>
    <row r="173" ht="15.75" customHeight="1">
      <c r="A173" s="23" t="s">
        <v>1687</v>
      </c>
      <c r="B173" s="23" t="s">
        <v>2677</v>
      </c>
      <c r="C173" s="23" t="b">
        <v>1</v>
      </c>
      <c r="D173" s="23">
        <v>0.416</v>
      </c>
      <c r="E173" s="23" t="b">
        <f t="shared" si="1"/>
        <v>1</v>
      </c>
      <c r="F173" s="23" t="b">
        <v>1</v>
      </c>
      <c r="G173" s="23" t="b">
        <f t="shared" si="2"/>
        <v>1</v>
      </c>
      <c r="H173" s="23" t="b">
        <v>1</v>
      </c>
      <c r="I173" s="23" t="b">
        <f t="shared" si="3"/>
        <v>0</v>
      </c>
      <c r="J173" s="23" t="b">
        <v>0</v>
      </c>
      <c r="K173" s="23" t="b">
        <f t="shared" si="4"/>
        <v>0</v>
      </c>
      <c r="L173" s="23" t="b">
        <v>0</v>
      </c>
      <c r="M173" s="23" t="b">
        <f t="shared" si="5"/>
        <v>0</v>
      </c>
      <c r="N173" s="23" t="b">
        <v>0</v>
      </c>
      <c r="O173" s="23" t="b">
        <f t="shared" si="6"/>
        <v>0</v>
      </c>
      <c r="P173" s="23" t="b">
        <v>0</v>
      </c>
      <c r="Q173" s="23" t="b">
        <f t="shared" si="7"/>
        <v>0</v>
      </c>
      <c r="R173" s="23" t="b">
        <v>0</v>
      </c>
      <c r="S173" s="23" t="b">
        <f t="shared" si="8"/>
        <v>0</v>
      </c>
      <c r="T173" s="23" t="b">
        <v>0</v>
      </c>
      <c r="U173" s="23" t="b">
        <f t="shared" si="9"/>
        <v>0</v>
      </c>
      <c r="V173" s="23" t="b">
        <v>0</v>
      </c>
      <c r="W173" s="23" t="b">
        <f t="shared" si="10"/>
        <v>0</v>
      </c>
      <c r="X173" s="23" t="b">
        <v>0</v>
      </c>
      <c r="Y173" s="23" t="b">
        <f t="shared" si="11"/>
        <v>0</v>
      </c>
      <c r="Z173" s="23" t="b">
        <v>0</v>
      </c>
      <c r="AA173" s="23" t="b">
        <f t="shared" si="12"/>
        <v>0</v>
      </c>
      <c r="AB173" s="23" t="b">
        <v>0</v>
      </c>
      <c r="AC173" s="23" t="b">
        <f t="shared" si="13"/>
        <v>0</v>
      </c>
      <c r="AD173" s="23" t="b">
        <v>0</v>
      </c>
      <c r="BE173" s="23" t="s">
        <v>2288</v>
      </c>
      <c r="BF173" s="23" t="s">
        <v>2711</v>
      </c>
      <c r="BG173" s="23" t="b">
        <v>1</v>
      </c>
      <c r="BH173" s="23">
        <v>0.733</v>
      </c>
      <c r="BI173" s="23" t="b">
        <v>0</v>
      </c>
      <c r="BJ173" s="23" t="b">
        <v>0</v>
      </c>
      <c r="BK173" s="23" t="b">
        <v>0</v>
      </c>
      <c r="BL173" s="23" t="b">
        <v>0</v>
      </c>
      <c r="BM173" s="23" t="b">
        <v>0</v>
      </c>
      <c r="BN173" s="23" t="b">
        <v>1</v>
      </c>
      <c r="BO173" s="23" t="b">
        <v>1</v>
      </c>
      <c r="BP173" s="23" t="b">
        <v>1</v>
      </c>
      <c r="BQ173" s="23" t="b">
        <v>1</v>
      </c>
      <c r="BR173" s="23" t="b">
        <v>1</v>
      </c>
      <c r="BS173" s="23" t="b">
        <v>1</v>
      </c>
    </row>
    <row r="174" ht="15.75" customHeight="1">
      <c r="A174" s="23" t="s">
        <v>1695</v>
      </c>
      <c r="B174" s="23" t="s">
        <v>2678</v>
      </c>
      <c r="C174" s="23" t="b">
        <v>1</v>
      </c>
      <c r="D174" s="23">
        <v>0.416</v>
      </c>
      <c r="E174" s="23" t="b">
        <f t="shared" si="1"/>
        <v>1</v>
      </c>
      <c r="F174" s="23" t="b">
        <v>1</v>
      </c>
      <c r="G174" s="23" t="b">
        <f t="shared" si="2"/>
        <v>1</v>
      </c>
      <c r="H174" s="23" t="b">
        <v>1</v>
      </c>
      <c r="I174" s="23" t="b">
        <f t="shared" si="3"/>
        <v>0</v>
      </c>
      <c r="J174" s="23" t="b">
        <v>0</v>
      </c>
      <c r="K174" s="23" t="b">
        <f t="shared" si="4"/>
        <v>0</v>
      </c>
      <c r="L174" s="23" t="b">
        <v>0</v>
      </c>
      <c r="M174" s="23" t="b">
        <f t="shared" si="5"/>
        <v>0</v>
      </c>
      <c r="N174" s="23" t="b">
        <v>0</v>
      </c>
      <c r="O174" s="23" t="b">
        <f t="shared" si="6"/>
        <v>0</v>
      </c>
      <c r="P174" s="23" t="b">
        <v>0</v>
      </c>
      <c r="Q174" s="23" t="b">
        <f t="shared" si="7"/>
        <v>0</v>
      </c>
      <c r="R174" s="23" t="b">
        <v>0</v>
      </c>
      <c r="S174" s="23" t="b">
        <f t="shared" si="8"/>
        <v>0</v>
      </c>
      <c r="T174" s="23" t="b">
        <v>0</v>
      </c>
      <c r="U174" s="23" t="b">
        <f t="shared" si="9"/>
        <v>0</v>
      </c>
      <c r="V174" s="23" t="b">
        <v>0</v>
      </c>
      <c r="W174" s="23" t="b">
        <f t="shared" si="10"/>
        <v>0</v>
      </c>
      <c r="X174" s="23" t="b">
        <v>0</v>
      </c>
      <c r="Y174" s="23" t="b">
        <f t="shared" si="11"/>
        <v>0</v>
      </c>
      <c r="Z174" s="23" t="b">
        <v>0</v>
      </c>
      <c r="AA174" s="23" t="b">
        <f t="shared" si="12"/>
        <v>0</v>
      </c>
      <c r="AB174" s="23" t="b">
        <v>0</v>
      </c>
      <c r="AC174" s="23" t="b">
        <f t="shared" si="13"/>
        <v>0</v>
      </c>
      <c r="AD174" s="23" t="b">
        <v>0</v>
      </c>
      <c r="BE174" s="23" t="s">
        <v>2304</v>
      </c>
      <c r="BF174" s="23" t="s">
        <v>2712</v>
      </c>
      <c r="BG174" s="23" t="b">
        <v>1</v>
      </c>
      <c r="BH174" s="23">
        <v>0.475</v>
      </c>
      <c r="BI174" s="23" t="b">
        <v>0</v>
      </c>
      <c r="BJ174" s="23" t="b">
        <v>0</v>
      </c>
      <c r="BK174" s="23" t="b">
        <v>0</v>
      </c>
      <c r="BL174" s="23" t="b">
        <v>0</v>
      </c>
      <c r="BM174" s="23" t="b">
        <v>0</v>
      </c>
      <c r="BN174" s="23" t="b">
        <v>0</v>
      </c>
      <c r="BO174" s="23" t="b">
        <v>0</v>
      </c>
      <c r="BP174" s="23" t="b">
        <v>0</v>
      </c>
      <c r="BQ174" s="23" t="b">
        <v>0</v>
      </c>
      <c r="BR174" s="23" t="b">
        <v>0</v>
      </c>
      <c r="BS174" s="23" t="b">
        <v>1</v>
      </c>
    </row>
    <row r="175" ht="15.75" customHeight="1">
      <c r="A175" s="23" t="s">
        <v>1703</v>
      </c>
      <c r="B175" s="23" t="s">
        <v>2679</v>
      </c>
      <c r="C175" s="23" t="b">
        <v>1</v>
      </c>
      <c r="D175" s="23">
        <v>0.554</v>
      </c>
      <c r="E175" s="23" t="b">
        <f t="shared" si="1"/>
        <v>1</v>
      </c>
      <c r="F175" s="23" t="b">
        <v>1</v>
      </c>
      <c r="G175" s="23" t="b">
        <f t="shared" si="2"/>
        <v>1</v>
      </c>
      <c r="H175" s="23" t="b">
        <v>1</v>
      </c>
      <c r="I175" s="23" t="b">
        <f t="shared" si="3"/>
        <v>1</v>
      </c>
      <c r="J175" s="23" t="b">
        <v>1</v>
      </c>
      <c r="K175" s="23" t="b">
        <f t="shared" si="4"/>
        <v>1</v>
      </c>
      <c r="L175" s="23" t="b">
        <v>1</v>
      </c>
      <c r="M175" s="23" t="b">
        <f t="shared" si="5"/>
        <v>1</v>
      </c>
      <c r="N175" s="23" t="b">
        <v>1</v>
      </c>
      <c r="O175" s="23" t="b">
        <f t="shared" si="6"/>
        <v>0</v>
      </c>
      <c r="P175" s="23" t="b">
        <v>0</v>
      </c>
      <c r="Q175" s="23" t="b">
        <f t="shared" si="7"/>
        <v>0</v>
      </c>
      <c r="R175" s="23" t="b">
        <v>0</v>
      </c>
      <c r="S175" s="23" t="b">
        <f t="shared" si="8"/>
        <v>0</v>
      </c>
      <c r="T175" s="23" t="b">
        <v>0</v>
      </c>
      <c r="U175" s="23" t="b">
        <f t="shared" si="9"/>
        <v>0</v>
      </c>
      <c r="V175" s="23" t="b">
        <v>0</v>
      </c>
      <c r="W175" s="23" t="b">
        <f t="shared" si="10"/>
        <v>0</v>
      </c>
      <c r="X175" s="23" t="b">
        <v>0</v>
      </c>
      <c r="Y175" s="23" t="b">
        <f t="shared" si="11"/>
        <v>0</v>
      </c>
      <c r="Z175" s="23" t="b">
        <v>0</v>
      </c>
      <c r="AA175" s="23" t="b">
        <f t="shared" si="12"/>
        <v>0</v>
      </c>
      <c r="AB175" s="23" t="b">
        <v>0</v>
      </c>
      <c r="AC175" s="23" t="b">
        <f t="shared" si="13"/>
        <v>0</v>
      </c>
      <c r="AD175" s="23" t="b">
        <v>0</v>
      </c>
      <c r="BE175" s="23" t="s">
        <v>2312</v>
      </c>
      <c r="BF175" s="23" t="s">
        <v>2713</v>
      </c>
      <c r="BG175" s="23" t="b">
        <v>1</v>
      </c>
      <c r="BH175" s="23">
        <v>0.218</v>
      </c>
      <c r="BI175" s="23" t="b">
        <v>0</v>
      </c>
      <c r="BJ175" s="23" t="b">
        <v>0</v>
      </c>
      <c r="BK175" s="23" t="b">
        <v>0</v>
      </c>
      <c r="BL175" s="23" t="b">
        <v>0</v>
      </c>
      <c r="BM175" s="23" t="b">
        <v>0</v>
      </c>
      <c r="BN175" s="23" t="b">
        <v>0</v>
      </c>
      <c r="BO175" s="23" t="b">
        <v>0</v>
      </c>
      <c r="BP175" s="23" t="b">
        <v>0</v>
      </c>
      <c r="BQ175" s="23" t="b">
        <v>0</v>
      </c>
      <c r="BR175" s="23" t="b">
        <v>0</v>
      </c>
      <c r="BS175" s="23" t="b">
        <v>0</v>
      </c>
    </row>
    <row r="176" ht="15.75" customHeight="1">
      <c r="A176" s="23" t="s">
        <v>1711</v>
      </c>
      <c r="B176" s="23" t="s">
        <v>2680</v>
      </c>
      <c r="C176" s="23" t="b">
        <v>1</v>
      </c>
      <c r="D176" s="23">
        <v>0.109</v>
      </c>
      <c r="E176" s="23" t="b">
        <f t="shared" si="1"/>
        <v>0</v>
      </c>
      <c r="F176" s="23" t="b">
        <v>0</v>
      </c>
      <c r="G176" s="23" t="b">
        <f t="shared" si="2"/>
        <v>0</v>
      </c>
      <c r="H176" s="23" t="b">
        <v>0</v>
      </c>
      <c r="I176" s="23" t="b">
        <f t="shared" si="3"/>
        <v>0</v>
      </c>
      <c r="J176" s="23" t="b">
        <v>0</v>
      </c>
      <c r="K176" s="23" t="b">
        <f t="shared" si="4"/>
        <v>0</v>
      </c>
      <c r="L176" s="23" t="b">
        <v>0</v>
      </c>
      <c r="M176" s="23" t="b">
        <f t="shared" si="5"/>
        <v>0</v>
      </c>
      <c r="N176" s="23" t="b">
        <v>0</v>
      </c>
      <c r="O176" s="23" t="b">
        <f t="shared" si="6"/>
        <v>0</v>
      </c>
      <c r="P176" s="23" t="b">
        <v>0</v>
      </c>
      <c r="Q176" s="23" t="b">
        <f t="shared" si="7"/>
        <v>0</v>
      </c>
      <c r="R176" s="23" t="b">
        <v>0</v>
      </c>
      <c r="S176" s="23" t="b">
        <f t="shared" si="8"/>
        <v>0</v>
      </c>
      <c r="T176" s="23" t="b">
        <v>0</v>
      </c>
      <c r="U176" s="23" t="b">
        <f t="shared" si="9"/>
        <v>0</v>
      </c>
      <c r="V176" s="23" t="b">
        <v>0</v>
      </c>
      <c r="W176" s="23" t="b">
        <f t="shared" si="10"/>
        <v>0</v>
      </c>
      <c r="X176" s="23" t="b">
        <v>0</v>
      </c>
      <c r="Y176" s="23" t="b">
        <f t="shared" si="11"/>
        <v>0</v>
      </c>
      <c r="Z176" s="23" t="b">
        <v>0</v>
      </c>
      <c r="AA176" s="23" t="b">
        <f t="shared" si="12"/>
        <v>0</v>
      </c>
      <c r="AB176" s="23" t="b">
        <v>0</v>
      </c>
      <c r="AC176" s="23" t="b">
        <f t="shared" si="13"/>
        <v>0</v>
      </c>
      <c r="AD176" s="23" t="b">
        <v>0</v>
      </c>
      <c r="BE176" s="23" t="s">
        <v>2344</v>
      </c>
      <c r="BF176" s="23" t="s">
        <v>2714</v>
      </c>
      <c r="BG176" s="23" t="b">
        <v>1</v>
      </c>
      <c r="BH176" s="23">
        <v>0.188</v>
      </c>
      <c r="BI176" s="23" t="b">
        <v>0</v>
      </c>
      <c r="BJ176" s="23" t="b">
        <v>0</v>
      </c>
      <c r="BK176" s="23" t="b">
        <v>0</v>
      </c>
      <c r="BL176" s="23" t="b">
        <v>0</v>
      </c>
      <c r="BM176" s="23" t="b">
        <v>0</v>
      </c>
      <c r="BN176" s="23" t="b">
        <v>0</v>
      </c>
      <c r="BO176" s="23" t="b">
        <v>0</v>
      </c>
      <c r="BP176" s="23" t="b">
        <v>0</v>
      </c>
      <c r="BQ176" s="23" t="b">
        <v>0</v>
      </c>
      <c r="BR176" s="23" t="b">
        <v>0</v>
      </c>
      <c r="BS176" s="23" t="b">
        <v>0</v>
      </c>
    </row>
    <row r="177" ht="15.75" customHeight="1">
      <c r="A177" s="23" t="s">
        <v>1719</v>
      </c>
      <c r="B177" s="23" t="s">
        <v>2681</v>
      </c>
      <c r="C177" s="23" t="b">
        <v>1</v>
      </c>
      <c r="D177" s="23">
        <v>0.119</v>
      </c>
      <c r="E177" s="23" t="b">
        <f t="shared" si="1"/>
        <v>0</v>
      </c>
      <c r="F177" s="23" t="b">
        <v>0</v>
      </c>
      <c r="G177" s="23" t="b">
        <f t="shared" si="2"/>
        <v>0</v>
      </c>
      <c r="H177" s="23" t="b">
        <v>0</v>
      </c>
      <c r="I177" s="23" t="b">
        <f t="shared" si="3"/>
        <v>0</v>
      </c>
      <c r="J177" s="23" t="b">
        <v>0</v>
      </c>
      <c r="K177" s="23" t="b">
        <f t="shared" si="4"/>
        <v>0</v>
      </c>
      <c r="L177" s="23" t="b">
        <v>0</v>
      </c>
      <c r="M177" s="23" t="b">
        <f t="shared" si="5"/>
        <v>0</v>
      </c>
      <c r="N177" s="23" t="b">
        <v>0</v>
      </c>
      <c r="O177" s="23" t="b">
        <f t="shared" si="6"/>
        <v>0</v>
      </c>
      <c r="P177" s="23" t="b">
        <v>0</v>
      </c>
      <c r="Q177" s="23" t="b">
        <f t="shared" si="7"/>
        <v>0</v>
      </c>
      <c r="R177" s="23" t="b">
        <v>0</v>
      </c>
      <c r="S177" s="23" t="b">
        <f t="shared" si="8"/>
        <v>0</v>
      </c>
      <c r="T177" s="23" t="b">
        <v>0</v>
      </c>
      <c r="U177" s="23" t="b">
        <f t="shared" si="9"/>
        <v>0</v>
      </c>
      <c r="V177" s="23" t="b">
        <v>0</v>
      </c>
      <c r="W177" s="23" t="b">
        <f t="shared" si="10"/>
        <v>0</v>
      </c>
      <c r="X177" s="23" t="b">
        <v>0</v>
      </c>
      <c r="Y177" s="23" t="b">
        <f t="shared" si="11"/>
        <v>0</v>
      </c>
      <c r="Z177" s="23" t="b">
        <v>0</v>
      </c>
      <c r="AA177" s="23" t="b">
        <f t="shared" si="12"/>
        <v>0</v>
      </c>
      <c r="AB177" s="23" t="b">
        <v>0</v>
      </c>
      <c r="AC177" s="23" t="b">
        <f t="shared" si="13"/>
        <v>0</v>
      </c>
      <c r="AD177" s="23" t="b">
        <v>0</v>
      </c>
      <c r="BE177" s="23" t="s">
        <v>2351</v>
      </c>
      <c r="BF177" s="23" t="s">
        <v>2715</v>
      </c>
      <c r="BG177" s="23" t="b">
        <v>1</v>
      </c>
      <c r="BH177" s="23">
        <v>0.842</v>
      </c>
      <c r="BI177" s="23" t="b">
        <v>0</v>
      </c>
      <c r="BJ177" s="23" t="b">
        <v>0</v>
      </c>
      <c r="BK177" s="23" t="b">
        <v>0</v>
      </c>
      <c r="BL177" s="23" t="b">
        <v>1</v>
      </c>
      <c r="BM177" s="23" t="b">
        <v>1</v>
      </c>
      <c r="BN177" s="23" t="b">
        <v>1</v>
      </c>
      <c r="BO177" s="23" t="b">
        <v>1</v>
      </c>
      <c r="BP177" s="23" t="b">
        <v>1</v>
      </c>
      <c r="BQ177" s="23" t="b">
        <v>1</v>
      </c>
      <c r="BR177" s="23" t="b">
        <v>1</v>
      </c>
      <c r="BS177" s="23" t="b">
        <v>1</v>
      </c>
    </row>
    <row r="178" ht="15.75" customHeight="1">
      <c r="A178" s="23" t="s">
        <v>1727</v>
      </c>
      <c r="B178" s="23" t="s">
        <v>2682</v>
      </c>
      <c r="C178" s="23" t="b">
        <v>1</v>
      </c>
      <c r="D178" s="23">
        <v>0.059</v>
      </c>
      <c r="E178" s="23" t="b">
        <f t="shared" si="1"/>
        <v>0</v>
      </c>
      <c r="F178" s="23" t="b">
        <v>0</v>
      </c>
      <c r="G178" s="23" t="b">
        <f t="shared" si="2"/>
        <v>0</v>
      </c>
      <c r="H178" s="23" t="b">
        <v>0</v>
      </c>
      <c r="I178" s="23" t="b">
        <f t="shared" si="3"/>
        <v>0</v>
      </c>
      <c r="J178" s="23" t="b">
        <v>0</v>
      </c>
      <c r="K178" s="23" t="b">
        <f t="shared" si="4"/>
        <v>0</v>
      </c>
      <c r="L178" s="23" t="b">
        <v>0</v>
      </c>
      <c r="M178" s="23" t="b">
        <f t="shared" si="5"/>
        <v>0</v>
      </c>
      <c r="N178" s="23" t="b">
        <v>0</v>
      </c>
      <c r="O178" s="23" t="b">
        <f t="shared" si="6"/>
        <v>0</v>
      </c>
      <c r="P178" s="23" t="b">
        <v>0</v>
      </c>
      <c r="Q178" s="23" t="b">
        <f t="shared" si="7"/>
        <v>0</v>
      </c>
      <c r="R178" s="23" t="b">
        <v>0</v>
      </c>
      <c r="S178" s="23" t="b">
        <f t="shared" si="8"/>
        <v>0</v>
      </c>
      <c r="T178" s="23" t="b">
        <v>0</v>
      </c>
      <c r="U178" s="23" t="b">
        <f t="shared" si="9"/>
        <v>0</v>
      </c>
      <c r="V178" s="23" t="b">
        <v>0</v>
      </c>
      <c r="W178" s="23" t="b">
        <f t="shared" si="10"/>
        <v>0</v>
      </c>
      <c r="X178" s="23" t="b">
        <v>0</v>
      </c>
      <c r="Y178" s="23" t="b">
        <f t="shared" si="11"/>
        <v>0</v>
      </c>
      <c r="Z178" s="23" t="b">
        <v>0</v>
      </c>
      <c r="AA178" s="23" t="b">
        <f t="shared" si="12"/>
        <v>0</v>
      </c>
      <c r="AB178" s="23" t="b">
        <v>0</v>
      </c>
      <c r="AC178" s="23" t="b">
        <f t="shared" si="13"/>
        <v>0</v>
      </c>
      <c r="AD178" s="23" t="b">
        <v>0</v>
      </c>
      <c r="BE178" s="23" t="s">
        <v>2358</v>
      </c>
      <c r="BF178" s="23" t="s">
        <v>2716</v>
      </c>
      <c r="BG178" s="23" t="b">
        <v>1</v>
      </c>
      <c r="BH178" s="23">
        <v>0.277</v>
      </c>
      <c r="BI178" s="23" t="b">
        <v>0</v>
      </c>
      <c r="BJ178" s="23" t="b">
        <v>0</v>
      </c>
      <c r="BK178" s="23" t="b">
        <v>0</v>
      </c>
      <c r="BL178" s="23" t="b">
        <v>0</v>
      </c>
      <c r="BM178" s="23" t="b">
        <v>0</v>
      </c>
      <c r="BN178" s="23" t="b">
        <v>0</v>
      </c>
      <c r="BO178" s="23" t="b">
        <v>0</v>
      </c>
      <c r="BP178" s="23" t="b">
        <v>0</v>
      </c>
      <c r="BQ178" s="23" t="b">
        <v>0</v>
      </c>
      <c r="BR178" s="23" t="b">
        <v>0</v>
      </c>
      <c r="BS178" s="23" t="b">
        <v>0</v>
      </c>
    </row>
    <row r="179" ht="15.75" customHeight="1">
      <c r="A179" s="23" t="s">
        <v>1735</v>
      </c>
      <c r="B179" s="23" t="s">
        <v>2683</v>
      </c>
      <c r="C179" s="23" t="b">
        <v>1</v>
      </c>
      <c r="D179" s="23">
        <v>0.594</v>
      </c>
      <c r="E179" s="23" t="b">
        <f t="shared" si="1"/>
        <v>1</v>
      </c>
      <c r="F179" s="23" t="b">
        <v>1</v>
      </c>
      <c r="G179" s="23" t="b">
        <f t="shared" si="2"/>
        <v>1</v>
      </c>
      <c r="H179" s="23" t="b">
        <v>1</v>
      </c>
      <c r="I179" s="23" t="b">
        <f t="shared" si="3"/>
        <v>1</v>
      </c>
      <c r="J179" s="23" t="b">
        <v>1</v>
      </c>
      <c r="K179" s="23" t="b">
        <f t="shared" si="4"/>
        <v>1</v>
      </c>
      <c r="L179" s="23" t="b">
        <v>1</v>
      </c>
      <c r="M179" s="23" t="b">
        <f t="shared" si="5"/>
        <v>1</v>
      </c>
      <c r="N179" s="23" t="b">
        <v>1</v>
      </c>
      <c r="O179" s="23" t="b">
        <f t="shared" si="6"/>
        <v>0</v>
      </c>
      <c r="P179" s="23" t="b">
        <v>0</v>
      </c>
      <c r="Q179" s="23" t="b">
        <f t="shared" si="7"/>
        <v>0</v>
      </c>
      <c r="R179" s="23" t="b">
        <v>0</v>
      </c>
      <c r="S179" s="23" t="b">
        <f t="shared" si="8"/>
        <v>0</v>
      </c>
      <c r="T179" s="23" t="b">
        <v>0</v>
      </c>
      <c r="U179" s="23" t="b">
        <f t="shared" si="9"/>
        <v>0</v>
      </c>
      <c r="V179" s="23" t="b">
        <v>0</v>
      </c>
      <c r="W179" s="23" t="b">
        <f t="shared" si="10"/>
        <v>0</v>
      </c>
      <c r="X179" s="23" t="b">
        <v>0</v>
      </c>
      <c r="Y179" s="23" t="b">
        <f t="shared" si="11"/>
        <v>0</v>
      </c>
      <c r="Z179" s="23" t="b">
        <v>0</v>
      </c>
      <c r="AA179" s="23" t="b">
        <f t="shared" si="12"/>
        <v>0</v>
      </c>
      <c r="AB179" s="23" t="b">
        <v>0</v>
      </c>
      <c r="AC179" s="23" t="b">
        <f t="shared" si="13"/>
        <v>0</v>
      </c>
      <c r="AD179" s="23" t="b">
        <v>0</v>
      </c>
      <c r="BE179" s="23" t="s">
        <v>2383</v>
      </c>
      <c r="BF179" s="23" t="s">
        <v>2717</v>
      </c>
      <c r="BG179" s="23" t="b">
        <v>1</v>
      </c>
      <c r="BH179" s="23">
        <v>0.752</v>
      </c>
      <c r="BI179" s="23" t="b">
        <v>0</v>
      </c>
      <c r="BJ179" s="23" t="b">
        <v>0</v>
      </c>
      <c r="BK179" s="23" t="b">
        <v>0</v>
      </c>
      <c r="BL179" s="23" t="b">
        <v>0</v>
      </c>
      <c r="BM179" s="23" t="b">
        <v>1</v>
      </c>
      <c r="BN179" s="23" t="b">
        <v>1</v>
      </c>
      <c r="BO179" s="23" t="b">
        <v>1</v>
      </c>
      <c r="BP179" s="23" t="b">
        <v>1</v>
      </c>
      <c r="BQ179" s="23" t="b">
        <v>1</v>
      </c>
      <c r="BR179" s="23" t="b">
        <v>1</v>
      </c>
      <c r="BS179" s="23" t="b">
        <v>1</v>
      </c>
    </row>
    <row r="180" ht="15.75" customHeight="1">
      <c r="A180" s="23" t="s">
        <v>1759</v>
      </c>
      <c r="B180" s="23" t="s">
        <v>2684</v>
      </c>
      <c r="C180" s="23" t="b">
        <v>1</v>
      </c>
      <c r="D180" s="23">
        <v>0.396</v>
      </c>
      <c r="E180" s="23" t="b">
        <f t="shared" si="1"/>
        <v>1</v>
      </c>
      <c r="F180" s="23" t="b">
        <v>1</v>
      </c>
      <c r="G180" s="23" t="b">
        <f t="shared" si="2"/>
        <v>0</v>
      </c>
      <c r="H180" s="23" t="b">
        <v>0</v>
      </c>
      <c r="I180" s="23" t="b">
        <f t="shared" si="3"/>
        <v>0</v>
      </c>
      <c r="J180" s="23" t="b">
        <v>0</v>
      </c>
      <c r="K180" s="23" t="b">
        <f t="shared" si="4"/>
        <v>0</v>
      </c>
      <c r="L180" s="23" t="b">
        <v>0</v>
      </c>
      <c r="M180" s="23" t="b">
        <f t="shared" si="5"/>
        <v>0</v>
      </c>
      <c r="N180" s="23" t="b">
        <v>0</v>
      </c>
      <c r="O180" s="23" t="b">
        <f t="shared" si="6"/>
        <v>0</v>
      </c>
      <c r="P180" s="23" t="b">
        <v>0</v>
      </c>
      <c r="Q180" s="23" t="b">
        <f t="shared" si="7"/>
        <v>0</v>
      </c>
      <c r="R180" s="23" t="b">
        <v>0</v>
      </c>
      <c r="S180" s="23" t="b">
        <f t="shared" si="8"/>
        <v>0</v>
      </c>
      <c r="T180" s="23" t="b">
        <v>0</v>
      </c>
      <c r="U180" s="23" t="b">
        <f t="shared" si="9"/>
        <v>0</v>
      </c>
      <c r="V180" s="23" t="b">
        <v>0</v>
      </c>
      <c r="W180" s="23" t="b">
        <f t="shared" si="10"/>
        <v>0</v>
      </c>
      <c r="X180" s="23" t="b">
        <v>0</v>
      </c>
      <c r="Y180" s="23" t="b">
        <f t="shared" si="11"/>
        <v>0</v>
      </c>
      <c r="Z180" s="23" t="b">
        <v>0</v>
      </c>
      <c r="AA180" s="23" t="b">
        <f t="shared" si="12"/>
        <v>0</v>
      </c>
      <c r="AB180" s="23" t="b">
        <v>0</v>
      </c>
      <c r="AC180" s="23" t="b">
        <f t="shared" si="13"/>
        <v>0</v>
      </c>
      <c r="AD180" s="23" t="b">
        <v>0</v>
      </c>
      <c r="BE180" s="23" t="s">
        <v>2437</v>
      </c>
      <c r="BF180" s="23" t="s">
        <v>2718</v>
      </c>
      <c r="BG180" s="23" t="b">
        <v>1</v>
      </c>
      <c r="BH180" s="23">
        <v>0.277</v>
      </c>
      <c r="BI180" s="23" t="b">
        <v>0</v>
      </c>
      <c r="BJ180" s="23" t="b">
        <v>0</v>
      </c>
      <c r="BK180" s="23" t="b">
        <v>0</v>
      </c>
      <c r="BL180" s="23" t="b">
        <v>0</v>
      </c>
      <c r="BM180" s="23" t="b">
        <v>0</v>
      </c>
      <c r="BN180" s="23" t="b">
        <v>0</v>
      </c>
      <c r="BO180" s="23" t="b">
        <v>0</v>
      </c>
      <c r="BP180" s="23" t="b">
        <v>0</v>
      </c>
      <c r="BQ180" s="23" t="b">
        <v>0</v>
      </c>
      <c r="BR180" s="23" t="b">
        <v>0</v>
      </c>
      <c r="BS180" s="23" t="b">
        <v>0</v>
      </c>
    </row>
    <row r="181" ht="15.75" customHeight="1">
      <c r="A181" s="23" t="s">
        <v>1767</v>
      </c>
      <c r="B181" s="23" t="s">
        <v>2685</v>
      </c>
      <c r="C181" s="23" t="b">
        <v>1</v>
      </c>
      <c r="D181" s="23">
        <v>0.436</v>
      </c>
      <c r="E181" s="23" t="b">
        <f t="shared" si="1"/>
        <v>1</v>
      </c>
      <c r="F181" s="23" t="b">
        <v>1</v>
      </c>
      <c r="G181" s="23" t="b">
        <f t="shared" si="2"/>
        <v>1</v>
      </c>
      <c r="H181" s="23" t="b">
        <v>1</v>
      </c>
      <c r="I181" s="23" t="b">
        <f t="shared" si="3"/>
        <v>0</v>
      </c>
      <c r="J181" s="23" t="b">
        <v>0</v>
      </c>
      <c r="K181" s="23" t="b">
        <f t="shared" si="4"/>
        <v>0</v>
      </c>
      <c r="L181" s="23" t="b">
        <v>0</v>
      </c>
      <c r="M181" s="23" t="b">
        <f t="shared" si="5"/>
        <v>0</v>
      </c>
      <c r="N181" s="23" t="b">
        <v>0</v>
      </c>
      <c r="O181" s="23" t="b">
        <f t="shared" si="6"/>
        <v>0</v>
      </c>
      <c r="P181" s="23" t="b">
        <v>0</v>
      </c>
      <c r="Q181" s="23" t="b">
        <f t="shared" si="7"/>
        <v>0</v>
      </c>
      <c r="R181" s="23" t="b">
        <v>0</v>
      </c>
      <c r="S181" s="23" t="b">
        <f t="shared" si="8"/>
        <v>0</v>
      </c>
      <c r="T181" s="23" t="b">
        <v>0</v>
      </c>
      <c r="U181" s="23" t="b">
        <f t="shared" si="9"/>
        <v>0</v>
      </c>
      <c r="V181" s="23" t="b">
        <v>0</v>
      </c>
      <c r="W181" s="23" t="b">
        <f t="shared" si="10"/>
        <v>0</v>
      </c>
      <c r="X181" s="23" t="b">
        <v>0</v>
      </c>
      <c r="Y181" s="23" t="b">
        <f t="shared" si="11"/>
        <v>0</v>
      </c>
      <c r="Z181" s="23" t="b">
        <v>0</v>
      </c>
      <c r="AA181" s="23" t="b">
        <f t="shared" si="12"/>
        <v>0</v>
      </c>
      <c r="AB181" s="23" t="b">
        <v>0</v>
      </c>
      <c r="AC181" s="23" t="b">
        <f t="shared" si="13"/>
        <v>0</v>
      </c>
      <c r="AD181" s="23" t="b">
        <v>0</v>
      </c>
      <c r="BE181" s="23" t="s">
        <v>2443</v>
      </c>
      <c r="BF181" s="23" t="s">
        <v>2719</v>
      </c>
      <c r="BG181" s="23" t="b">
        <v>1</v>
      </c>
      <c r="BH181" s="23">
        <v>0.317</v>
      </c>
      <c r="BI181" s="23" t="b">
        <v>0</v>
      </c>
      <c r="BJ181" s="23" t="b">
        <v>0</v>
      </c>
      <c r="BK181" s="23" t="b">
        <v>0</v>
      </c>
      <c r="BL181" s="23" t="b">
        <v>0</v>
      </c>
      <c r="BM181" s="23" t="b">
        <v>0</v>
      </c>
      <c r="BN181" s="23" t="b">
        <v>0</v>
      </c>
      <c r="BO181" s="23" t="b">
        <v>0</v>
      </c>
      <c r="BP181" s="23" t="b">
        <v>0</v>
      </c>
      <c r="BQ181" s="23" t="b">
        <v>0</v>
      </c>
      <c r="BR181" s="23" t="b">
        <v>0</v>
      </c>
      <c r="BS181" s="23" t="b">
        <v>0</v>
      </c>
    </row>
    <row r="182" ht="15.75" customHeight="1">
      <c r="A182" s="23" t="s">
        <v>1782</v>
      </c>
      <c r="B182" s="23" t="s">
        <v>2686</v>
      </c>
      <c r="C182" s="23" t="b">
        <v>1</v>
      </c>
      <c r="D182" s="23">
        <v>0.198</v>
      </c>
      <c r="E182" s="23" t="b">
        <f t="shared" si="1"/>
        <v>0</v>
      </c>
      <c r="F182" s="23" t="b">
        <v>0</v>
      </c>
      <c r="G182" s="23" t="b">
        <f t="shared" si="2"/>
        <v>0</v>
      </c>
      <c r="H182" s="23" t="b">
        <v>0</v>
      </c>
      <c r="I182" s="23" t="b">
        <f t="shared" si="3"/>
        <v>0</v>
      </c>
      <c r="J182" s="23" t="b">
        <v>0</v>
      </c>
      <c r="K182" s="23" t="b">
        <f t="shared" si="4"/>
        <v>0</v>
      </c>
      <c r="L182" s="23" t="b">
        <v>0</v>
      </c>
      <c r="M182" s="23" t="b">
        <f t="shared" si="5"/>
        <v>0</v>
      </c>
      <c r="N182" s="23" t="b">
        <v>0</v>
      </c>
      <c r="O182" s="23" t="b">
        <f t="shared" si="6"/>
        <v>0</v>
      </c>
      <c r="P182" s="23" t="b">
        <v>0</v>
      </c>
      <c r="Q182" s="23" t="b">
        <f t="shared" si="7"/>
        <v>0</v>
      </c>
      <c r="R182" s="23" t="b">
        <v>0</v>
      </c>
      <c r="S182" s="23" t="b">
        <f t="shared" si="8"/>
        <v>0</v>
      </c>
      <c r="T182" s="23" t="b">
        <v>0</v>
      </c>
      <c r="U182" s="23" t="b">
        <f t="shared" si="9"/>
        <v>0</v>
      </c>
      <c r="V182" s="23" t="b">
        <v>0</v>
      </c>
      <c r="W182" s="23" t="b">
        <f t="shared" si="10"/>
        <v>0</v>
      </c>
      <c r="X182" s="23" t="b">
        <v>0</v>
      </c>
      <c r="Y182" s="23" t="b">
        <f t="shared" si="11"/>
        <v>0</v>
      </c>
      <c r="Z182" s="23" t="b">
        <v>0</v>
      </c>
      <c r="AA182" s="23" t="b">
        <f t="shared" si="12"/>
        <v>0</v>
      </c>
      <c r="AB182" s="23" t="b">
        <v>0</v>
      </c>
      <c r="AC182" s="23" t="b">
        <f t="shared" si="13"/>
        <v>0</v>
      </c>
      <c r="AD182" s="23" t="b">
        <v>0</v>
      </c>
      <c r="BE182" s="23" t="s">
        <v>2447</v>
      </c>
      <c r="BF182" s="23" t="s">
        <v>2720</v>
      </c>
      <c r="BG182" s="23" t="b">
        <v>1</v>
      </c>
      <c r="BH182" s="23">
        <v>0.426</v>
      </c>
      <c r="BI182" s="23" t="b">
        <v>0</v>
      </c>
      <c r="BJ182" s="23" t="b">
        <v>0</v>
      </c>
      <c r="BK182" s="23" t="b">
        <v>0</v>
      </c>
      <c r="BL182" s="23" t="b">
        <v>0</v>
      </c>
      <c r="BM182" s="23" t="b">
        <v>0</v>
      </c>
      <c r="BN182" s="23" t="b">
        <v>0</v>
      </c>
      <c r="BO182" s="23" t="b">
        <v>0</v>
      </c>
      <c r="BP182" s="23" t="b">
        <v>0</v>
      </c>
      <c r="BQ182" s="23" t="b">
        <v>0</v>
      </c>
      <c r="BR182" s="23" t="b">
        <v>0</v>
      </c>
      <c r="BS182" s="23" t="b">
        <v>0</v>
      </c>
    </row>
    <row r="183" ht="15.75" customHeight="1">
      <c r="A183" s="23" t="s">
        <v>1808</v>
      </c>
      <c r="B183" s="23" t="s">
        <v>2554</v>
      </c>
      <c r="C183" s="23" t="b">
        <v>0</v>
      </c>
      <c r="D183" s="23">
        <v>0.366</v>
      </c>
      <c r="E183" s="23" t="b">
        <f t="shared" si="1"/>
        <v>1</v>
      </c>
      <c r="F183" s="23" t="b">
        <v>0</v>
      </c>
      <c r="G183" s="23" t="b">
        <f t="shared" si="2"/>
        <v>0</v>
      </c>
      <c r="H183" s="23" t="b">
        <v>1</v>
      </c>
      <c r="I183" s="23" t="b">
        <f t="shared" si="3"/>
        <v>0</v>
      </c>
      <c r="J183" s="23" t="b">
        <v>1</v>
      </c>
      <c r="K183" s="23" t="b">
        <f t="shared" si="4"/>
        <v>0</v>
      </c>
      <c r="L183" s="23" t="b">
        <v>1</v>
      </c>
      <c r="M183" s="23" t="b">
        <f t="shared" si="5"/>
        <v>0</v>
      </c>
      <c r="N183" s="23" t="b">
        <v>1</v>
      </c>
      <c r="O183" s="23" t="b">
        <f t="shared" si="6"/>
        <v>0</v>
      </c>
      <c r="P183" s="23" t="b">
        <v>1</v>
      </c>
      <c r="Q183" s="23" t="b">
        <f t="shared" si="7"/>
        <v>0</v>
      </c>
      <c r="R183" s="23" t="b">
        <v>1</v>
      </c>
      <c r="S183" s="23" t="b">
        <f t="shared" si="8"/>
        <v>0</v>
      </c>
      <c r="T183" s="23" t="b">
        <v>1</v>
      </c>
      <c r="U183" s="23" t="b">
        <f t="shared" si="9"/>
        <v>0</v>
      </c>
      <c r="V183" s="23" t="b">
        <v>1</v>
      </c>
      <c r="W183" s="23" t="b">
        <f t="shared" si="10"/>
        <v>0</v>
      </c>
      <c r="X183" s="23" t="b">
        <v>1</v>
      </c>
      <c r="Y183" s="23" t="b">
        <f t="shared" si="11"/>
        <v>0</v>
      </c>
      <c r="Z183" s="23" t="b">
        <v>1</v>
      </c>
      <c r="AA183" s="23" t="b">
        <f t="shared" si="12"/>
        <v>0</v>
      </c>
      <c r="AB183" s="23" t="b">
        <v>1</v>
      </c>
      <c r="AC183" s="23" t="b">
        <f t="shared" si="13"/>
        <v>0</v>
      </c>
      <c r="AD183" s="23" t="b">
        <v>1</v>
      </c>
      <c r="BE183" s="23" t="s">
        <v>2451</v>
      </c>
      <c r="BF183" s="23" t="s">
        <v>2721</v>
      </c>
      <c r="BG183" s="23" t="b">
        <v>1</v>
      </c>
      <c r="BH183" s="23">
        <v>0.218</v>
      </c>
      <c r="BI183" s="23" t="b">
        <v>0</v>
      </c>
      <c r="BJ183" s="23" t="b">
        <v>0</v>
      </c>
      <c r="BK183" s="23" t="b">
        <v>0</v>
      </c>
      <c r="BL183" s="23" t="b">
        <v>0</v>
      </c>
      <c r="BM183" s="23" t="b">
        <v>0</v>
      </c>
      <c r="BN183" s="23" t="b">
        <v>0</v>
      </c>
      <c r="BO183" s="23" t="b">
        <v>0</v>
      </c>
      <c r="BP183" s="23" t="b">
        <v>0</v>
      </c>
      <c r="BQ183" s="23" t="b">
        <v>0</v>
      </c>
      <c r="BR183" s="23" t="b">
        <v>0</v>
      </c>
      <c r="BS183" s="23" t="b">
        <v>0</v>
      </c>
    </row>
    <row r="184" ht="15.75" customHeight="1">
      <c r="A184" s="23" t="s">
        <v>1821</v>
      </c>
      <c r="B184" s="23" t="s">
        <v>2687</v>
      </c>
      <c r="C184" s="23" t="b">
        <v>1</v>
      </c>
      <c r="D184" s="23">
        <v>0.198</v>
      </c>
      <c r="E184" s="23" t="b">
        <f t="shared" si="1"/>
        <v>0</v>
      </c>
      <c r="F184" s="23" t="b">
        <v>0</v>
      </c>
      <c r="G184" s="23" t="b">
        <f t="shared" si="2"/>
        <v>0</v>
      </c>
      <c r="H184" s="23" t="b">
        <v>0</v>
      </c>
      <c r="I184" s="23" t="b">
        <f t="shared" si="3"/>
        <v>0</v>
      </c>
      <c r="J184" s="23" t="b">
        <v>0</v>
      </c>
      <c r="K184" s="23" t="b">
        <f t="shared" si="4"/>
        <v>0</v>
      </c>
      <c r="L184" s="23" t="b">
        <v>0</v>
      </c>
      <c r="M184" s="23" t="b">
        <f t="shared" si="5"/>
        <v>0</v>
      </c>
      <c r="N184" s="23" t="b">
        <v>0</v>
      </c>
      <c r="O184" s="23" t="b">
        <f t="shared" si="6"/>
        <v>0</v>
      </c>
      <c r="P184" s="23" t="b">
        <v>0</v>
      </c>
      <c r="Q184" s="23" t="b">
        <f t="shared" si="7"/>
        <v>0</v>
      </c>
      <c r="R184" s="23" t="b">
        <v>0</v>
      </c>
      <c r="S184" s="23" t="b">
        <f t="shared" si="8"/>
        <v>0</v>
      </c>
      <c r="T184" s="23" t="b">
        <v>0</v>
      </c>
      <c r="U184" s="23" t="b">
        <f t="shared" si="9"/>
        <v>0</v>
      </c>
      <c r="V184" s="23" t="b">
        <v>0</v>
      </c>
      <c r="W184" s="23" t="b">
        <f t="shared" si="10"/>
        <v>0</v>
      </c>
      <c r="X184" s="23" t="b">
        <v>0</v>
      </c>
      <c r="Y184" s="23" t="b">
        <f t="shared" si="11"/>
        <v>0</v>
      </c>
      <c r="Z184" s="23" t="b">
        <v>0</v>
      </c>
      <c r="AA184" s="23" t="b">
        <f t="shared" si="12"/>
        <v>0</v>
      </c>
      <c r="AB184" s="23" t="b">
        <v>0</v>
      </c>
      <c r="AC184" s="23" t="b">
        <f t="shared" si="13"/>
        <v>0</v>
      </c>
      <c r="AD184" s="23" t="b">
        <v>0</v>
      </c>
      <c r="BE184" s="23" t="s">
        <v>2456</v>
      </c>
      <c r="BF184" s="23" t="s">
        <v>2722</v>
      </c>
      <c r="BG184" s="23" t="b">
        <v>1</v>
      </c>
      <c r="BH184" s="23">
        <v>0.861</v>
      </c>
      <c r="BI184" s="23" t="b">
        <v>0</v>
      </c>
      <c r="BJ184" s="23" t="b">
        <v>0</v>
      </c>
      <c r="BK184" s="23" t="b">
        <v>1</v>
      </c>
      <c r="BL184" s="23" t="b">
        <v>1</v>
      </c>
      <c r="BM184" s="23" t="b">
        <v>1</v>
      </c>
      <c r="BN184" s="23" t="b">
        <v>1</v>
      </c>
      <c r="BO184" s="23" t="b">
        <v>1</v>
      </c>
      <c r="BP184" s="23" t="b">
        <v>1</v>
      </c>
      <c r="BQ184" s="23" t="b">
        <v>1</v>
      </c>
      <c r="BR184" s="23" t="b">
        <v>1</v>
      </c>
      <c r="BS184" s="23" t="b">
        <v>1</v>
      </c>
    </row>
    <row r="185" ht="15.75" customHeight="1">
      <c r="A185" s="23" t="s">
        <v>1837</v>
      </c>
      <c r="B185" s="23" t="s">
        <v>2688</v>
      </c>
      <c r="C185" s="23" t="b">
        <v>1</v>
      </c>
      <c r="D185" s="23">
        <v>0.594</v>
      </c>
      <c r="E185" s="23" t="b">
        <f t="shared" si="1"/>
        <v>1</v>
      </c>
      <c r="F185" s="23" t="b">
        <v>1</v>
      </c>
      <c r="G185" s="23" t="b">
        <f t="shared" si="2"/>
        <v>1</v>
      </c>
      <c r="H185" s="23" t="b">
        <v>1</v>
      </c>
      <c r="I185" s="23" t="b">
        <f t="shared" si="3"/>
        <v>1</v>
      </c>
      <c r="J185" s="23" t="b">
        <v>1</v>
      </c>
      <c r="K185" s="23" t="b">
        <f t="shared" si="4"/>
        <v>1</v>
      </c>
      <c r="L185" s="23" t="b">
        <v>1</v>
      </c>
      <c r="M185" s="23" t="b">
        <f t="shared" si="5"/>
        <v>1</v>
      </c>
      <c r="N185" s="23" t="b">
        <v>1</v>
      </c>
      <c r="O185" s="23" t="b">
        <f t="shared" si="6"/>
        <v>0</v>
      </c>
      <c r="P185" s="23" t="b">
        <v>0</v>
      </c>
      <c r="Q185" s="23" t="b">
        <f t="shared" si="7"/>
        <v>0</v>
      </c>
      <c r="R185" s="23" t="b">
        <v>0</v>
      </c>
      <c r="S185" s="23" t="b">
        <f t="shared" si="8"/>
        <v>0</v>
      </c>
      <c r="T185" s="23" t="b">
        <v>0</v>
      </c>
      <c r="U185" s="23" t="b">
        <f t="shared" si="9"/>
        <v>0</v>
      </c>
      <c r="V185" s="23" t="b">
        <v>0</v>
      </c>
      <c r="W185" s="23" t="b">
        <f t="shared" si="10"/>
        <v>0</v>
      </c>
      <c r="X185" s="23" t="b">
        <v>0</v>
      </c>
      <c r="Y185" s="23" t="b">
        <f t="shared" si="11"/>
        <v>0</v>
      </c>
      <c r="Z185" s="23" t="b">
        <v>0</v>
      </c>
      <c r="AA185" s="23" t="b">
        <f t="shared" si="12"/>
        <v>0</v>
      </c>
      <c r="AB185" s="23" t="b">
        <v>0</v>
      </c>
      <c r="AC185" s="23" t="b">
        <f t="shared" si="13"/>
        <v>0</v>
      </c>
      <c r="AD185" s="23" t="b">
        <v>0</v>
      </c>
    </row>
    <row r="186" ht="15.75" customHeight="1">
      <c r="A186" s="23" t="s">
        <v>1845</v>
      </c>
      <c r="B186" s="23" t="s">
        <v>2689</v>
      </c>
      <c r="C186" s="23" t="b">
        <v>1</v>
      </c>
      <c r="D186" s="23">
        <v>0.535</v>
      </c>
      <c r="E186" s="23" t="b">
        <f t="shared" si="1"/>
        <v>1</v>
      </c>
      <c r="F186" s="23" t="b">
        <v>1</v>
      </c>
      <c r="G186" s="23" t="b">
        <f t="shared" si="2"/>
        <v>1</v>
      </c>
      <c r="H186" s="23" t="b">
        <v>1</v>
      </c>
      <c r="I186" s="23" t="b">
        <f t="shared" si="3"/>
        <v>1</v>
      </c>
      <c r="J186" s="23" t="b">
        <v>1</v>
      </c>
      <c r="K186" s="23" t="b">
        <f t="shared" si="4"/>
        <v>1</v>
      </c>
      <c r="L186" s="23" t="b">
        <v>1</v>
      </c>
      <c r="M186" s="23" t="b">
        <f t="shared" si="5"/>
        <v>0</v>
      </c>
      <c r="N186" s="23" t="b">
        <v>0</v>
      </c>
      <c r="O186" s="23" t="b">
        <f t="shared" si="6"/>
        <v>0</v>
      </c>
      <c r="P186" s="23" t="b">
        <v>0</v>
      </c>
      <c r="Q186" s="23" t="b">
        <f t="shared" si="7"/>
        <v>0</v>
      </c>
      <c r="R186" s="23" t="b">
        <v>0</v>
      </c>
      <c r="S186" s="23" t="b">
        <f t="shared" si="8"/>
        <v>0</v>
      </c>
      <c r="T186" s="23" t="b">
        <v>0</v>
      </c>
      <c r="U186" s="23" t="b">
        <f t="shared" si="9"/>
        <v>0</v>
      </c>
      <c r="V186" s="23" t="b">
        <v>0</v>
      </c>
      <c r="W186" s="23" t="b">
        <f t="shared" si="10"/>
        <v>0</v>
      </c>
      <c r="X186" s="23" t="b">
        <v>0</v>
      </c>
      <c r="Y186" s="23" t="b">
        <f t="shared" si="11"/>
        <v>0</v>
      </c>
      <c r="Z186" s="23" t="b">
        <v>0</v>
      </c>
      <c r="AA186" s="23" t="b">
        <f t="shared" si="12"/>
        <v>0</v>
      </c>
      <c r="AB186" s="23" t="b">
        <v>0</v>
      </c>
      <c r="AC186" s="23" t="b">
        <f t="shared" si="13"/>
        <v>0</v>
      </c>
      <c r="AD186" s="23" t="b">
        <v>0</v>
      </c>
    </row>
    <row r="187" ht="15.75" customHeight="1">
      <c r="A187" s="23" t="s">
        <v>1852</v>
      </c>
      <c r="B187" s="23" t="s">
        <v>2690</v>
      </c>
      <c r="C187" s="23" t="b">
        <v>1</v>
      </c>
      <c r="D187" s="23">
        <v>0.752</v>
      </c>
      <c r="E187" s="23" t="b">
        <f t="shared" si="1"/>
        <v>1</v>
      </c>
      <c r="F187" s="23" t="b">
        <v>1</v>
      </c>
      <c r="G187" s="23" t="b">
        <f t="shared" si="2"/>
        <v>1</v>
      </c>
      <c r="H187" s="23" t="b">
        <v>1</v>
      </c>
      <c r="I187" s="23" t="b">
        <f t="shared" si="3"/>
        <v>1</v>
      </c>
      <c r="J187" s="23" t="b">
        <v>1</v>
      </c>
      <c r="K187" s="23" t="b">
        <f t="shared" si="4"/>
        <v>1</v>
      </c>
      <c r="L187" s="23" t="b">
        <v>1</v>
      </c>
      <c r="M187" s="23" t="b">
        <f t="shared" si="5"/>
        <v>1</v>
      </c>
      <c r="N187" s="23" t="b">
        <v>1</v>
      </c>
      <c r="O187" s="23" t="b">
        <f t="shared" si="6"/>
        <v>1</v>
      </c>
      <c r="P187" s="23" t="b">
        <v>1</v>
      </c>
      <c r="Q187" s="23" t="b">
        <f t="shared" si="7"/>
        <v>1</v>
      </c>
      <c r="R187" s="23" t="b">
        <v>1</v>
      </c>
      <c r="S187" s="23" t="b">
        <f t="shared" si="8"/>
        <v>1</v>
      </c>
      <c r="T187" s="23" t="b">
        <v>1</v>
      </c>
      <c r="U187" s="23" t="b">
        <f t="shared" si="9"/>
        <v>1</v>
      </c>
      <c r="V187" s="23" t="b">
        <v>1</v>
      </c>
      <c r="W187" s="23" t="b">
        <f t="shared" si="10"/>
        <v>0</v>
      </c>
      <c r="X187" s="23" t="b">
        <v>0</v>
      </c>
      <c r="Y187" s="23" t="b">
        <f t="shared" si="11"/>
        <v>0</v>
      </c>
      <c r="Z187" s="23" t="b">
        <v>0</v>
      </c>
      <c r="AA187" s="23" t="b">
        <f t="shared" si="12"/>
        <v>0</v>
      </c>
      <c r="AB187" s="23" t="b">
        <v>0</v>
      </c>
      <c r="AC187" s="23" t="b">
        <f t="shared" si="13"/>
        <v>0</v>
      </c>
      <c r="AD187" s="23" t="b">
        <v>0</v>
      </c>
    </row>
    <row r="188" ht="15.75" customHeight="1">
      <c r="A188" s="23" t="s">
        <v>1860</v>
      </c>
      <c r="B188" s="23" t="s">
        <v>2556</v>
      </c>
      <c r="C188" s="23" t="b">
        <v>0</v>
      </c>
      <c r="D188" s="23">
        <v>0.168</v>
      </c>
      <c r="E188" s="23" t="b">
        <f t="shared" si="1"/>
        <v>0</v>
      </c>
      <c r="F188" s="23" t="b">
        <v>1</v>
      </c>
      <c r="G188" s="23" t="b">
        <f t="shared" si="2"/>
        <v>0</v>
      </c>
      <c r="H188" s="23" t="b">
        <v>1</v>
      </c>
      <c r="I188" s="23" t="b">
        <f t="shared" si="3"/>
        <v>0</v>
      </c>
      <c r="J188" s="23" t="b">
        <v>1</v>
      </c>
      <c r="K188" s="23" t="b">
        <f t="shared" si="4"/>
        <v>0</v>
      </c>
      <c r="L188" s="23" t="b">
        <v>1</v>
      </c>
      <c r="M188" s="23" t="b">
        <f t="shared" si="5"/>
        <v>0</v>
      </c>
      <c r="N188" s="23" t="b">
        <v>1</v>
      </c>
      <c r="O188" s="23" t="b">
        <f t="shared" si="6"/>
        <v>0</v>
      </c>
      <c r="P188" s="23" t="b">
        <v>1</v>
      </c>
      <c r="Q188" s="23" t="b">
        <f t="shared" si="7"/>
        <v>0</v>
      </c>
      <c r="R188" s="23" t="b">
        <v>1</v>
      </c>
      <c r="S188" s="23" t="b">
        <f t="shared" si="8"/>
        <v>0</v>
      </c>
      <c r="T188" s="23" t="b">
        <v>1</v>
      </c>
      <c r="U188" s="23" t="b">
        <f t="shared" si="9"/>
        <v>0</v>
      </c>
      <c r="V188" s="23" t="b">
        <v>1</v>
      </c>
      <c r="W188" s="23" t="b">
        <f t="shared" si="10"/>
        <v>0</v>
      </c>
      <c r="X188" s="23" t="b">
        <v>1</v>
      </c>
      <c r="Y188" s="23" t="b">
        <f t="shared" si="11"/>
        <v>0</v>
      </c>
      <c r="Z188" s="23" t="b">
        <v>1</v>
      </c>
      <c r="AA188" s="23" t="b">
        <f t="shared" si="12"/>
        <v>0</v>
      </c>
      <c r="AB188" s="23" t="b">
        <v>1</v>
      </c>
      <c r="AC188" s="23" t="b">
        <f t="shared" si="13"/>
        <v>0</v>
      </c>
      <c r="AD188" s="23" t="b">
        <v>1</v>
      </c>
    </row>
    <row r="189" ht="15.75" customHeight="1">
      <c r="A189" s="23" t="s">
        <v>1876</v>
      </c>
      <c r="B189" s="23" t="s">
        <v>2691</v>
      </c>
      <c r="C189" s="23" t="b">
        <v>1</v>
      </c>
      <c r="D189" s="23">
        <v>0.505</v>
      </c>
      <c r="E189" s="23" t="b">
        <f t="shared" si="1"/>
        <v>1</v>
      </c>
      <c r="F189" s="23" t="b">
        <v>1</v>
      </c>
      <c r="G189" s="23" t="b">
        <f t="shared" si="2"/>
        <v>1</v>
      </c>
      <c r="H189" s="23" t="b">
        <v>1</v>
      </c>
      <c r="I189" s="23" t="b">
        <f t="shared" si="3"/>
        <v>1</v>
      </c>
      <c r="J189" s="23" t="b">
        <v>1</v>
      </c>
      <c r="K189" s="23" t="b">
        <f t="shared" si="4"/>
        <v>1</v>
      </c>
      <c r="L189" s="23" t="b">
        <v>1</v>
      </c>
      <c r="M189" s="23" t="b">
        <f t="shared" si="5"/>
        <v>0</v>
      </c>
      <c r="N189" s="23" t="b">
        <v>0</v>
      </c>
      <c r="O189" s="23" t="b">
        <f t="shared" si="6"/>
        <v>0</v>
      </c>
      <c r="P189" s="23" t="b">
        <v>0</v>
      </c>
      <c r="Q189" s="23" t="b">
        <f t="shared" si="7"/>
        <v>0</v>
      </c>
      <c r="R189" s="23" t="b">
        <v>0</v>
      </c>
      <c r="S189" s="23" t="b">
        <f t="shared" si="8"/>
        <v>0</v>
      </c>
      <c r="T189" s="23" t="b">
        <v>0</v>
      </c>
      <c r="U189" s="23" t="b">
        <f t="shared" si="9"/>
        <v>0</v>
      </c>
      <c r="V189" s="23" t="b">
        <v>0</v>
      </c>
      <c r="W189" s="23" t="b">
        <f t="shared" si="10"/>
        <v>0</v>
      </c>
      <c r="X189" s="23" t="b">
        <v>0</v>
      </c>
      <c r="Y189" s="23" t="b">
        <f t="shared" si="11"/>
        <v>0</v>
      </c>
      <c r="Z189" s="23" t="b">
        <v>0</v>
      </c>
      <c r="AA189" s="23" t="b">
        <f t="shared" si="12"/>
        <v>0</v>
      </c>
      <c r="AB189" s="23" t="b">
        <v>0</v>
      </c>
      <c r="AC189" s="23" t="b">
        <f t="shared" si="13"/>
        <v>0</v>
      </c>
      <c r="AD189" s="23" t="b">
        <v>0</v>
      </c>
    </row>
    <row r="190" ht="15.75" customHeight="1">
      <c r="A190" s="23" t="s">
        <v>1884</v>
      </c>
      <c r="B190" s="23" t="s">
        <v>2692</v>
      </c>
      <c r="C190" s="23" t="b">
        <v>1</v>
      </c>
      <c r="D190" s="23">
        <v>0.396</v>
      </c>
      <c r="E190" s="23" t="b">
        <f t="shared" si="1"/>
        <v>1</v>
      </c>
      <c r="F190" s="23" t="b">
        <v>1</v>
      </c>
      <c r="G190" s="23" t="b">
        <f t="shared" si="2"/>
        <v>0</v>
      </c>
      <c r="H190" s="23" t="b">
        <v>0</v>
      </c>
      <c r="I190" s="23" t="b">
        <f t="shared" si="3"/>
        <v>0</v>
      </c>
      <c r="J190" s="23" t="b">
        <v>0</v>
      </c>
      <c r="K190" s="23" t="b">
        <f t="shared" si="4"/>
        <v>0</v>
      </c>
      <c r="L190" s="23" t="b">
        <v>0</v>
      </c>
      <c r="M190" s="23" t="b">
        <f t="shared" si="5"/>
        <v>0</v>
      </c>
      <c r="N190" s="23" t="b">
        <v>0</v>
      </c>
      <c r="O190" s="23" t="b">
        <f t="shared" si="6"/>
        <v>0</v>
      </c>
      <c r="P190" s="23" t="b">
        <v>0</v>
      </c>
      <c r="Q190" s="23" t="b">
        <f t="shared" si="7"/>
        <v>0</v>
      </c>
      <c r="R190" s="23" t="b">
        <v>0</v>
      </c>
      <c r="S190" s="23" t="b">
        <f t="shared" si="8"/>
        <v>0</v>
      </c>
      <c r="T190" s="23" t="b">
        <v>0</v>
      </c>
      <c r="U190" s="23" t="b">
        <f t="shared" si="9"/>
        <v>0</v>
      </c>
      <c r="V190" s="23" t="b">
        <v>0</v>
      </c>
      <c r="W190" s="23" t="b">
        <f t="shared" si="10"/>
        <v>0</v>
      </c>
      <c r="X190" s="23" t="b">
        <v>0</v>
      </c>
      <c r="Y190" s="23" t="b">
        <f t="shared" si="11"/>
        <v>0</v>
      </c>
      <c r="Z190" s="23" t="b">
        <v>0</v>
      </c>
      <c r="AA190" s="23" t="b">
        <f t="shared" si="12"/>
        <v>0</v>
      </c>
      <c r="AB190" s="23" t="b">
        <v>0</v>
      </c>
      <c r="AC190" s="23" t="b">
        <f t="shared" si="13"/>
        <v>0</v>
      </c>
      <c r="AD190" s="23" t="b">
        <v>0</v>
      </c>
    </row>
    <row r="191" ht="15.75" customHeight="1">
      <c r="A191" s="23" t="s">
        <v>1892</v>
      </c>
      <c r="B191" s="23" t="s">
        <v>2693</v>
      </c>
      <c r="C191" s="23" t="b">
        <v>1</v>
      </c>
      <c r="D191" s="23">
        <v>0.594</v>
      </c>
      <c r="E191" s="23" t="b">
        <f t="shared" si="1"/>
        <v>1</v>
      </c>
      <c r="F191" s="23" t="b">
        <v>1</v>
      </c>
      <c r="G191" s="23" t="b">
        <f t="shared" si="2"/>
        <v>1</v>
      </c>
      <c r="H191" s="23" t="b">
        <v>1</v>
      </c>
      <c r="I191" s="23" t="b">
        <f t="shared" si="3"/>
        <v>1</v>
      </c>
      <c r="J191" s="23" t="b">
        <v>1</v>
      </c>
      <c r="K191" s="23" t="b">
        <f t="shared" si="4"/>
        <v>1</v>
      </c>
      <c r="L191" s="23" t="b">
        <v>1</v>
      </c>
      <c r="M191" s="23" t="b">
        <f t="shared" si="5"/>
        <v>1</v>
      </c>
      <c r="N191" s="23" t="b">
        <v>1</v>
      </c>
      <c r="O191" s="23" t="b">
        <f t="shared" si="6"/>
        <v>0</v>
      </c>
      <c r="P191" s="23" t="b">
        <v>0</v>
      </c>
      <c r="Q191" s="23" t="b">
        <f t="shared" si="7"/>
        <v>0</v>
      </c>
      <c r="R191" s="23" t="b">
        <v>0</v>
      </c>
      <c r="S191" s="23" t="b">
        <f t="shared" si="8"/>
        <v>0</v>
      </c>
      <c r="T191" s="23" t="b">
        <v>0</v>
      </c>
      <c r="U191" s="23" t="b">
        <f t="shared" si="9"/>
        <v>0</v>
      </c>
      <c r="V191" s="23" t="b">
        <v>0</v>
      </c>
      <c r="W191" s="23" t="b">
        <f t="shared" si="10"/>
        <v>0</v>
      </c>
      <c r="X191" s="23" t="b">
        <v>0</v>
      </c>
      <c r="Y191" s="23" t="b">
        <f t="shared" si="11"/>
        <v>0</v>
      </c>
      <c r="Z191" s="23" t="b">
        <v>0</v>
      </c>
      <c r="AA191" s="23" t="b">
        <f t="shared" si="12"/>
        <v>0</v>
      </c>
      <c r="AB191" s="23" t="b">
        <v>0</v>
      </c>
      <c r="AC191" s="23" t="b">
        <f t="shared" si="13"/>
        <v>0</v>
      </c>
      <c r="AD191" s="23" t="b">
        <v>0</v>
      </c>
    </row>
    <row r="192" ht="15.75" customHeight="1">
      <c r="A192" s="23" t="s">
        <v>1957</v>
      </c>
      <c r="B192" s="23" t="s">
        <v>2558</v>
      </c>
      <c r="C192" s="23" t="b">
        <v>0</v>
      </c>
      <c r="D192" s="23">
        <v>0.307</v>
      </c>
      <c r="E192" s="23" t="b">
        <f t="shared" si="1"/>
        <v>0</v>
      </c>
      <c r="F192" s="23" t="b">
        <v>1</v>
      </c>
      <c r="G192" s="23" t="b">
        <f t="shared" si="2"/>
        <v>0</v>
      </c>
      <c r="H192" s="23" t="b">
        <v>1</v>
      </c>
      <c r="I192" s="23" t="b">
        <f t="shared" si="3"/>
        <v>0</v>
      </c>
      <c r="J192" s="23" t="b">
        <v>1</v>
      </c>
      <c r="K192" s="23" t="b">
        <f t="shared" si="4"/>
        <v>0</v>
      </c>
      <c r="L192" s="23" t="b">
        <v>1</v>
      </c>
      <c r="M192" s="23" t="b">
        <f t="shared" si="5"/>
        <v>0</v>
      </c>
      <c r="N192" s="23" t="b">
        <v>1</v>
      </c>
      <c r="O192" s="23" t="b">
        <f t="shared" si="6"/>
        <v>0</v>
      </c>
      <c r="P192" s="23" t="b">
        <v>1</v>
      </c>
      <c r="Q192" s="23" t="b">
        <f t="shared" si="7"/>
        <v>0</v>
      </c>
      <c r="R192" s="23" t="b">
        <v>1</v>
      </c>
      <c r="S192" s="23" t="b">
        <f t="shared" si="8"/>
        <v>0</v>
      </c>
      <c r="T192" s="23" t="b">
        <v>1</v>
      </c>
      <c r="U192" s="23" t="b">
        <f t="shared" si="9"/>
        <v>0</v>
      </c>
      <c r="V192" s="23" t="b">
        <v>1</v>
      </c>
      <c r="W192" s="23" t="b">
        <f t="shared" si="10"/>
        <v>0</v>
      </c>
      <c r="X192" s="23" t="b">
        <v>1</v>
      </c>
      <c r="Y192" s="23" t="b">
        <f t="shared" si="11"/>
        <v>0</v>
      </c>
      <c r="Z192" s="23" t="b">
        <v>1</v>
      </c>
      <c r="AA192" s="23" t="b">
        <f t="shared" si="12"/>
        <v>0</v>
      </c>
      <c r="AB192" s="23" t="b">
        <v>1</v>
      </c>
      <c r="AC192" s="23" t="b">
        <f t="shared" si="13"/>
        <v>0</v>
      </c>
      <c r="AD192" s="23" t="b">
        <v>1</v>
      </c>
    </row>
    <row r="193" ht="15.75" customHeight="1">
      <c r="A193" s="23" t="s">
        <v>1965</v>
      </c>
      <c r="B193" s="23" t="s">
        <v>2560</v>
      </c>
      <c r="C193" s="23" t="b">
        <v>0</v>
      </c>
      <c r="D193" s="23">
        <v>0.347</v>
      </c>
      <c r="E193" s="23" t="b">
        <f t="shared" si="1"/>
        <v>0</v>
      </c>
      <c r="F193" s="23" t="b">
        <v>1</v>
      </c>
      <c r="G193" s="23" t="b">
        <f t="shared" si="2"/>
        <v>0</v>
      </c>
      <c r="H193" s="23" t="b">
        <v>1</v>
      </c>
      <c r="I193" s="23" t="b">
        <f t="shared" si="3"/>
        <v>0</v>
      </c>
      <c r="J193" s="23" t="b">
        <v>1</v>
      </c>
      <c r="K193" s="23" t="b">
        <f t="shared" si="4"/>
        <v>0</v>
      </c>
      <c r="L193" s="23" t="b">
        <v>1</v>
      </c>
      <c r="M193" s="23" t="b">
        <f t="shared" si="5"/>
        <v>0</v>
      </c>
      <c r="N193" s="23" t="b">
        <v>1</v>
      </c>
      <c r="O193" s="23" t="b">
        <f t="shared" si="6"/>
        <v>0</v>
      </c>
      <c r="P193" s="23" t="b">
        <v>1</v>
      </c>
      <c r="Q193" s="23" t="b">
        <f t="shared" si="7"/>
        <v>0</v>
      </c>
      <c r="R193" s="23" t="b">
        <v>1</v>
      </c>
      <c r="S193" s="23" t="b">
        <f t="shared" si="8"/>
        <v>0</v>
      </c>
      <c r="T193" s="23" t="b">
        <v>1</v>
      </c>
      <c r="U193" s="23" t="b">
        <f t="shared" si="9"/>
        <v>0</v>
      </c>
      <c r="V193" s="23" t="b">
        <v>1</v>
      </c>
      <c r="W193" s="23" t="b">
        <f t="shared" si="10"/>
        <v>0</v>
      </c>
      <c r="X193" s="23" t="b">
        <v>1</v>
      </c>
      <c r="Y193" s="23" t="b">
        <f t="shared" si="11"/>
        <v>0</v>
      </c>
      <c r="Z193" s="23" t="b">
        <v>1</v>
      </c>
      <c r="AA193" s="23" t="b">
        <f t="shared" si="12"/>
        <v>0</v>
      </c>
      <c r="AB193" s="23" t="b">
        <v>1</v>
      </c>
      <c r="AC193" s="23" t="b">
        <f t="shared" si="13"/>
        <v>0</v>
      </c>
      <c r="AD193" s="23" t="b">
        <v>1</v>
      </c>
    </row>
    <row r="194" ht="15.75" customHeight="1">
      <c r="A194" s="23" t="s">
        <v>1971</v>
      </c>
      <c r="B194" s="23" t="s">
        <v>2562</v>
      </c>
      <c r="C194" s="23" t="b">
        <v>0</v>
      </c>
      <c r="D194" s="23">
        <v>0.109</v>
      </c>
      <c r="E194" s="23" t="b">
        <f t="shared" si="1"/>
        <v>0</v>
      </c>
      <c r="F194" s="23" t="b">
        <v>1</v>
      </c>
      <c r="G194" s="23" t="b">
        <f t="shared" si="2"/>
        <v>0</v>
      </c>
      <c r="H194" s="23" t="b">
        <v>1</v>
      </c>
      <c r="I194" s="23" t="b">
        <f t="shared" si="3"/>
        <v>0</v>
      </c>
      <c r="J194" s="23" t="b">
        <v>1</v>
      </c>
      <c r="K194" s="23" t="b">
        <f t="shared" si="4"/>
        <v>0</v>
      </c>
      <c r="L194" s="23" t="b">
        <v>1</v>
      </c>
      <c r="M194" s="23" t="b">
        <f t="shared" si="5"/>
        <v>0</v>
      </c>
      <c r="N194" s="23" t="b">
        <v>1</v>
      </c>
      <c r="O194" s="23" t="b">
        <f t="shared" si="6"/>
        <v>0</v>
      </c>
      <c r="P194" s="23" t="b">
        <v>1</v>
      </c>
      <c r="Q194" s="23" t="b">
        <f t="shared" si="7"/>
        <v>0</v>
      </c>
      <c r="R194" s="23" t="b">
        <v>1</v>
      </c>
      <c r="S194" s="23" t="b">
        <f t="shared" si="8"/>
        <v>0</v>
      </c>
      <c r="T194" s="23" t="b">
        <v>1</v>
      </c>
      <c r="U194" s="23" t="b">
        <f t="shared" si="9"/>
        <v>0</v>
      </c>
      <c r="V194" s="23" t="b">
        <v>1</v>
      </c>
      <c r="W194" s="23" t="b">
        <f t="shared" si="10"/>
        <v>0</v>
      </c>
      <c r="X194" s="23" t="b">
        <v>1</v>
      </c>
      <c r="Y194" s="23" t="b">
        <f t="shared" si="11"/>
        <v>0</v>
      </c>
      <c r="Z194" s="23" t="b">
        <v>1</v>
      </c>
      <c r="AA194" s="23" t="b">
        <f t="shared" si="12"/>
        <v>0</v>
      </c>
      <c r="AB194" s="23" t="b">
        <v>1</v>
      </c>
      <c r="AC194" s="23" t="b">
        <f t="shared" si="13"/>
        <v>0</v>
      </c>
      <c r="AD194" s="23" t="b">
        <v>1</v>
      </c>
    </row>
    <row r="195" ht="15.75" customHeight="1">
      <c r="A195" s="23" t="s">
        <v>1978</v>
      </c>
      <c r="B195" s="23" t="s">
        <v>2564</v>
      </c>
      <c r="C195" s="23" t="b">
        <v>0</v>
      </c>
      <c r="D195" s="23">
        <v>0.069</v>
      </c>
      <c r="E195" s="23" t="b">
        <f t="shared" si="1"/>
        <v>0</v>
      </c>
      <c r="F195" s="23" t="b">
        <v>1</v>
      </c>
      <c r="G195" s="23" t="b">
        <f t="shared" si="2"/>
        <v>0</v>
      </c>
      <c r="H195" s="23" t="b">
        <v>1</v>
      </c>
      <c r="I195" s="23" t="b">
        <f t="shared" si="3"/>
        <v>0</v>
      </c>
      <c r="J195" s="23" t="b">
        <v>1</v>
      </c>
      <c r="K195" s="23" t="b">
        <f t="shared" si="4"/>
        <v>0</v>
      </c>
      <c r="L195" s="23" t="b">
        <v>1</v>
      </c>
      <c r="M195" s="23" t="b">
        <f t="shared" si="5"/>
        <v>0</v>
      </c>
      <c r="N195" s="23" t="b">
        <v>1</v>
      </c>
      <c r="O195" s="23" t="b">
        <f t="shared" si="6"/>
        <v>0</v>
      </c>
      <c r="P195" s="23" t="b">
        <v>1</v>
      </c>
      <c r="Q195" s="23" t="b">
        <f t="shared" si="7"/>
        <v>0</v>
      </c>
      <c r="R195" s="23" t="b">
        <v>1</v>
      </c>
      <c r="S195" s="23" t="b">
        <f t="shared" si="8"/>
        <v>0</v>
      </c>
      <c r="T195" s="23" t="b">
        <v>1</v>
      </c>
      <c r="U195" s="23" t="b">
        <f t="shared" si="9"/>
        <v>0</v>
      </c>
      <c r="V195" s="23" t="b">
        <v>1</v>
      </c>
      <c r="W195" s="23" t="b">
        <f t="shared" si="10"/>
        <v>0</v>
      </c>
      <c r="X195" s="23" t="b">
        <v>1</v>
      </c>
      <c r="Y195" s="23" t="b">
        <f t="shared" si="11"/>
        <v>0</v>
      </c>
      <c r="Z195" s="23" t="b">
        <v>1</v>
      </c>
      <c r="AA195" s="23" t="b">
        <f t="shared" si="12"/>
        <v>0</v>
      </c>
      <c r="AB195" s="23" t="b">
        <v>1</v>
      </c>
      <c r="AC195" s="23" t="b">
        <f t="shared" si="13"/>
        <v>0</v>
      </c>
      <c r="AD195" s="23" t="b">
        <v>1</v>
      </c>
    </row>
    <row r="196" ht="15.75" customHeight="1">
      <c r="A196" s="23" t="s">
        <v>1994</v>
      </c>
      <c r="B196" s="23" t="s">
        <v>2694</v>
      </c>
      <c r="C196" s="23" t="b">
        <v>1</v>
      </c>
      <c r="D196" s="23">
        <v>0.535</v>
      </c>
      <c r="E196" s="23" t="b">
        <f t="shared" si="1"/>
        <v>1</v>
      </c>
      <c r="F196" s="23" t="b">
        <v>1</v>
      </c>
      <c r="G196" s="23" t="b">
        <f t="shared" si="2"/>
        <v>1</v>
      </c>
      <c r="H196" s="23" t="b">
        <v>1</v>
      </c>
      <c r="I196" s="23" t="b">
        <f t="shared" si="3"/>
        <v>1</v>
      </c>
      <c r="J196" s="23" t="b">
        <v>1</v>
      </c>
      <c r="K196" s="23" t="b">
        <f t="shared" si="4"/>
        <v>1</v>
      </c>
      <c r="L196" s="23" t="b">
        <v>1</v>
      </c>
      <c r="M196" s="23" t="b">
        <f t="shared" si="5"/>
        <v>0</v>
      </c>
      <c r="N196" s="23" t="b">
        <v>0</v>
      </c>
      <c r="O196" s="23" t="b">
        <f t="shared" si="6"/>
        <v>0</v>
      </c>
      <c r="P196" s="23" t="b">
        <v>0</v>
      </c>
      <c r="Q196" s="23" t="b">
        <f t="shared" si="7"/>
        <v>0</v>
      </c>
      <c r="R196" s="23" t="b">
        <v>0</v>
      </c>
      <c r="S196" s="23" t="b">
        <f t="shared" si="8"/>
        <v>0</v>
      </c>
      <c r="T196" s="23" t="b">
        <v>0</v>
      </c>
      <c r="U196" s="23" t="b">
        <f t="shared" si="9"/>
        <v>0</v>
      </c>
      <c r="V196" s="23" t="b">
        <v>0</v>
      </c>
      <c r="W196" s="23" t="b">
        <f t="shared" si="10"/>
        <v>0</v>
      </c>
      <c r="X196" s="23" t="b">
        <v>0</v>
      </c>
      <c r="Y196" s="23" t="b">
        <f t="shared" si="11"/>
        <v>0</v>
      </c>
      <c r="Z196" s="23" t="b">
        <v>0</v>
      </c>
      <c r="AA196" s="23" t="b">
        <f t="shared" si="12"/>
        <v>0</v>
      </c>
      <c r="AB196" s="23" t="b">
        <v>0</v>
      </c>
      <c r="AC196" s="23" t="b">
        <f t="shared" si="13"/>
        <v>0</v>
      </c>
      <c r="AD196" s="23" t="b">
        <v>0</v>
      </c>
    </row>
    <row r="197" ht="15.75" customHeight="1">
      <c r="A197" s="23" t="s">
        <v>2000</v>
      </c>
      <c r="B197" s="23" t="s">
        <v>2695</v>
      </c>
      <c r="C197" s="23" t="b">
        <v>1</v>
      </c>
      <c r="D197" s="23">
        <v>0.515</v>
      </c>
      <c r="E197" s="23" t="b">
        <f t="shared" si="1"/>
        <v>1</v>
      </c>
      <c r="F197" s="23" t="b">
        <v>1</v>
      </c>
      <c r="G197" s="23" t="b">
        <f t="shared" si="2"/>
        <v>1</v>
      </c>
      <c r="H197" s="23" t="b">
        <v>1</v>
      </c>
      <c r="I197" s="23" t="b">
        <f t="shared" si="3"/>
        <v>1</v>
      </c>
      <c r="J197" s="23" t="b">
        <v>1</v>
      </c>
      <c r="K197" s="23" t="b">
        <f t="shared" si="4"/>
        <v>1</v>
      </c>
      <c r="L197" s="23" t="b">
        <v>1</v>
      </c>
      <c r="M197" s="23" t="b">
        <f t="shared" si="5"/>
        <v>0</v>
      </c>
      <c r="N197" s="23" t="b">
        <v>0</v>
      </c>
      <c r="O197" s="23" t="b">
        <f t="shared" si="6"/>
        <v>0</v>
      </c>
      <c r="P197" s="23" t="b">
        <v>0</v>
      </c>
      <c r="Q197" s="23" t="b">
        <f t="shared" si="7"/>
        <v>0</v>
      </c>
      <c r="R197" s="23" t="b">
        <v>0</v>
      </c>
      <c r="S197" s="23" t="b">
        <f t="shared" si="8"/>
        <v>0</v>
      </c>
      <c r="T197" s="23" t="b">
        <v>0</v>
      </c>
      <c r="U197" s="23" t="b">
        <f t="shared" si="9"/>
        <v>0</v>
      </c>
      <c r="V197" s="23" t="b">
        <v>0</v>
      </c>
      <c r="W197" s="23" t="b">
        <f t="shared" si="10"/>
        <v>0</v>
      </c>
      <c r="X197" s="23" t="b">
        <v>0</v>
      </c>
      <c r="Y197" s="23" t="b">
        <f t="shared" si="11"/>
        <v>0</v>
      </c>
      <c r="Z197" s="23" t="b">
        <v>0</v>
      </c>
      <c r="AA197" s="23" t="b">
        <f t="shared" si="12"/>
        <v>0</v>
      </c>
      <c r="AB197" s="23" t="b">
        <v>0</v>
      </c>
      <c r="AC197" s="23" t="b">
        <f t="shared" si="13"/>
        <v>0</v>
      </c>
      <c r="AD197" s="23" t="b">
        <v>0</v>
      </c>
    </row>
    <row r="198" ht="15.75" customHeight="1">
      <c r="A198" s="23" t="s">
        <v>2006</v>
      </c>
      <c r="B198" s="23" t="s">
        <v>2566</v>
      </c>
      <c r="C198" s="23" t="b">
        <v>0</v>
      </c>
      <c r="D198" s="23">
        <v>0.079</v>
      </c>
      <c r="E198" s="23" t="b">
        <f t="shared" si="1"/>
        <v>0</v>
      </c>
      <c r="F198" s="23" t="b">
        <v>1</v>
      </c>
      <c r="G198" s="23" t="b">
        <f t="shared" si="2"/>
        <v>0</v>
      </c>
      <c r="H198" s="23" t="b">
        <v>1</v>
      </c>
      <c r="I198" s="23" t="b">
        <f t="shared" si="3"/>
        <v>0</v>
      </c>
      <c r="J198" s="23" t="b">
        <v>1</v>
      </c>
      <c r="K198" s="23" t="b">
        <f t="shared" si="4"/>
        <v>0</v>
      </c>
      <c r="L198" s="23" t="b">
        <v>1</v>
      </c>
      <c r="M198" s="23" t="b">
        <f t="shared" si="5"/>
        <v>0</v>
      </c>
      <c r="N198" s="23" t="b">
        <v>1</v>
      </c>
      <c r="O198" s="23" t="b">
        <f t="shared" si="6"/>
        <v>0</v>
      </c>
      <c r="P198" s="23" t="b">
        <v>1</v>
      </c>
      <c r="Q198" s="23" t="b">
        <f t="shared" si="7"/>
        <v>0</v>
      </c>
      <c r="R198" s="23" t="b">
        <v>1</v>
      </c>
      <c r="S198" s="23" t="b">
        <f t="shared" si="8"/>
        <v>0</v>
      </c>
      <c r="T198" s="23" t="b">
        <v>1</v>
      </c>
      <c r="U198" s="23" t="b">
        <f t="shared" si="9"/>
        <v>0</v>
      </c>
      <c r="V198" s="23" t="b">
        <v>1</v>
      </c>
      <c r="W198" s="23" t="b">
        <f t="shared" si="10"/>
        <v>0</v>
      </c>
      <c r="X198" s="23" t="b">
        <v>1</v>
      </c>
      <c r="Y198" s="23" t="b">
        <f t="shared" si="11"/>
        <v>0</v>
      </c>
      <c r="Z198" s="23" t="b">
        <v>1</v>
      </c>
      <c r="AA198" s="23" t="b">
        <f t="shared" si="12"/>
        <v>0</v>
      </c>
      <c r="AB198" s="23" t="b">
        <v>1</v>
      </c>
      <c r="AC198" s="23" t="b">
        <f t="shared" si="13"/>
        <v>0</v>
      </c>
      <c r="AD198" s="23" t="b">
        <v>1</v>
      </c>
    </row>
    <row r="199" ht="15.75" customHeight="1">
      <c r="A199" s="23" t="s">
        <v>2015</v>
      </c>
      <c r="B199" s="23" t="s">
        <v>2696</v>
      </c>
      <c r="C199" s="23" t="b">
        <v>1</v>
      </c>
      <c r="D199" s="23">
        <v>0.277</v>
      </c>
      <c r="E199" s="23" t="b">
        <f t="shared" si="1"/>
        <v>0</v>
      </c>
      <c r="F199" s="23" t="b">
        <v>0</v>
      </c>
      <c r="G199" s="23" t="b">
        <f t="shared" si="2"/>
        <v>0</v>
      </c>
      <c r="H199" s="23" t="b">
        <v>0</v>
      </c>
      <c r="I199" s="23" t="b">
        <f t="shared" si="3"/>
        <v>0</v>
      </c>
      <c r="J199" s="23" t="b">
        <v>0</v>
      </c>
      <c r="K199" s="23" t="b">
        <f t="shared" si="4"/>
        <v>0</v>
      </c>
      <c r="L199" s="23" t="b">
        <v>0</v>
      </c>
      <c r="M199" s="23" t="b">
        <f t="shared" si="5"/>
        <v>0</v>
      </c>
      <c r="N199" s="23" t="b">
        <v>0</v>
      </c>
      <c r="O199" s="23" t="b">
        <f t="shared" si="6"/>
        <v>0</v>
      </c>
      <c r="P199" s="23" t="b">
        <v>0</v>
      </c>
      <c r="Q199" s="23" t="b">
        <f t="shared" si="7"/>
        <v>0</v>
      </c>
      <c r="R199" s="23" t="b">
        <v>0</v>
      </c>
      <c r="S199" s="23" t="b">
        <f t="shared" si="8"/>
        <v>0</v>
      </c>
      <c r="T199" s="23" t="b">
        <v>0</v>
      </c>
      <c r="U199" s="23" t="b">
        <f t="shared" si="9"/>
        <v>0</v>
      </c>
      <c r="V199" s="23" t="b">
        <v>0</v>
      </c>
      <c r="W199" s="23" t="b">
        <f t="shared" si="10"/>
        <v>0</v>
      </c>
      <c r="X199" s="23" t="b">
        <v>0</v>
      </c>
      <c r="Y199" s="23" t="b">
        <f t="shared" si="11"/>
        <v>0</v>
      </c>
      <c r="Z199" s="23" t="b">
        <v>0</v>
      </c>
      <c r="AA199" s="23" t="b">
        <f t="shared" si="12"/>
        <v>0</v>
      </c>
      <c r="AB199" s="23" t="b">
        <v>0</v>
      </c>
      <c r="AC199" s="23" t="b">
        <f t="shared" si="13"/>
        <v>0</v>
      </c>
      <c r="AD199" s="23" t="b">
        <v>0</v>
      </c>
    </row>
    <row r="200" ht="15.75" customHeight="1">
      <c r="A200" s="23" t="s">
        <v>2024</v>
      </c>
      <c r="B200" s="23" t="s">
        <v>2568</v>
      </c>
      <c r="C200" s="23" t="b">
        <v>0</v>
      </c>
      <c r="D200" s="23">
        <v>0.455</v>
      </c>
      <c r="E200" s="23" t="b">
        <f t="shared" si="1"/>
        <v>1</v>
      </c>
      <c r="F200" s="23" t="b">
        <v>0</v>
      </c>
      <c r="G200" s="23" t="b">
        <f t="shared" si="2"/>
        <v>1</v>
      </c>
      <c r="H200" s="23" t="b">
        <v>0</v>
      </c>
      <c r="I200" s="23" t="b">
        <f t="shared" si="3"/>
        <v>1</v>
      </c>
      <c r="J200" s="23" t="b">
        <v>0</v>
      </c>
      <c r="K200" s="23" t="b">
        <f t="shared" si="4"/>
        <v>0</v>
      </c>
      <c r="L200" s="23" t="b">
        <v>1</v>
      </c>
      <c r="M200" s="23" t="b">
        <f t="shared" si="5"/>
        <v>0</v>
      </c>
      <c r="N200" s="23" t="b">
        <v>1</v>
      </c>
      <c r="O200" s="23" t="b">
        <f t="shared" si="6"/>
        <v>0</v>
      </c>
      <c r="P200" s="23" t="b">
        <v>1</v>
      </c>
      <c r="Q200" s="23" t="b">
        <f t="shared" si="7"/>
        <v>0</v>
      </c>
      <c r="R200" s="23" t="b">
        <v>1</v>
      </c>
      <c r="S200" s="23" t="b">
        <f t="shared" si="8"/>
        <v>0</v>
      </c>
      <c r="T200" s="23" t="b">
        <v>1</v>
      </c>
      <c r="U200" s="23" t="b">
        <f t="shared" si="9"/>
        <v>0</v>
      </c>
      <c r="V200" s="23" t="b">
        <v>1</v>
      </c>
      <c r="W200" s="23" t="b">
        <f t="shared" si="10"/>
        <v>0</v>
      </c>
      <c r="X200" s="23" t="b">
        <v>1</v>
      </c>
      <c r="Y200" s="23" t="b">
        <f t="shared" si="11"/>
        <v>0</v>
      </c>
      <c r="Z200" s="23" t="b">
        <v>1</v>
      </c>
      <c r="AA200" s="23" t="b">
        <f t="shared" si="12"/>
        <v>0</v>
      </c>
      <c r="AB200" s="23" t="b">
        <v>1</v>
      </c>
      <c r="AC200" s="23" t="b">
        <f t="shared" si="13"/>
        <v>0</v>
      </c>
      <c r="AD200" s="23" t="b">
        <v>1</v>
      </c>
    </row>
    <row r="201" ht="15.75" customHeight="1">
      <c r="A201" s="23" t="s">
        <v>2032</v>
      </c>
      <c r="B201" s="23" t="s">
        <v>2697</v>
      </c>
      <c r="C201" s="23" t="b">
        <v>1</v>
      </c>
      <c r="D201" s="23">
        <v>0.356</v>
      </c>
      <c r="E201" s="23" t="b">
        <f t="shared" si="1"/>
        <v>1</v>
      </c>
      <c r="F201" s="23" t="b">
        <v>1</v>
      </c>
      <c r="G201" s="23" t="b">
        <f t="shared" si="2"/>
        <v>0</v>
      </c>
      <c r="H201" s="23" t="b">
        <v>0</v>
      </c>
      <c r="I201" s="23" t="b">
        <f t="shared" si="3"/>
        <v>0</v>
      </c>
      <c r="J201" s="23" t="b">
        <v>0</v>
      </c>
      <c r="K201" s="23" t="b">
        <f t="shared" si="4"/>
        <v>0</v>
      </c>
      <c r="L201" s="23" t="b">
        <v>0</v>
      </c>
      <c r="M201" s="23" t="b">
        <f t="shared" si="5"/>
        <v>0</v>
      </c>
      <c r="N201" s="23" t="b">
        <v>0</v>
      </c>
      <c r="O201" s="23" t="b">
        <f t="shared" si="6"/>
        <v>0</v>
      </c>
      <c r="P201" s="23" t="b">
        <v>0</v>
      </c>
      <c r="Q201" s="23" t="b">
        <f t="shared" si="7"/>
        <v>0</v>
      </c>
      <c r="R201" s="23" t="b">
        <v>0</v>
      </c>
      <c r="S201" s="23" t="b">
        <f t="shared" si="8"/>
        <v>0</v>
      </c>
      <c r="T201" s="23" t="b">
        <v>0</v>
      </c>
      <c r="U201" s="23" t="b">
        <f t="shared" si="9"/>
        <v>0</v>
      </c>
      <c r="V201" s="23" t="b">
        <v>0</v>
      </c>
      <c r="W201" s="23" t="b">
        <f t="shared" si="10"/>
        <v>0</v>
      </c>
      <c r="X201" s="23" t="b">
        <v>0</v>
      </c>
      <c r="Y201" s="23" t="b">
        <f t="shared" si="11"/>
        <v>0</v>
      </c>
      <c r="Z201" s="23" t="b">
        <v>0</v>
      </c>
      <c r="AA201" s="23" t="b">
        <f t="shared" si="12"/>
        <v>0</v>
      </c>
      <c r="AB201" s="23" t="b">
        <v>0</v>
      </c>
      <c r="AC201" s="23" t="b">
        <f t="shared" si="13"/>
        <v>0</v>
      </c>
      <c r="AD201" s="23" t="b">
        <v>0</v>
      </c>
    </row>
    <row r="202" ht="15.75" customHeight="1">
      <c r="A202" s="23" t="s">
        <v>2040</v>
      </c>
      <c r="B202" s="23" t="s">
        <v>2698</v>
      </c>
      <c r="C202" s="23" t="b">
        <v>1</v>
      </c>
      <c r="D202" s="23">
        <v>0.119</v>
      </c>
      <c r="E202" s="23" t="b">
        <f t="shared" si="1"/>
        <v>0</v>
      </c>
      <c r="F202" s="23" t="b">
        <v>0</v>
      </c>
      <c r="G202" s="23" t="b">
        <f t="shared" si="2"/>
        <v>0</v>
      </c>
      <c r="H202" s="23" t="b">
        <v>0</v>
      </c>
      <c r="I202" s="23" t="b">
        <f t="shared" si="3"/>
        <v>0</v>
      </c>
      <c r="J202" s="23" t="b">
        <v>0</v>
      </c>
      <c r="K202" s="23" t="b">
        <f t="shared" si="4"/>
        <v>0</v>
      </c>
      <c r="L202" s="23" t="b">
        <v>0</v>
      </c>
      <c r="M202" s="23" t="b">
        <f t="shared" si="5"/>
        <v>0</v>
      </c>
      <c r="N202" s="23" t="b">
        <v>0</v>
      </c>
      <c r="O202" s="23" t="b">
        <f t="shared" si="6"/>
        <v>0</v>
      </c>
      <c r="P202" s="23" t="b">
        <v>0</v>
      </c>
      <c r="Q202" s="23" t="b">
        <f t="shared" si="7"/>
        <v>0</v>
      </c>
      <c r="R202" s="23" t="b">
        <v>0</v>
      </c>
      <c r="S202" s="23" t="b">
        <f t="shared" si="8"/>
        <v>0</v>
      </c>
      <c r="T202" s="23" t="b">
        <v>0</v>
      </c>
      <c r="U202" s="23" t="b">
        <f t="shared" si="9"/>
        <v>0</v>
      </c>
      <c r="V202" s="23" t="b">
        <v>0</v>
      </c>
      <c r="W202" s="23" t="b">
        <f t="shared" si="10"/>
        <v>0</v>
      </c>
      <c r="X202" s="23" t="b">
        <v>0</v>
      </c>
      <c r="Y202" s="23" t="b">
        <f t="shared" si="11"/>
        <v>0</v>
      </c>
      <c r="Z202" s="23" t="b">
        <v>0</v>
      </c>
      <c r="AA202" s="23" t="b">
        <f t="shared" si="12"/>
        <v>0</v>
      </c>
      <c r="AB202" s="23" t="b">
        <v>0</v>
      </c>
      <c r="AC202" s="23" t="b">
        <f t="shared" si="13"/>
        <v>0</v>
      </c>
      <c r="AD202" s="23" t="b">
        <v>0</v>
      </c>
    </row>
    <row r="203" ht="15.75" customHeight="1">
      <c r="A203" s="23" t="s">
        <v>2048</v>
      </c>
      <c r="B203" s="23" t="s">
        <v>2699</v>
      </c>
      <c r="C203" s="23" t="b">
        <v>1</v>
      </c>
      <c r="D203" s="23">
        <v>0.149</v>
      </c>
      <c r="E203" s="23" t="b">
        <f t="shared" si="1"/>
        <v>0</v>
      </c>
      <c r="F203" s="23" t="b">
        <v>0</v>
      </c>
      <c r="G203" s="23" t="b">
        <f t="shared" si="2"/>
        <v>0</v>
      </c>
      <c r="H203" s="23" t="b">
        <v>0</v>
      </c>
      <c r="I203" s="23" t="b">
        <f t="shared" si="3"/>
        <v>0</v>
      </c>
      <c r="J203" s="23" t="b">
        <v>0</v>
      </c>
      <c r="K203" s="23" t="b">
        <f t="shared" si="4"/>
        <v>0</v>
      </c>
      <c r="L203" s="23" t="b">
        <v>0</v>
      </c>
      <c r="M203" s="23" t="b">
        <f t="shared" si="5"/>
        <v>0</v>
      </c>
      <c r="N203" s="23" t="b">
        <v>0</v>
      </c>
      <c r="O203" s="23" t="b">
        <f t="shared" si="6"/>
        <v>0</v>
      </c>
      <c r="P203" s="23" t="b">
        <v>0</v>
      </c>
      <c r="Q203" s="23" t="b">
        <f t="shared" si="7"/>
        <v>0</v>
      </c>
      <c r="R203" s="23" t="b">
        <v>0</v>
      </c>
      <c r="S203" s="23" t="b">
        <f t="shared" si="8"/>
        <v>0</v>
      </c>
      <c r="T203" s="23" t="b">
        <v>0</v>
      </c>
      <c r="U203" s="23" t="b">
        <f t="shared" si="9"/>
        <v>0</v>
      </c>
      <c r="V203" s="23" t="b">
        <v>0</v>
      </c>
      <c r="W203" s="23" t="b">
        <f t="shared" si="10"/>
        <v>0</v>
      </c>
      <c r="X203" s="23" t="b">
        <v>0</v>
      </c>
      <c r="Y203" s="23" t="b">
        <f t="shared" si="11"/>
        <v>0</v>
      </c>
      <c r="Z203" s="23" t="b">
        <v>0</v>
      </c>
      <c r="AA203" s="23" t="b">
        <f t="shared" si="12"/>
        <v>0</v>
      </c>
      <c r="AB203" s="23" t="b">
        <v>0</v>
      </c>
      <c r="AC203" s="23" t="b">
        <f t="shared" si="13"/>
        <v>0</v>
      </c>
      <c r="AD203" s="23" t="b">
        <v>0</v>
      </c>
    </row>
    <row r="204" ht="15.75" customHeight="1">
      <c r="A204" s="23" t="s">
        <v>2063</v>
      </c>
      <c r="B204" s="23" t="s">
        <v>2700</v>
      </c>
      <c r="C204" s="23" t="b">
        <v>1</v>
      </c>
      <c r="D204" s="23">
        <v>0.347</v>
      </c>
      <c r="E204" s="23" t="b">
        <f t="shared" si="1"/>
        <v>0</v>
      </c>
      <c r="F204" s="23" t="b">
        <v>0</v>
      </c>
      <c r="G204" s="23" t="b">
        <f t="shared" si="2"/>
        <v>0</v>
      </c>
      <c r="H204" s="23" t="b">
        <v>0</v>
      </c>
      <c r="I204" s="23" t="b">
        <f t="shared" si="3"/>
        <v>0</v>
      </c>
      <c r="J204" s="23" t="b">
        <v>0</v>
      </c>
      <c r="K204" s="23" t="b">
        <f t="shared" si="4"/>
        <v>0</v>
      </c>
      <c r="L204" s="23" t="b">
        <v>0</v>
      </c>
      <c r="M204" s="23" t="b">
        <f t="shared" si="5"/>
        <v>0</v>
      </c>
      <c r="N204" s="23" t="b">
        <v>0</v>
      </c>
      <c r="O204" s="23" t="b">
        <f t="shared" si="6"/>
        <v>0</v>
      </c>
      <c r="P204" s="23" t="b">
        <v>0</v>
      </c>
      <c r="Q204" s="23" t="b">
        <f t="shared" si="7"/>
        <v>0</v>
      </c>
      <c r="R204" s="23" t="b">
        <v>0</v>
      </c>
      <c r="S204" s="23" t="b">
        <f t="shared" si="8"/>
        <v>0</v>
      </c>
      <c r="T204" s="23" t="b">
        <v>0</v>
      </c>
      <c r="U204" s="23" t="b">
        <f t="shared" si="9"/>
        <v>0</v>
      </c>
      <c r="V204" s="23" t="b">
        <v>0</v>
      </c>
      <c r="W204" s="23" t="b">
        <f t="shared" si="10"/>
        <v>0</v>
      </c>
      <c r="X204" s="23" t="b">
        <v>0</v>
      </c>
      <c r="Y204" s="23" t="b">
        <f t="shared" si="11"/>
        <v>0</v>
      </c>
      <c r="Z204" s="23" t="b">
        <v>0</v>
      </c>
      <c r="AA204" s="23" t="b">
        <f t="shared" si="12"/>
        <v>0</v>
      </c>
      <c r="AB204" s="23" t="b">
        <v>0</v>
      </c>
      <c r="AC204" s="23" t="b">
        <f t="shared" si="13"/>
        <v>0</v>
      </c>
      <c r="AD204" s="23" t="b">
        <v>0</v>
      </c>
    </row>
    <row r="205" ht="15.75" customHeight="1">
      <c r="A205" s="23" t="s">
        <v>2090</v>
      </c>
      <c r="B205" s="23" t="s">
        <v>2570</v>
      </c>
      <c r="C205" s="23" t="b">
        <v>0</v>
      </c>
      <c r="D205" s="23">
        <v>0.396</v>
      </c>
      <c r="E205" s="23" t="b">
        <f t="shared" si="1"/>
        <v>1</v>
      </c>
      <c r="F205" s="23" t="b">
        <v>0</v>
      </c>
      <c r="G205" s="23" t="b">
        <f t="shared" si="2"/>
        <v>0</v>
      </c>
      <c r="H205" s="23" t="b">
        <v>1</v>
      </c>
      <c r="I205" s="23" t="b">
        <f t="shared" si="3"/>
        <v>0</v>
      </c>
      <c r="J205" s="23" t="b">
        <v>1</v>
      </c>
      <c r="K205" s="23" t="b">
        <f t="shared" si="4"/>
        <v>0</v>
      </c>
      <c r="L205" s="23" t="b">
        <v>1</v>
      </c>
      <c r="M205" s="23" t="b">
        <f t="shared" si="5"/>
        <v>0</v>
      </c>
      <c r="N205" s="23" t="b">
        <v>1</v>
      </c>
      <c r="O205" s="23" t="b">
        <f t="shared" si="6"/>
        <v>0</v>
      </c>
      <c r="P205" s="23" t="b">
        <v>1</v>
      </c>
      <c r="Q205" s="23" t="b">
        <f t="shared" si="7"/>
        <v>0</v>
      </c>
      <c r="R205" s="23" t="b">
        <v>1</v>
      </c>
      <c r="S205" s="23" t="b">
        <f t="shared" si="8"/>
        <v>0</v>
      </c>
      <c r="T205" s="23" t="b">
        <v>1</v>
      </c>
      <c r="U205" s="23" t="b">
        <f t="shared" si="9"/>
        <v>0</v>
      </c>
      <c r="V205" s="23" t="b">
        <v>1</v>
      </c>
      <c r="W205" s="23" t="b">
        <f t="shared" si="10"/>
        <v>0</v>
      </c>
      <c r="X205" s="23" t="b">
        <v>1</v>
      </c>
      <c r="Y205" s="23" t="b">
        <f t="shared" si="11"/>
        <v>0</v>
      </c>
      <c r="Z205" s="23" t="b">
        <v>1</v>
      </c>
      <c r="AA205" s="23" t="b">
        <f t="shared" si="12"/>
        <v>0</v>
      </c>
      <c r="AB205" s="23" t="b">
        <v>1</v>
      </c>
      <c r="AC205" s="23" t="b">
        <f t="shared" si="13"/>
        <v>0</v>
      </c>
      <c r="AD205" s="23" t="b">
        <v>1</v>
      </c>
    </row>
    <row r="206" ht="15.75" customHeight="1">
      <c r="A206" s="23" t="s">
        <v>2098</v>
      </c>
      <c r="B206" s="23" t="s">
        <v>2701</v>
      </c>
      <c r="C206" s="23" t="b">
        <v>1</v>
      </c>
      <c r="D206" s="23">
        <v>0.089</v>
      </c>
      <c r="E206" s="23" t="b">
        <f t="shared" si="1"/>
        <v>0</v>
      </c>
      <c r="F206" s="23" t="b">
        <v>0</v>
      </c>
      <c r="G206" s="23" t="b">
        <f t="shared" si="2"/>
        <v>0</v>
      </c>
      <c r="H206" s="23" t="b">
        <v>0</v>
      </c>
      <c r="I206" s="23" t="b">
        <f t="shared" si="3"/>
        <v>0</v>
      </c>
      <c r="J206" s="23" t="b">
        <v>0</v>
      </c>
      <c r="K206" s="23" t="b">
        <f t="shared" si="4"/>
        <v>0</v>
      </c>
      <c r="L206" s="23" t="b">
        <v>0</v>
      </c>
      <c r="M206" s="23" t="b">
        <f t="shared" si="5"/>
        <v>0</v>
      </c>
      <c r="N206" s="23" t="b">
        <v>0</v>
      </c>
      <c r="O206" s="23" t="b">
        <f t="shared" si="6"/>
        <v>0</v>
      </c>
      <c r="P206" s="23" t="b">
        <v>0</v>
      </c>
      <c r="Q206" s="23" t="b">
        <f t="shared" si="7"/>
        <v>0</v>
      </c>
      <c r="R206" s="23" t="b">
        <v>0</v>
      </c>
      <c r="S206" s="23" t="b">
        <f t="shared" si="8"/>
        <v>0</v>
      </c>
      <c r="T206" s="23" t="b">
        <v>0</v>
      </c>
      <c r="U206" s="23" t="b">
        <f t="shared" si="9"/>
        <v>0</v>
      </c>
      <c r="V206" s="23" t="b">
        <v>0</v>
      </c>
      <c r="W206" s="23" t="b">
        <f t="shared" si="10"/>
        <v>0</v>
      </c>
      <c r="X206" s="23" t="b">
        <v>0</v>
      </c>
      <c r="Y206" s="23" t="b">
        <f t="shared" si="11"/>
        <v>0</v>
      </c>
      <c r="Z206" s="23" t="b">
        <v>0</v>
      </c>
      <c r="AA206" s="23" t="b">
        <f t="shared" si="12"/>
        <v>0</v>
      </c>
      <c r="AB206" s="23" t="b">
        <v>0</v>
      </c>
      <c r="AC206" s="23" t="b">
        <f t="shared" si="13"/>
        <v>0</v>
      </c>
      <c r="AD206" s="23" t="b">
        <v>0</v>
      </c>
    </row>
    <row r="207" ht="15.75" customHeight="1">
      <c r="A207" s="23" t="s">
        <v>2106</v>
      </c>
      <c r="B207" s="23" t="s">
        <v>2702</v>
      </c>
      <c r="C207" s="23" t="b">
        <v>1</v>
      </c>
      <c r="D207" s="23">
        <v>0.525</v>
      </c>
      <c r="E207" s="23" t="b">
        <f t="shared" si="1"/>
        <v>1</v>
      </c>
      <c r="F207" s="23" t="b">
        <v>1</v>
      </c>
      <c r="G207" s="23" t="b">
        <f t="shared" si="2"/>
        <v>1</v>
      </c>
      <c r="H207" s="23" t="b">
        <v>1</v>
      </c>
      <c r="I207" s="23" t="b">
        <f t="shared" si="3"/>
        <v>1</v>
      </c>
      <c r="J207" s="23" t="b">
        <v>1</v>
      </c>
      <c r="K207" s="23" t="b">
        <f t="shared" si="4"/>
        <v>1</v>
      </c>
      <c r="L207" s="23" t="b">
        <v>1</v>
      </c>
      <c r="M207" s="23" t="b">
        <f t="shared" si="5"/>
        <v>0</v>
      </c>
      <c r="N207" s="23" t="b">
        <v>0</v>
      </c>
      <c r="O207" s="23" t="b">
        <f t="shared" si="6"/>
        <v>0</v>
      </c>
      <c r="P207" s="23" t="b">
        <v>0</v>
      </c>
      <c r="Q207" s="23" t="b">
        <f t="shared" si="7"/>
        <v>0</v>
      </c>
      <c r="R207" s="23" t="b">
        <v>0</v>
      </c>
      <c r="S207" s="23" t="b">
        <f t="shared" si="8"/>
        <v>0</v>
      </c>
      <c r="T207" s="23" t="b">
        <v>0</v>
      </c>
      <c r="U207" s="23" t="b">
        <f t="shared" si="9"/>
        <v>0</v>
      </c>
      <c r="V207" s="23" t="b">
        <v>0</v>
      </c>
      <c r="W207" s="23" t="b">
        <f t="shared" si="10"/>
        <v>0</v>
      </c>
      <c r="X207" s="23" t="b">
        <v>0</v>
      </c>
      <c r="Y207" s="23" t="b">
        <f t="shared" si="11"/>
        <v>0</v>
      </c>
      <c r="Z207" s="23" t="b">
        <v>0</v>
      </c>
      <c r="AA207" s="23" t="b">
        <f t="shared" si="12"/>
        <v>0</v>
      </c>
      <c r="AB207" s="23" t="b">
        <v>0</v>
      </c>
      <c r="AC207" s="23" t="b">
        <f t="shared" si="13"/>
        <v>0</v>
      </c>
      <c r="AD207" s="23" t="b">
        <v>0</v>
      </c>
    </row>
    <row r="208" ht="15.75" customHeight="1">
      <c r="A208" s="23" t="s">
        <v>2112</v>
      </c>
      <c r="B208" s="23" t="s">
        <v>2703</v>
      </c>
      <c r="C208" s="23" t="b">
        <v>1</v>
      </c>
      <c r="D208" s="23">
        <v>0.386</v>
      </c>
      <c r="E208" s="23" t="b">
        <f t="shared" si="1"/>
        <v>1</v>
      </c>
      <c r="F208" s="23" t="b">
        <v>1</v>
      </c>
      <c r="G208" s="23" t="b">
        <f t="shared" si="2"/>
        <v>0</v>
      </c>
      <c r="H208" s="23" t="b">
        <v>0</v>
      </c>
      <c r="I208" s="23" t="b">
        <f t="shared" si="3"/>
        <v>0</v>
      </c>
      <c r="J208" s="23" t="b">
        <v>0</v>
      </c>
      <c r="K208" s="23" t="b">
        <f t="shared" si="4"/>
        <v>0</v>
      </c>
      <c r="L208" s="23" t="b">
        <v>0</v>
      </c>
      <c r="M208" s="23" t="b">
        <f t="shared" si="5"/>
        <v>0</v>
      </c>
      <c r="N208" s="23" t="b">
        <v>0</v>
      </c>
      <c r="O208" s="23" t="b">
        <f t="shared" si="6"/>
        <v>0</v>
      </c>
      <c r="P208" s="23" t="b">
        <v>0</v>
      </c>
      <c r="Q208" s="23" t="b">
        <f t="shared" si="7"/>
        <v>0</v>
      </c>
      <c r="R208" s="23" t="b">
        <v>0</v>
      </c>
      <c r="S208" s="23" t="b">
        <f t="shared" si="8"/>
        <v>0</v>
      </c>
      <c r="T208" s="23" t="b">
        <v>0</v>
      </c>
      <c r="U208" s="23" t="b">
        <f t="shared" si="9"/>
        <v>0</v>
      </c>
      <c r="V208" s="23" t="b">
        <v>0</v>
      </c>
      <c r="W208" s="23" t="b">
        <f t="shared" si="10"/>
        <v>0</v>
      </c>
      <c r="X208" s="23" t="b">
        <v>0</v>
      </c>
      <c r="Y208" s="23" t="b">
        <f t="shared" si="11"/>
        <v>0</v>
      </c>
      <c r="Z208" s="23" t="b">
        <v>0</v>
      </c>
      <c r="AA208" s="23" t="b">
        <f t="shared" si="12"/>
        <v>0</v>
      </c>
      <c r="AB208" s="23" t="b">
        <v>0</v>
      </c>
      <c r="AC208" s="23" t="b">
        <f t="shared" si="13"/>
        <v>0</v>
      </c>
      <c r="AD208" s="23" t="b">
        <v>0</v>
      </c>
    </row>
    <row r="209" ht="15.75" customHeight="1">
      <c r="A209" s="23" t="s">
        <v>2127</v>
      </c>
      <c r="B209" s="23" t="s">
        <v>2704</v>
      </c>
      <c r="C209" s="23" t="b">
        <v>1</v>
      </c>
      <c r="D209" s="23">
        <v>0.465</v>
      </c>
      <c r="E209" s="23" t="b">
        <f t="shared" si="1"/>
        <v>1</v>
      </c>
      <c r="F209" s="23" t="b">
        <v>1</v>
      </c>
      <c r="G209" s="23" t="b">
        <f t="shared" si="2"/>
        <v>1</v>
      </c>
      <c r="H209" s="23" t="b">
        <v>1</v>
      </c>
      <c r="I209" s="23" t="b">
        <f t="shared" si="3"/>
        <v>1</v>
      </c>
      <c r="J209" s="23" t="b">
        <v>1</v>
      </c>
      <c r="K209" s="23" t="b">
        <f t="shared" si="4"/>
        <v>0</v>
      </c>
      <c r="L209" s="23" t="b">
        <v>0</v>
      </c>
      <c r="M209" s="23" t="b">
        <f t="shared" si="5"/>
        <v>0</v>
      </c>
      <c r="N209" s="23" t="b">
        <v>0</v>
      </c>
      <c r="O209" s="23" t="b">
        <f t="shared" si="6"/>
        <v>0</v>
      </c>
      <c r="P209" s="23" t="b">
        <v>0</v>
      </c>
      <c r="Q209" s="23" t="b">
        <f t="shared" si="7"/>
        <v>0</v>
      </c>
      <c r="R209" s="23" t="b">
        <v>0</v>
      </c>
      <c r="S209" s="23" t="b">
        <f t="shared" si="8"/>
        <v>0</v>
      </c>
      <c r="T209" s="23" t="b">
        <v>0</v>
      </c>
      <c r="U209" s="23" t="b">
        <f t="shared" si="9"/>
        <v>0</v>
      </c>
      <c r="V209" s="23" t="b">
        <v>0</v>
      </c>
      <c r="W209" s="23" t="b">
        <f t="shared" si="10"/>
        <v>0</v>
      </c>
      <c r="X209" s="23" t="b">
        <v>0</v>
      </c>
      <c r="Y209" s="23" t="b">
        <f t="shared" si="11"/>
        <v>0</v>
      </c>
      <c r="Z209" s="23" t="b">
        <v>0</v>
      </c>
      <c r="AA209" s="23" t="b">
        <f t="shared" si="12"/>
        <v>0</v>
      </c>
      <c r="AB209" s="23" t="b">
        <v>0</v>
      </c>
      <c r="AC209" s="23" t="b">
        <f t="shared" si="13"/>
        <v>0</v>
      </c>
      <c r="AD209" s="23" t="b">
        <v>0</v>
      </c>
    </row>
    <row r="210" ht="15.75" customHeight="1">
      <c r="A210" s="23" t="s">
        <v>2135</v>
      </c>
      <c r="B210" s="23" t="s">
        <v>2705</v>
      </c>
      <c r="C210" s="23" t="b">
        <v>1</v>
      </c>
      <c r="D210" s="23">
        <v>0.614</v>
      </c>
      <c r="E210" s="23" t="b">
        <f t="shared" si="1"/>
        <v>1</v>
      </c>
      <c r="F210" s="23" t="b">
        <v>1</v>
      </c>
      <c r="G210" s="23" t="b">
        <f t="shared" si="2"/>
        <v>1</v>
      </c>
      <c r="H210" s="23" t="b">
        <v>1</v>
      </c>
      <c r="I210" s="23" t="b">
        <f t="shared" si="3"/>
        <v>1</v>
      </c>
      <c r="J210" s="23" t="b">
        <v>1</v>
      </c>
      <c r="K210" s="23" t="b">
        <f t="shared" si="4"/>
        <v>1</v>
      </c>
      <c r="L210" s="23" t="b">
        <v>1</v>
      </c>
      <c r="M210" s="23" t="b">
        <f t="shared" si="5"/>
        <v>1</v>
      </c>
      <c r="N210" s="23" t="b">
        <v>1</v>
      </c>
      <c r="O210" s="23" t="b">
        <f t="shared" si="6"/>
        <v>1</v>
      </c>
      <c r="P210" s="23" t="b">
        <v>1</v>
      </c>
      <c r="Q210" s="23" t="b">
        <f t="shared" si="7"/>
        <v>0</v>
      </c>
      <c r="R210" s="23" t="b">
        <v>0</v>
      </c>
      <c r="S210" s="23" t="b">
        <f t="shared" si="8"/>
        <v>0</v>
      </c>
      <c r="T210" s="23" t="b">
        <v>0</v>
      </c>
      <c r="U210" s="23" t="b">
        <f t="shared" si="9"/>
        <v>0</v>
      </c>
      <c r="V210" s="23" t="b">
        <v>0</v>
      </c>
      <c r="W210" s="23" t="b">
        <f t="shared" si="10"/>
        <v>0</v>
      </c>
      <c r="X210" s="23" t="b">
        <v>0</v>
      </c>
      <c r="Y210" s="23" t="b">
        <f t="shared" si="11"/>
        <v>0</v>
      </c>
      <c r="Z210" s="23" t="b">
        <v>0</v>
      </c>
      <c r="AA210" s="23" t="b">
        <f t="shared" si="12"/>
        <v>0</v>
      </c>
      <c r="AB210" s="23" t="b">
        <v>0</v>
      </c>
      <c r="AC210" s="23" t="b">
        <f t="shared" si="13"/>
        <v>0</v>
      </c>
      <c r="AD210" s="23" t="b">
        <v>0</v>
      </c>
    </row>
    <row r="211" ht="15.75" customHeight="1">
      <c r="A211" s="23" t="s">
        <v>2143</v>
      </c>
      <c r="B211" s="23" t="s">
        <v>2572</v>
      </c>
      <c r="C211" s="23" t="b">
        <v>0</v>
      </c>
      <c r="D211" s="23">
        <v>0.644</v>
      </c>
      <c r="E211" s="23" t="b">
        <f t="shared" si="1"/>
        <v>1</v>
      </c>
      <c r="F211" s="23" t="b">
        <v>0</v>
      </c>
      <c r="G211" s="23" t="b">
        <f t="shared" si="2"/>
        <v>1</v>
      </c>
      <c r="H211" s="23" t="b">
        <v>0</v>
      </c>
      <c r="I211" s="23" t="b">
        <f t="shared" si="3"/>
        <v>1</v>
      </c>
      <c r="J211" s="23" t="b">
        <v>0</v>
      </c>
      <c r="K211" s="23" t="b">
        <f t="shared" si="4"/>
        <v>1</v>
      </c>
      <c r="L211" s="23" t="b">
        <v>0</v>
      </c>
      <c r="M211" s="23" t="b">
        <f t="shared" si="5"/>
        <v>1</v>
      </c>
      <c r="N211" s="23" t="b">
        <v>0</v>
      </c>
      <c r="O211" s="23" t="b">
        <f t="shared" si="6"/>
        <v>1</v>
      </c>
      <c r="P211" s="23" t="b">
        <v>0</v>
      </c>
      <c r="Q211" s="23" t="b">
        <f t="shared" si="7"/>
        <v>0</v>
      </c>
      <c r="R211" s="23" t="b">
        <v>1</v>
      </c>
      <c r="S211" s="23" t="b">
        <f t="shared" si="8"/>
        <v>0</v>
      </c>
      <c r="T211" s="23" t="b">
        <v>1</v>
      </c>
      <c r="U211" s="23" t="b">
        <f t="shared" si="9"/>
        <v>0</v>
      </c>
      <c r="V211" s="23" t="b">
        <v>1</v>
      </c>
      <c r="W211" s="23" t="b">
        <f t="shared" si="10"/>
        <v>0</v>
      </c>
      <c r="X211" s="23" t="b">
        <v>1</v>
      </c>
      <c r="Y211" s="23" t="b">
        <f t="shared" si="11"/>
        <v>0</v>
      </c>
      <c r="Z211" s="23" t="b">
        <v>1</v>
      </c>
      <c r="AA211" s="23" t="b">
        <f t="shared" si="12"/>
        <v>0</v>
      </c>
      <c r="AB211" s="23" t="b">
        <v>1</v>
      </c>
      <c r="AC211" s="23" t="b">
        <f t="shared" si="13"/>
        <v>0</v>
      </c>
      <c r="AD211" s="23" t="b">
        <v>1</v>
      </c>
    </row>
    <row r="212" ht="15.75" customHeight="1">
      <c r="A212" s="23" t="s">
        <v>2159</v>
      </c>
      <c r="B212" s="23" t="s">
        <v>2706</v>
      </c>
      <c r="C212" s="23" t="b">
        <v>1</v>
      </c>
      <c r="D212" s="23">
        <v>0.386</v>
      </c>
      <c r="E212" s="23" t="b">
        <f t="shared" si="1"/>
        <v>1</v>
      </c>
      <c r="F212" s="23" t="b">
        <v>1</v>
      </c>
      <c r="G212" s="23" t="b">
        <f t="shared" si="2"/>
        <v>0</v>
      </c>
      <c r="H212" s="23" t="b">
        <v>0</v>
      </c>
      <c r="I212" s="23" t="b">
        <f t="shared" si="3"/>
        <v>0</v>
      </c>
      <c r="J212" s="23" t="b">
        <v>0</v>
      </c>
      <c r="K212" s="23" t="b">
        <f t="shared" si="4"/>
        <v>0</v>
      </c>
      <c r="L212" s="23" t="b">
        <v>0</v>
      </c>
      <c r="M212" s="23" t="b">
        <f t="shared" si="5"/>
        <v>0</v>
      </c>
      <c r="N212" s="23" t="b">
        <v>0</v>
      </c>
      <c r="O212" s="23" t="b">
        <f t="shared" si="6"/>
        <v>0</v>
      </c>
      <c r="P212" s="23" t="b">
        <v>0</v>
      </c>
      <c r="Q212" s="23" t="b">
        <f t="shared" si="7"/>
        <v>0</v>
      </c>
      <c r="R212" s="23" t="b">
        <v>0</v>
      </c>
      <c r="S212" s="23" t="b">
        <f t="shared" si="8"/>
        <v>0</v>
      </c>
      <c r="T212" s="23" t="b">
        <v>0</v>
      </c>
      <c r="U212" s="23" t="b">
        <f t="shared" si="9"/>
        <v>0</v>
      </c>
      <c r="V212" s="23" t="b">
        <v>0</v>
      </c>
      <c r="W212" s="23" t="b">
        <f t="shared" si="10"/>
        <v>0</v>
      </c>
      <c r="X212" s="23" t="b">
        <v>0</v>
      </c>
      <c r="Y212" s="23" t="b">
        <f t="shared" si="11"/>
        <v>0</v>
      </c>
      <c r="Z212" s="23" t="b">
        <v>0</v>
      </c>
      <c r="AA212" s="23" t="b">
        <f t="shared" si="12"/>
        <v>0</v>
      </c>
      <c r="AB212" s="23" t="b">
        <v>0</v>
      </c>
      <c r="AC212" s="23" t="b">
        <f t="shared" si="13"/>
        <v>0</v>
      </c>
      <c r="AD212" s="23" t="b">
        <v>0</v>
      </c>
    </row>
    <row r="213" ht="15.75" customHeight="1">
      <c r="A213" s="23" t="s">
        <v>2182</v>
      </c>
      <c r="B213" s="23" t="s">
        <v>2574</v>
      </c>
      <c r="C213" s="23" t="b">
        <v>0</v>
      </c>
      <c r="D213" s="23">
        <v>0.099</v>
      </c>
      <c r="E213" s="23" t="b">
        <f t="shared" si="1"/>
        <v>0</v>
      </c>
      <c r="F213" s="23" t="b">
        <v>1</v>
      </c>
      <c r="G213" s="23" t="b">
        <f t="shared" si="2"/>
        <v>0</v>
      </c>
      <c r="H213" s="23" t="b">
        <v>1</v>
      </c>
      <c r="I213" s="23" t="b">
        <f t="shared" si="3"/>
        <v>0</v>
      </c>
      <c r="J213" s="23" t="b">
        <v>1</v>
      </c>
      <c r="K213" s="23" t="b">
        <f t="shared" si="4"/>
        <v>0</v>
      </c>
      <c r="L213" s="23" t="b">
        <v>1</v>
      </c>
      <c r="M213" s="23" t="b">
        <f t="shared" si="5"/>
        <v>0</v>
      </c>
      <c r="N213" s="23" t="b">
        <v>1</v>
      </c>
      <c r="O213" s="23" t="b">
        <f t="shared" si="6"/>
        <v>0</v>
      </c>
      <c r="P213" s="23" t="b">
        <v>1</v>
      </c>
      <c r="Q213" s="23" t="b">
        <f t="shared" si="7"/>
        <v>0</v>
      </c>
      <c r="R213" s="23" t="b">
        <v>1</v>
      </c>
      <c r="S213" s="23" t="b">
        <f t="shared" si="8"/>
        <v>0</v>
      </c>
      <c r="T213" s="23" t="b">
        <v>1</v>
      </c>
      <c r="U213" s="23" t="b">
        <f t="shared" si="9"/>
        <v>0</v>
      </c>
      <c r="V213" s="23" t="b">
        <v>1</v>
      </c>
      <c r="W213" s="23" t="b">
        <f t="shared" si="10"/>
        <v>0</v>
      </c>
      <c r="X213" s="23" t="b">
        <v>1</v>
      </c>
      <c r="Y213" s="23" t="b">
        <f t="shared" si="11"/>
        <v>0</v>
      </c>
      <c r="Z213" s="23" t="b">
        <v>1</v>
      </c>
      <c r="AA213" s="23" t="b">
        <f t="shared" si="12"/>
        <v>0</v>
      </c>
      <c r="AB213" s="23" t="b">
        <v>1</v>
      </c>
      <c r="AC213" s="23" t="b">
        <f t="shared" si="13"/>
        <v>0</v>
      </c>
      <c r="AD213" s="23" t="b">
        <v>1</v>
      </c>
    </row>
    <row r="214" ht="15.75" customHeight="1">
      <c r="A214" s="23" t="s">
        <v>2190</v>
      </c>
      <c r="B214" s="23" t="s">
        <v>2707</v>
      </c>
      <c r="C214" s="23" t="b">
        <v>1</v>
      </c>
      <c r="D214" s="23">
        <v>0.079</v>
      </c>
      <c r="E214" s="23" t="b">
        <f t="shared" si="1"/>
        <v>0</v>
      </c>
      <c r="F214" s="23" t="b">
        <v>0</v>
      </c>
      <c r="G214" s="23" t="b">
        <f t="shared" si="2"/>
        <v>0</v>
      </c>
      <c r="H214" s="23" t="b">
        <v>0</v>
      </c>
      <c r="I214" s="23" t="b">
        <f t="shared" si="3"/>
        <v>0</v>
      </c>
      <c r="J214" s="23" t="b">
        <v>0</v>
      </c>
      <c r="K214" s="23" t="b">
        <f t="shared" si="4"/>
        <v>0</v>
      </c>
      <c r="L214" s="23" t="b">
        <v>0</v>
      </c>
      <c r="M214" s="23" t="b">
        <f t="shared" si="5"/>
        <v>0</v>
      </c>
      <c r="N214" s="23" t="b">
        <v>0</v>
      </c>
      <c r="O214" s="23" t="b">
        <f t="shared" si="6"/>
        <v>0</v>
      </c>
      <c r="P214" s="23" t="b">
        <v>0</v>
      </c>
      <c r="Q214" s="23" t="b">
        <f t="shared" si="7"/>
        <v>0</v>
      </c>
      <c r="R214" s="23" t="b">
        <v>0</v>
      </c>
      <c r="S214" s="23" t="b">
        <f t="shared" si="8"/>
        <v>0</v>
      </c>
      <c r="T214" s="23" t="b">
        <v>0</v>
      </c>
      <c r="U214" s="23" t="b">
        <f t="shared" si="9"/>
        <v>0</v>
      </c>
      <c r="V214" s="23" t="b">
        <v>0</v>
      </c>
      <c r="W214" s="23" t="b">
        <f t="shared" si="10"/>
        <v>0</v>
      </c>
      <c r="X214" s="23" t="b">
        <v>0</v>
      </c>
      <c r="Y214" s="23" t="b">
        <f t="shared" si="11"/>
        <v>0</v>
      </c>
      <c r="Z214" s="23" t="b">
        <v>0</v>
      </c>
      <c r="AA214" s="23" t="b">
        <f t="shared" si="12"/>
        <v>0</v>
      </c>
      <c r="AB214" s="23" t="b">
        <v>0</v>
      </c>
      <c r="AC214" s="23" t="b">
        <f t="shared" si="13"/>
        <v>0</v>
      </c>
      <c r="AD214" s="23" t="b">
        <v>0</v>
      </c>
    </row>
    <row r="215" ht="15.75" customHeight="1">
      <c r="A215" s="23" t="s">
        <v>2198</v>
      </c>
      <c r="B215" s="23" t="s">
        <v>2708</v>
      </c>
      <c r="C215" s="23" t="b">
        <v>1</v>
      </c>
      <c r="D215" s="23">
        <v>0.059</v>
      </c>
      <c r="E215" s="23" t="b">
        <f t="shared" si="1"/>
        <v>0</v>
      </c>
      <c r="F215" s="23" t="b">
        <v>0</v>
      </c>
      <c r="G215" s="23" t="b">
        <f t="shared" si="2"/>
        <v>0</v>
      </c>
      <c r="H215" s="23" t="b">
        <v>0</v>
      </c>
      <c r="I215" s="23" t="b">
        <f t="shared" si="3"/>
        <v>0</v>
      </c>
      <c r="J215" s="23" t="b">
        <v>0</v>
      </c>
      <c r="K215" s="23" t="b">
        <f t="shared" si="4"/>
        <v>0</v>
      </c>
      <c r="L215" s="23" t="b">
        <v>0</v>
      </c>
      <c r="M215" s="23" t="b">
        <f t="shared" si="5"/>
        <v>0</v>
      </c>
      <c r="N215" s="23" t="b">
        <v>0</v>
      </c>
      <c r="O215" s="23" t="b">
        <f t="shared" si="6"/>
        <v>0</v>
      </c>
      <c r="P215" s="23" t="b">
        <v>0</v>
      </c>
      <c r="Q215" s="23" t="b">
        <f t="shared" si="7"/>
        <v>0</v>
      </c>
      <c r="R215" s="23" t="b">
        <v>0</v>
      </c>
      <c r="S215" s="23" t="b">
        <f t="shared" si="8"/>
        <v>0</v>
      </c>
      <c r="T215" s="23" t="b">
        <v>0</v>
      </c>
      <c r="U215" s="23" t="b">
        <f t="shared" si="9"/>
        <v>0</v>
      </c>
      <c r="V215" s="23" t="b">
        <v>0</v>
      </c>
      <c r="W215" s="23" t="b">
        <f t="shared" si="10"/>
        <v>0</v>
      </c>
      <c r="X215" s="23" t="b">
        <v>0</v>
      </c>
      <c r="Y215" s="23" t="b">
        <f t="shared" si="11"/>
        <v>0</v>
      </c>
      <c r="Z215" s="23" t="b">
        <v>0</v>
      </c>
      <c r="AA215" s="23" t="b">
        <f t="shared" si="12"/>
        <v>0</v>
      </c>
      <c r="AB215" s="23" t="b">
        <v>0</v>
      </c>
      <c r="AC215" s="23" t="b">
        <f t="shared" si="13"/>
        <v>0</v>
      </c>
      <c r="AD215" s="23" t="b">
        <v>0</v>
      </c>
    </row>
    <row r="216" ht="15.75" customHeight="1">
      <c r="A216" s="23" t="s">
        <v>2221</v>
      </c>
      <c r="B216" s="23" t="s">
        <v>2577</v>
      </c>
      <c r="C216" s="23" t="b">
        <v>0</v>
      </c>
      <c r="D216" s="23">
        <v>0.208</v>
      </c>
      <c r="E216" s="23" t="b">
        <f t="shared" si="1"/>
        <v>0</v>
      </c>
      <c r="F216" s="23" t="b">
        <v>1</v>
      </c>
      <c r="G216" s="23" t="b">
        <f t="shared" si="2"/>
        <v>0</v>
      </c>
      <c r="H216" s="23" t="b">
        <v>1</v>
      </c>
      <c r="I216" s="23" t="b">
        <f t="shared" si="3"/>
        <v>0</v>
      </c>
      <c r="J216" s="23" t="b">
        <v>1</v>
      </c>
      <c r="K216" s="23" t="b">
        <f t="shared" si="4"/>
        <v>0</v>
      </c>
      <c r="L216" s="23" t="b">
        <v>1</v>
      </c>
      <c r="M216" s="23" t="b">
        <f t="shared" si="5"/>
        <v>0</v>
      </c>
      <c r="N216" s="23" t="b">
        <v>1</v>
      </c>
      <c r="O216" s="23" t="b">
        <f t="shared" si="6"/>
        <v>0</v>
      </c>
      <c r="P216" s="23" t="b">
        <v>1</v>
      </c>
      <c r="Q216" s="23" t="b">
        <f t="shared" si="7"/>
        <v>0</v>
      </c>
      <c r="R216" s="23" t="b">
        <v>1</v>
      </c>
      <c r="S216" s="23" t="b">
        <f t="shared" si="8"/>
        <v>0</v>
      </c>
      <c r="T216" s="23" t="b">
        <v>1</v>
      </c>
      <c r="U216" s="23" t="b">
        <f t="shared" si="9"/>
        <v>0</v>
      </c>
      <c r="V216" s="23" t="b">
        <v>1</v>
      </c>
      <c r="W216" s="23" t="b">
        <f t="shared" si="10"/>
        <v>0</v>
      </c>
      <c r="X216" s="23" t="b">
        <v>1</v>
      </c>
      <c r="Y216" s="23" t="b">
        <f t="shared" si="11"/>
        <v>0</v>
      </c>
      <c r="Z216" s="23" t="b">
        <v>1</v>
      </c>
      <c r="AA216" s="23" t="b">
        <f t="shared" si="12"/>
        <v>0</v>
      </c>
      <c r="AB216" s="23" t="b">
        <v>1</v>
      </c>
      <c r="AC216" s="23" t="b">
        <f t="shared" si="13"/>
        <v>0</v>
      </c>
      <c r="AD216" s="23" t="b">
        <v>1</v>
      </c>
    </row>
    <row r="217" ht="15.75" customHeight="1">
      <c r="A217" s="23" t="s">
        <v>2241</v>
      </c>
      <c r="B217" s="23" t="s">
        <v>2709</v>
      </c>
      <c r="C217" s="23" t="b">
        <v>1</v>
      </c>
      <c r="D217" s="23">
        <v>0.319</v>
      </c>
      <c r="E217" s="23" t="b">
        <f t="shared" si="1"/>
        <v>0</v>
      </c>
      <c r="F217" s="23" t="b">
        <v>0</v>
      </c>
      <c r="G217" s="23" t="b">
        <f t="shared" si="2"/>
        <v>0</v>
      </c>
      <c r="H217" s="23" t="b">
        <v>0</v>
      </c>
      <c r="I217" s="23" t="b">
        <f t="shared" si="3"/>
        <v>0</v>
      </c>
      <c r="J217" s="23" t="b">
        <v>0</v>
      </c>
      <c r="K217" s="23" t="b">
        <f t="shared" si="4"/>
        <v>0</v>
      </c>
      <c r="L217" s="23" t="b">
        <v>0</v>
      </c>
      <c r="M217" s="23" t="b">
        <f t="shared" si="5"/>
        <v>0</v>
      </c>
      <c r="N217" s="23" t="b">
        <v>0</v>
      </c>
      <c r="O217" s="23" t="b">
        <f t="shared" si="6"/>
        <v>0</v>
      </c>
      <c r="P217" s="23" t="b">
        <v>0</v>
      </c>
      <c r="Q217" s="23" t="b">
        <f t="shared" si="7"/>
        <v>0</v>
      </c>
      <c r="R217" s="23" t="b">
        <v>0</v>
      </c>
      <c r="S217" s="23" t="b">
        <f t="shared" si="8"/>
        <v>0</v>
      </c>
      <c r="T217" s="23" t="b">
        <v>0</v>
      </c>
      <c r="U217" s="23" t="b">
        <f t="shared" si="9"/>
        <v>0</v>
      </c>
      <c r="V217" s="23" t="b">
        <v>0</v>
      </c>
      <c r="W217" s="23" t="b">
        <f t="shared" si="10"/>
        <v>0</v>
      </c>
      <c r="X217" s="23" t="b">
        <v>0</v>
      </c>
      <c r="Y217" s="23" t="b">
        <f t="shared" si="11"/>
        <v>0</v>
      </c>
      <c r="Z217" s="23" t="b">
        <v>0</v>
      </c>
      <c r="AA217" s="23" t="b">
        <f t="shared" si="12"/>
        <v>0</v>
      </c>
      <c r="AB217" s="23" t="b">
        <v>0</v>
      </c>
      <c r="AC217" s="23" t="b">
        <f t="shared" si="13"/>
        <v>0</v>
      </c>
      <c r="AD217" s="23" t="b">
        <v>0</v>
      </c>
    </row>
    <row r="218" ht="15.75" customHeight="1">
      <c r="A218" s="23" t="s">
        <v>2247</v>
      </c>
      <c r="B218" s="23" t="s">
        <v>2710</v>
      </c>
      <c r="C218" s="23" t="b">
        <v>1</v>
      </c>
      <c r="D218" s="23">
        <v>0.238</v>
      </c>
      <c r="E218" s="23" t="b">
        <f t="shared" si="1"/>
        <v>0</v>
      </c>
      <c r="F218" s="23" t="b">
        <v>0</v>
      </c>
      <c r="G218" s="23" t="b">
        <f t="shared" si="2"/>
        <v>0</v>
      </c>
      <c r="H218" s="23" t="b">
        <v>0</v>
      </c>
      <c r="I218" s="23" t="b">
        <f t="shared" si="3"/>
        <v>0</v>
      </c>
      <c r="J218" s="23" t="b">
        <v>0</v>
      </c>
      <c r="K218" s="23" t="b">
        <f t="shared" si="4"/>
        <v>0</v>
      </c>
      <c r="L218" s="23" t="b">
        <v>0</v>
      </c>
      <c r="M218" s="23" t="b">
        <f t="shared" si="5"/>
        <v>0</v>
      </c>
      <c r="N218" s="23" t="b">
        <v>0</v>
      </c>
      <c r="O218" s="23" t="b">
        <f t="shared" si="6"/>
        <v>0</v>
      </c>
      <c r="P218" s="23" t="b">
        <v>0</v>
      </c>
      <c r="Q218" s="23" t="b">
        <f t="shared" si="7"/>
        <v>0</v>
      </c>
      <c r="R218" s="23" t="b">
        <v>0</v>
      </c>
      <c r="S218" s="23" t="b">
        <f t="shared" si="8"/>
        <v>0</v>
      </c>
      <c r="T218" s="23" t="b">
        <v>0</v>
      </c>
      <c r="U218" s="23" t="b">
        <f t="shared" si="9"/>
        <v>0</v>
      </c>
      <c r="V218" s="23" t="b">
        <v>0</v>
      </c>
      <c r="W218" s="23" t="b">
        <f t="shared" si="10"/>
        <v>0</v>
      </c>
      <c r="X218" s="23" t="b">
        <v>0</v>
      </c>
      <c r="Y218" s="23" t="b">
        <f t="shared" si="11"/>
        <v>0</v>
      </c>
      <c r="Z218" s="23" t="b">
        <v>0</v>
      </c>
      <c r="AA218" s="23" t="b">
        <f t="shared" si="12"/>
        <v>0</v>
      </c>
      <c r="AB218" s="23" t="b">
        <v>0</v>
      </c>
      <c r="AC218" s="23" t="b">
        <f t="shared" si="13"/>
        <v>0</v>
      </c>
      <c r="AD218" s="23" t="b">
        <v>0</v>
      </c>
    </row>
    <row r="219" ht="15.75" customHeight="1">
      <c r="A219" s="23" t="s">
        <v>2288</v>
      </c>
      <c r="B219" s="23" t="s">
        <v>2711</v>
      </c>
      <c r="C219" s="23" t="b">
        <v>1</v>
      </c>
      <c r="D219" s="23">
        <v>0.733</v>
      </c>
      <c r="E219" s="23" t="b">
        <f t="shared" si="1"/>
        <v>1</v>
      </c>
      <c r="F219" s="23" t="b">
        <v>1</v>
      </c>
      <c r="G219" s="23" t="b">
        <f t="shared" si="2"/>
        <v>1</v>
      </c>
      <c r="H219" s="23" t="b">
        <v>1</v>
      </c>
      <c r="I219" s="23" t="b">
        <f t="shared" si="3"/>
        <v>1</v>
      </c>
      <c r="J219" s="23" t="b">
        <v>1</v>
      </c>
      <c r="K219" s="23" t="b">
        <f t="shared" si="4"/>
        <v>1</v>
      </c>
      <c r="L219" s="23" t="b">
        <v>1</v>
      </c>
      <c r="M219" s="23" t="b">
        <f t="shared" si="5"/>
        <v>1</v>
      </c>
      <c r="N219" s="23" t="b">
        <v>1</v>
      </c>
      <c r="O219" s="23" t="b">
        <f t="shared" si="6"/>
        <v>1</v>
      </c>
      <c r="P219" s="23" t="b">
        <v>1</v>
      </c>
      <c r="Q219" s="23" t="b">
        <f t="shared" si="7"/>
        <v>1</v>
      </c>
      <c r="R219" s="23" t="b">
        <v>1</v>
      </c>
      <c r="S219" s="23" t="b">
        <f t="shared" si="8"/>
        <v>1</v>
      </c>
      <c r="T219" s="23" t="b">
        <v>1</v>
      </c>
      <c r="U219" s="23" t="b">
        <f t="shared" si="9"/>
        <v>0</v>
      </c>
      <c r="V219" s="23" t="b">
        <v>0</v>
      </c>
      <c r="W219" s="23" t="b">
        <f t="shared" si="10"/>
        <v>0</v>
      </c>
      <c r="X219" s="23" t="b">
        <v>0</v>
      </c>
      <c r="Y219" s="23" t="b">
        <f t="shared" si="11"/>
        <v>0</v>
      </c>
      <c r="Z219" s="23" t="b">
        <v>0</v>
      </c>
      <c r="AA219" s="23" t="b">
        <f t="shared" si="12"/>
        <v>0</v>
      </c>
      <c r="AB219" s="23" t="b">
        <v>0</v>
      </c>
      <c r="AC219" s="23" t="b">
        <f t="shared" si="13"/>
        <v>0</v>
      </c>
      <c r="AD219" s="23" t="b">
        <v>0</v>
      </c>
    </row>
    <row r="220" ht="15.75" customHeight="1">
      <c r="A220" s="23" t="s">
        <v>2304</v>
      </c>
      <c r="B220" s="23" t="s">
        <v>2712</v>
      </c>
      <c r="C220" s="23" t="b">
        <v>1</v>
      </c>
      <c r="D220" s="23">
        <v>0.475</v>
      </c>
      <c r="E220" s="23" t="b">
        <f t="shared" si="1"/>
        <v>1</v>
      </c>
      <c r="F220" s="23" t="b">
        <v>1</v>
      </c>
      <c r="G220" s="23" t="b">
        <f t="shared" si="2"/>
        <v>1</v>
      </c>
      <c r="H220" s="23" t="b">
        <v>1</v>
      </c>
      <c r="I220" s="23" t="b">
        <f t="shared" si="3"/>
        <v>1</v>
      </c>
      <c r="J220" s="23" t="b">
        <v>1</v>
      </c>
      <c r="K220" s="23" t="b">
        <f t="shared" si="4"/>
        <v>0</v>
      </c>
      <c r="L220" s="23" t="b">
        <v>0</v>
      </c>
      <c r="M220" s="23" t="b">
        <f t="shared" si="5"/>
        <v>0</v>
      </c>
      <c r="N220" s="23" t="b">
        <v>0</v>
      </c>
      <c r="O220" s="23" t="b">
        <f t="shared" si="6"/>
        <v>0</v>
      </c>
      <c r="P220" s="23" t="b">
        <v>0</v>
      </c>
      <c r="Q220" s="23" t="b">
        <f t="shared" si="7"/>
        <v>0</v>
      </c>
      <c r="R220" s="23" t="b">
        <v>0</v>
      </c>
      <c r="S220" s="23" t="b">
        <f t="shared" si="8"/>
        <v>0</v>
      </c>
      <c r="T220" s="23" t="b">
        <v>0</v>
      </c>
      <c r="U220" s="23" t="b">
        <f t="shared" si="9"/>
        <v>0</v>
      </c>
      <c r="V220" s="23" t="b">
        <v>0</v>
      </c>
      <c r="W220" s="23" t="b">
        <f t="shared" si="10"/>
        <v>0</v>
      </c>
      <c r="X220" s="23" t="b">
        <v>0</v>
      </c>
      <c r="Y220" s="23" t="b">
        <f t="shared" si="11"/>
        <v>0</v>
      </c>
      <c r="Z220" s="23" t="b">
        <v>0</v>
      </c>
      <c r="AA220" s="23" t="b">
        <f t="shared" si="12"/>
        <v>0</v>
      </c>
      <c r="AB220" s="23" t="b">
        <v>0</v>
      </c>
      <c r="AC220" s="23" t="b">
        <f t="shared" si="13"/>
        <v>0</v>
      </c>
      <c r="AD220" s="23" t="b">
        <v>0</v>
      </c>
    </row>
    <row r="221" ht="15.75" customHeight="1">
      <c r="A221" s="23" t="s">
        <v>2312</v>
      </c>
      <c r="B221" s="23" t="s">
        <v>2713</v>
      </c>
      <c r="C221" s="23" t="b">
        <v>1</v>
      </c>
      <c r="D221" s="23">
        <v>0.218</v>
      </c>
      <c r="E221" s="23" t="b">
        <f t="shared" si="1"/>
        <v>0</v>
      </c>
      <c r="F221" s="23" t="b">
        <v>0</v>
      </c>
      <c r="G221" s="23" t="b">
        <f t="shared" si="2"/>
        <v>0</v>
      </c>
      <c r="H221" s="23" t="b">
        <v>0</v>
      </c>
      <c r="I221" s="23" t="b">
        <f t="shared" si="3"/>
        <v>0</v>
      </c>
      <c r="J221" s="23" t="b">
        <v>0</v>
      </c>
      <c r="K221" s="23" t="b">
        <f t="shared" si="4"/>
        <v>0</v>
      </c>
      <c r="L221" s="23" t="b">
        <v>0</v>
      </c>
      <c r="M221" s="23" t="b">
        <f t="shared" si="5"/>
        <v>0</v>
      </c>
      <c r="N221" s="23" t="b">
        <v>0</v>
      </c>
      <c r="O221" s="23" t="b">
        <f t="shared" si="6"/>
        <v>0</v>
      </c>
      <c r="P221" s="23" t="b">
        <v>0</v>
      </c>
      <c r="Q221" s="23" t="b">
        <f t="shared" si="7"/>
        <v>0</v>
      </c>
      <c r="R221" s="23" t="b">
        <v>0</v>
      </c>
      <c r="S221" s="23" t="b">
        <f t="shared" si="8"/>
        <v>0</v>
      </c>
      <c r="T221" s="23" t="b">
        <v>0</v>
      </c>
      <c r="U221" s="23" t="b">
        <f t="shared" si="9"/>
        <v>0</v>
      </c>
      <c r="V221" s="23" t="b">
        <v>0</v>
      </c>
      <c r="W221" s="23" t="b">
        <f t="shared" si="10"/>
        <v>0</v>
      </c>
      <c r="X221" s="23" t="b">
        <v>0</v>
      </c>
      <c r="Y221" s="23" t="b">
        <f t="shared" si="11"/>
        <v>0</v>
      </c>
      <c r="Z221" s="23" t="b">
        <v>0</v>
      </c>
      <c r="AA221" s="23" t="b">
        <f t="shared" si="12"/>
        <v>0</v>
      </c>
      <c r="AB221" s="23" t="b">
        <v>0</v>
      </c>
      <c r="AC221" s="23" t="b">
        <f t="shared" si="13"/>
        <v>0</v>
      </c>
      <c r="AD221" s="23" t="b">
        <v>0</v>
      </c>
    </row>
    <row r="222" ht="15.75" customHeight="1">
      <c r="A222" s="23" t="s">
        <v>2329</v>
      </c>
      <c r="B222" s="23" t="s">
        <v>2579</v>
      </c>
      <c r="C222" s="23" t="b">
        <v>0</v>
      </c>
      <c r="D222" s="23">
        <v>0.139</v>
      </c>
      <c r="E222" s="23" t="b">
        <f t="shared" si="1"/>
        <v>0</v>
      </c>
      <c r="F222" s="23" t="b">
        <v>1</v>
      </c>
      <c r="G222" s="23" t="b">
        <f t="shared" si="2"/>
        <v>0</v>
      </c>
      <c r="H222" s="23" t="b">
        <v>1</v>
      </c>
      <c r="I222" s="23" t="b">
        <f t="shared" si="3"/>
        <v>0</v>
      </c>
      <c r="J222" s="23" t="b">
        <v>1</v>
      </c>
      <c r="K222" s="23" t="b">
        <f t="shared" si="4"/>
        <v>0</v>
      </c>
      <c r="L222" s="23" t="b">
        <v>1</v>
      </c>
      <c r="M222" s="23" t="b">
        <f t="shared" si="5"/>
        <v>0</v>
      </c>
      <c r="N222" s="23" t="b">
        <v>1</v>
      </c>
      <c r="O222" s="23" t="b">
        <f t="shared" si="6"/>
        <v>0</v>
      </c>
      <c r="P222" s="23" t="b">
        <v>1</v>
      </c>
      <c r="Q222" s="23" t="b">
        <f t="shared" si="7"/>
        <v>0</v>
      </c>
      <c r="R222" s="23" t="b">
        <v>1</v>
      </c>
      <c r="S222" s="23" t="b">
        <f t="shared" si="8"/>
        <v>0</v>
      </c>
      <c r="T222" s="23" t="b">
        <v>1</v>
      </c>
      <c r="U222" s="23" t="b">
        <f t="shared" si="9"/>
        <v>0</v>
      </c>
      <c r="V222" s="23" t="b">
        <v>1</v>
      </c>
      <c r="W222" s="23" t="b">
        <f t="shared" si="10"/>
        <v>0</v>
      </c>
      <c r="X222" s="23" t="b">
        <v>1</v>
      </c>
      <c r="Y222" s="23" t="b">
        <f t="shared" si="11"/>
        <v>0</v>
      </c>
      <c r="Z222" s="23" t="b">
        <v>1</v>
      </c>
      <c r="AA222" s="23" t="b">
        <f t="shared" si="12"/>
        <v>0</v>
      </c>
      <c r="AB222" s="23" t="b">
        <v>1</v>
      </c>
      <c r="AC222" s="23" t="b">
        <f t="shared" si="13"/>
        <v>0</v>
      </c>
      <c r="AD222" s="23" t="b">
        <v>1</v>
      </c>
    </row>
    <row r="223" ht="15.75" customHeight="1">
      <c r="A223" s="23" t="s">
        <v>2336</v>
      </c>
      <c r="B223" s="23" t="s">
        <v>2581</v>
      </c>
      <c r="C223" s="23" t="b">
        <v>0</v>
      </c>
      <c r="D223" s="23">
        <v>0.149</v>
      </c>
      <c r="E223" s="23" t="b">
        <f t="shared" si="1"/>
        <v>0</v>
      </c>
      <c r="F223" s="23" t="b">
        <v>1</v>
      </c>
      <c r="G223" s="23" t="b">
        <f t="shared" si="2"/>
        <v>0</v>
      </c>
      <c r="H223" s="23" t="b">
        <v>1</v>
      </c>
      <c r="I223" s="23" t="b">
        <f t="shared" si="3"/>
        <v>0</v>
      </c>
      <c r="J223" s="23" t="b">
        <v>1</v>
      </c>
      <c r="K223" s="23" t="b">
        <f t="shared" si="4"/>
        <v>0</v>
      </c>
      <c r="L223" s="23" t="b">
        <v>1</v>
      </c>
      <c r="M223" s="23" t="b">
        <f t="shared" si="5"/>
        <v>0</v>
      </c>
      <c r="N223" s="23" t="b">
        <v>1</v>
      </c>
      <c r="O223" s="23" t="b">
        <f t="shared" si="6"/>
        <v>0</v>
      </c>
      <c r="P223" s="23" t="b">
        <v>1</v>
      </c>
      <c r="Q223" s="23" t="b">
        <f t="shared" si="7"/>
        <v>0</v>
      </c>
      <c r="R223" s="23" t="b">
        <v>1</v>
      </c>
      <c r="S223" s="23" t="b">
        <f t="shared" si="8"/>
        <v>0</v>
      </c>
      <c r="T223" s="23" t="b">
        <v>1</v>
      </c>
      <c r="U223" s="23" t="b">
        <f t="shared" si="9"/>
        <v>0</v>
      </c>
      <c r="V223" s="23" t="b">
        <v>1</v>
      </c>
      <c r="W223" s="23" t="b">
        <f t="shared" si="10"/>
        <v>0</v>
      </c>
      <c r="X223" s="23" t="b">
        <v>1</v>
      </c>
      <c r="Y223" s="23" t="b">
        <f t="shared" si="11"/>
        <v>0</v>
      </c>
      <c r="Z223" s="23" t="b">
        <v>1</v>
      </c>
      <c r="AA223" s="23" t="b">
        <f t="shared" si="12"/>
        <v>0</v>
      </c>
      <c r="AB223" s="23" t="b">
        <v>1</v>
      </c>
      <c r="AC223" s="23" t="b">
        <f t="shared" si="13"/>
        <v>0</v>
      </c>
      <c r="AD223" s="23" t="b">
        <v>1</v>
      </c>
    </row>
    <row r="224" ht="15.75" customHeight="1">
      <c r="A224" s="23" t="s">
        <v>2344</v>
      </c>
      <c r="B224" s="23" t="s">
        <v>2714</v>
      </c>
      <c r="C224" s="23" t="b">
        <v>1</v>
      </c>
      <c r="D224" s="23">
        <v>0.188</v>
      </c>
      <c r="E224" s="23" t="b">
        <f t="shared" si="1"/>
        <v>0</v>
      </c>
      <c r="F224" s="23" t="b">
        <v>0</v>
      </c>
      <c r="G224" s="23" t="b">
        <f t="shared" si="2"/>
        <v>0</v>
      </c>
      <c r="H224" s="23" t="b">
        <v>0</v>
      </c>
      <c r="I224" s="23" t="b">
        <f t="shared" si="3"/>
        <v>0</v>
      </c>
      <c r="J224" s="23" t="b">
        <v>0</v>
      </c>
      <c r="K224" s="23" t="b">
        <f t="shared" si="4"/>
        <v>0</v>
      </c>
      <c r="L224" s="23" t="b">
        <v>0</v>
      </c>
      <c r="M224" s="23" t="b">
        <f t="shared" si="5"/>
        <v>0</v>
      </c>
      <c r="N224" s="23" t="b">
        <v>0</v>
      </c>
      <c r="O224" s="23" t="b">
        <f t="shared" si="6"/>
        <v>0</v>
      </c>
      <c r="P224" s="23" t="b">
        <v>0</v>
      </c>
      <c r="Q224" s="23" t="b">
        <f t="shared" si="7"/>
        <v>0</v>
      </c>
      <c r="R224" s="23" t="b">
        <v>0</v>
      </c>
      <c r="S224" s="23" t="b">
        <f t="shared" si="8"/>
        <v>0</v>
      </c>
      <c r="T224" s="23" t="b">
        <v>0</v>
      </c>
      <c r="U224" s="23" t="b">
        <f t="shared" si="9"/>
        <v>0</v>
      </c>
      <c r="V224" s="23" t="b">
        <v>0</v>
      </c>
      <c r="W224" s="23" t="b">
        <f t="shared" si="10"/>
        <v>0</v>
      </c>
      <c r="X224" s="23" t="b">
        <v>0</v>
      </c>
      <c r="Y224" s="23" t="b">
        <f t="shared" si="11"/>
        <v>0</v>
      </c>
      <c r="Z224" s="23" t="b">
        <v>0</v>
      </c>
      <c r="AA224" s="23" t="b">
        <f t="shared" si="12"/>
        <v>0</v>
      </c>
      <c r="AB224" s="23" t="b">
        <v>0</v>
      </c>
      <c r="AC224" s="23" t="b">
        <f t="shared" si="13"/>
        <v>0</v>
      </c>
      <c r="AD224" s="23" t="b">
        <v>0</v>
      </c>
    </row>
    <row r="225" ht="15.75" customHeight="1">
      <c r="A225" s="23" t="s">
        <v>2351</v>
      </c>
      <c r="B225" s="23" t="s">
        <v>2715</v>
      </c>
      <c r="C225" s="23" t="b">
        <v>1</v>
      </c>
      <c r="D225" s="23">
        <v>0.842</v>
      </c>
      <c r="E225" s="23" t="b">
        <f t="shared" si="1"/>
        <v>1</v>
      </c>
      <c r="F225" s="23" t="b">
        <v>1</v>
      </c>
      <c r="G225" s="23" t="b">
        <f t="shared" si="2"/>
        <v>1</v>
      </c>
      <c r="H225" s="23" t="b">
        <v>1</v>
      </c>
      <c r="I225" s="23" t="b">
        <f t="shared" si="3"/>
        <v>1</v>
      </c>
      <c r="J225" s="23" t="b">
        <v>1</v>
      </c>
      <c r="K225" s="23" t="b">
        <f t="shared" si="4"/>
        <v>1</v>
      </c>
      <c r="L225" s="23" t="b">
        <v>1</v>
      </c>
      <c r="M225" s="23" t="b">
        <f t="shared" si="5"/>
        <v>1</v>
      </c>
      <c r="N225" s="23" t="b">
        <v>1</v>
      </c>
      <c r="O225" s="23" t="b">
        <f t="shared" si="6"/>
        <v>1</v>
      </c>
      <c r="P225" s="23" t="b">
        <v>1</v>
      </c>
      <c r="Q225" s="23" t="b">
        <f t="shared" si="7"/>
        <v>1</v>
      </c>
      <c r="R225" s="23" t="b">
        <v>1</v>
      </c>
      <c r="S225" s="23" t="b">
        <f t="shared" si="8"/>
        <v>1</v>
      </c>
      <c r="T225" s="23" t="b">
        <v>1</v>
      </c>
      <c r="U225" s="23" t="b">
        <f t="shared" si="9"/>
        <v>1</v>
      </c>
      <c r="V225" s="23" t="b">
        <v>1</v>
      </c>
      <c r="W225" s="23" t="b">
        <f t="shared" si="10"/>
        <v>1</v>
      </c>
      <c r="X225" s="23" t="b">
        <v>1</v>
      </c>
      <c r="Y225" s="23" t="b">
        <f t="shared" si="11"/>
        <v>0</v>
      </c>
      <c r="Z225" s="23" t="b">
        <v>0</v>
      </c>
      <c r="AA225" s="23" t="b">
        <f t="shared" si="12"/>
        <v>0</v>
      </c>
      <c r="AB225" s="23" t="b">
        <v>0</v>
      </c>
      <c r="AC225" s="23" t="b">
        <f t="shared" si="13"/>
        <v>0</v>
      </c>
      <c r="AD225" s="23" t="b">
        <v>0</v>
      </c>
    </row>
    <row r="226" ht="15.75" customHeight="1">
      <c r="A226" s="23" t="s">
        <v>2358</v>
      </c>
      <c r="B226" s="23" t="s">
        <v>2716</v>
      </c>
      <c r="C226" s="23" t="b">
        <v>1</v>
      </c>
      <c r="D226" s="23">
        <v>0.277</v>
      </c>
      <c r="E226" s="23" t="b">
        <f t="shared" si="1"/>
        <v>0</v>
      </c>
      <c r="F226" s="23" t="b">
        <v>0</v>
      </c>
      <c r="G226" s="23" t="b">
        <f t="shared" si="2"/>
        <v>0</v>
      </c>
      <c r="H226" s="23" t="b">
        <v>0</v>
      </c>
      <c r="I226" s="23" t="b">
        <f t="shared" si="3"/>
        <v>0</v>
      </c>
      <c r="J226" s="23" t="b">
        <v>0</v>
      </c>
      <c r="K226" s="23" t="b">
        <f t="shared" si="4"/>
        <v>0</v>
      </c>
      <c r="L226" s="23" t="b">
        <v>0</v>
      </c>
      <c r="M226" s="23" t="b">
        <f t="shared" si="5"/>
        <v>0</v>
      </c>
      <c r="N226" s="23" t="b">
        <v>0</v>
      </c>
      <c r="O226" s="23" t="b">
        <f t="shared" si="6"/>
        <v>0</v>
      </c>
      <c r="P226" s="23" t="b">
        <v>0</v>
      </c>
      <c r="Q226" s="23" t="b">
        <f t="shared" si="7"/>
        <v>0</v>
      </c>
      <c r="R226" s="23" t="b">
        <v>0</v>
      </c>
      <c r="S226" s="23" t="b">
        <f t="shared" si="8"/>
        <v>0</v>
      </c>
      <c r="T226" s="23" t="b">
        <v>0</v>
      </c>
      <c r="U226" s="23" t="b">
        <f t="shared" si="9"/>
        <v>0</v>
      </c>
      <c r="V226" s="23" t="b">
        <v>0</v>
      </c>
      <c r="W226" s="23" t="b">
        <f t="shared" si="10"/>
        <v>0</v>
      </c>
      <c r="X226" s="23" t="b">
        <v>0</v>
      </c>
      <c r="Y226" s="23" t="b">
        <f t="shared" si="11"/>
        <v>0</v>
      </c>
      <c r="Z226" s="23" t="b">
        <v>0</v>
      </c>
      <c r="AA226" s="23" t="b">
        <f t="shared" si="12"/>
        <v>0</v>
      </c>
      <c r="AB226" s="23" t="b">
        <v>0</v>
      </c>
      <c r="AC226" s="23" t="b">
        <f t="shared" si="13"/>
        <v>0</v>
      </c>
      <c r="AD226" s="23" t="b">
        <v>0</v>
      </c>
    </row>
    <row r="227" ht="15.75" customHeight="1">
      <c r="A227" s="23" t="s">
        <v>2383</v>
      </c>
      <c r="B227" s="23" t="s">
        <v>2717</v>
      </c>
      <c r="C227" s="23" t="b">
        <v>1</v>
      </c>
      <c r="D227" s="23">
        <v>0.752</v>
      </c>
      <c r="E227" s="23" t="b">
        <f t="shared" si="1"/>
        <v>1</v>
      </c>
      <c r="F227" s="23" t="b">
        <v>1</v>
      </c>
      <c r="G227" s="23" t="b">
        <f t="shared" si="2"/>
        <v>1</v>
      </c>
      <c r="H227" s="23" t="b">
        <v>1</v>
      </c>
      <c r="I227" s="23" t="b">
        <f t="shared" si="3"/>
        <v>1</v>
      </c>
      <c r="J227" s="23" t="b">
        <v>1</v>
      </c>
      <c r="K227" s="23" t="b">
        <f t="shared" si="4"/>
        <v>1</v>
      </c>
      <c r="L227" s="23" t="b">
        <v>1</v>
      </c>
      <c r="M227" s="23" t="b">
        <f t="shared" si="5"/>
        <v>1</v>
      </c>
      <c r="N227" s="23" t="b">
        <v>1</v>
      </c>
      <c r="O227" s="23" t="b">
        <f t="shared" si="6"/>
        <v>1</v>
      </c>
      <c r="P227" s="23" t="b">
        <v>1</v>
      </c>
      <c r="Q227" s="23" t="b">
        <f t="shared" si="7"/>
        <v>1</v>
      </c>
      <c r="R227" s="23" t="b">
        <v>1</v>
      </c>
      <c r="S227" s="23" t="b">
        <f t="shared" si="8"/>
        <v>1</v>
      </c>
      <c r="T227" s="23" t="b">
        <v>1</v>
      </c>
      <c r="U227" s="23" t="b">
        <f t="shared" si="9"/>
        <v>1</v>
      </c>
      <c r="V227" s="23" t="b">
        <v>1</v>
      </c>
      <c r="W227" s="23" t="b">
        <f t="shared" si="10"/>
        <v>0</v>
      </c>
      <c r="X227" s="23" t="b">
        <v>0</v>
      </c>
      <c r="Y227" s="23" t="b">
        <f t="shared" si="11"/>
        <v>0</v>
      </c>
      <c r="Z227" s="23" t="b">
        <v>0</v>
      </c>
      <c r="AA227" s="23" t="b">
        <f t="shared" si="12"/>
        <v>0</v>
      </c>
      <c r="AB227" s="23" t="b">
        <v>0</v>
      </c>
      <c r="AC227" s="23" t="b">
        <f t="shared" si="13"/>
        <v>0</v>
      </c>
      <c r="AD227" s="23" t="b">
        <v>0</v>
      </c>
    </row>
    <row r="228" ht="15.75" customHeight="1">
      <c r="A228" s="23" t="s">
        <v>2390</v>
      </c>
      <c r="B228" s="23" t="s">
        <v>2583</v>
      </c>
      <c r="C228" s="23" t="b">
        <v>0</v>
      </c>
      <c r="D228" s="23">
        <v>0.634</v>
      </c>
      <c r="E228" s="23" t="b">
        <f t="shared" si="1"/>
        <v>1</v>
      </c>
      <c r="F228" s="23" t="b">
        <v>0</v>
      </c>
      <c r="G228" s="23" t="b">
        <f t="shared" si="2"/>
        <v>1</v>
      </c>
      <c r="H228" s="23" t="b">
        <v>0</v>
      </c>
      <c r="I228" s="23" t="b">
        <f t="shared" si="3"/>
        <v>1</v>
      </c>
      <c r="J228" s="23" t="b">
        <v>0</v>
      </c>
      <c r="K228" s="23" t="b">
        <f t="shared" si="4"/>
        <v>1</v>
      </c>
      <c r="L228" s="23" t="b">
        <v>0</v>
      </c>
      <c r="M228" s="23" t="b">
        <f t="shared" si="5"/>
        <v>1</v>
      </c>
      <c r="N228" s="23" t="b">
        <v>0</v>
      </c>
      <c r="O228" s="23" t="b">
        <f t="shared" si="6"/>
        <v>1</v>
      </c>
      <c r="P228" s="23" t="b">
        <v>0</v>
      </c>
      <c r="Q228" s="23" t="b">
        <f t="shared" si="7"/>
        <v>0</v>
      </c>
      <c r="R228" s="23" t="b">
        <v>1</v>
      </c>
      <c r="S228" s="23" t="b">
        <f t="shared" si="8"/>
        <v>0</v>
      </c>
      <c r="T228" s="23" t="b">
        <v>1</v>
      </c>
      <c r="U228" s="23" t="b">
        <f t="shared" si="9"/>
        <v>0</v>
      </c>
      <c r="V228" s="23" t="b">
        <v>1</v>
      </c>
      <c r="W228" s="23" t="b">
        <f t="shared" si="10"/>
        <v>0</v>
      </c>
      <c r="X228" s="23" t="b">
        <v>1</v>
      </c>
      <c r="Y228" s="23" t="b">
        <f t="shared" si="11"/>
        <v>0</v>
      </c>
      <c r="Z228" s="23" t="b">
        <v>1</v>
      </c>
      <c r="AA228" s="23" t="b">
        <f t="shared" si="12"/>
        <v>0</v>
      </c>
      <c r="AB228" s="23" t="b">
        <v>1</v>
      </c>
      <c r="AC228" s="23" t="b">
        <f t="shared" si="13"/>
        <v>0</v>
      </c>
      <c r="AD228" s="23" t="b">
        <v>1</v>
      </c>
    </row>
    <row r="229" ht="15.75" customHeight="1">
      <c r="A229" s="23" t="s">
        <v>2398</v>
      </c>
      <c r="B229" s="23" t="s">
        <v>2585</v>
      </c>
      <c r="C229" s="23" t="b">
        <v>0</v>
      </c>
      <c r="D229" s="23">
        <v>0.059</v>
      </c>
      <c r="E229" s="23" t="b">
        <f t="shared" si="1"/>
        <v>0</v>
      </c>
      <c r="F229" s="23" t="b">
        <v>1</v>
      </c>
      <c r="G229" s="23" t="b">
        <f t="shared" si="2"/>
        <v>0</v>
      </c>
      <c r="H229" s="23" t="b">
        <v>1</v>
      </c>
      <c r="I229" s="23" t="b">
        <f t="shared" si="3"/>
        <v>0</v>
      </c>
      <c r="J229" s="23" t="b">
        <v>1</v>
      </c>
      <c r="K229" s="23" t="b">
        <f t="shared" si="4"/>
        <v>0</v>
      </c>
      <c r="L229" s="23" t="b">
        <v>1</v>
      </c>
      <c r="M229" s="23" t="b">
        <f t="shared" si="5"/>
        <v>0</v>
      </c>
      <c r="N229" s="23" t="b">
        <v>1</v>
      </c>
      <c r="O229" s="23" t="b">
        <f t="shared" si="6"/>
        <v>0</v>
      </c>
      <c r="P229" s="23" t="b">
        <v>1</v>
      </c>
      <c r="Q229" s="23" t="b">
        <f t="shared" si="7"/>
        <v>0</v>
      </c>
      <c r="R229" s="23" t="b">
        <v>1</v>
      </c>
      <c r="S229" s="23" t="b">
        <f t="shared" si="8"/>
        <v>0</v>
      </c>
      <c r="T229" s="23" t="b">
        <v>1</v>
      </c>
      <c r="U229" s="23" t="b">
        <f t="shared" si="9"/>
        <v>0</v>
      </c>
      <c r="V229" s="23" t="b">
        <v>1</v>
      </c>
      <c r="W229" s="23" t="b">
        <f t="shared" si="10"/>
        <v>0</v>
      </c>
      <c r="X229" s="23" t="b">
        <v>1</v>
      </c>
      <c r="Y229" s="23" t="b">
        <f t="shared" si="11"/>
        <v>0</v>
      </c>
      <c r="Z229" s="23" t="b">
        <v>1</v>
      </c>
      <c r="AA229" s="23" t="b">
        <f t="shared" si="12"/>
        <v>0</v>
      </c>
      <c r="AB229" s="23" t="b">
        <v>1</v>
      </c>
      <c r="AC229" s="23" t="b">
        <f t="shared" si="13"/>
        <v>0</v>
      </c>
      <c r="AD229" s="23" t="b">
        <v>1</v>
      </c>
    </row>
    <row r="230" ht="15.75" customHeight="1">
      <c r="A230" s="23" t="s">
        <v>2437</v>
      </c>
      <c r="B230" s="23" t="s">
        <v>2718</v>
      </c>
      <c r="C230" s="23" t="b">
        <v>1</v>
      </c>
      <c r="D230" s="23">
        <v>0.277</v>
      </c>
      <c r="E230" s="23" t="b">
        <f t="shared" si="1"/>
        <v>0</v>
      </c>
      <c r="F230" s="23" t="b">
        <v>0</v>
      </c>
      <c r="G230" s="23" t="b">
        <f t="shared" si="2"/>
        <v>0</v>
      </c>
      <c r="H230" s="23" t="b">
        <v>0</v>
      </c>
      <c r="I230" s="23" t="b">
        <f t="shared" si="3"/>
        <v>0</v>
      </c>
      <c r="J230" s="23" t="b">
        <v>0</v>
      </c>
      <c r="K230" s="23" t="b">
        <f t="shared" si="4"/>
        <v>0</v>
      </c>
      <c r="L230" s="23" t="b">
        <v>0</v>
      </c>
      <c r="M230" s="23" t="b">
        <f t="shared" si="5"/>
        <v>0</v>
      </c>
      <c r="N230" s="23" t="b">
        <v>0</v>
      </c>
      <c r="O230" s="23" t="b">
        <f t="shared" si="6"/>
        <v>0</v>
      </c>
      <c r="P230" s="23" t="b">
        <v>0</v>
      </c>
      <c r="Q230" s="23" t="b">
        <f t="shared" si="7"/>
        <v>0</v>
      </c>
      <c r="R230" s="23" t="b">
        <v>0</v>
      </c>
      <c r="S230" s="23" t="b">
        <f t="shared" si="8"/>
        <v>0</v>
      </c>
      <c r="T230" s="23" t="b">
        <v>0</v>
      </c>
      <c r="U230" s="23" t="b">
        <f t="shared" si="9"/>
        <v>0</v>
      </c>
      <c r="V230" s="23" t="b">
        <v>0</v>
      </c>
      <c r="W230" s="23" t="b">
        <f t="shared" si="10"/>
        <v>0</v>
      </c>
      <c r="X230" s="23" t="b">
        <v>0</v>
      </c>
      <c r="Y230" s="23" t="b">
        <f t="shared" si="11"/>
        <v>0</v>
      </c>
      <c r="Z230" s="23" t="b">
        <v>0</v>
      </c>
      <c r="AA230" s="23" t="b">
        <f t="shared" si="12"/>
        <v>0</v>
      </c>
      <c r="AB230" s="23" t="b">
        <v>0</v>
      </c>
      <c r="AC230" s="23" t="b">
        <f t="shared" si="13"/>
        <v>0</v>
      </c>
      <c r="AD230" s="23" t="b">
        <v>0</v>
      </c>
    </row>
    <row r="231" ht="15.75" customHeight="1">
      <c r="A231" s="23" t="s">
        <v>2443</v>
      </c>
      <c r="B231" s="23" t="s">
        <v>2719</v>
      </c>
      <c r="C231" s="23" t="b">
        <v>1</v>
      </c>
      <c r="D231" s="23">
        <v>0.317</v>
      </c>
      <c r="E231" s="23" t="b">
        <f t="shared" si="1"/>
        <v>0</v>
      </c>
      <c r="F231" s="23" t="b">
        <v>0</v>
      </c>
      <c r="G231" s="23" t="b">
        <f t="shared" si="2"/>
        <v>0</v>
      </c>
      <c r="H231" s="23" t="b">
        <v>0</v>
      </c>
      <c r="I231" s="23" t="b">
        <f t="shared" si="3"/>
        <v>0</v>
      </c>
      <c r="J231" s="23" t="b">
        <v>0</v>
      </c>
      <c r="K231" s="23" t="b">
        <f t="shared" si="4"/>
        <v>0</v>
      </c>
      <c r="L231" s="23" t="b">
        <v>0</v>
      </c>
      <c r="M231" s="23" t="b">
        <f t="shared" si="5"/>
        <v>0</v>
      </c>
      <c r="N231" s="23" t="b">
        <v>0</v>
      </c>
      <c r="O231" s="23" t="b">
        <f t="shared" si="6"/>
        <v>0</v>
      </c>
      <c r="P231" s="23" t="b">
        <v>0</v>
      </c>
      <c r="Q231" s="23" t="b">
        <f t="shared" si="7"/>
        <v>0</v>
      </c>
      <c r="R231" s="23" t="b">
        <v>0</v>
      </c>
      <c r="S231" s="23" t="b">
        <f t="shared" si="8"/>
        <v>0</v>
      </c>
      <c r="T231" s="23" t="b">
        <v>0</v>
      </c>
      <c r="U231" s="23" t="b">
        <f t="shared" si="9"/>
        <v>0</v>
      </c>
      <c r="V231" s="23" t="b">
        <v>0</v>
      </c>
      <c r="W231" s="23" t="b">
        <f t="shared" si="10"/>
        <v>0</v>
      </c>
      <c r="X231" s="23" t="b">
        <v>0</v>
      </c>
      <c r="Y231" s="23" t="b">
        <f t="shared" si="11"/>
        <v>0</v>
      </c>
      <c r="Z231" s="23" t="b">
        <v>0</v>
      </c>
      <c r="AA231" s="23" t="b">
        <f t="shared" si="12"/>
        <v>0</v>
      </c>
      <c r="AB231" s="23" t="b">
        <v>0</v>
      </c>
      <c r="AC231" s="23" t="b">
        <f t="shared" si="13"/>
        <v>0</v>
      </c>
      <c r="AD231" s="23" t="b">
        <v>0</v>
      </c>
    </row>
    <row r="232" ht="15.75" customHeight="1">
      <c r="A232" s="23" t="s">
        <v>2447</v>
      </c>
      <c r="B232" s="23" t="s">
        <v>2720</v>
      </c>
      <c r="C232" s="23" t="b">
        <v>1</v>
      </c>
      <c r="D232" s="23">
        <v>0.426</v>
      </c>
      <c r="E232" s="23" t="b">
        <f t="shared" si="1"/>
        <v>1</v>
      </c>
      <c r="F232" s="23" t="b">
        <v>1</v>
      </c>
      <c r="G232" s="23" t="b">
        <f t="shared" si="2"/>
        <v>1</v>
      </c>
      <c r="H232" s="23" t="b">
        <v>1</v>
      </c>
      <c r="I232" s="23" t="b">
        <f t="shared" si="3"/>
        <v>0</v>
      </c>
      <c r="J232" s="23" t="b">
        <v>0</v>
      </c>
      <c r="K232" s="23" t="b">
        <f t="shared" si="4"/>
        <v>0</v>
      </c>
      <c r="L232" s="23" t="b">
        <v>0</v>
      </c>
      <c r="M232" s="23" t="b">
        <f t="shared" si="5"/>
        <v>0</v>
      </c>
      <c r="N232" s="23" t="b">
        <v>0</v>
      </c>
      <c r="O232" s="23" t="b">
        <f t="shared" si="6"/>
        <v>0</v>
      </c>
      <c r="P232" s="23" t="b">
        <v>0</v>
      </c>
      <c r="Q232" s="23" t="b">
        <f t="shared" si="7"/>
        <v>0</v>
      </c>
      <c r="R232" s="23" t="b">
        <v>0</v>
      </c>
      <c r="S232" s="23" t="b">
        <f t="shared" si="8"/>
        <v>0</v>
      </c>
      <c r="T232" s="23" t="b">
        <v>0</v>
      </c>
      <c r="U232" s="23" t="b">
        <f t="shared" si="9"/>
        <v>0</v>
      </c>
      <c r="V232" s="23" t="b">
        <v>0</v>
      </c>
      <c r="W232" s="23" t="b">
        <f t="shared" si="10"/>
        <v>0</v>
      </c>
      <c r="X232" s="23" t="b">
        <v>0</v>
      </c>
      <c r="Y232" s="23" t="b">
        <f t="shared" si="11"/>
        <v>0</v>
      </c>
      <c r="Z232" s="23" t="b">
        <v>0</v>
      </c>
      <c r="AA232" s="23" t="b">
        <f t="shared" si="12"/>
        <v>0</v>
      </c>
      <c r="AB232" s="23" t="b">
        <v>0</v>
      </c>
      <c r="AC232" s="23" t="b">
        <f t="shared" si="13"/>
        <v>0</v>
      </c>
      <c r="AD232" s="23" t="b">
        <v>0</v>
      </c>
    </row>
    <row r="233" ht="15.75" customHeight="1">
      <c r="A233" s="23" t="s">
        <v>2451</v>
      </c>
      <c r="B233" s="23" t="s">
        <v>2721</v>
      </c>
      <c r="C233" s="23" t="b">
        <v>1</v>
      </c>
      <c r="D233" s="23">
        <v>0.218</v>
      </c>
      <c r="E233" s="23" t="b">
        <f t="shared" si="1"/>
        <v>0</v>
      </c>
      <c r="F233" s="23" t="b">
        <v>0</v>
      </c>
      <c r="G233" s="23" t="b">
        <f t="shared" si="2"/>
        <v>0</v>
      </c>
      <c r="H233" s="23" t="b">
        <v>0</v>
      </c>
      <c r="I233" s="23" t="b">
        <f t="shared" si="3"/>
        <v>0</v>
      </c>
      <c r="J233" s="23" t="b">
        <v>0</v>
      </c>
      <c r="K233" s="23" t="b">
        <f t="shared" si="4"/>
        <v>0</v>
      </c>
      <c r="L233" s="23" t="b">
        <v>0</v>
      </c>
      <c r="M233" s="23" t="b">
        <f t="shared" si="5"/>
        <v>0</v>
      </c>
      <c r="N233" s="23" t="b">
        <v>0</v>
      </c>
      <c r="O233" s="23" t="b">
        <f t="shared" si="6"/>
        <v>0</v>
      </c>
      <c r="P233" s="23" t="b">
        <v>0</v>
      </c>
      <c r="Q233" s="23" t="b">
        <f t="shared" si="7"/>
        <v>0</v>
      </c>
      <c r="R233" s="23" t="b">
        <v>0</v>
      </c>
      <c r="S233" s="23" t="b">
        <f t="shared" si="8"/>
        <v>0</v>
      </c>
      <c r="T233" s="23" t="b">
        <v>0</v>
      </c>
      <c r="U233" s="23" t="b">
        <f t="shared" si="9"/>
        <v>0</v>
      </c>
      <c r="V233" s="23" t="b">
        <v>0</v>
      </c>
      <c r="W233" s="23" t="b">
        <f t="shared" si="10"/>
        <v>0</v>
      </c>
      <c r="X233" s="23" t="b">
        <v>0</v>
      </c>
      <c r="Y233" s="23" t="b">
        <f t="shared" si="11"/>
        <v>0</v>
      </c>
      <c r="Z233" s="23" t="b">
        <v>0</v>
      </c>
      <c r="AA233" s="23" t="b">
        <f t="shared" si="12"/>
        <v>0</v>
      </c>
      <c r="AB233" s="23" t="b">
        <v>0</v>
      </c>
      <c r="AC233" s="23" t="b">
        <f t="shared" si="13"/>
        <v>0</v>
      </c>
      <c r="AD233" s="23" t="b">
        <v>0</v>
      </c>
    </row>
    <row r="234" ht="15.75" customHeight="1">
      <c r="A234" s="23" t="s">
        <v>2456</v>
      </c>
      <c r="B234" s="23" t="s">
        <v>2722</v>
      </c>
      <c r="C234" s="23" t="b">
        <v>1</v>
      </c>
      <c r="D234" s="23">
        <v>0.861</v>
      </c>
      <c r="E234" s="23" t="b">
        <f t="shared" si="1"/>
        <v>1</v>
      </c>
      <c r="F234" s="23" t="b">
        <v>1</v>
      </c>
      <c r="G234" s="23" t="b">
        <f t="shared" si="2"/>
        <v>1</v>
      </c>
      <c r="H234" s="23" t="b">
        <v>1</v>
      </c>
      <c r="I234" s="23" t="b">
        <f t="shared" si="3"/>
        <v>1</v>
      </c>
      <c r="J234" s="23" t="b">
        <v>1</v>
      </c>
      <c r="K234" s="23" t="b">
        <f t="shared" si="4"/>
        <v>1</v>
      </c>
      <c r="L234" s="23" t="b">
        <v>1</v>
      </c>
      <c r="M234" s="23" t="b">
        <f t="shared" si="5"/>
        <v>1</v>
      </c>
      <c r="N234" s="23" t="b">
        <v>1</v>
      </c>
      <c r="O234" s="23" t="b">
        <f t="shared" si="6"/>
        <v>1</v>
      </c>
      <c r="P234" s="23" t="b">
        <v>1</v>
      </c>
      <c r="Q234" s="23" t="b">
        <f t="shared" si="7"/>
        <v>1</v>
      </c>
      <c r="R234" s="23" t="b">
        <v>1</v>
      </c>
      <c r="S234" s="23" t="b">
        <f t="shared" si="8"/>
        <v>1</v>
      </c>
      <c r="T234" s="23" t="b">
        <v>1</v>
      </c>
      <c r="U234" s="23" t="b">
        <f t="shared" si="9"/>
        <v>1</v>
      </c>
      <c r="V234" s="23" t="b">
        <v>1</v>
      </c>
      <c r="W234" s="23" t="b">
        <f t="shared" si="10"/>
        <v>1</v>
      </c>
      <c r="X234" s="23" t="b">
        <v>1</v>
      </c>
      <c r="Y234" s="23" t="b">
        <f t="shared" si="11"/>
        <v>0</v>
      </c>
      <c r="Z234" s="23" t="b">
        <v>0</v>
      </c>
      <c r="AA234" s="23" t="b">
        <f t="shared" si="12"/>
        <v>0</v>
      </c>
      <c r="AB234" s="23" t="b">
        <v>0</v>
      </c>
      <c r="AC234" s="23" t="b">
        <f t="shared" si="13"/>
        <v>0</v>
      </c>
      <c r="AD234" s="23" t="b">
        <v>0</v>
      </c>
    </row>
    <row r="235" ht="15.75" customHeight="1">
      <c r="A235" s="23" t="s">
        <v>2464</v>
      </c>
      <c r="B235" s="23" t="s">
        <v>2587</v>
      </c>
      <c r="C235" s="23" t="b">
        <v>0</v>
      </c>
      <c r="D235" s="23">
        <v>0.545</v>
      </c>
      <c r="E235" s="23" t="b">
        <f t="shared" si="1"/>
        <v>1</v>
      </c>
      <c r="F235" s="23" t="b">
        <v>0</v>
      </c>
      <c r="G235" s="23" t="b">
        <f t="shared" si="2"/>
        <v>1</v>
      </c>
      <c r="H235" s="23" t="b">
        <v>0</v>
      </c>
      <c r="I235" s="23" t="b">
        <f t="shared" si="3"/>
        <v>1</v>
      </c>
      <c r="J235" s="23" t="b">
        <v>0</v>
      </c>
      <c r="K235" s="23" t="b">
        <f t="shared" si="4"/>
        <v>1</v>
      </c>
      <c r="L235" s="23" t="b">
        <v>0</v>
      </c>
      <c r="M235" s="23" t="b">
        <f t="shared" si="5"/>
        <v>0</v>
      </c>
      <c r="N235" s="23" t="b">
        <v>1</v>
      </c>
      <c r="O235" s="23" t="b">
        <f t="shared" si="6"/>
        <v>0</v>
      </c>
      <c r="P235" s="23" t="b">
        <v>1</v>
      </c>
      <c r="Q235" s="23" t="b">
        <f t="shared" si="7"/>
        <v>0</v>
      </c>
      <c r="R235" s="23" t="b">
        <v>1</v>
      </c>
      <c r="S235" s="23" t="b">
        <f t="shared" si="8"/>
        <v>0</v>
      </c>
      <c r="T235" s="23" t="b">
        <v>1</v>
      </c>
      <c r="U235" s="23" t="b">
        <f t="shared" si="9"/>
        <v>0</v>
      </c>
      <c r="V235" s="23" t="b">
        <v>1</v>
      </c>
      <c r="W235" s="23" t="b">
        <f t="shared" si="10"/>
        <v>0</v>
      </c>
      <c r="X235" s="23" t="b">
        <v>1</v>
      </c>
      <c r="Y235" s="23" t="b">
        <f t="shared" si="11"/>
        <v>0</v>
      </c>
      <c r="Z235" s="23" t="b">
        <v>1</v>
      </c>
      <c r="AA235" s="23" t="b">
        <f t="shared" si="12"/>
        <v>0</v>
      </c>
      <c r="AB235" s="23" t="b">
        <v>1</v>
      </c>
      <c r="AC235" s="23" t="b">
        <f t="shared" si="13"/>
        <v>0</v>
      </c>
      <c r="AD235" s="23" t="b">
        <v>1</v>
      </c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F31:AJ31"/>
    <mergeCell ref="AF48:AJ4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7.29"/>
    <col customWidth="1" min="3" max="3" width="42.29"/>
    <col customWidth="1" min="4" max="11" width="10.71"/>
    <col customWidth="1" min="12" max="17" width="12.71"/>
    <col customWidth="1" min="18" max="30" width="16.0"/>
    <col customWidth="1" min="31" max="32" width="10.71"/>
    <col customWidth="1" min="33" max="33" width="11.71"/>
    <col customWidth="1" min="34" max="34" width="15.0"/>
    <col customWidth="1" min="35" max="35" width="15.71"/>
    <col customWidth="1" min="36" max="36" width="10.71"/>
    <col customWidth="1" min="37" max="37" width="16.86"/>
    <col customWidth="1" min="38" max="40" width="10.71"/>
    <col customWidth="1" min="41" max="42" width="11.57"/>
    <col customWidth="1" min="43" max="54" width="16.0"/>
    <col customWidth="1" min="55" max="58" width="10.71"/>
    <col customWidth="1" min="59" max="59" width="11.86"/>
    <col customWidth="1" min="60" max="60" width="11.57"/>
    <col customWidth="1" min="61" max="61" width="10.71"/>
    <col customWidth="1" min="62" max="62" width="15.86"/>
    <col customWidth="1" min="63" max="63" width="11.43"/>
    <col customWidth="1" min="64" max="67" width="10.71"/>
    <col customWidth="1" min="68" max="68" width="11.43"/>
    <col customWidth="1" min="69" max="71" width="10.71"/>
  </cols>
  <sheetData>
    <row r="2">
      <c r="A2" s="23" t="s">
        <v>3</v>
      </c>
      <c r="B2" s="29" t="s">
        <v>19</v>
      </c>
      <c r="C2" s="23" t="s">
        <v>2478</v>
      </c>
      <c r="D2" s="23" t="s">
        <v>22</v>
      </c>
      <c r="E2" s="23">
        <v>0.35</v>
      </c>
      <c r="F2" s="23" t="s">
        <v>2479</v>
      </c>
      <c r="G2" s="23">
        <v>0.4</v>
      </c>
      <c r="H2" s="23" t="s">
        <v>2479</v>
      </c>
      <c r="I2" s="23">
        <v>0.45</v>
      </c>
      <c r="J2" s="23" t="s">
        <v>2479</v>
      </c>
      <c r="K2" s="23">
        <v>0.5</v>
      </c>
      <c r="L2" s="23" t="s">
        <v>2479</v>
      </c>
      <c r="M2" s="23">
        <v>0.55</v>
      </c>
      <c r="N2" s="23" t="s">
        <v>2479</v>
      </c>
      <c r="O2" s="23">
        <v>0.6</v>
      </c>
      <c r="P2" s="23" t="s">
        <v>2479</v>
      </c>
      <c r="Q2" s="23">
        <v>0.65</v>
      </c>
      <c r="R2" s="23" t="s">
        <v>2479</v>
      </c>
      <c r="S2" s="23">
        <v>0.7</v>
      </c>
      <c r="T2" s="23" t="s">
        <v>2479</v>
      </c>
      <c r="U2" s="23">
        <v>0.75</v>
      </c>
      <c r="V2" s="23" t="s">
        <v>2479</v>
      </c>
      <c r="W2" s="23">
        <v>0.8</v>
      </c>
      <c r="X2" s="23" t="s">
        <v>2479</v>
      </c>
      <c r="Y2" s="23">
        <v>0.85</v>
      </c>
      <c r="Z2" s="23" t="s">
        <v>2479</v>
      </c>
      <c r="AA2" s="23">
        <v>0.9</v>
      </c>
      <c r="AB2" s="23" t="s">
        <v>2479</v>
      </c>
      <c r="AC2" s="23">
        <v>0.95</v>
      </c>
      <c r="AD2" s="23" t="s">
        <v>2479</v>
      </c>
      <c r="AM2" s="23" t="s">
        <v>3</v>
      </c>
      <c r="AN2" s="29" t="s">
        <v>19</v>
      </c>
      <c r="AO2" s="23" t="s">
        <v>2478</v>
      </c>
      <c r="AP2" s="23" t="s">
        <v>22</v>
      </c>
      <c r="AQ2" s="23">
        <v>0.05</v>
      </c>
      <c r="AR2" s="23">
        <v>0.1</v>
      </c>
      <c r="AS2" s="23">
        <v>0.15</v>
      </c>
      <c r="AT2" s="23">
        <v>0.2</v>
      </c>
      <c r="AU2" s="23">
        <v>0.25</v>
      </c>
      <c r="AV2" s="23">
        <v>0.3</v>
      </c>
      <c r="AW2" s="23">
        <v>0.35</v>
      </c>
      <c r="AX2" s="23">
        <v>0.4</v>
      </c>
      <c r="AY2" s="23">
        <v>0.45</v>
      </c>
      <c r="AZ2" s="23">
        <v>0.5</v>
      </c>
      <c r="BA2" s="23">
        <v>0.55</v>
      </c>
      <c r="BB2" s="23">
        <v>0.6</v>
      </c>
      <c r="BE2" s="23" t="s">
        <v>3</v>
      </c>
      <c r="BF2" s="23" t="s">
        <v>19</v>
      </c>
      <c r="BG2" s="23" t="s">
        <v>2478</v>
      </c>
      <c r="BH2" s="23" t="s">
        <v>22</v>
      </c>
      <c r="BI2" s="23">
        <v>0.95</v>
      </c>
      <c r="BJ2" s="23">
        <v>0.9</v>
      </c>
      <c r="BK2" s="23">
        <v>0.85</v>
      </c>
      <c r="BL2" s="23">
        <v>0.8</v>
      </c>
      <c r="BM2" s="23">
        <v>0.75</v>
      </c>
      <c r="BN2" s="23">
        <v>0.7</v>
      </c>
      <c r="BO2" s="23">
        <v>0.65</v>
      </c>
      <c r="BP2" s="23">
        <v>0.6</v>
      </c>
      <c r="BQ2" s="23">
        <v>0.55</v>
      </c>
      <c r="BR2" s="23">
        <v>0.5</v>
      </c>
      <c r="BS2" s="23">
        <v>0.45</v>
      </c>
    </row>
    <row r="3">
      <c r="A3" s="23" t="s">
        <v>34</v>
      </c>
      <c r="B3" s="23" t="s">
        <v>2480</v>
      </c>
      <c r="C3" s="23" t="b">
        <v>1</v>
      </c>
      <c r="D3" s="23">
        <v>0.001</v>
      </c>
      <c r="E3" s="23" t="b">
        <f t="shared" ref="E3:E194" si="1">D3&gt;=0.35</f>
        <v>0</v>
      </c>
      <c r="F3" s="23" t="b">
        <v>0</v>
      </c>
      <c r="G3" s="23" t="b">
        <f t="shared" ref="G3:G194" si="2">D3&gt;=0.4</f>
        <v>0</v>
      </c>
      <c r="H3" s="23" t="b">
        <v>0</v>
      </c>
      <c r="I3" s="23" t="b">
        <f t="shared" ref="I3:I194" si="3">D3&gt;=0.45</f>
        <v>0</v>
      </c>
      <c r="J3" s="23" t="b">
        <v>0</v>
      </c>
      <c r="K3" s="23" t="b">
        <f t="shared" ref="K3:K194" si="4">D3&gt;=0.5</f>
        <v>0</v>
      </c>
      <c r="L3" s="23" t="b">
        <v>0</v>
      </c>
      <c r="M3" s="23" t="b">
        <f t="shared" ref="M3:M194" si="5">D3&gt;=0.55</f>
        <v>0</v>
      </c>
      <c r="N3" s="23" t="b">
        <v>0</v>
      </c>
      <c r="O3" s="23" t="b">
        <f t="shared" ref="O3:O194" si="6">D3&gt;=0.6</f>
        <v>0</v>
      </c>
      <c r="P3" s="23" t="b">
        <v>0</v>
      </c>
      <c r="Q3" s="23" t="b">
        <f t="shared" ref="Q3:Q194" si="7">D3&gt;=0.65</f>
        <v>0</v>
      </c>
      <c r="R3" s="23" t="b">
        <v>0</v>
      </c>
      <c r="S3" s="23" t="b">
        <f t="shared" ref="S3:S194" si="8">D3&gt;=0.7</f>
        <v>0</v>
      </c>
      <c r="T3" s="23" t="b">
        <v>0</v>
      </c>
      <c r="U3" s="23" t="b">
        <f t="shared" ref="U3:U194" si="9">D3&gt;=0.75</f>
        <v>0</v>
      </c>
      <c r="V3" s="23" t="b">
        <v>0</v>
      </c>
      <c r="W3" s="23" t="b">
        <f t="shared" ref="W3:W194" si="10">D3&gt;=0.8</f>
        <v>0</v>
      </c>
      <c r="X3" s="23" t="b">
        <v>0</v>
      </c>
      <c r="Y3" s="23" t="b">
        <f t="shared" ref="Y3:Y194" si="11">D3&gt;=0.85</f>
        <v>0</v>
      </c>
      <c r="Z3" s="23" t="b">
        <v>0</v>
      </c>
      <c r="AA3" s="23" t="b">
        <f t="shared" ref="AA3:AA194" si="12">D3&gt;=0.9</f>
        <v>0</v>
      </c>
      <c r="AB3" s="23" t="b">
        <v>0</v>
      </c>
      <c r="AC3" s="23" t="b">
        <f t="shared" ref="AC3:AC194" si="13">D3&gt;=0.95</f>
        <v>0</v>
      </c>
      <c r="AD3" s="23" t="b">
        <v>0</v>
      </c>
      <c r="AM3" s="23" t="s">
        <v>67</v>
      </c>
      <c r="AN3" s="23" t="s">
        <v>2481</v>
      </c>
      <c r="AO3" s="23" t="b">
        <v>0</v>
      </c>
      <c r="AP3" s="23">
        <v>0.007</v>
      </c>
      <c r="AQ3" s="23" t="b">
        <v>1</v>
      </c>
      <c r="AR3" s="23" t="b">
        <v>1</v>
      </c>
      <c r="AS3" s="23" t="b">
        <v>1</v>
      </c>
      <c r="AT3" s="23" t="b">
        <v>1</v>
      </c>
      <c r="AU3" s="23" t="b">
        <v>1</v>
      </c>
      <c r="AV3" s="23" t="b">
        <v>1</v>
      </c>
      <c r="AW3" s="23" t="b">
        <v>1</v>
      </c>
      <c r="AX3" s="23" t="b">
        <v>1</v>
      </c>
      <c r="AY3" s="23" t="b">
        <v>1</v>
      </c>
      <c r="AZ3" s="23" t="b">
        <v>1</v>
      </c>
      <c r="BA3" s="23" t="b">
        <v>1</v>
      </c>
      <c r="BB3" s="23" t="b">
        <v>1</v>
      </c>
      <c r="BE3" s="23" t="s">
        <v>34</v>
      </c>
      <c r="BF3" s="23" t="s">
        <v>2480</v>
      </c>
      <c r="BG3" s="23" t="b">
        <v>1</v>
      </c>
      <c r="BH3" s="23">
        <v>0.001</v>
      </c>
      <c r="BI3" s="23" t="b">
        <v>0</v>
      </c>
      <c r="BJ3" s="23" t="b">
        <v>0</v>
      </c>
      <c r="BK3" s="23" t="b">
        <v>0</v>
      </c>
      <c r="BL3" s="23" t="b">
        <v>0</v>
      </c>
      <c r="BM3" s="23" t="b">
        <v>0</v>
      </c>
      <c r="BN3" s="23" t="b">
        <v>0</v>
      </c>
      <c r="BO3" s="23" t="b">
        <v>0</v>
      </c>
      <c r="BP3" s="23" t="b">
        <v>0</v>
      </c>
      <c r="BQ3" s="23" t="b">
        <v>0</v>
      </c>
      <c r="BR3" s="23" t="b">
        <v>0</v>
      </c>
      <c r="BS3" s="23" t="b">
        <v>0</v>
      </c>
    </row>
    <row r="4">
      <c r="A4" s="23" t="s">
        <v>47</v>
      </c>
      <c r="B4" s="23" t="s">
        <v>2482</v>
      </c>
      <c r="C4" s="23" t="b">
        <v>1</v>
      </c>
      <c r="D4" s="23">
        <v>0.001</v>
      </c>
      <c r="E4" s="23" t="b">
        <f t="shared" si="1"/>
        <v>0</v>
      </c>
      <c r="F4" s="23" t="b">
        <v>0</v>
      </c>
      <c r="G4" s="23" t="b">
        <f t="shared" si="2"/>
        <v>0</v>
      </c>
      <c r="H4" s="23" t="b">
        <v>0</v>
      </c>
      <c r="I4" s="23" t="b">
        <f t="shared" si="3"/>
        <v>0</v>
      </c>
      <c r="J4" s="23" t="b">
        <v>0</v>
      </c>
      <c r="K4" s="23" t="b">
        <f t="shared" si="4"/>
        <v>0</v>
      </c>
      <c r="L4" s="23" t="b">
        <v>0</v>
      </c>
      <c r="M4" s="23" t="b">
        <f t="shared" si="5"/>
        <v>0</v>
      </c>
      <c r="N4" s="23" t="b">
        <v>0</v>
      </c>
      <c r="O4" s="23" t="b">
        <f t="shared" si="6"/>
        <v>0</v>
      </c>
      <c r="P4" s="23" t="b">
        <v>0</v>
      </c>
      <c r="Q4" s="23" t="b">
        <f t="shared" si="7"/>
        <v>0</v>
      </c>
      <c r="R4" s="23" t="b">
        <v>0</v>
      </c>
      <c r="S4" s="23" t="b">
        <f t="shared" si="8"/>
        <v>0</v>
      </c>
      <c r="T4" s="23" t="b">
        <v>0</v>
      </c>
      <c r="U4" s="23" t="b">
        <f t="shared" si="9"/>
        <v>0</v>
      </c>
      <c r="V4" s="23" t="b">
        <v>0</v>
      </c>
      <c r="W4" s="23" t="b">
        <f t="shared" si="10"/>
        <v>0</v>
      </c>
      <c r="X4" s="23" t="b">
        <v>0</v>
      </c>
      <c r="Y4" s="23" t="b">
        <f t="shared" si="11"/>
        <v>0</v>
      </c>
      <c r="Z4" s="23" t="b">
        <v>0</v>
      </c>
      <c r="AA4" s="23" t="b">
        <f t="shared" si="12"/>
        <v>0</v>
      </c>
      <c r="AB4" s="23" t="b">
        <v>0</v>
      </c>
      <c r="AC4" s="23" t="b">
        <f t="shared" si="13"/>
        <v>0</v>
      </c>
      <c r="AD4" s="23" t="b">
        <v>0</v>
      </c>
      <c r="AM4" s="23" t="s">
        <v>75</v>
      </c>
      <c r="AN4" s="23" t="s">
        <v>2483</v>
      </c>
      <c r="AO4" s="23" t="b">
        <v>0</v>
      </c>
      <c r="AP4" s="23">
        <v>0.076</v>
      </c>
      <c r="AQ4" s="23" t="b">
        <v>0</v>
      </c>
      <c r="AR4" s="23" t="b">
        <v>1</v>
      </c>
      <c r="AS4" s="23" t="b">
        <v>1</v>
      </c>
      <c r="AT4" s="23" t="b">
        <v>1</v>
      </c>
      <c r="AU4" s="23" t="b">
        <v>1</v>
      </c>
      <c r="AV4" s="23" t="b">
        <v>1</v>
      </c>
      <c r="AW4" s="23" t="b">
        <v>1</v>
      </c>
      <c r="AX4" s="23" t="b">
        <v>1</v>
      </c>
      <c r="AY4" s="23" t="b">
        <v>1</v>
      </c>
      <c r="AZ4" s="23" t="b">
        <v>1</v>
      </c>
      <c r="BA4" s="23" t="b">
        <v>1</v>
      </c>
      <c r="BB4" s="23" t="b">
        <v>1</v>
      </c>
      <c r="BE4" s="23" t="s">
        <v>47</v>
      </c>
      <c r="BF4" s="23" t="s">
        <v>2482</v>
      </c>
      <c r="BG4" s="23" t="b">
        <v>1</v>
      </c>
      <c r="BH4" s="23">
        <v>0.001</v>
      </c>
      <c r="BI4" s="23" t="b">
        <v>0</v>
      </c>
      <c r="BJ4" s="23" t="b">
        <v>0</v>
      </c>
      <c r="BK4" s="23" t="b">
        <v>0</v>
      </c>
      <c r="BL4" s="23" t="b">
        <v>0</v>
      </c>
      <c r="BM4" s="23" t="b">
        <v>0</v>
      </c>
      <c r="BN4" s="23" t="b">
        <v>0</v>
      </c>
      <c r="BO4" s="23" t="b">
        <v>0</v>
      </c>
      <c r="BP4" s="23" t="b">
        <v>0</v>
      </c>
      <c r="BQ4" s="23" t="b">
        <v>0</v>
      </c>
      <c r="BR4" s="23" t="b">
        <v>0</v>
      </c>
      <c r="BS4" s="23" t="b">
        <v>0</v>
      </c>
    </row>
    <row r="5">
      <c r="A5" s="23" t="s">
        <v>67</v>
      </c>
      <c r="B5" s="23" t="s">
        <v>2481</v>
      </c>
      <c r="C5" s="23" t="b">
        <v>0</v>
      </c>
      <c r="D5" s="23">
        <v>0.007</v>
      </c>
      <c r="E5" s="23" t="b">
        <f t="shared" si="1"/>
        <v>0</v>
      </c>
      <c r="F5" s="23" t="b">
        <v>1</v>
      </c>
      <c r="G5" s="23" t="b">
        <f t="shared" si="2"/>
        <v>0</v>
      </c>
      <c r="H5" s="23" t="b">
        <v>1</v>
      </c>
      <c r="I5" s="23" t="b">
        <f t="shared" si="3"/>
        <v>0</v>
      </c>
      <c r="J5" s="23" t="b">
        <v>1</v>
      </c>
      <c r="K5" s="23" t="b">
        <f t="shared" si="4"/>
        <v>0</v>
      </c>
      <c r="L5" s="23" t="b">
        <v>1</v>
      </c>
      <c r="M5" s="23" t="b">
        <f t="shared" si="5"/>
        <v>0</v>
      </c>
      <c r="N5" s="23" t="b">
        <v>1</v>
      </c>
      <c r="O5" s="23" t="b">
        <f t="shared" si="6"/>
        <v>0</v>
      </c>
      <c r="P5" s="23" t="b">
        <v>1</v>
      </c>
      <c r="Q5" s="23" t="b">
        <f t="shared" si="7"/>
        <v>0</v>
      </c>
      <c r="R5" s="23" t="b">
        <v>1</v>
      </c>
      <c r="S5" s="23" t="b">
        <f t="shared" si="8"/>
        <v>0</v>
      </c>
      <c r="T5" s="23" t="b">
        <v>1</v>
      </c>
      <c r="U5" s="23" t="b">
        <f t="shared" si="9"/>
        <v>0</v>
      </c>
      <c r="V5" s="23" t="b">
        <v>1</v>
      </c>
      <c r="W5" s="23" t="b">
        <f t="shared" si="10"/>
        <v>0</v>
      </c>
      <c r="X5" s="23" t="b">
        <v>1</v>
      </c>
      <c r="Y5" s="23" t="b">
        <f t="shared" si="11"/>
        <v>0</v>
      </c>
      <c r="Z5" s="23" t="b">
        <v>1</v>
      </c>
      <c r="AA5" s="23" t="b">
        <f t="shared" si="12"/>
        <v>0</v>
      </c>
      <c r="AB5" s="23" t="b">
        <v>1</v>
      </c>
      <c r="AC5" s="23" t="b">
        <f t="shared" si="13"/>
        <v>0</v>
      </c>
      <c r="AD5" s="23" t="b">
        <v>1</v>
      </c>
      <c r="AM5" s="23" t="s">
        <v>89</v>
      </c>
      <c r="AN5" s="23" t="s">
        <v>2487</v>
      </c>
      <c r="AO5" s="23" t="b">
        <v>0</v>
      </c>
      <c r="AP5" s="23">
        <v>0.157</v>
      </c>
      <c r="AQ5" s="23" t="b">
        <v>0</v>
      </c>
      <c r="AR5" s="23" t="b">
        <v>0</v>
      </c>
      <c r="AS5" s="23" t="b">
        <v>0</v>
      </c>
      <c r="AT5" s="23" t="b">
        <v>1</v>
      </c>
      <c r="AU5" s="23" t="b">
        <v>1</v>
      </c>
      <c r="AV5" s="23" t="b">
        <v>1</v>
      </c>
      <c r="AW5" s="23" t="b">
        <v>1</v>
      </c>
      <c r="AX5" s="23" t="b">
        <v>1</v>
      </c>
      <c r="AY5" s="23" t="b">
        <v>1</v>
      </c>
      <c r="AZ5" s="23" t="b">
        <v>1</v>
      </c>
      <c r="BA5" s="23" t="b">
        <v>1</v>
      </c>
      <c r="BB5" s="23" t="b">
        <v>1</v>
      </c>
      <c r="BE5" s="23" t="s">
        <v>205</v>
      </c>
      <c r="BF5" s="23" t="s">
        <v>2488</v>
      </c>
      <c r="BG5" s="23" t="b">
        <v>1</v>
      </c>
      <c r="BH5" s="23">
        <v>0.821</v>
      </c>
      <c r="BI5" s="23" t="b">
        <v>0</v>
      </c>
      <c r="BJ5" s="23" t="b">
        <v>0</v>
      </c>
      <c r="BK5" s="23" t="b">
        <v>0</v>
      </c>
      <c r="BL5" s="23" t="b">
        <v>1</v>
      </c>
      <c r="BM5" s="23" t="b">
        <v>1</v>
      </c>
      <c r="BN5" s="23" t="b">
        <v>1</v>
      </c>
      <c r="BO5" s="23" t="b">
        <v>1</v>
      </c>
      <c r="BP5" s="23" t="b">
        <v>1</v>
      </c>
      <c r="BQ5" s="23" t="b">
        <v>1</v>
      </c>
      <c r="BR5" s="23" t="b">
        <v>1</v>
      </c>
      <c r="BS5" s="23" t="b">
        <v>1</v>
      </c>
    </row>
    <row r="6">
      <c r="A6" s="23" t="s">
        <v>75</v>
      </c>
      <c r="B6" s="23" t="s">
        <v>2483</v>
      </c>
      <c r="C6" s="23" t="b">
        <v>0</v>
      </c>
      <c r="D6" s="23">
        <v>0.076</v>
      </c>
      <c r="E6" s="23" t="b">
        <f t="shared" si="1"/>
        <v>0</v>
      </c>
      <c r="F6" s="23" t="b">
        <v>1</v>
      </c>
      <c r="G6" s="23" t="b">
        <f t="shared" si="2"/>
        <v>0</v>
      </c>
      <c r="H6" s="23" t="b">
        <v>1</v>
      </c>
      <c r="I6" s="23" t="b">
        <f t="shared" si="3"/>
        <v>0</v>
      </c>
      <c r="J6" s="23" t="b">
        <v>1</v>
      </c>
      <c r="K6" s="23" t="b">
        <f t="shared" si="4"/>
        <v>0</v>
      </c>
      <c r="L6" s="23" t="b">
        <v>1</v>
      </c>
      <c r="M6" s="23" t="b">
        <f t="shared" si="5"/>
        <v>0</v>
      </c>
      <c r="N6" s="23" t="b">
        <v>1</v>
      </c>
      <c r="O6" s="23" t="b">
        <f t="shared" si="6"/>
        <v>0</v>
      </c>
      <c r="P6" s="23" t="b">
        <v>1</v>
      </c>
      <c r="Q6" s="23" t="b">
        <f t="shared" si="7"/>
        <v>0</v>
      </c>
      <c r="R6" s="23" t="b">
        <v>1</v>
      </c>
      <c r="S6" s="23" t="b">
        <f t="shared" si="8"/>
        <v>0</v>
      </c>
      <c r="T6" s="23" t="b">
        <v>1</v>
      </c>
      <c r="U6" s="23" t="b">
        <f t="shared" si="9"/>
        <v>0</v>
      </c>
      <c r="V6" s="23" t="b">
        <v>1</v>
      </c>
      <c r="W6" s="23" t="b">
        <f t="shared" si="10"/>
        <v>0</v>
      </c>
      <c r="X6" s="23" t="b">
        <v>1</v>
      </c>
      <c r="Y6" s="23" t="b">
        <f t="shared" si="11"/>
        <v>0</v>
      </c>
      <c r="Z6" s="23" t="b">
        <v>1</v>
      </c>
      <c r="AA6" s="23" t="b">
        <f t="shared" si="12"/>
        <v>0</v>
      </c>
      <c r="AB6" s="23" t="b">
        <v>1</v>
      </c>
      <c r="AC6" s="23" t="b">
        <f t="shared" si="13"/>
        <v>0</v>
      </c>
      <c r="AD6" s="23" t="b">
        <v>1</v>
      </c>
      <c r="AM6" s="23" t="s">
        <v>95</v>
      </c>
      <c r="AN6" s="23" t="s">
        <v>2489</v>
      </c>
      <c r="AO6" s="23" t="b">
        <v>0</v>
      </c>
      <c r="AP6" s="23">
        <v>0.507</v>
      </c>
      <c r="AQ6" s="23" t="b">
        <v>0</v>
      </c>
      <c r="AR6" s="23" t="b">
        <v>0</v>
      </c>
      <c r="AS6" s="23" t="b">
        <v>0</v>
      </c>
      <c r="AT6" s="23" t="b">
        <v>0</v>
      </c>
      <c r="AU6" s="23" t="b">
        <v>0</v>
      </c>
      <c r="AV6" s="23" t="b">
        <v>0</v>
      </c>
      <c r="AW6" s="23" t="b">
        <v>0</v>
      </c>
      <c r="AX6" s="23" t="b">
        <v>0</v>
      </c>
      <c r="AY6" s="23" t="b">
        <v>0</v>
      </c>
      <c r="AZ6" s="23" t="b">
        <v>0</v>
      </c>
      <c r="BA6" s="23" t="b">
        <v>1</v>
      </c>
      <c r="BB6" s="23" t="b">
        <v>1</v>
      </c>
      <c r="BE6" s="23" t="s">
        <v>213</v>
      </c>
      <c r="BF6" s="23" t="s">
        <v>2490</v>
      </c>
      <c r="BG6" s="23" t="b">
        <v>1</v>
      </c>
      <c r="BH6" s="23">
        <v>0.925</v>
      </c>
      <c r="BI6" s="23" t="b">
        <v>0</v>
      </c>
      <c r="BJ6" s="23" t="b">
        <v>1</v>
      </c>
      <c r="BK6" s="23" t="b">
        <v>1</v>
      </c>
      <c r="BL6" s="23" t="b">
        <v>1</v>
      </c>
      <c r="BM6" s="23" t="b">
        <v>1</v>
      </c>
      <c r="BN6" s="23" t="b">
        <v>1</v>
      </c>
      <c r="BO6" s="23" t="b">
        <v>1</v>
      </c>
      <c r="BP6" s="23" t="b">
        <v>1</v>
      </c>
      <c r="BQ6" s="23" t="b">
        <v>1</v>
      </c>
      <c r="BR6" s="23" t="b">
        <v>1</v>
      </c>
      <c r="BS6" s="23" t="b">
        <v>1</v>
      </c>
    </row>
    <row r="7">
      <c r="A7" s="23" t="s">
        <v>89</v>
      </c>
      <c r="B7" s="23" t="s">
        <v>2487</v>
      </c>
      <c r="C7" s="23" t="b">
        <v>0</v>
      </c>
      <c r="D7" s="23">
        <v>0.157</v>
      </c>
      <c r="E7" s="23" t="b">
        <f t="shared" si="1"/>
        <v>0</v>
      </c>
      <c r="F7" s="23" t="b">
        <v>1</v>
      </c>
      <c r="G7" s="23" t="b">
        <f t="shared" si="2"/>
        <v>0</v>
      </c>
      <c r="H7" s="23" t="b">
        <v>1</v>
      </c>
      <c r="I7" s="23" t="b">
        <f t="shared" si="3"/>
        <v>0</v>
      </c>
      <c r="J7" s="23" t="b">
        <v>1</v>
      </c>
      <c r="K7" s="23" t="b">
        <f t="shared" si="4"/>
        <v>0</v>
      </c>
      <c r="L7" s="23" t="b">
        <v>1</v>
      </c>
      <c r="M7" s="23" t="b">
        <f t="shared" si="5"/>
        <v>0</v>
      </c>
      <c r="N7" s="23" t="b">
        <v>1</v>
      </c>
      <c r="O7" s="23" t="b">
        <f t="shared" si="6"/>
        <v>0</v>
      </c>
      <c r="P7" s="23" t="b">
        <v>1</v>
      </c>
      <c r="Q7" s="23" t="b">
        <f t="shared" si="7"/>
        <v>0</v>
      </c>
      <c r="R7" s="23" t="b">
        <v>1</v>
      </c>
      <c r="S7" s="23" t="b">
        <f t="shared" si="8"/>
        <v>0</v>
      </c>
      <c r="T7" s="23" t="b">
        <v>1</v>
      </c>
      <c r="U7" s="23" t="b">
        <f t="shared" si="9"/>
        <v>0</v>
      </c>
      <c r="V7" s="23" t="b">
        <v>1</v>
      </c>
      <c r="W7" s="23" t="b">
        <f t="shared" si="10"/>
        <v>0</v>
      </c>
      <c r="X7" s="23" t="b">
        <v>1</v>
      </c>
      <c r="Y7" s="23" t="b">
        <f t="shared" si="11"/>
        <v>0</v>
      </c>
      <c r="Z7" s="23" t="b">
        <v>1</v>
      </c>
      <c r="AA7" s="23" t="b">
        <f t="shared" si="12"/>
        <v>0</v>
      </c>
      <c r="AB7" s="23" t="b">
        <v>1</v>
      </c>
      <c r="AC7" s="23" t="b">
        <f t="shared" si="13"/>
        <v>0</v>
      </c>
      <c r="AD7" s="23" t="b">
        <v>1</v>
      </c>
      <c r="AM7" s="23" t="s">
        <v>104</v>
      </c>
      <c r="AN7" s="23" t="s">
        <v>2491</v>
      </c>
      <c r="AO7" s="23" t="b">
        <v>0</v>
      </c>
      <c r="AP7" s="23">
        <v>0.013</v>
      </c>
      <c r="AQ7" s="23" t="b">
        <v>1</v>
      </c>
      <c r="AR7" s="23" t="b">
        <v>1</v>
      </c>
      <c r="AS7" s="23" t="b">
        <v>1</v>
      </c>
      <c r="AT7" s="23" t="b">
        <v>1</v>
      </c>
      <c r="AU7" s="23" t="b">
        <v>1</v>
      </c>
      <c r="AV7" s="23" t="b">
        <v>1</v>
      </c>
      <c r="AW7" s="23" t="b">
        <v>1</v>
      </c>
      <c r="AX7" s="23" t="b">
        <v>1</v>
      </c>
      <c r="AY7" s="23" t="b">
        <v>1</v>
      </c>
      <c r="AZ7" s="23" t="b">
        <v>1</v>
      </c>
      <c r="BA7" s="23" t="b">
        <v>1</v>
      </c>
      <c r="BB7" s="23" t="b">
        <v>1</v>
      </c>
      <c r="BE7" s="23" t="s">
        <v>221</v>
      </c>
      <c r="BF7" s="23" t="s">
        <v>2492</v>
      </c>
      <c r="BG7" s="23" t="b">
        <v>1</v>
      </c>
      <c r="BH7" s="23">
        <v>0.414</v>
      </c>
      <c r="BI7" s="23" t="b">
        <v>0</v>
      </c>
      <c r="BJ7" s="23" t="b">
        <v>0</v>
      </c>
      <c r="BK7" s="23" t="b">
        <v>0</v>
      </c>
      <c r="BL7" s="23" t="b">
        <v>0</v>
      </c>
      <c r="BM7" s="23" t="b">
        <v>0</v>
      </c>
      <c r="BN7" s="23" t="b">
        <v>0</v>
      </c>
      <c r="BO7" s="23" t="b">
        <v>0</v>
      </c>
      <c r="BP7" s="23" t="b">
        <v>0</v>
      </c>
      <c r="BQ7" s="23" t="b">
        <v>0</v>
      </c>
      <c r="BR7" s="23" t="b">
        <v>0</v>
      </c>
      <c r="BS7" s="23" t="b">
        <v>0</v>
      </c>
    </row>
    <row r="8">
      <c r="A8" s="23" t="s">
        <v>95</v>
      </c>
      <c r="B8" s="23" t="s">
        <v>2489</v>
      </c>
      <c r="C8" s="23" t="b">
        <v>0</v>
      </c>
      <c r="D8" s="23">
        <v>0.507</v>
      </c>
      <c r="E8" s="23" t="b">
        <f t="shared" si="1"/>
        <v>1</v>
      </c>
      <c r="F8" s="23" t="b">
        <v>0</v>
      </c>
      <c r="G8" s="23" t="b">
        <f t="shared" si="2"/>
        <v>1</v>
      </c>
      <c r="H8" s="23" t="b">
        <v>0</v>
      </c>
      <c r="I8" s="23" t="b">
        <f t="shared" si="3"/>
        <v>1</v>
      </c>
      <c r="J8" s="23" t="b">
        <v>0</v>
      </c>
      <c r="K8" s="23" t="b">
        <f t="shared" si="4"/>
        <v>1</v>
      </c>
      <c r="L8" s="23" t="b">
        <v>0</v>
      </c>
      <c r="M8" s="23" t="b">
        <f t="shared" si="5"/>
        <v>0</v>
      </c>
      <c r="N8" s="23" t="b">
        <v>1</v>
      </c>
      <c r="O8" s="23" t="b">
        <f t="shared" si="6"/>
        <v>0</v>
      </c>
      <c r="P8" s="23" t="b">
        <v>1</v>
      </c>
      <c r="Q8" s="23" t="b">
        <f t="shared" si="7"/>
        <v>0</v>
      </c>
      <c r="R8" s="23" t="b">
        <v>1</v>
      </c>
      <c r="S8" s="23" t="b">
        <f t="shared" si="8"/>
        <v>0</v>
      </c>
      <c r="T8" s="23" t="b">
        <v>1</v>
      </c>
      <c r="U8" s="23" t="b">
        <f t="shared" si="9"/>
        <v>0</v>
      </c>
      <c r="V8" s="23" t="b">
        <v>1</v>
      </c>
      <c r="W8" s="23" t="b">
        <f t="shared" si="10"/>
        <v>0</v>
      </c>
      <c r="X8" s="23" t="b">
        <v>1</v>
      </c>
      <c r="Y8" s="23" t="b">
        <f t="shared" si="11"/>
        <v>0</v>
      </c>
      <c r="Z8" s="23" t="b">
        <v>1</v>
      </c>
      <c r="AA8" s="23" t="b">
        <f t="shared" si="12"/>
        <v>0</v>
      </c>
      <c r="AB8" s="23" t="b">
        <v>1</v>
      </c>
      <c r="AC8" s="23" t="b">
        <f t="shared" si="13"/>
        <v>0</v>
      </c>
      <c r="AD8" s="23" t="b">
        <v>1</v>
      </c>
      <c r="AM8" s="23" t="s">
        <v>110</v>
      </c>
      <c r="AN8" s="23" t="s">
        <v>2493</v>
      </c>
      <c r="AO8" s="23" t="b">
        <v>0</v>
      </c>
      <c r="AP8" s="23">
        <v>0.004</v>
      </c>
      <c r="AQ8" s="23" t="b">
        <v>1</v>
      </c>
      <c r="AR8" s="23" t="b">
        <v>1</v>
      </c>
      <c r="AS8" s="23" t="b">
        <v>1</v>
      </c>
      <c r="AT8" s="23" t="b">
        <v>1</v>
      </c>
      <c r="AU8" s="23" t="b">
        <v>1</v>
      </c>
      <c r="AV8" s="23" t="b">
        <v>1</v>
      </c>
      <c r="AW8" s="23" t="b">
        <v>1</v>
      </c>
      <c r="AX8" s="23" t="b">
        <v>1</v>
      </c>
      <c r="AY8" s="23" t="b">
        <v>1</v>
      </c>
      <c r="AZ8" s="23" t="b">
        <v>1</v>
      </c>
      <c r="BA8" s="23" t="b">
        <v>1</v>
      </c>
      <c r="BB8" s="23" t="b">
        <v>1</v>
      </c>
      <c r="BE8" s="23" t="s">
        <v>229</v>
      </c>
      <c r="BF8" s="23" t="s">
        <v>2494</v>
      </c>
      <c r="BG8" s="23" t="b">
        <v>1</v>
      </c>
      <c r="BH8" s="23">
        <v>0.357</v>
      </c>
      <c r="BI8" s="23" t="b">
        <v>0</v>
      </c>
      <c r="BJ8" s="23" t="b">
        <v>0</v>
      </c>
      <c r="BK8" s="23" t="b">
        <v>0</v>
      </c>
      <c r="BL8" s="23" t="b">
        <v>0</v>
      </c>
      <c r="BM8" s="23" t="b">
        <v>0</v>
      </c>
      <c r="BN8" s="23" t="b">
        <v>0</v>
      </c>
      <c r="BO8" s="23" t="b">
        <v>0</v>
      </c>
      <c r="BP8" s="23" t="b">
        <v>0</v>
      </c>
      <c r="BQ8" s="23" t="b">
        <v>0</v>
      </c>
      <c r="BR8" s="23" t="b">
        <v>0</v>
      </c>
      <c r="BS8" s="23" t="b">
        <v>0</v>
      </c>
    </row>
    <row r="9">
      <c r="A9" s="23" t="s">
        <v>104</v>
      </c>
      <c r="B9" s="23" t="s">
        <v>2491</v>
      </c>
      <c r="C9" s="23" t="b">
        <v>0</v>
      </c>
      <c r="D9" s="23">
        <v>0.013</v>
      </c>
      <c r="E9" s="23" t="b">
        <f t="shared" si="1"/>
        <v>0</v>
      </c>
      <c r="F9" s="23" t="b">
        <v>1</v>
      </c>
      <c r="G9" s="23" t="b">
        <f t="shared" si="2"/>
        <v>0</v>
      </c>
      <c r="H9" s="23" t="b">
        <v>1</v>
      </c>
      <c r="I9" s="23" t="b">
        <f t="shared" si="3"/>
        <v>0</v>
      </c>
      <c r="J9" s="23" t="b">
        <v>1</v>
      </c>
      <c r="K9" s="23" t="b">
        <f t="shared" si="4"/>
        <v>0</v>
      </c>
      <c r="L9" s="23" t="b">
        <v>1</v>
      </c>
      <c r="M9" s="23" t="b">
        <f t="shared" si="5"/>
        <v>0</v>
      </c>
      <c r="N9" s="23" t="b">
        <v>1</v>
      </c>
      <c r="O9" s="23" t="b">
        <f t="shared" si="6"/>
        <v>0</v>
      </c>
      <c r="P9" s="23" t="b">
        <v>1</v>
      </c>
      <c r="Q9" s="23" t="b">
        <f t="shared" si="7"/>
        <v>0</v>
      </c>
      <c r="R9" s="23" t="b">
        <v>1</v>
      </c>
      <c r="S9" s="23" t="b">
        <f t="shared" si="8"/>
        <v>0</v>
      </c>
      <c r="T9" s="23" t="b">
        <v>1</v>
      </c>
      <c r="U9" s="23" t="b">
        <f t="shared" si="9"/>
        <v>0</v>
      </c>
      <c r="V9" s="23" t="b">
        <v>1</v>
      </c>
      <c r="W9" s="23" t="b">
        <f t="shared" si="10"/>
        <v>0</v>
      </c>
      <c r="X9" s="23" t="b">
        <v>1</v>
      </c>
      <c r="Y9" s="23" t="b">
        <f t="shared" si="11"/>
        <v>0</v>
      </c>
      <c r="Z9" s="23" t="b">
        <v>1</v>
      </c>
      <c r="AA9" s="23" t="b">
        <f t="shared" si="12"/>
        <v>0</v>
      </c>
      <c r="AB9" s="23" t="b">
        <v>1</v>
      </c>
      <c r="AC9" s="23" t="b">
        <f t="shared" si="13"/>
        <v>0</v>
      </c>
      <c r="AD9" s="23" t="b">
        <v>1</v>
      </c>
      <c r="AM9" s="23" t="s">
        <v>129</v>
      </c>
      <c r="AN9" s="23" t="s">
        <v>2495</v>
      </c>
      <c r="AO9" s="23" t="b">
        <v>0</v>
      </c>
      <c r="AP9" s="23">
        <v>0.211</v>
      </c>
      <c r="AQ9" s="23" t="b">
        <v>0</v>
      </c>
      <c r="AR9" s="23" t="b">
        <v>0</v>
      </c>
      <c r="AS9" s="23" t="b">
        <v>0</v>
      </c>
      <c r="AT9" s="23" t="b">
        <v>0</v>
      </c>
      <c r="AU9" s="23" t="b">
        <v>1</v>
      </c>
      <c r="AV9" s="23" t="b">
        <v>1</v>
      </c>
      <c r="AW9" s="23" t="b">
        <v>1</v>
      </c>
      <c r="AX9" s="23" t="b">
        <v>1</v>
      </c>
      <c r="AY9" s="23" t="b">
        <v>1</v>
      </c>
      <c r="AZ9" s="23" t="b">
        <v>1</v>
      </c>
      <c r="BA9" s="23" t="b">
        <v>1</v>
      </c>
      <c r="BB9" s="23" t="b">
        <v>1</v>
      </c>
      <c r="BE9" s="23" t="s">
        <v>237</v>
      </c>
      <c r="BF9" s="23" t="s">
        <v>2496</v>
      </c>
      <c r="BG9" s="23" t="b">
        <v>1</v>
      </c>
      <c r="BH9" s="23">
        <v>0.958</v>
      </c>
      <c r="BI9" s="23" t="b">
        <v>1</v>
      </c>
      <c r="BJ9" s="23" t="b">
        <v>1</v>
      </c>
      <c r="BK9" s="23" t="b">
        <v>1</v>
      </c>
      <c r="BL9" s="23" t="b">
        <v>1</v>
      </c>
      <c r="BM9" s="23" t="b">
        <v>1</v>
      </c>
      <c r="BN9" s="23" t="b">
        <v>1</v>
      </c>
      <c r="BO9" s="23" t="b">
        <v>1</v>
      </c>
      <c r="BP9" s="23" t="b">
        <v>1</v>
      </c>
      <c r="BQ9" s="23" t="b">
        <v>1</v>
      </c>
      <c r="BR9" s="23" t="b">
        <v>1</v>
      </c>
      <c r="BS9" s="23" t="b">
        <v>1</v>
      </c>
    </row>
    <row r="10">
      <c r="A10" s="23" t="s">
        <v>110</v>
      </c>
      <c r="B10" s="23" t="s">
        <v>2493</v>
      </c>
      <c r="C10" s="23" t="b">
        <v>0</v>
      </c>
      <c r="D10" s="23">
        <v>0.004</v>
      </c>
      <c r="E10" s="23" t="b">
        <f t="shared" si="1"/>
        <v>0</v>
      </c>
      <c r="F10" s="23" t="b">
        <v>1</v>
      </c>
      <c r="G10" s="23" t="b">
        <f t="shared" si="2"/>
        <v>0</v>
      </c>
      <c r="H10" s="23" t="b">
        <v>1</v>
      </c>
      <c r="I10" s="23" t="b">
        <f t="shared" si="3"/>
        <v>0</v>
      </c>
      <c r="J10" s="23" t="b">
        <v>1</v>
      </c>
      <c r="K10" s="23" t="b">
        <f t="shared" si="4"/>
        <v>0</v>
      </c>
      <c r="L10" s="23" t="b">
        <v>1</v>
      </c>
      <c r="M10" s="23" t="b">
        <f t="shared" si="5"/>
        <v>0</v>
      </c>
      <c r="N10" s="23" t="b">
        <v>1</v>
      </c>
      <c r="O10" s="23" t="b">
        <f t="shared" si="6"/>
        <v>0</v>
      </c>
      <c r="P10" s="23" t="b">
        <v>1</v>
      </c>
      <c r="Q10" s="23" t="b">
        <f t="shared" si="7"/>
        <v>0</v>
      </c>
      <c r="R10" s="23" t="b">
        <v>1</v>
      </c>
      <c r="S10" s="23" t="b">
        <f t="shared" si="8"/>
        <v>0</v>
      </c>
      <c r="T10" s="23" t="b">
        <v>1</v>
      </c>
      <c r="U10" s="23" t="b">
        <f t="shared" si="9"/>
        <v>0</v>
      </c>
      <c r="V10" s="23" t="b">
        <v>1</v>
      </c>
      <c r="W10" s="23" t="b">
        <f t="shared" si="10"/>
        <v>0</v>
      </c>
      <c r="X10" s="23" t="b">
        <v>1</v>
      </c>
      <c r="Y10" s="23" t="b">
        <f t="shared" si="11"/>
        <v>0</v>
      </c>
      <c r="Z10" s="23" t="b">
        <v>1</v>
      </c>
      <c r="AA10" s="23" t="b">
        <f t="shared" si="12"/>
        <v>0</v>
      </c>
      <c r="AB10" s="23" t="b">
        <v>1</v>
      </c>
      <c r="AC10" s="23" t="b">
        <f t="shared" si="13"/>
        <v>0</v>
      </c>
      <c r="AD10" s="23" t="b">
        <v>1</v>
      </c>
      <c r="AM10" s="23" t="s">
        <v>135</v>
      </c>
      <c r="AN10" s="23" t="s">
        <v>2497</v>
      </c>
      <c r="AO10" s="23" t="b">
        <v>0</v>
      </c>
      <c r="AP10" s="23">
        <v>0.052</v>
      </c>
      <c r="AQ10" s="23" t="b">
        <v>0</v>
      </c>
      <c r="AR10" s="23" t="b">
        <v>1</v>
      </c>
      <c r="AS10" s="23" t="b">
        <v>1</v>
      </c>
      <c r="AT10" s="23" t="b">
        <v>1</v>
      </c>
      <c r="AU10" s="23" t="b">
        <v>1</v>
      </c>
      <c r="AV10" s="23" t="b">
        <v>1</v>
      </c>
      <c r="AW10" s="23" t="b">
        <v>1</v>
      </c>
      <c r="AX10" s="23" t="b">
        <v>1</v>
      </c>
      <c r="AY10" s="23" t="b">
        <v>1</v>
      </c>
      <c r="AZ10" s="23" t="b">
        <v>1</v>
      </c>
      <c r="BA10" s="23" t="b">
        <v>1</v>
      </c>
      <c r="BB10" s="23" t="b">
        <v>1</v>
      </c>
      <c r="BE10" s="23" t="s">
        <v>245</v>
      </c>
      <c r="BF10" s="23" t="s">
        <v>2498</v>
      </c>
      <c r="BG10" s="23" t="b">
        <v>1</v>
      </c>
      <c r="BH10" s="23">
        <v>0.971</v>
      </c>
      <c r="BI10" s="23" t="b">
        <v>1</v>
      </c>
      <c r="BJ10" s="23" t="b">
        <v>1</v>
      </c>
      <c r="BK10" s="23" t="b">
        <v>1</v>
      </c>
      <c r="BL10" s="23" t="b">
        <v>1</v>
      </c>
      <c r="BM10" s="23" t="b">
        <v>1</v>
      </c>
      <c r="BN10" s="23" t="b">
        <v>1</v>
      </c>
      <c r="BO10" s="23" t="b">
        <v>1</v>
      </c>
      <c r="BP10" s="23" t="b">
        <v>1</v>
      </c>
      <c r="BQ10" s="23" t="b">
        <v>1</v>
      </c>
      <c r="BR10" s="23" t="b">
        <v>1</v>
      </c>
      <c r="BS10" s="23" t="b">
        <v>1</v>
      </c>
    </row>
    <row r="11">
      <c r="A11" s="23" t="s">
        <v>129</v>
      </c>
      <c r="B11" s="23" t="s">
        <v>2495</v>
      </c>
      <c r="C11" s="23" t="b">
        <v>0</v>
      </c>
      <c r="D11" s="23">
        <v>0.211</v>
      </c>
      <c r="E11" s="23" t="b">
        <f t="shared" si="1"/>
        <v>0</v>
      </c>
      <c r="F11" s="23" t="b">
        <v>1</v>
      </c>
      <c r="G11" s="23" t="b">
        <f t="shared" si="2"/>
        <v>0</v>
      </c>
      <c r="H11" s="23" t="b">
        <v>1</v>
      </c>
      <c r="I11" s="23" t="b">
        <f t="shared" si="3"/>
        <v>0</v>
      </c>
      <c r="J11" s="23" t="b">
        <v>1</v>
      </c>
      <c r="K11" s="23" t="b">
        <f t="shared" si="4"/>
        <v>0</v>
      </c>
      <c r="L11" s="23" t="b">
        <v>1</v>
      </c>
      <c r="M11" s="23" t="b">
        <f t="shared" si="5"/>
        <v>0</v>
      </c>
      <c r="N11" s="23" t="b">
        <v>1</v>
      </c>
      <c r="O11" s="23" t="b">
        <f t="shared" si="6"/>
        <v>0</v>
      </c>
      <c r="P11" s="23" t="b">
        <v>1</v>
      </c>
      <c r="Q11" s="23" t="b">
        <f t="shared" si="7"/>
        <v>0</v>
      </c>
      <c r="R11" s="23" t="b">
        <v>1</v>
      </c>
      <c r="S11" s="23" t="b">
        <f t="shared" si="8"/>
        <v>0</v>
      </c>
      <c r="T11" s="23" t="b">
        <v>1</v>
      </c>
      <c r="U11" s="23" t="b">
        <f t="shared" si="9"/>
        <v>0</v>
      </c>
      <c r="V11" s="23" t="b">
        <v>1</v>
      </c>
      <c r="W11" s="23" t="b">
        <f t="shared" si="10"/>
        <v>0</v>
      </c>
      <c r="X11" s="23" t="b">
        <v>1</v>
      </c>
      <c r="Y11" s="23" t="b">
        <f t="shared" si="11"/>
        <v>0</v>
      </c>
      <c r="Z11" s="23" t="b">
        <v>1</v>
      </c>
      <c r="AA11" s="23" t="b">
        <f t="shared" si="12"/>
        <v>0</v>
      </c>
      <c r="AB11" s="23" t="b">
        <v>1</v>
      </c>
      <c r="AC11" s="23" t="b">
        <f t="shared" si="13"/>
        <v>0</v>
      </c>
      <c r="AD11" s="23" t="b">
        <v>1</v>
      </c>
      <c r="AM11" s="23" t="s">
        <v>149</v>
      </c>
      <c r="AN11" s="23" t="s">
        <v>2499</v>
      </c>
      <c r="AO11" s="23" t="b">
        <v>0</v>
      </c>
      <c r="AP11" s="23">
        <v>0.157</v>
      </c>
      <c r="AQ11" s="23" t="b">
        <v>0</v>
      </c>
      <c r="AR11" s="23" t="b">
        <v>0</v>
      </c>
      <c r="AS11" s="23" t="b">
        <v>0</v>
      </c>
      <c r="AT11" s="23" t="b">
        <v>1</v>
      </c>
      <c r="AU11" s="23" t="b">
        <v>1</v>
      </c>
      <c r="AV11" s="23" t="b">
        <v>1</v>
      </c>
      <c r="AW11" s="23" t="b">
        <v>1</v>
      </c>
      <c r="AX11" s="23" t="b">
        <v>1</v>
      </c>
      <c r="AY11" s="23" t="b">
        <v>1</v>
      </c>
      <c r="AZ11" s="23" t="b">
        <v>1</v>
      </c>
      <c r="BA11" s="23" t="b">
        <v>1</v>
      </c>
      <c r="BB11" s="23" t="b">
        <v>1</v>
      </c>
      <c r="BE11" s="23" t="s">
        <v>254</v>
      </c>
      <c r="BF11" s="23" t="s">
        <v>2500</v>
      </c>
      <c r="BG11" s="23" t="b">
        <v>1</v>
      </c>
      <c r="BH11" s="23">
        <v>0.765</v>
      </c>
      <c r="BI11" s="23" t="b">
        <v>0</v>
      </c>
      <c r="BJ11" s="23" t="b">
        <v>0</v>
      </c>
      <c r="BK11" s="23" t="b">
        <v>0</v>
      </c>
      <c r="BL11" s="23" t="b">
        <v>0</v>
      </c>
      <c r="BM11" s="23" t="b">
        <v>1</v>
      </c>
      <c r="BN11" s="23" t="b">
        <v>1</v>
      </c>
      <c r="BO11" s="23" t="b">
        <v>1</v>
      </c>
      <c r="BP11" s="23" t="b">
        <v>1</v>
      </c>
      <c r="BQ11" s="23" t="b">
        <v>1</v>
      </c>
      <c r="BR11" s="23" t="b">
        <v>1</v>
      </c>
      <c r="BS11" s="23" t="b">
        <v>1</v>
      </c>
    </row>
    <row r="12">
      <c r="A12" s="23" t="s">
        <v>135</v>
      </c>
      <c r="B12" s="23" t="s">
        <v>2497</v>
      </c>
      <c r="C12" s="23" t="b">
        <v>0</v>
      </c>
      <c r="D12" s="23">
        <v>0.052</v>
      </c>
      <c r="E12" s="23" t="b">
        <f t="shared" si="1"/>
        <v>0</v>
      </c>
      <c r="F12" s="23" t="b">
        <v>1</v>
      </c>
      <c r="G12" s="23" t="b">
        <f t="shared" si="2"/>
        <v>0</v>
      </c>
      <c r="H12" s="23" t="b">
        <v>1</v>
      </c>
      <c r="I12" s="23" t="b">
        <f t="shared" si="3"/>
        <v>0</v>
      </c>
      <c r="J12" s="23" t="b">
        <v>1</v>
      </c>
      <c r="K12" s="23" t="b">
        <f t="shared" si="4"/>
        <v>0</v>
      </c>
      <c r="L12" s="23" t="b">
        <v>1</v>
      </c>
      <c r="M12" s="23" t="b">
        <f t="shared" si="5"/>
        <v>0</v>
      </c>
      <c r="N12" s="23" t="b">
        <v>1</v>
      </c>
      <c r="O12" s="23" t="b">
        <f t="shared" si="6"/>
        <v>0</v>
      </c>
      <c r="P12" s="23" t="b">
        <v>1</v>
      </c>
      <c r="Q12" s="23" t="b">
        <f t="shared" si="7"/>
        <v>0</v>
      </c>
      <c r="R12" s="23" t="b">
        <v>1</v>
      </c>
      <c r="S12" s="23" t="b">
        <f t="shared" si="8"/>
        <v>0</v>
      </c>
      <c r="T12" s="23" t="b">
        <v>1</v>
      </c>
      <c r="U12" s="23" t="b">
        <f t="shared" si="9"/>
        <v>0</v>
      </c>
      <c r="V12" s="23" t="b">
        <v>1</v>
      </c>
      <c r="W12" s="23" t="b">
        <f t="shared" si="10"/>
        <v>0</v>
      </c>
      <c r="X12" s="23" t="b">
        <v>1</v>
      </c>
      <c r="Y12" s="23" t="b">
        <f t="shared" si="11"/>
        <v>0</v>
      </c>
      <c r="Z12" s="23" t="b">
        <v>1</v>
      </c>
      <c r="AA12" s="23" t="b">
        <f t="shared" si="12"/>
        <v>0</v>
      </c>
      <c r="AB12" s="23" t="b">
        <v>1</v>
      </c>
      <c r="AC12" s="23" t="b">
        <f t="shared" si="13"/>
        <v>0</v>
      </c>
      <c r="AD12" s="23" t="b">
        <v>1</v>
      </c>
      <c r="AM12" s="23" t="s">
        <v>157</v>
      </c>
      <c r="AN12" s="23" t="s">
        <v>2501</v>
      </c>
      <c r="AO12" s="23" t="b">
        <v>0</v>
      </c>
      <c r="AP12" s="23">
        <v>0.395</v>
      </c>
      <c r="AQ12" s="23" t="b">
        <v>0</v>
      </c>
      <c r="AR12" s="23" t="b">
        <v>0</v>
      </c>
      <c r="AS12" s="23" t="b">
        <v>0</v>
      </c>
      <c r="AT12" s="23" t="b">
        <v>0</v>
      </c>
      <c r="AU12" s="23" t="b">
        <v>0</v>
      </c>
      <c r="AV12" s="23" t="b">
        <v>0</v>
      </c>
      <c r="AW12" s="23" t="b">
        <v>0</v>
      </c>
      <c r="AX12" s="23" t="b">
        <v>1</v>
      </c>
      <c r="AY12" s="23" t="b">
        <v>1</v>
      </c>
      <c r="AZ12" s="23" t="b">
        <v>1</v>
      </c>
      <c r="BA12" s="23" t="b">
        <v>1</v>
      </c>
      <c r="BB12" s="23" t="b">
        <v>1</v>
      </c>
      <c r="BE12" s="23" t="s">
        <v>263</v>
      </c>
      <c r="BF12" s="23" t="s">
        <v>2515</v>
      </c>
      <c r="BG12" s="23" t="b">
        <v>1</v>
      </c>
      <c r="BH12" s="23">
        <v>0.383</v>
      </c>
      <c r="BI12" s="23" t="b">
        <v>0</v>
      </c>
      <c r="BJ12" s="23" t="b">
        <v>0</v>
      </c>
      <c r="BK12" s="23" t="b">
        <v>0</v>
      </c>
      <c r="BL12" s="23" t="b">
        <v>0</v>
      </c>
      <c r="BM12" s="23" t="b">
        <v>0</v>
      </c>
      <c r="BN12" s="23" t="b">
        <v>0</v>
      </c>
      <c r="BO12" s="23" t="b">
        <v>0</v>
      </c>
      <c r="BP12" s="23" t="b">
        <v>0</v>
      </c>
      <c r="BQ12" s="23" t="b">
        <v>0</v>
      </c>
      <c r="BR12" s="23" t="b">
        <v>0</v>
      </c>
      <c r="BS12" s="23" t="b">
        <v>0</v>
      </c>
    </row>
    <row r="13">
      <c r="A13" s="23" t="s">
        <v>149</v>
      </c>
      <c r="B13" s="23" t="s">
        <v>2499</v>
      </c>
      <c r="C13" s="23" t="b">
        <v>0</v>
      </c>
      <c r="D13" s="23">
        <v>0.157</v>
      </c>
      <c r="E13" s="23" t="b">
        <f t="shared" si="1"/>
        <v>0</v>
      </c>
      <c r="F13" s="23" t="b">
        <v>1</v>
      </c>
      <c r="G13" s="23" t="b">
        <f t="shared" si="2"/>
        <v>0</v>
      </c>
      <c r="H13" s="23" t="b">
        <v>1</v>
      </c>
      <c r="I13" s="23" t="b">
        <f t="shared" si="3"/>
        <v>0</v>
      </c>
      <c r="J13" s="23" t="b">
        <v>1</v>
      </c>
      <c r="K13" s="23" t="b">
        <f t="shared" si="4"/>
        <v>0</v>
      </c>
      <c r="L13" s="23" t="b">
        <v>1</v>
      </c>
      <c r="M13" s="23" t="b">
        <f t="shared" si="5"/>
        <v>0</v>
      </c>
      <c r="N13" s="23" t="b">
        <v>1</v>
      </c>
      <c r="O13" s="23" t="b">
        <f t="shared" si="6"/>
        <v>0</v>
      </c>
      <c r="P13" s="23" t="b">
        <v>1</v>
      </c>
      <c r="Q13" s="23" t="b">
        <f t="shared" si="7"/>
        <v>0</v>
      </c>
      <c r="R13" s="23" t="b">
        <v>1</v>
      </c>
      <c r="S13" s="23" t="b">
        <f t="shared" si="8"/>
        <v>0</v>
      </c>
      <c r="T13" s="23" t="b">
        <v>1</v>
      </c>
      <c r="U13" s="23" t="b">
        <f t="shared" si="9"/>
        <v>0</v>
      </c>
      <c r="V13" s="23" t="b">
        <v>1</v>
      </c>
      <c r="W13" s="23" t="b">
        <f t="shared" si="10"/>
        <v>0</v>
      </c>
      <c r="X13" s="23" t="b">
        <v>1</v>
      </c>
      <c r="Y13" s="23" t="b">
        <f t="shared" si="11"/>
        <v>0</v>
      </c>
      <c r="Z13" s="23" t="b">
        <v>1</v>
      </c>
      <c r="AA13" s="23" t="b">
        <f t="shared" si="12"/>
        <v>0</v>
      </c>
      <c r="AB13" s="23" t="b">
        <v>1</v>
      </c>
      <c r="AC13" s="23" t="b">
        <f t="shared" si="13"/>
        <v>0</v>
      </c>
      <c r="AD13" s="23" t="b">
        <v>1</v>
      </c>
      <c r="AM13" s="23" t="s">
        <v>163</v>
      </c>
      <c r="AN13" s="23" t="s">
        <v>2503</v>
      </c>
      <c r="AO13" s="23" t="b">
        <v>0</v>
      </c>
      <c r="AP13" s="23">
        <v>0.254</v>
      </c>
      <c r="AQ13" s="23" t="b">
        <v>0</v>
      </c>
      <c r="AR13" s="23" t="b">
        <v>0</v>
      </c>
      <c r="AS13" s="23" t="b">
        <v>0</v>
      </c>
      <c r="AT13" s="23" t="b">
        <v>0</v>
      </c>
      <c r="AU13" s="23" t="b">
        <v>0</v>
      </c>
      <c r="AV13" s="23" t="b">
        <v>1</v>
      </c>
      <c r="AW13" s="23" t="b">
        <v>1</v>
      </c>
      <c r="AX13" s="23" t="b">
        <v>1</v>
      </c>
      <c r="AY13" s="23" t="b">
        <v>1</v>
      </c>
      <c r="AZ13" s="23" t="b">
        <v>1</v>
      </c>
      <c r="BA13" s="23" t="b">
        <v>1</v>
      </c>
      <c r="BB13" s="23" t="b">
        <v>1</v>
      </c>
      <c r="BE13" s="23" t="s">
        <v>318</v>
      </c>
      <c r="BF13" s="23" t="s">
        <v>2512</v>
      </c>
      <c r="BG13" s="23" t="b">
        <v>1</v>
      </c>
      <c r="BH13" s="23">
        <v>0.422</v>
      </c>
      <c r="BI13" s="23" t="b">
        <v>0</v>
      </c>
      <c r="BJ13" s="23" t="b">
        <v>0</v>
      </c>
      <c r="BK13" s="23" t="b">
        <v>0</v>
      </c>
      <c r="BL13" s="23" t="b">
        <v>0</v>
      </c>
      <c r="BM13" s="23" t="b">
        <v>0</v>
      </c>
      <c r="BN13" s="23" t="b">
        <v>0</v>
      </c>
      <c r="BO13" s="23" t="b">
        <v>0</v>
      </c>
      <c r="BP13" s="23" t="b">
        <v>0</v>
      </c>
      <c r="BQ13" s="23" t="b">
        <v>0</v>
      </c>
      <c r="BR13" s="23" t="b">
        <v>0</v>
      </c>
      <c r="BS13" s="23" t="b">
        <v>0</v>
      </c>
    </row>
    <row r="14">
      <c r="A14" s="23" t="s">
        <v>157</v>
      </c>
      <c r="B14" s="23" t="s">
        <v>2501</v>
      </c>
      <c r="C14" s="23" t="b">
        <v>0</v>
      </c>
      <c r="D14" s="23">
        <v>0.395</v>
      </c>
      <c r="E14" s="23" t="b">
        <f t="shared" si="1"/>
        <v>1</v>
      </c>
      <c r="F14" s="23" t="b">
        <v>0</v>
      </c>
      <c r="G14" s="23" t="b">
        <f t="shared" si="2"/>
        <v>0</v>
      </c>
      <c r="H14" s="23" t="b">
        <v>1</v>
      </c>
      <c r="I14" s="23" t="b">
        <f t="shared" si="3"/>
        <v>0</v>
      </c>
      <c r="J14" s="23" t="b">
        <v>1</v>
      </c>
      <c r="K14" s="23" t="b">
        <f t="shared" si="4"/>
        <v>0</v>
      </c>
      <c r="L14" s="23" t="b">
        <v>1</v>
      </c>
      <c r="M14" s="23" t="b">
        <f t="shared" si="5"/>
        <v>0</v>
      </c>
      <c r="N14" s="23" t="b">
        <v>1</v>
      </c>
      <c r="O14" s="23" t="b">
        <f t="shared" si="6"/>
        <v>0</v>
      </c>
      <c r="P14" s="23" t="b">
        <v>1</v>
      </c>
      <c r="Q14" s="23" t="b">
        <f t="shared" si="7"/>
        <v>0</v>
      </c>
      <c r="R14" s="23" t="b">
        <v>1</v>
      </c>
      <c r="S14" s="23" t="b">
        <f t="shared" si="8"/>
        <v>0</v>
      </c>
      <c r="T14" s="23" t="b">
        <v>1</v>
      </c>
      <c r="U14" s="23" t="b">
        <f t="shared" si="9"/>
        <v>0</v>
      </c>
      <c r="V14" s="23" t="b">
        <v>1</v>
      </c>
      <c r="W14" s="23" t="b">
        <f t="shared" si="10"/>
        <v>0</v>
      </c>
      <c r="X14" s="23" t="b">
        <v>1</v>
      </c>
      <c r="Y14" s="23" t="b">
        <f t="shared" si="11"/>
        <v>0</v>
      </c>
      <c r="Z14" s="23" t="b">
        <v>1</v>
      </c>
      <c r="AA14" s="23" t="b">
        <f t="shared" si="12"/>
        <v>0</v>
      </c>
      <c r="AB14" s="23" t="b">
        <v>1</v>
      </c>
      <c r="AC14" s="23" t="b">
        <f t="shared" si="13"/>
        <v>0</v>
      </c>
      <c r="AD14" s="23" t="b">
        <v>1</v>
      </c>
      <c r="AM14" s="23" t="s">
        <v>170</v>
      </c>
      <c r="AN14" s="23" t="s">
        <v>2509</v>
      </c>
      <c r="AO14" s="23" t="b">
        <v>0</v>
      </c>
      <c r="AP14" s="23">
        <v>0.761</v>
      </c>
      <c r="AQ14" s="23" t="b">
        <v>0</v>
      </c>
      <c r="AR14" s="23" t="b">
        <v>0</v>
      </c>
      <c r="AS14" s="23" t="b">
        <v>0</v>
      </c>
      <c r="AT14" s="23" t="b">
        <v>0</v>
      </c>
      <c r="AU14" s="23" t="b">
        <v>0</v>
      </c>
      <c r="AV14" s="23" t="b">
        <v>0</v>
      </c>
      <c r="AW14" s="23" t="b">
        <v>0</v>
      </c>
      <c r="AX14" s="23" t="b">
        <v>0</v>
      </c>
      <c r="AY14" s="23" t="b">
        <v>0</v>
      </c>
      <c r="AZ14" s="23" t="b">
        <v>0</v>
      </c>
      <c r="BA14" s="23" t="b">
        <v>0</v>
      </c>
      <c r="BB14" s="23" t="b">
        <v>0</v>
      </c>
      <c r="BE14" s="23" t="s">
        <v>332</v>
      </c>
      <c r="BF14" s="23" t="s">
        <v>2516</v>
      </c>
      <c r="BG14" s="23" t="b">
        <v>1</v>
      </c>
      <c r="BH14" s="23">
        <v>0.938</v>
      </c>
      <c r="BI14" s="23" t="b">
        <v>0</v>
      </c>
      <c r="BJ14" s="23" t="b">
        <v>1</v>
      </c>
      <c r="BK14" s="23" t="b">
        <v>1</v>
      </c>
      <c r="BL14" s="23" t="b">
        <v>1</v>
      </c>
      <c r="BM14" s="23" t="b">
        <v>1</v>
      </c>
      <c r="BN14" s="23" t="b">
        <v>1</v>
      </c>
      <c r="BO14" s="23" t="b">
        <v>1</v>
      </c>
      <c r="BP14" s="23" t="b">
        <v>1</v>
      </c>
      <c r="BQ14" s="23" t="b">
        <v>1</v>
      </c>
      <c r="BR14" s="23" t="b">
        <v>1</v>
      </c>
      <c r="BS14" s="23" t="b">
        <v>1</v>
      </c>
    </row>
    <row r="15">
      <c r="A15" s="23" t="s">
        <v>163</v>
      </c>
      <c r="B15" s="23" t="s">
        <v>2503</v>
      </c>
      <c r="C15" s="23" t="b">
        <v>0</v>
      </c>
      <c r="D15" s="23">
        <v>0.254</v>
      </c>
      <c r="E15" s="23" t="b">
        <f t="shared" si="1"/>
        <v>0</v>
      </c>
      <c r="F15" s="23" t="b">
        <v>1</v>
      </c>
      <c r="G15" s="23" t="b">
        <f t="shared" si="2"/>
        <v>0</v>
      </c>
      <c r="H15" s="23" t="b">
        <v>1</v>
      </c>
      <c r="I15" s="23" t="b">
        <f t="shared" si="3"/>
        <v>0</v>
      </c>
      <c r="J15" s="23" t="b">
        <v>1</v>
      </c>
      <c r="K15" s="23" t="b">
        <f t="shared" si="4"/>
        <v>0</v>
      </c>
      <c r="L15" s="23" t="b">
        <v>1</v>
      </c>
      <c r="M15" s="23" t="b">
        <f t="shared" si="5"/>
        <v>0</v>
      </c>
      <c r="N15" s="23" t="b">
        <v>1</v>
      </c>
      <c r="O15" s="23" t="b">
        <f t="shared" si="6"/>
        <v>0</v>
      </c>
      <c r="P15" s="23" t="b">
        <v>1</v>
      </c>
      <c r="Q15" s="23" t="b">
        <f t="shared" si="7"/>
        <v>0</v>
      </c>
      <c r="R15" s="23" t="b">
        <v>1</v>
      </c>
      <c r="S15" s="23" t="b">
        <f t="shared" si="8"/>
        <v>0</v>
      </c>
      <c r="T15" s="23" t="b">
        <v>1</v>
      </c>
      <c r="U15" s="23" t="b">
        <f t="shared" si="9"/>
        <v>0</v>
      </c>
      <c r="V15" s="23" t="b">
        <v>1</v>
      </c>
      <c r="W15" s="23" t="b">
        <f t="shared" si="10"/>
        <v>0</v>
      </c>
      <c r="X15" s="23" t="b">
        <v>1</v>
      </c>
      <c r="Y15" s="23" t="b">
        <f t="shared" si="11"/>
        <v>0</v>
      </c>
      <c r="Z15" s="23" t="b">
        <v>1</v>
      </c>
      <c r="AA15" s="23" t="b">
        <f t="shared" si="12"/>
        <v>0</v>
      </c>
      <c r="AB15" s="23" t="b">
        <v>1</v>
      </c>
      <c r="AC15" s="23" t="b">
        <f t="shared" si="13"/>
        <v>0</v>
      </c>
      <c r="AD15" s="23" t="b">
        <v>1</v>
      </c>
      <c r="AM15" s="23" t="s">
        <v>179</v>
      </c>
      <c r="AN15" s="23" t="s">
        <v>2511</v>
      </c>
      <c r="AO15" s="23" t="b">
        <v>0</v>
      </c>
      <c r="AP15" s="23">
        <v>0.321</v>
      </c>
      <c r="AQ15" s="23" t="b">
        <v>0</v>
      </c>
      <c r="AR15" s="23" t="b">
        <v>0</v>
      </c>
      <c r="AS15" s="23" t="b">
        <v>0</v>
      </c>
      <c r="AT15" s="23" t="b">
        <v>0</v>
      </c>
      <c r="AU15" s="23" t="b">
        <v>0</v>
      </c>
      <c r="AV15" s="23" t="b">
        <v>0</v>
      </c>
      <c r="AW15" s="23" t="b">
        <v>1</v>
      </c>
      <c r="AX15" s="23" t="b">
        <v>1</v>
      </c>
      <c r="AY15" s="23" t="b">
        <v>1</v>
      </c>
      <c r="AZ15" s="23" t="b">
        <v>1</v>
      </c>
      <c r="BA15" s="23" t="b">
        <v>1</v>
      </c>
      <c r="BB15" s="23" t="b">
        <v>1</v>
      </c>
      <c r="BE15" s="23" t="s">
        <v>339</v>
      </c>
      <c r="BF15" s="23" t="s">
        <v>2518</v>
      </c>
      <c r="BG15" s="23" t="b">
        <v>1</v>
      </c>
      <c r="BH15" s="23">
        <v>0.956</v>
      </c>
      <c r="BI15" s="23" t="b">
        <v>1</v>
      </c>
      <c r="BJ15" s="23" t="b">
        <v>1</v>
      </c>
      <c r="BK15" s="23" t="b">
        <v>1</v>
      </c>
      <c r="BL15" s="23" t="b">
        <v>1</v>
      </c>
      <c r="BM15" s="23" t="b">
        <v>1</v>
      </c>
      <c r="BN15" s="23" t="b">
        <v>1</v>
      </c>
      <c r="BO15" s="23" t="b">
        <v>1</v>
      </c>
      <c r="BP15" s="23" t="b">
        <v>1</v>
      </c>
      <c r="BQ15" s="23" t="b">
        <v>1</v>
      </c>
      <c r="BR15" s="23" t="b">
        <v>1</v>
      </c>
      <c r="BS15" s="23" t="b">
        <v>1</v>
      </c>
    </row>
    <row r="16">
      <c r="A16" s="23" t="s">
        <v>170</v>
      </c>
      <c r="B16" s="23" t="s">
        <v>2509</v>
      </c>
      <c r="C16" s="23" t="b">
        <v>0</v>
      </c>
      <c r="D16" s="23">
        <v>0.761</v>
      </c>
      <c r="E16" s="23" t="b">
        <f t="shared" si="1"/>
        <v>1</v>
      </c>
      <c r="F16" s="23" t="b">
        <v>0</v>
      </c>
      <c r="G16" s="23" t="b">
        <f t="shared" si="2"/>
        <v>1</v>
      </c>
      <c r="H16" s="23" t="b">
        <v>0</v>
      </c>
      <c r="I16" s="23" t="b">
        <f t="shared" si="3"/>
        <v>1</v>
      </c>
      <c r="J16" s="23" t="b">
        <v>0</v>
      </c>
      <c r="K16" s="23" t="b">
        <f t="shared" si="4"/>
        <v>1</v>
      </c>
      <c r="L16" s="23" t="b">
        <v>0</v>
      </c>
      <c r="M16" s="23" t="b">
        <f t="shared" si="5"/>
        <v>1</v>
      </c>
      <c r="N16" s="23" t="b">
        <v>0</v>
      </c>
      <c r="O16" s="23" t="b">
        <f t="shared" si="6"/>
        <v>1</v>
      </c>
      <c r="P16" s="23" t="b">
        <v>0</v>
      </c>
      <c r="Q16" s="23" t="b">
        <f t="shared" si="7"/>
        <v>1</v>
      </c>
      <c r="R16" s="23" t="b">
        <v>0</v>
      </c>
      <c r="S16" s="23" t="b">
        <f t="shared" si="8"/>
        <v>1</v>
      </c>
      <c r="T16" s="23" t="b">
        <v>0</v>
      </c>
      <c r="U16" s="23" t="b">
        <f t="shared" si="9"/>
        <v>1</v>
      </c>
      <c r="V16" s="23" t="b">
        <v>0</v>
      </c>
      <c r="W16" s="23" t="b">
        <f t="shared" si="10"/>
        <v>0</v>
      </c>
      <c r="X16" s="23" t="b">
        <v>1</v>
      </c>
      <c r="Y16" s="23" t="b">
        <f t="shared" si="11"/>
        <v>0</v>
      </c>
      <c r="Z16" s="23" t="b">
        <v>1</v>
      </c>
      <c r="AA16" s="23" t="b">
        <f t="shared" si="12"/>
        <v>0</v>
      </c>
      <c r="AB16" s="23" t="b">
        <v>1</v>
      </c>
      <c r="AC16" s="23" t="b">
        <f t="shared" si="13"/>
        <v>0</v>
      </c>
      <c r="AD16" s="23" t="b">
        <v>1</v>
      </c>
      <c r="AH16" s="23" t="s">
        <v>2505</v>
      </c>
      <c r="AI16" s="23" t="s">
        <v>2506</v>
      </c>
      <c r="AJ16" s="23" t="s">
        <v>2507</v>
      </c>
      <c r="AK16" s="23" t="s">
        <v>2508</v>
      </c>
      <c r="AM16" s="23" t="s">
        <v>188</v>
      </c>
      <c r="AN16" s="23" t="s">
        <v>2513</v>
      </c>
      <c r="AO16" s="23" t="b">
        <v>0</v>
      </c>
      <c r="AP16" s="23">
        <v>0.203</v>
      </c>
      <c r="AQ16" s="23" t="b">
        <v>0</v>
      </c>
      <c r="AR16" s="23" t="b">
        <v>0</v>
      </c>
      <c r="AS16" s="23" t="b">
        <v>0</v>
      </c>
      <c r="AT16" s="23" t="b">
        <v>0</v>
      </c>
      <c r="AU16" s="23" t="b">
        <v>1</v>
      </c>
      <c r="AV16" s="23" t="b">
        <v>1</v>
      </c>
      <c r="AW16" s="23" t="b">
        <v>1</v>
      </c>
      <c r="AX16" s="23" t="b">
        <v>1</v>
      </c>
      <c r="AY16" s="23" t="b">
        <v>1</v>
      </c>
      <c r="AZ16" s="23" t="b">
        <v>1</v>
      </c>
      <c r="BA16" s="23" t="b">
        <v>1</v>
      </c>
      <c r="BB16" s="23" t="b">
        <v>1</v>
      </c>
      <c r="BE16" s="23" t="s">
        <v>346</v>
      </c>
      <c r="BF16" s="23" t="s">
        <v>2520</v>
      </c>
      <c r="BG16" s="23" t="b">
        <v>1</v>
      </c>
      <c r="BH16" s="23">
        <v>0.942</v>
      </c>
      <c r="BI16" s="23" t="b">
        <v>0</v>
      </c>
      <c r="BJ16" s="23" t="b">
        <v>1</v>
      </c>
      <c r="BK16" s="23" t="b">
        <v>1</v>
      </c>
      <c r="BL16" s="23" t="b">
        <v>1</v>
      </c>
      <c r="BM16" s="23" t="b">
        <v>1</v>
      </c>
      <c r="BN16" s="23" t="b">
        <v>1</v>
      </c>
      <c r="BO16" s="23" t="b">
        <v>1</v>
      </c>
      <c r="BP16" s="23" t="b">
        <v>1</v>
      </c>
      <c r="BQ16" s="23" t="b">
        <v>1</v>
      </c>
      <c r="BR16" s="23" t="b">
        <v>1</v>
      </c>
      <c r="BS16" s="23" t="b">
        <v>1</v>
      </c>
    </row>
    <row r="17">
      <c r="A17" s="23" t="s">
        <v>179</v>
      </c>
      <c r="B17" s="23" t="s">
        <v>2511</v>
      </c>
      <c r="C17" s="23" t="b">
        <v>0</v>
      </c>
      <c r="D17" s="23">
        <v>0.321</v>
      </c>
      <c r="E17" s="23" t="b">
        <f t="shared" si="1"/>
        <v>0</v>
      </c>
      <c r="F17" s="23" t="b">
        <v>1</v>
      </c>
      <c r="G17" s="23" t="b">
        <f t="shared" si="2"/>
        <v>0</v>
      </c>
      <c r="H17" s="23" t="b">
        <v>1</v>
      </c>
      <c r="I17" s="23" t="b">
        <f t="shared" si="3"/>
        <v>0</v>
      </c>
      <c r="J17" s="23" t="b">
        <v>1</v>
      </c>
      <c r="K17" s="23" t="b">
        <f t="shared" si="4"/>
        <v>0</v>
      </c>
      <c r="L17" s="23" t="b">
        <v>1</v>
      </c>
      <c r="M17" s="23" t="b">
        <f t="shared" si="5"/>
        <v>0</v>
      </c>
      <c r="N17" s="23" t="b">
        <v>1</v>
      </c>
      <c r="O17" s="23" t="b">
        <f t="shared" si="6"/>
        <v>0</v>
      </c>
      <c r="P17" s="23" t="b">
        <v>1</v>
      </c>
      <c r="Q17" s="23" t="b">
        <f t="shared" si="7"/>
        <v>0</v>
      </c>
      <c r="R17" s="23" t="b">
        <v>1</v>
      </c>
      <c r="S17" s="23" t="b">
        <f t="shared" si="8"/>
        <v>0</v>
      </c>
      <c r="T17" s="23" t="b">
        <v>1</v>
      </c>
      <c r="U17" s="23" t="b">
        <f t="shared" si="9"/>
        <v>0</v>
      </c>
      <c r="V17" s="23" t="b">
        <v>1</v>
      </c>
      <c r="W17" s="23" t="b">
        <f t="shared" si="10"/>
        <v>0</v>
      </c>
      <c r="X17" s="23" t="b">
        <v>1</v>
      </c>
      <c r="Y17" s="23" t="b">
        <f t="shared" si="11"/>
        <v>0</v>
      </c>
      <c r="Z17" s="23" t="b">
        <v>1</v>
      </c>
      <c r="AA17" s="23" t="b">
        <f t="shared" si="12"/>
        <v>0</v>
      </c>
      <c r="AB17" s="23" t="b">
        <v>1</v>
      </c>
      <c r="AC17" s="23" t="b">
        <f t="shared" si="13"/>
        <v>0</v>
      </c>
      <c r="AD17" s="23" t="b">
        <v>1</v>
      </c>
      <c r="AG17" s="23">
        <v>0.35</v>
      </c>
      <c r="AH17" s="23">
        <f t="shared" ref="AH17:AH29" si="14">AJ17-AI17</f>
        <v>113</v>
      </c>
      <c r="AI17" s="23">
        <v>79.0</v>
      </c>
      <c r="AJ17" s="23">
        <v>192.0</v>
      </c>
      <c r="AK17" s="23">
        <f t="shared" ref="AK17:AK29" si="15">AH17/AJ17*100</f>
        <v>58.85416667</v>
      </c>
      <c r="AM17" s="23" t="s">
        <v>196</v>
      </c>
      <c r="AN17" s="23" t="s">
        <v>2486</v>
      </c>
      <c r="AO17" s="23" t="b">
        <v>0</v>
      </c>
      <c r="AP17" s="23">
        <v>0.948</v>
      </c>
      <c r="AQ17" s="23" t="b">
        <v>0</v>
      </c>
      <c r="AR17" s="23" t="b">
        <v>0</v>
      </c>
      <c r="AS17" s="23" t="b">
        <v>0</v>
      </c>
      <c r="AT17" s="23" t="b">
        <v>0</v>
      </c>
      <c r="AU17" s="23" t="b">
        <v>0</v>
      </c>
      <c r="AV17" s="23" t="b">
        <v>0</v>
      </c>
      <c r="AW17" s="23" t="b">
        <v>0</v>
      </c>
      <c r="AX17" s="23" t="b">
        <v>0</v>
      </c>
      <c r="AY17" s="23" t="b">
        <v>0</v>
      </c>
      <c r="AZ17" s="23" t="b">
        <v>0</v>
      </c>
      <c r="BA17" s="23" t="b">
        <v>0</v>
      </c>
      <c r="BB17" s="23" t="b">
        <v>0</v>
      </c>
      <c r="BE17" s="23" t="s">
        <v>353</v>
      </c>
      <c r="BF17" s="23" t="s">
        <v>2522</v>
      </c>
      <c r="BG17" s="23" t="b">
        <v>1</v>
      </c>
      <c r="BH17" s="23">
        <v>0.983</v>
      </c>
      <c r="BI17" s="23" t="b">
        <v>1</v>
      </c>
      <c r="BJ17" s="23" t="b">
        <v>1</v>
      </c>
      <c r="BK17" s="23" t="b">
        <v>1</v>
      </c>
      <c r="BL17" s="23" t="b">
        <v>1</v>
      </c>
      <c r="BM17" s="23" t="b">
        <v>1</v>
      </c>
      <c r="BN17" s="23" t="b">
        <v>1</v>
      </c>
      <c r="BO17" s="23" t="b">
        <v>1</v>
      </c>
      <c r="BP17" s="23" t="b">
        <v>1</v>
      </c>
      <c r="BQ17" s="23" t="b">
        <v>1</v>
      </c>
      <c r="BR17" s="23" t="b">
        <v>1</v>
      </c>
      <c r="BS17" s="23" t="b">
        <v>1</v>
      </c>
    </row>
    <row r="18">
      <c r="A18" s="23" t="s">
        <v>188</v>
      </c>
      <c r="B18" s="23" t="s">
        <v>2513</v>
      </c>
      <c r="C18" s="23" t="b">
        <v>0</v>
      </c>
      <c r="D18" s="23">
        <v>0.203</v>
      </c>
      <c r="E18" s="23" t="b">
        <f t="shared" si="1"/>
        <v>0</v>
      </c>
      <c r="F18" s="23" t="b">
        <v>1</v>
      </c>
      <c r="G18" s="23" t="b">
        <f t="shared" si="2"/>
        <v>0</v>
      </c>
      <c r="H18" s="23" t="b">
        <v>1</v>
      </c>
      <c r="I18" s="23" t="b">
        <f t="shared" si="3"/>
        <v>0</v>
      </c>
      <c r="J18" s="23" t="b">
        <v>1</v>
      </c>
      <c r="K18" s="23" t="b">
        <f t="shared" si="4"/>
        <v>0</v>
      </c>
      <c r="L18" s="23" t="b">
        <v>1</v>
      </c>
      <c r="M18" s="23" t="b">
        <f t="shared" si="5"/>
        <v>0</v>
      </c>
      <c r="N18" s="23" t="b">
        <v>1</v>
      </c>
      <c r="O18" s="23" t="b">
        <f t="shared" si="6"/>
        <v>0</v>
      </c>
      <c r="P18" s="23" t="b">
        <v>1</v>
      </c>
      <c r="Q18" s="23" t="b">
        <f t="shared" si="7"/>
        <v>0</v>
      </c>
      <c r="R18" s="23" t="b">
        <v>1</v>
      </c>
      <c r="S18" s="23" t="b">
        <f t="shared" si="8"/>
        <v>0</v>
      </c>
      <c r="T18" s="23" t="b">
        <v>1</v>
      </c>
      <c r="U18" s="23" t="b">
        <f t="shared" si="9"/>
        <v>0</v>
      </c>
      <c r="V18" s="23" t="b">
        <v>1</v>
      </c>
      <c r="W18" s="23" t="b">
        <f t="shared" si="10"/>
        <v>0</v>
      </c>
      <c r="X18" s="23" t="b">
        <v>1</v>
      </c>
      <c r="Y18" s="23" t="b">
        <f t="shared" si="11"/>
        <v>0</v>
      </c>
      <c r="Z18" s="23" t="b">
        <v>1</v>
      </c>
      <c r="AA18" s="23" t="b">
        <f t="shared" si="12"/>
        <v>0</v>
      </c>
      <c r="AB18" s="23" t="b">
        <v>1</v>
      </c>
      <c r="AC18" s="23" t="b">
        <f t="shared" si="13"/>
        <v>0</v>
      </c>
      <c r="AD18" s="23" t="b">
        <v>1</v>
      </c>
      <c r="AG18" s="23">
        <v>0.4</v>
      </c>
      <c r="AH18" s="23">
        <f t="shared" si="14"/>
        <v>109</v>
      </c>
      <c r="AI18" s="23">
        <v>83.0</v>
      </c>
      <c r="AJ18" s="23">
        <v>192.0</v>
      </c>
      <c r="AK18" s="23">
        <f t="shared" si="15"/>
        <v>56.77083333</v>
      </c>
      <c r="AM18" s="23" t="s">
        <v>291</v>
      </c>
      <c r="AN18" s="23" t="s">
        <v>2504</v>
      </c>
      <c r="AO18" s="23" t="b">
        <v>0</v>
      </c>
      <c r="AP18" s="23">
        <v>0.983</v>
      </c>
      <c r="AQ18" s="23" t="b">
        <v>0</v>
      </c>
      <c r="AR18" s="23" t="b">
        <v>0</v>
      </c>
      <c r="AS18" s="23" t="b">
        <v>0</v>
      </c>
      <c r="AT18" s="23" t="b">
        <v>0</v>
      </c>
      <c r="AU18" s="23" t="b">
        <v>0</v>
      </c>
      <c r="AV18" s="23" t="b">
        <v>0</v>
      </c>
      <c r="AW18" s="23" t="b">
        <v>0</v>
      </c>
      <c r="AX18" s="23" t="b">
        <v>0</v>
      </c>
      <c r="AY18" s="23" t="b">
        <v>0</v>
      </c>
      <c r="AZ18" s="23" t="b">
        <v>0</v>
      </c>
      <c r="BA18" s="23" t="b">
        <v>0</v>
      </c>
      <c r="BB18" s="23" t="b">
        <v>0</v>
      </c>
      <c r="BE18" s="23" t="s">
        <v>361</v>
      </c>
      <c r="BF18" s="23" t="s">
        <v>2524</v>
      </c>
      <c r="BG18" s="23" t="b">
        <v>1</v>
      </c>
      <c r="BH18" s="23">
        <v>0.721</v>
      </c>
      <c r="BI18" s="23" t="b">
        <v>0</v>
      </c>
      <c r="BJ18" s="23" t="b">
        <v>0</v>
      </c>
      <c r="BK18" s="23" t="b">
        <v>0</v>
      </c>
      <c r="BL18" s="23" t="b">
        <v>0</v>
      </c>
      <c r="BM18" s="23" t="b">
        <v>0</v>
      </c>
      <c r="BN18" s="23" t="b">
        <v>1</v>
      </c>
      <c r="BO18" s="23" t="b">
        <v>1</v>
      </c>
      <c r="BP18" s="23" t="b">
        <v>1</v>
      </c>
      <c r="BQ18" s="23" t="b">
        <v>1</v>
      </c>
      <c r="BR18" s="23" t="b">
        <v>1</v>
      </c>
      <c r="BS18" s="23" t="b">
        <v>1</v>
      </c>
    </row>
    <row r="19">
      <c r="A19" s="23" t="s">
        <v>196</v>
      </c>
      <c r="B19" s="23" t="s">
        <v>2486</v>
      </c>
      <c r="C19" s="23" t="b">
        <v>0</v>
      </c>
      <c r="D19" s="23">
        <v>0.948</v>
      </c>
      <c r="E19" s="23" t="b">
        <f t="shared" si="1"/>
        <v>1</v>
      </c>
      <c r="F19" s="23" t="b">
        <v>0</v>
      </c>
      <c r="G19" s="23" t="b">
        <f t="shared" si="2"/>
        <v>1</v>
      </c>
      <c r="H19" s="23" t="b">
        <v>0</v>
      </c>
      <c r="I19" s="23" t="b">
        <f t="shared" si="3"/>
        <v>1</v>
      </c>
      <c r="J19" s="23" t="b">
        <v>0</v>
      </c>
      <c r="K19" s="23" t="b">
        <f t="shared" si="4"/>
        <v>1</v>
      </c>
      <c r="L19" s="23" t="b">
        <v>0</v>
      </c>
      <c r="M19" s="23" t="b">
        <f t="shared" si="5"/>
        <v>1</v>
      </c>
      <c r="N19" s="23" t="b">
        <v>0</v>
      </c>
      <c r="O19" s="23" t="b">
        <f t="shared" si="6"/>
        <v>1</v>
      </c>
      <c r="P19" s="23" t="b">
        <v>0</v>
      </c>
      <c r="Q19" s="23" t="b">
        <f t="shared" si="7"/>
        <v>1</v>
      </c>
      <c r="R19" s="23" t="b">
        <v>0</v>
      </c>
      <c r="S19" s="23" t="b">
        <f t="shared" si="8"/>
        <v>1</v>
      </c>
      <c r="T19" s="23" t="b">
        <v>0</v>
      </c>
      <c r="U19" s="23" t="b">
        <f t="shared" si="9"/>
        <v>1</v>
      </c>
      <c r="V19" s="23" t="b">
        <v>0</v>
      </c>
      <c r="W19" s="23" t="b">
        <f t="shared" si="10"/>
        <v>1</v>
      </c>
      <c r="X19" s="23" t="b">
        <v>0</v>
      </c>
      <c r="Y19" s="23" t="b">
        <f t="shared" si="11"/>
        <v>1</v>
      </c>
      <c r="Z19" s="23" t="b">
        <v>0</v>
      </c>
      <c r="AA19" s="23" t="b">
        <f t="shared" si="12"/>
        <v>1</v>
      </c>
      <c r="AB19" s="23" t="b">
        <v>0</v>
      </c>
      <c r="AC19" s="23" t="b">
        <f t="shared" si="13"/>
        <v>0</v>
      </c>
      <c r="AD19" s="23" t="b">
        <v>1</v>
      </c>
      <c r="AG19" s="23">
        <v>0.45</v>
      </c>
      <c r="AH19" s="23">
        <f t="shared" si="14"/>
        <v>103</v>
      </c>
      <c r="AI19" s="23">
        <v>89.0</v>
      </c>
      <c r="AJ19" s="23">
        <v>192.0</v>
      </c>
      <c r="AK19" s="23">
        <f t="shared" si="15"/>
        <v>53.64583333</v>
      </c>
      <c r="AM19" s="23" t="s">
        <v>309</v>
      </c>
      <c r="AN19" s="23" t="s">
        <v>2510</v>
      </c>
      <c r="AO19" s="23" t="b">
        <v>0</v>
      </c>
      <c r="AP19" s="23">
        <v>0.547</v>
      </c>
      <c r="AQ19" s="23" t="b">
        <v>0</v>
      </c>
      <c r="AR19" s="23" t="b">
        <v>0</v>
      </c>
      <c r="AS19" s="23" t="b">
        <v>0</v>
      </c>
      <c r="AT19" s="23" t="b">
        <v>0</v>
      </c>
      <c r="AU19" s="23" t="b">
        <v>0</v>
      </c>
      <c r="AV19" s="23" t="b">
        <v>0</v>
      </c>
      <c r="AW19" s="23" t="b">
        <v>0</v>
      </c>
      <c r="AX19" s="23" t="b">
        <v>0</v>
      </c>
      <c r="AY19" s="23" t="b">
        <v>0</v>
      </c>
      <c r="AZ19" s="23" t="b">
        <v>0</v>
      </c>
      <c r="BA19" s="23" t="b">
        <v>1</v>
      </c>
      <c r="BB19" s="23" t="b">
        <v>1</v>
      </c>
      <c r="BE19" s="23" t="s">
        <v>400</v>
      </c>
      <c r="BF19" s="23" t="s">
        <v>2532</v>
      </c>
      <c r="BG19" s="23" t="b">
        <v>1</v>
      </c>
      <c r="BH19" s="23">
        <v>0.472</v>
      </c>
      <c r="BI19" s="23" t="b">
        <v>0</v>
      </c>
      <c r="BJ19" s="23" t="b">
        <v>0</v>
      </c>
      <c r="BK19" s="23" t="b">
        <v>0</v>
      </c>
      <c r="BL19" s="23" t="b">
        <v>0</v>
      </c>
      <c r="BM19" s="23" t="b">
        <v>0</v>
      </c>
      <c r="BN19" s="23" t="b">
        <v>0</v>
      </c>
      <c r="BO19" s="23" t="b">
        <v>0</v>
      </c>
      <c r="BP19" s="23" t="b">
        <v>0</v>
      </c>
      <c r="BQ19" s="23" t="b">
        <v>0</v>
      </c>
      <c r="BR19" s="23" t="b">
        <v>0</v>
      </c>
      <c r="BS19" s="23" t="b">
        <v>1</v>
      </c>
    </row>
    <row r="20">
      <c r="A20" s="23" t="s">
        <v>205</v>
      </c>
      <c r="B20" s="23" t="s">
        <v>2488</v>
      </c>
      <c r="C20" s="23" t="b">
        <v>1</v>
      </c>
      <c r="D20" s="23">
        <v>0.821</v>
      </c>
      <c r="E20" s="23" t="b">
        <f t="shared" si="1"/>
        <v>1</v>
      </c>
      <c r="F20" s="23" t="b">
        <v>1</v>
      </c>
      <c r="G20" s="23" t="b">
        <f t="shared" si="2"/>
        <v>1</v>
      </c>
      <c r="H20" s="23" t="b">
        <v>1</v>
      </c>
      <c r="I20" s="23" t="b">
        <f t="shared" si="3"/>
        <v>1</v>
      </c>
      <c r="J20" s="23" t="b">
        <v>1</v>
      </c>
      <c r="K20" s="23" t="b">
        <f t="shared" si="4"/>
        <v>1</v>
      </c>
      <c r="L20" s="23" t="b">
        <v>1</v>
      </c>
      <c r="M20" s="23" t="b">
        <f t="shared" si="5"/>
        <v>1</v>
      </c>
      <c r="N20" s="23" t="b">
        <v>1</v>
      </c>
      <c r="O20" s="23" t="b">
        <f t="shared" si="6"/>
        <v>1</v>
      </c>
      <c r="P20" s="23" t="b">
        <v>1</v>
      </c>
      <c r="Q20" s="23" t="b">
        <f t="shared" si="7"/>
        <v>1</v>
      </c>
      <c r="R20" s="23" t="b">
        <v>1</v>
      </c>
      <c r="S20" s="23" t="b">
        <f t="shared" si="8"/>
        <v>1</v>
      </c>
      <c r="T20" s="23" t="b">
        <v>1</v>
      </c>
      <c r="U20" s="23" t="b">
        <f t="shared" si="9"/>
        <v>1</v>
      </c>
      <c r="V20" s="23" t="b">
        <v>1</v>
      </c>
      <c r="W20" s="23" t="b">
        <f t="shared" si="10"/>
        <v>1</v>
      </c>
      <c r="X20" s="23" t="b">
        <v>1</v>
      </c>
      <c r="Y20" s="23" t="b">
        <f t="shared" si="11"/>
        <v>0</v>
      </c>
      <c r="Z20" s="23" t="b">
        <v>0</v>
      </c>
      <c r="AA20" s="23" t="b">
        <f t="shared" si="12"/>
        <v>0</v>
      </c>
      <c r="AB20" s="23" t="b">
        <v>0</v>
      </c>
      <c r="AC20" s="23" t="b">
        <f t="shared" si="13"/>
        <v>0</v>
      </c>
      <c r="AD20" s="23" t="b">
        <v>0</v>
      </c>
      <c r="AG20" s="23">
        <v>0.5</v>
      </c>
      <c r="AH20" s="23">
        <f t="shared" si="14"/>
        <v>100</v>
      </c>
      <c r="AI20" s="23">
        <v>92.0</v>
      </c>
      <c r="AJ20" s="23">
        <v>192.0</v>
      </c>
      <c r="AK20" s="23">
        <f t="shared" si="15"/>
        <v>52.08333333</v>
      </c>
      <c r="AM20" s="23" t="s">
        <v>497</v>
      </c>
      <c r="AN20" s="23" t="s">
        <v>2557</v>
      </c>
      <c r="AO20" s="23" t="b">
        <v>0</v>
      </c>
      <c r="AP20" s="23">
        <v>0.013</v>
      </c>
      <c r="AQ20" s="23" t="b">
        <v>1</v>
      </c>
      <c r="AR20" s="23" t="b">
        <v>1</v>
      </c>
      <c r="AS20" s="23" t="b">
        <v>1</v>
      </c>
      <c r="AT20" s="23" t="b">
        <v>1</v>
      </c>
      <c r="AU20" s="23" t="b">
        <v>1</v>
      </c>
      <c r="AV20" s="23" t="b">
        <v>1</v>
      </c>
      <c r="AW20" s="23" t="b">
        <v>1</v>
      </c>
      <c r="AX20" s="23" t="b">
        <v>1</v>
      </c>
      <c r="AY20" s="23" t="b">
        <v>1</v>
      </c>
      <c r="AZ20" s="23" t="b">
        <v>1</v>
      </c>
      <c r="BA20" s="23" t="b">
        <v>1</v>
      </c>
      <c r="BB20" s="23" t="b">
        <v>1</v>
      </c>
      <c r="BE20" s="23" t="s">
        <v>408</v>
      </c>
      <c r="BF20" s="23" t="s">
        <v>2534</v>
      </c>
      <c r="BG20" s="23" t="b">
        <v>1</v>
      </c>
      <c r="BH20" s="23">
        <v>0.998</v>
      </c>
      <c r="BI20" s="23" t="b">
        <v>1</v>
      </c>
      <c r="BJ20" s="23" t="b">
        <v>1</v>
      </c>
      <c r="BK20" s="23" t="b">
        <v>1</v>
      </c>
      <c r="BL20" s="23" t="b">
        <v>1</v>
      </c>
      <c r="BM20" s="23" t="b">
        <v>1</v>
      </c>
      <c r="BN20" s="23" t="b">
        <v>1</v>
      </c>
      <c r="BO20" s="23" t="b">
        <v>1</v>
      </c>
      <c r="BP20" s="23" t="b">
        <v>1</v>
      </c>
      <c r="BQ20" s="23" t="b">
        <v>1</v>
      </c>
      <c r="BR20" s="23" t="b">
        <v>1</v>
      </c>
      <c r="BS20" s="23" t="b">
        <v>1</v>
      </c>
    </row>
    <row r="21" ht="15.75" customHeight="1">
      <c r="A21" s="23" t="s">
        <v>213</v>
      </c>
      <c r="B21" s="23" t="s">
        <v>2490</v>
      </c>
      <c r="C21" s="23" t="b">
        <v>1</v>
      </c>
      <c r="D21" s="23">
        <v>0.925</v>
      </c>
      <c r="E21" s="23" t="b">
        <f t="shared" si="1"/>
        <v>1</v>
      </c>
      <c r="F21" s="23" t="b">
        <v>1</v>
      </c>
      <c r="G21" s="23" t="b">
        <f t="shared" si="2"/>
        <v>1</v>
      </c>
      <c r="H21" s="23" t="b">
        <v>1</v>
      </c>
      <c r="I21" s="23" t="b">
        <f t="shared" si="3"/>
        <v>1</v>
      </c>
      <c r="J21" s="23" t="b">
        <v>1</v>
      </c>
      <c r="K21" s="23" t="b">
        <f t="shared" si="4"/>
        <v>1</v>
      </c>
      <c r="L21" s="23" t="b">
        <v>1</v>
      </c>
      <c r="M21" s="23" t="b">
        <f t="shared" si="5"/>
        <v>1</v>
      </c>
      <c r="N21" s="23" t="b">
        <v>1</v>
      </c>
      <c r="O21" s="23" t="b">
        <f t="shared" si="6"/>
        <v>1</v>
      </c>
      <c r="P21" s="23" t="b">
        <v>1</v>
      </c>
      <c r="Q21" s="23" t="b">
        <f t="shared" si="7"/>
        <v>1</v>
      </c>
      <c r="R21" s="23" t="b">
        <v>1</v>
      </c>
      <c r="S21" s="23" t="b">
        <f t="shared" si="8"/>
        <v>1</v>
      </c>
      <c r="T21" s="23" t="b">
        <v>1</v>
      </c>
      <c r="U21" s="23" t="b">
        <f t="shared" si="9"/>
        <v>1</v>
      </c>
      <c r="V21" s="23" t="b">
        <v>1</v>
      </c>
      <c r="W21" s="23" t="b">
        <f t="shared" si="10"/>
        <v>1</v>
      </c>
      <c r="X21" s="23" t="b">
        <v>1</v>
      </c>
      <c r="Y21" s="23" t="b">
        <f t="shared" si="11"/>
        <v>1</v>
      </c>
      <c r="Z21" s="23" t="b">
        <v>1</v>
      </c>
      <c r="AA21" s="23" t="b">
        <f t="shared" si="12"/>
        <v>1</v>
      </c>
      <c r="AB21" s="23" t="b">
        <v>1</v>
      </c>
      <c r="AC21" s="23" t="b">
        <f t="shared" si="13"/>
        <v>0</v>
      </c>
      <c r="AD21" s="23" t="b">
        <v>0</v>
      </c>
      <c r="AG21" s="23">
        <v>0.55</v>
      </c>
      <c r="AH21" s="23">
        <f t="shared" si="14"/>
        <v>102</v>
      </c>
      <c r="AI21" s="23">
        <v>90.0</v>
      </c>
      <c r="AJ21" s="23">
        <v>192.0</v>
      </c>
      <c r="AK21" s="23">
        <f t="shared" si="15"/>
        <v>53.125</v>
      </c>
      <c r="AM21" s="23" t="s">
        <v>930</v>
      </c>
      <c r="AN21" s="23" t="s">
        <v>2533</v>
      </c>
      <c r="AO21" s="23" t="b">
        <v>0</v>
      </c>
      <c r="AP21" s="23">
        <v>0.044</v>
      </c>
      <c r="AQ21" s="23" t="b">
        <v>1</v>
      </c>
      <c r="AR21" s="23" t="b">
        <v>1</v>
      </c>
      <c r="AS21" s="23" t="b">
        <v>1</v>
      </c>
      <c r="AT21" s="23" t="b">
        <v>1</v>
      </c>
      <c r="AU21" s="23" t="b">
        <v>1</v>
      </c>
      <c r="AV21" s="23" t="b">
        <v>1</v>
      </c>
      <c r="AW21" s="23" t="b">
        <v>1</v>
      </c>
      <c r="AX21" s="23" t="b">
        <v>1</v>
      </c>
      <c r="AY21" s="23" t="b">
        <v>1</v>
      </c>
      <c r="AZ21" s="23" t="b">
        <v>1</v>
      </c>
      <c r="BA21" s="23" t="b">
        <v>1</v>
      </c>
      <c r="BB21" s="23" t="b">
        <v>1</v>
      </c>
      <c r="BE21" s="23" t="s">
        <v>416</v>
      </c>
      <c r="BF21" s="23" t="s">
        <v>2536</v>
      </c>
      <c r="BG21" s="23" t="b">
        <v>1</v>
      </c>
      <c r="BH21" s="23">
        <v>0.99</v>
      </c>
      <c r="BI21" s="23" t="b">
        <v>1</v>
      </c>
      <c r="BJ21" s="23" t="b">
        <v>1</v>
      </c>
      <c r="BK21" s="23" t="b">
        <v>1</v>
      </c>
      <c r="BL21" s="23" t="b">
        <v>1</v>
      </c>
      <c r="BM21" s="23" t="b">
        <v>1</v>
      </c>
      <c r="BN21" s="23" t="b">
        <v>1</v>
      </c>
      <c r="BO21" s="23" t="b">
        <v>1</v>
      </c>
      <c r="BP21" s="23" t="b">
        <v>1</v>
      </c>
      <c r="BQ21" s="23" t="b">
        <v>1</v>
      </c>
      <c r="BR21" s="23" t="b">
        <v>1</v>
      </c>
      <c r="BS21" s="23" t="b">
        <v>1</v>
      </c>
    </row>
    <row r="22" ht="15.75" customHeight="1">
      <c r="A22" s="23" t="s">
        <v>221</v>
      </c>
      <c r="B22" s="23" t="s">
        <v>2492</v>
      </c>
      <c r="C22" s="23" t="b">
        <v>1</v>
      </c>
      <c r="D22" s="23">
        <v>0.414</v>
      </c>
      <c r="E22" s="23" t="b">
        <f t="shared" si="1"/>
        <v>1</v>
      </c>
      <c r="F22" s="23" t="b">
        <v>1</v>
      </c>
      <c r="G22" s="23" t="b">
        <f t="shared" si="2"/>
        <v>1</v>
      </c>
      <c r="H22" s="23" t="b">
        <v>1</v>
      </c>
      <c r="I22" s="23" t="b">
        <f t="shared" si="3"/>
        <v>0</v>
      </c>
      <c r="J22" s="23" t="b">
        <v>0</v>
      </c>
      <c r="K22" s="23" t="b">
        <f t="shared" si="4"/>
        <v>0</v>
      </c>
      <c r="L22" s="23" t="b">
        <v>0</v>
      </c>
      <c r="M22" s="23" t="b">
        <f t="shared" si="5"/>
        <v>0</v>
      </c>
      <c r="N22" s="23" t="b">
        <v>0</v>
      </c>
      <c r="O22" s="23" t="b">
        <f t="shared" si="6"/>
        <v>0</v>
      </c>
      <c r="P22" s="23" t="b">
        <v>0</v>
      </c>
      <c r="Q22" s="23" t="b">
        <f t="shared" si="7"/>
        <v>0</v>
      </c>
      <c r="R22" s="23" t="b">
        <v>0</v>
      </c>
      <c r="S22" s="23" t="b">
        <f t="shared" si="8"/>
        <v>0</v>
      </c>
      <c r="T22" s="23" t="b">
        <v>0</v>
      </c>
      <c r="U22" s="23" t="b">
        <f t="shared" si="9"/>
        <v>0</v>
      </c>
      <c r="V22" s="23" t="b">
        <v>0</v>
      </c>
      <c r="W22" s="23" t="b">
        <f t="shared" si="10"/>
        <v>0</v>
      </c>
      <c r="X22" s="23" t="b">
        <v>0</v>
      </c>
      <c r="Y22" s="23" t="b">
        <f t="shared" si="11"/>
        <v>0</v>
      </c>
      <c r="Z22" s="23" t="b">
        <v>0</v>
      </c>
      <c r="AA22" s="23" t="b">
        <f t="shared" si="12"/>
        <v>0</v>
      </c>
      <c r="AB22" s="23" t="b">
        <v>0</v>
      </c>
      <c r="AC22" s="23" t="b">
        <f t="shared" si="13"/>
        <v>0</v>
      </c>
      <c r="AD22" s="23" t="b">
        <v>0</v>
      </c>
      <c r="AG22" s="23">
        <v>0.6</v>
      </c>
      <c r="AH22" s="23">
        <f t="shared" si="14"/>
        <v>98</v>
      </c>
      <c r="AI22" s="23">
        <v>94.0</v>
      </c>
      <c r="AJ22" s="23">
        <v>192.0</v>
      </c>
      <c r="AK22" s="23">
        <f t="shared" si="15"/>
        <v>51.04166667</v>
      </c>
      <c r="AM22" s="23" t="s">
        <v>937</v>
      </c>
      <c r="AN22" s="23" t="s">
        <v>2618</v>
      </c>
      <c r="AO22" s="23" t="b">
        <v>0</v>
      </c>
      <c r="AP22" s="23">
        <v>0.772</v>
      </c>
      <c r="AQ22" s="23" t="b">
        <v>0</v>
      </c>
      <c r="AR22" s="23" t="b">
        <v>0</v>
      </c>
      <c r="AS22" s="23" t="b">
        <v>0</v>
      </c>
      <c r="AT22" s="23" t="b">
        <v>0</v>
      </c>
      <c r="AU22" s="23" t="b">
        <v>0</v>
      </c>
      <c r="AV22" s="23" t="b">
        <v>0</v>
      </c>
      <c r="AW22" s="23" t="b">
        <v>0</v>
      </c>
      <c r="AX22" s="23" t="b">
        <v>0</v>
      </c>
      <c r="AY22" s="23" t="b">
        <v>0</v>
      </c>
      <c r="AZ22" s="23" t="b">
        <v>0</v>
      </c>
      <c r="BA22" s="23" t="b">
        <v>0</v>
      </c>
      <c r="BB22" s="23" t="b">
        <v>0</v>
      </c>
      <c r="BE22" s="23" t="s">
        <v>424</v>
      </c>
      <c r="BF22" s="23" t="s">
        <v>2538</v>
      </c>
      <c r="BG22" s="23" t="b">
        <v>1</v>
      </c>
      <c r="BH22" s="23">
        <v>0.093</v>
      </c>
      <c r="BI22" s="23" t="b">
        <v>0</v>
      </c>
      <c r="BJ22" s="23" t="b">
        <v>0</v>
      </c>
      <c r="BK22" s="23" t="b">
        <v>0</v>
      </c>
      <c r="BL22" s="23" t="b">
        <v>0</v>
      </c>
      <c r="BM22" s="23" t="b">
        <v>0</v>
      </c>
      <c r="BN22" s="23" t="b">
        <v>0</v>
      </c>
      <c r="BO22" s="23" t="b">
        <v>0</v>
      </c>
      <c r="BP22" s="23" t="b">
        <v>0</v>
      </c>
      <c r="BQ22" s="23" t="b">
        <v>0</v>
      </c>
      <c r="BR22" s="23" t="b">
        <v>0</v>
      </c>
      <c r="BS22" s="23" t="b">
        <v>0</v>
      </c>
    </row>
    <row r="23" ht="15.75" customHeight="1">
      <c r="A23" s="23" t="s">
        <v>229</v>
      </c>
      <c r="B23" s="23" t="s">
        <v>2494</v>
      </c>
      <c r="C23" s="23" t="b">
        <v>1</v>
      </c>
      <c r="D23" s="23">
        <v>0.357</v>
      </c>
      <c r="E23" s="23" t="b">
        <f t="shared" si="1"/>
        <v>1</v>
      </c>
      <c r="F23" s="23" t="b">
        <v>1</v>
      </c>
      <c r="G23" s="23" t="b">
        <f t="shared" si="2"/>
        <v>0</v>
      </c>
      <c r="H23" s="23" t="b">
        <v>0</v>
      </c>
      <c r="I23" s="23" t="b">
        <f t="shared" si="3"/>
        <v>0</v>
      </c>
      <c r="J23" s="23" t="b">
        <v>0</v>
      </c>
      <c r="K23" s="23" t="b">
        <f t="shared" si="4"/>
        <v>0</v>
      </c>
      <c r="L23" s="23" t="b">
        <v>0</v>
      </c>
      <c r="M23" s="23" t="b">
        <f t="shared" si="5"/>
        <v>0</v>
      </c>
      <c r="N23" s="23" t="b">
        <v>0</v>
      </c>
      <c r="O23" s="23" t="b">
        <f t="shared" si="6"/>
        <v>0</v>
      </c>
      <c r="P23" s="23" t="b">
        <v>0</v>
      </c>
      <c r="Q23" s="23" t="b">
        <f t="shared" si="7"/>
        <v>0</v>
      </c>
      <c r="R23" s="23" t="b">
        <v>0</v>
      </c>
      <c r="S23" s="23" t="b">
        <f t="shared" si="8"/>
        <v>0</v>
      </c>
      <c r="T23" s="23" t="b">
        <v>0</v>
      </c>
      <c r="U23" s="23" t="b">
        <f t="shared" si="9"/>
        <v>0</v>
      </c>
      <c r="V23" s="23" t="b">
        <v>0</v>
      </c>
      <c r="W23" s="23" t="b">
        <f t="shared" si="10"/>
        <v>0</v>
      </c>
      <c r="X23" s="23" t="b">
        <v>0</v>
      </c>
      <c r="Y23" s="23" t="b">
        <f t="shared" si="11"/>
        <v>0</v>
      </c>
      <c r="Z23" s="23" t="b">
        <v>0</v>
      </c>
      <c r="AA23" s="23" t="b">
        <f t="shared" si="12"/>
        <v>0</v>
      </c>
      <c r="AB23" s="23" t="b">
        <v>0</v>
      </c>
      <c r="AC23" s="23" t="b">
        <f t="shared" si="13"/>
        <v>0</v>
      </c>
      <c r="AD23" s="23" t="b">
        <v>0</v>
      </c>
      <c r="AG23" s="23">
        <v>0.65</v>
      </c>
      <c r="AH23" s="23">
        <f t="shared" si="14"/>
        <v>93</v>
      </c>
      <c r="AI23" s="23">
        <v>99.0</v>
      </c>
      <c r="AJ23" s="23">
        <v>192.0</v>
      </c>
      <c r="AK23" s="23">
        <f t="shared" si="15"/>
        <v>48.4375</v>
      </c>
      <c r="AM23" s="23" t="s">
        <v>963</v>
      </c>
      <c r="AN23" s="23" t="s">
        <v>2620</v>
      </c>
      <c r="AO23" s="23" t="b">
        <v>0</v>
      </c>
      <c r="AP23" s="23">
        <v>0.79</v>
      </c>
      <c r="AQ23" s="23" t="b">
        <v>0</v>
      </c>
      <c r="AR23" s="23" t="b">
        <v>0</v>
      </c>
      <c r="AS23" s="23" t="b">
        <v>0</v>
      </c>
      <c r="AT23" s="23" t="b">
        <v>0</v>
      </c>
      <c r="AU23" s="23" t="b">
        <v>0</v>
      </c>
      <c r="AV23" s="23" t="b">
        <v>0</v>
      </c>
      <c r="AW23" s="23" t="b">
        <v>0</v>
      </c>
      <c r="AX23" s="23" t="b">
        <v>0</v>
      </c>
      <c r="AY23" s="23" t="b">
        <v>0</v>
      </c>
      <c r="AZ23" s="23" t="b">
        <v>0</v>
      </c>
      <c r="BA23" s="23" t="b">
        <v>0</v>
      </c>
      <c r="BB23" s="23" t="b">
        <v>0</v>
      </c>
      <c r="BE23" s="23" t="s">
        <v>433</v>
      </c>
      <c r="BF23" s="23" t="s">
        <v>2540</v>
      </c>
      <c r="BG23" s="23" t="b">
        <v>1</v>
      </c>
      <c r="BH23" s="23">
        <v>0.925</v>
      </c>
      <c r="BI23" s="23" t="b">
        <v>0</v>
      </c>
      <c r="BJ23" s="23" t="b">
        <v>1</v>
      </c>
      <c r="BK23" s="23" t="b">
        <v>1</v>
      </c>
      <c r="BL23" s="23" t="b">
        <v>1</v>
      </c>
      <c r="BM23" s="23" t="b">
        <v>1</v>
      </c>
      <c r="BN23" s="23" t="b">
        <v>1</v>
      </c>
      <c r="BO23" s="23" t="b">
        <v>1</v>
      </c>
      <c r="BP23" s="23" t="b">
        <v>1</v>
      </c>
      <c r="BQ23" s="23" t="b">
        <v>1</v>
      </c>
      <c r="BR23" s="23" t="b">
        <v>1</v>
      </c>
      <c r="BS23" s="23" t="b">
        <v>1</v>
      </c>
    </row>
    <row r="24" ht="15.75" customHeight="1">
      <c r="A24" s="23" t="s">
        <v>237</v>
      </c>
      <c r="B24" s="23" t="s">
        <v>2496</v>
      </c>
      <c r="C24" s="23" t="b">
        <v>1</v>
      </c>
      <c r="D24" s="23">
        <v>0.958</v>
      </c>
      <c r="E24" s="23" t="b">
        <f t="shared" si="1"/>
        <v>1</v>
      </c>
      <c r="F24" s="23" t="b">
        <v>1</v>
      </c>
      <c r="G24" s="23" t="b">
        <f t="shared" si="2"/>
        <v>1</v>
      </c>
      <c r="H24" s="23" t="b">
        <v>1</v>
      </c>
      <c r="I24" s="23" t="b">
        <f t="shared" si="3"/>
        <v>1</v>
      </c>
      <c r="J24" s="23" t="b">
        <v>1</v>
      </c>
      <c r="K24" s="23" t="b">
        <f t="shared" si="4"/>
        <v>1</v>
      </c>
      <c r="L24" s="23" t="b">
        <v>1</v>
      </c>
      <c r="M24" s="23" t="b">
        <f t="shared" si="5"/>
        <v>1</v>
      </c>
      <c r="N24" s="23" t="b">
        <v>1</v>
      </c>
      <c r="O24" s="23" t="b">
        <f t="shared" si="6"/>
        <v>1</v>
      </c>
      <c r="P24" s="23" t="b">
        <v>1</v>
      </c>
      <c r="Q24" s="23" t="b">
        <f t="shared" si="7"/>
        <v>1</v>
      </c>
      <c r="R24" s="23" t="b">
        <v>1</v>
      </c>
      <c r="S24" s="23" t="b">
        <f t="shared" si="8"/>
        <v>1</v>
      </c>
      <c r="T24" s="23" t="b">
        <v>1</v>
      </c>
      <c r="U24" s="23" t="b">
        <f t="shared" si="9"/>
        <v>1</v>
      </c>
      <c r="V24" s="23" t="b">
        <v>1</v>
      </c>
      <c r="W24" s="23" t="b">
        <f t="shared" si="10"/>
        <v>1</v>
      </c>
      <c r="X24" s="23" t="b">
        <v>1</v>
      </c>
      <c r="Y24" s="23" t="b">
        <f t="shared" si="11"/>
        <v>1</v>
      </c>
      <c r="Z24" s="23" t="b">
        <v>1</v>
      </c>
      <c r="AA24" s="23" t="b">
        <f t="shared" si="12"/>
        <v>1</v>
      </c>
      <c r="AB24" s="23" t="b">
        <v>1</v>
      </c>
      <c r="AC24" s="23" t="b">
        <f t="shared" si="13"/>
        <v>1</v>
      </c>
      <c r="AD24" s="23" t="b">
        <v>1</v>
      </c>
      <c r="AG24" s="23">
        <v>0.7</v>
      </c>
      <c r="AH24" s="23">
        <f t="shared" si="14"/>
        <v>88</v>
      </c>
      <c r="AI24" s="23">
        <v>104.0</v>
      </c>
      <c r="AJ24" s="23">
        <v>192.0</v>
      </c>
      <c r="AK24" s="23">
        <f t="shared" si="15"/>
        <v>45.83333333</v>
      </c>
      <c r="AM24" s="23" t="s">
        <v>1076</v>
      </c>
      <c r="AN24" s="23" t="s">
        <v>2629</v>
      </c>
      <c r="AO24" s="23" t="b">
        <v>0</v>
      </c>
      <c r="AP24" s="23">
        <v>0.988</v>
      </c>
      <c r="AQ24" s="23" t="b">
        <v>0</v>
      </c>
      <c r="AR24" s="23" t="b">
        <v>0</v>
      </c>
      <c r="AS24" s="23" t="b">
        <v>0</v>
      </c>
      <c r="AT24" s="23" t="b">
        <v>0</v>
      </c>
      <c r="AU24" s="23" t="b">
        <v>0</v>
      </c>
      <c r="AV24" s="23" t="b">
        <v>0</v>
      </c>
      <c r="AW24" s="23" t="b">
        <v>0</v>
      </c>
      <c r="AX24" s="23" t="b">
        <v>0</v>
      </c>
      <c r="AY24" s="23" t="b">
        <v>0</v>
      </c>
      <c r="AZ24" s="23" t="b">
        <v>0</v>
      </c>
      <c r="BA24" s="23" t="b">
        <v>0</v>
      </c>
      <c r="BB24" s="23" t="b">
        <v>0</v>
      </c>
      <c r="BE24" s="23" t="s">
        <v>439</v>
      </c>
      <c r="BF24" s="23" t="s">
        <v>2543</v>
      </c>
      <c r="BG24" s="23" t="b">
        <v>1</v>
      </c>
      <c r="BH24" s="23">
        <v>0.846</v>
      </c>
      <c r="BI24" s="23" t="b">
        <v>0</v>
      </c>
      <c r="BJ24" s="23" t="b">
        <v>0</v>
      </c>
      <c r="BK24" s="23" t="b">
        <v>0</v>
      </c>
      <c r="BL24" s="23" t="b">
        <v>1</v>
      </c>
      <c r="BM24" s="23" t="b">
        <v>1</v>
      </c>
      <c r="BN24" s="23" t="b">
        <v>1</v>
      </c>
      <c r="BO24" s="23" t="b">
        <v>1</v>
      </c>
      <c r="BP24" s="23" t="b">
        <v>1</v>
      </c>
      <c r="BQ24" s="23" t="b">
        <v>1</v>
      </c>
      <c r="BR24" s="23" t="b">
        <v>1</v>
      </c>
      <c r="BS24" s="23" t="b">
        <v>1</v>
      </c>
    </row>
    <row r="25" ht="15.75" customHeight="1">
      <c r="A25" s="23" t="s">
        <v>245</v>
      </c>
      <c r="B25" s="23" t="s">
        <v>2498</v>
      </c>
      <c r="C25" s="23" t="b">
        <v>1</v>
      </c>
      <c r="D25" s="23">
        <v>0.971</v>
      </c>
      <c r="E25" s="23" t="b">
        <f t="shared" si="1"/>
        <v>1</v>
      </c>
      <c r="F25" s="23" t="b">
        <v>1</v>
      </c>
      <c r="G25" s="23" t="b">
        <f t="shared" si="2"/>
        <v>1</v>
      </c>
      <c r="H25" s="23" t="b">
        <v>1</v>
      </c>
      <c r="I25" s="23" t="b">
        <f t="shared" si="3"/>
        <v>1</v>
      </c>
      <c r="J25" s="23" t="b">
        <v>1</v>
      </c>
      <c r="K25" s="23" t="b">
        <f t="shared" si="4"/>
        <v>1</v>
      </c>
      <c r="L25" s="23" t="b">
        <v>1</v>
      </c>
      <c r="M25" s="23" t="b">
        <f t="shared" si="5"/>
        <v>1</v>
      </c>
      <c r="N25" s="23" t="b">
        <v>1</v>
      </c>
      <c r="O25" s="23" t="b">
        <f t="shared" si="6"/>
        <v>1</v>
      </c>
      <c r="P25" s="23" t="b">
        <v>1</v>
      </c>
      <c r="Q25" s="23" t="b">
        <f t="shared" si="7"/>
        <v>1</v>
      </c>
      <c r="R25" s="23" t="b">
        <v>1</v>
      </c>
      <c r="S25" s="23" t="b">
        <f t="shared" si="8"/>
        <v>1</v>
      </c>
      <c r="T25" s="23" t="b">
        <v>1</v>
      </c>
      <c r="U25" s="23" t="b">
        <f t="shared" si="9"/>
        <v>1</v>
      </c>
      <c r="V25" s="23" t="b">
        <v>1</v>
      </c>
      <c r="W25" s="23" t="b">
        <f t="shared" si="10"/>
        <v>1</v>
      </c>
      <c r="X25" s="23" t="b">
        <v>1</v>
      </c>
      <c r="Y25" s="23" t="b">
        <f t="shared" si="11"/>
        <v>1</v>
      </c>
      <c r="Z25" s="23" t="b">
        <v>1</v>
      </c>
      <c r="AA25" s="23" t="b">
        <f t="shared" si="12"/>
        <v>1</v>
      </c>
      <c r="AB25" s="23" t="b">
        <v>1</v>
      </c>
      <c r="AC25" s="23" t="b">
        <f t="shared" si="13"/>
        <v>1</v>
      </c>
      <c r="AD25" s="23" t="b">
        <v>1</v>
      </c>
      <c r="AG25" s="23">
        <v>0.75</v>
      </c>
      <c r="AH25" s="23">
        <f t="shared" si="14"/>
        <v>84</v>
      </c>
      <c r="AI25" s="23">
        <v>108.0</v>
      </c>
      <c r="AJ25" s="23">
        <v>192.0</v>
      </c>
      <c r="AK25" s="23">
        <f t="shared" si="15"/>
        <v>43.75</v>
      </c>
      <c r="AM25" s="23" t="s">
        <v>1125</v>
      </c>
      <c r="AN25" s="23" t="s">
        <v>2634</v>
      </c>
      <c r="AO25" s="23" t="b">
        <v>0</v>
      </c>
      <c r="AP25" s="23">
        <v>0.464</v>
      </c>
      <c r="AQ25" s="23" t="b">
        <v>0</v>
      </c>
      <c r="AR25" s="23" t="b">
        <v>0</v>
      </c>
      <c r="AS25" s="23" t="b">
        <v>0</v>
      </c>
      <c r="AT25" s="23" t="b">
        <v>0</v>
      </c>
      <c r="AU25" s="23" t="b">
        <v>0</v>
      </c>
      <c r="AV25" s="23" t="b">
        <v>0</v>
      </c>
      <c r="AW25" s="23" t="b">
        <v>0</v>
      </c>
      <c r="AX25" s="23" t="b">
        <v>0</v>
      </c>
      <c r="AY25" s="23" t="b">
        <v>0</v>
      </c>
      <c r="AZ25" s="23" t="b">
        <v>1</v>
      </c>
      <c r="BA25" s="23" t="b">
        <v>1</v>
      </c>
      <c r="BB25" s="23" t="b">
        <v>1</v>
      </c>
      <c r="BE25" s="23" t="s">
        <v>446</v>
      </c>
      <c r="BF25" s="23" t="s">
        <v>2519</v>
      </c>
      <c r="BG25" s="23" t="b">
        <v>1</v>
      </c>
      <c r="BH25" s="23">
        <v>0.307</v>
      </c>
      <c r="BI25" s="23" t="b">
        <v>0</v>
      </c>
      <c r="BJ25" s="23" t="b">
        <v>0</v>
      </c>
      <c r="BK25" s="23" t="b">
        <v>0</v>
      </c>
      <c r="BL25" s="23" t="b">
        <v>0</v>
      </c>
      <c r="BM25" s="23" t="b">
        <v>0</v>
      </c>
      <c r="BN25" s="23" t="b">
        <v>0</v>
      </c>
      <c r="BO25" s="23" t="b">
        <v>0</v>
      </c>
      <c r="BP25" s="23" t="b">
        <v>0</v>
      </c>
      <c r="BQ25" s="23" t="b">
        <v>0</v>
      </c>
      <c r="BR25" s="23" t="b">
        <v>0</v>
      </c>
      <c r="BS25" s="23" t="b">
        <v>0</v>
      </c>
    </row>
    <row r="26" ht="15.75" customHeight="1">
      <c r="A26" s="23" t="s">
        <v>254</v>
      </c>
      <c r="B26" s="23" t="s">
        <v>2500</v>
      </c>
      <c r="C26" s="23" t="b">
        <v>1</v>
      </c>
      <c r="D26" s="23">
        <v>0.765</v>
      </c>
      <c r="E26" s="23" t="b">
        <f t="shared" si="1"/>
        <v>1</v>
      </c>
      <c r="F26" s="23" t="b">
        <v>1</v>
      </c>
      <c r="G26" s="23" t="b">
        <f t="shared" si="2"/>
        <v>1</v>
      </c>
      <c r="H26" s="23" t="b">
        <v>1</v>
      </c>
      <c r="I26" s="23" t="b">
        <f t="shared" si="3"/>
        <v>1</v>
      </c>
      <c r="J26" s="23" t="b">
        <v>1</v>
      </c>
      <c r="K26" s="23" t="b">
        <f t="shared" si="4"/>
        <v>1</v>
      </c>
      <c r="L26" s="23" t="b">
        <v>1</v>
      </c>
      <c r="M26" s="23" t="b">
        <f t="shared" si="5"/>
        <v>1</v>
      </c>
      <c r="N26" s="23" t="b">
        <v>1</v>
      </c>
      <c r="O26" s="23" t="b">
        <f t="shared" si="6"/>
        <v>1</v>
      </c>
      <c r="P26" s="23" t="b">
        <v>1</v>
      </c>
      <c r="Q26" s="23" t="b">
        <f t="shared" si="7"/>
        <v>1</v>
      </c>
      <c r="R26" s="23" t="b">
        <v>1</v>
      </c>
      <c r="S26" s="23" t="b">
        <f t="shared" si="8"/>
        <v>1</v>
      </c>
      <c r="T26" s="23" t="b">
        <v>1</v>
      </c>
      <c r="U26" s="23" t="b">
        <f t="shared" si="9"/>
        <v>1</v>
      </c>
      <c r="V26" s="23" t="b">
        <v>1</v>
      </c>
      <c r="W26" s="23" t="b">
        <f t="shared" si="10"/>
        <v>0</v>
      </c>
      <c r="X26" s="23" t="b">
        <v>0</v>
      </c>
      <c r="Y26" s="23" t="b">
        <f t="shared" si="11"/>
        <v>0</v>
      </c>
      <c r="Z26" s="23" t="b">
        <v>0</v>
      </c>
      <c r="AA26" s="23" t="b">
        <f t="shared" si="12"/>
        <v>0</v>
      </c>
      <c r="AB26" s="23" t="b">
        <v>0</v>
      </c>
      <c r="AC26" s="23" t="b">
        <f t="shared" si="13"/>
        <v>0</v>
      </c>
      <c r="AD26" s="23" t="b">
        <v>0</v>
      </c>
      <c r="AG26" s="23">
        <v>0.8</v>
      </c>
      <c r="AH26" s="23">
        <f t="shared" si="14"/>
        <v>82</v>
      </c>
      <c r="AI26" s="23">
        <v>110.0</v>
      </c>
      <c r="AJ26" s="23">
        <v>192.0</v>
      </c>
      <c r="AK26" s="23">
        <f t="shared" si="15"/>
        <v>42.70833333</v>
      </c>
      <c r="AM26" s="23" t="s">
        <v>1164</v>
      </c>
      <c r="AN26" s="23" t="s">
        <v>2639</v>
      </c>
      <c r="AO26" s="23" t="b">
        <v>0</v>
      </c>
      <c r="AP26" s="23">
        <v>0.971</v>
      </c>
      <c r="AQ26" s="23" t="b">
        <v>0</v>
      </c>
      <c r="AR26" s="23" t="b">
        <v>0</v>
      </c>
      <c r="AS26" s="23" t="b">
        <v>0</v>
      </c>
      <c r="AT26" s="23" t="b">
        <v>0</v>
      </c>
      <c r="AU26" s="23" t="b">
        <v>0</v>
      </c>
      <c r="AV26" s="23" t="b">
        <v>0</v>
      </c>
      <c r="AW26" s="23" t="b">
        <v>0</v>
      </c>
      <c r="AX26" s="23" t="b">
        <v>0</v>
      </c>
      <c r="AY26" s="23" t="b">
        <v>0</v>
      </c>
      <c r="AZ26" s="23" t="b">
        <v>0</v>
      </c>
      <c r="BA26" s="23" t="b">
        <v>0</v>
      </c>
      <c r="BB26" s="23" t="b">
        <v>0</v>
      </c>
      <c r="BE26" s="23" t="s">
        <v>454</v>
      </c>
      <c r="BF26" s="23" t="s">
        <v>2545</v>
      </c>
      <c r="BG26" s="23" t="b">
        <v>1</v>
      </c>
      <c r="BH26" s="23">
        <v>0.406</v>
      </c>
      <c r="BI26" s="23" t="b">
        <v>0</v>
      </c>
      <c r="BJ26" s="23" t="b">
        <v>0</v>
      </c>
      <c r="BK26" s="23" t="b">
        <v>0</v>
      </c>
      <c r="BL26" s="23" t="b">
        <v>0</v>
      </c>
      <c r="BM26" s="23" t="b">
        <v>0</v>
      </c>
      <c r="BN26" s="23" t="b">
        <v>0</v>
      </c>
      <c r="BO26" s="23" t="b">
        <v>0</v>
      </c>
      <c r="BP26" s="23" t="b">
        <v>0</v>
      </c>
      <c r="BQ26" s="23" t="b">
        <v>0</v>
      </c>
      <c r="BR26" s="23" t="b">
        <v>0</v>
      </c>
      <c r="BS26" s="23" t="b">
        <v>0</v>
      </c>
    </row>
    <row r="27" ht="15.75" customHeight="1">
      <c r="A27" s="23" t="s">
        <v>263</v>
      </c>
      <c r="B27" s="23" t="s">
        <v>2515</v>
      </c>
      <c r="C27" s="23" t="b">
        <v>1</v>
      </c>
      <c r="D27" s="23">
        <v>0.383</v>
      </c>
      <c r="E27" s="23" t="b">
        <f t="shared" si="1"/>
        <v>1</v>
      </c>
      <c r="F27" s="23" t="b">
        <v>1</v>
      </c>
      <c r="G27" s="23" t="b">
        <f t="shared" si="2"/>
        <v>0</v>
      </c>
      <c r="H27" s="23" t="b">
        <v>0</v>
      </c>
      <c r="I27" s="23" t="b">
        <f t="shared" si="3"/>
        <v>0</v>
      </c>
      <c r="J27" s="23" t="b">
        <v>0</v>
      </c>
      <c r="K27" s="23" t="b">
        <f t="shared" si="4"/>
        <v>0</v>
      </c>
      <c r="L27" s="23" t="b">
        <v>0</v>
      </c>
      <c r="M27" s="23" t="b">
        <f t="shared" si="5"/>
        <v>0</v>
      </c>
      <c r="N27" s="23" t="b">
        <v>0</v>
      </c>
      <c r="O27" s="23" t="b">
        <f t="shared" si="6"/>
        <v>0</v>
      </c>
      <c r="P27" s="23" t="b">
        <v>0</v>
      </c>
      <c r="Q27" s="23" t="b">
        <f t="shared" si="7"/>
        <v>0</v>
      </c>
      <c r="R27" s="23" t="b">
        <v>0</v>
      </c>
      <c r="S27" s="23" t="b">
        <f t="shared" si="8"/>
        <v>0</v>
      </c>
      <c r="T27" s="23" t="b">
        <v>0</v>
      </c>
      <c r="U27" s="23" t="b">
        <f t="shared" si="9"/>
        <v>0</v>
      </c>
      <c r="V27" s="23" t="b">
        <v>0</v>
      </c>
      <c r="W27" s="23" t="b">
        <f t="shared" si="10"/>
        <v>0</v>
      </c>
      <c r="X27" s="23" t="b">
        <v>0</v>
      </c>
      <c r="Y27" s="23" t="b">
        <f t="shared" si="11"/>
        <v>0</v>
      </c>
      <c r="Z27" s="23" t="b">
        <v>0</v>
      </c>
      <c r="AA27" s="23" t="b">
        <f t="shared" si="12"/>
        <v>0</v>
      </c>
      <c r="AB27" s="23" t="b">
        <v>0</v>
      </c>
      <c r="AC27" s="23" t="b">
        <f t="shared" si="13"/>
        <v>0</v>
      </c>
      <c r="AD27" s="23" t="b">
        <v>0</v>
      </c>
      <c r="AG27" s="23">
        <v>0.85</v>
      </c>
      <c r="AH27" s="23">
        <f t="shared" si="14"/>
        <v>79</v>
      </c>
      <c r="AI27" s="23">
        <v>113.0</v>
      </c>
      <c r="AJ27" s="23">
        <v>192.0</v>
      </c>
      <c r="AK27" s="23">
        <f t="shared" si="15"/>
        <v>41.14583333</v>
      </c>
      <c r="AM27" s="23" t="s">
        <v>1172</v>
      </c>
      <c r="AN27" s="23" t="s">
        <v>2723</v>
      </c>
      <c r="AO27" s="23" t="b">
        <v>0</v>
      </c>
      <c r="AP27" s="23">
        <v>0.988</v>
      </c>
      <c r="AQ27" s="23" t="b">
        <v>0</v>
      </c>
      <c r="AR27" s="23" t="b">
        <v>0</v>
      </c>
      <c r="AS27" s="23" t="b">
        <v>0</v>
      </c>
      <c r="AT27" s="23" t="b">
        <v>0</v>
      </c>
      <c r="AU27" s="23" t="b">
        <v>0</v>
      </c>
      <c r="AV27" s="23" t="b">
        <v>0</v>
      </c>
      <c r="AW27" s="23" t="b">
        <v>0</v>
      </c>
      <c r="AX27" s="23" t="b">
        <v>0</v>
      </c>
      <c r="AY27" s="23" t="b">
        <v>0</v>
      </c>
      <c r="AZ27" s="23" t="b">
        <v>0</v>
      </c>
      <c r="BA27" s="23" t="b">
        <v>0</v>
      </c>
      <c r="BB27" s="23" t="b">
        <v>0</v>
      </c>
      <c r="BE27" s="23" t="s">
        <v>460</v>
      </c>
      <c r="BF27" s="23" t="s">
        <v>2547</v>
      </c>
      <c r="BG27" s="23" t="b">
        <v>1</v>
      </c>
      <c r="BH27" s="23">
        <v>0.831</v>
      </c>
      <c r="BI27" s="23" t="b">
        <v>0</v>
      </c>
      <c r="BJ27" s="23" t="b">
        <v>0</v>
      </c>
      <c r="BK27" s="23" t="b">
        <v>0</v>
      </c>
      <c r="BL27" s="23" t="b">
        <v>1</v>
      </c>
      <c r="BM27" s="23" t="b">
        <v>1</v>
      </c>
      <c r="BN27" s="23" t="b">
        <v>1</v>
      </c>
      <c r="BO27" s="23" t="b">
        <v>1</v>
      </c>
      <c r="BP27" s="23" t="b">
        <v>1</v>
      </c>
      <c r="BQ27" s="23" t="b">
        <v>1</v>
      </c>
      <c r="BR27" s="23" t="b">
        <v>1</v>
      </c>
      <c r="BS27" s="23" t="b">
        <v>1</v>
      </c>
    </row>
    <row r="28" ht="15.75" customHeight="1">
      <c r="A28" s="23" t="s">
        <v>291</v>
      </c>
      <c r="B28" s="23" t="s">
        <v>2504</v>
      </c>
      <c r="C28" s="23" t="b">
        <v>0</v>
      </c>
      <c r="D28" s="23">
        <v>0.983</v>
      </c>
      <c r="E28" s="23" t="b">
        <f t="shared" si="1"/>
        <v>1</v>
      </c>
      <c r="F28" s="23" t="b">
        <v>0</v>
      </c>
      <c r="G28" s="23" t="b">
        <f t="shared" si="2"/>
        <v>1</v>
      </c>
      <c r="H28" s="23" t="b">
        <v>0</v>
      </c>
      <c r="I28" s="23" t="b">
        <f t="shared" si="3"/>
        <v>1</v>
      </c>
      <c r="J28" s="23" t="b">
        <v>0</v>
      </c>
      <c r="K28" s="23" t="b">
        <f t="shared" si="4"/>
        <v>1</v>
      </c>
      <c r="L28" s="23" t="b">
        <v>0</v>
      </c>
      <c r="M28" s="23" t="b">
        <f t="shared" si="5"/>
        <v>1</v>
      </c>
      <c r="N28" s="23" t="b">
        <v>0</v>
      </c>
      <c r="O28" s="23" t="b">
        <f t="shared" si="6"/>
        <v>1</v>
      </c>
      <c r="P28" s="23" t="b">
        <v>0</v>
      </c>
      <c r="Q28" s="23" t="b">
        <f t="shared" si="7"/>
        <v>1</v>
      </c>
      <c r="R28" s="23" t="b">
        <v>0</v>
      </c>
      <c r="S28" s="23" t="b">
        <f t="shared" si="8"/>
        <v>1</v>
      </c>
      <c r="T28" s="23" t="b">
        <v>0</v>
      </c>
      <c r="U28" s="23" t="b">
        <f t="shared" si="9"/>
        <v>1</v>
      </c>
      <c r="V28" s="23" t="b">
        <v>0</v>
      </c>
      <c r="W28" s="23" t="b">
        <f t="shared" si="10"/>
        <v>1</v>
      </c>
      <c r="X28" s="23" t="b">
        <v>0</v>
      </c>
      <c r="Y28" s="23" t="b">
        <f t="shared" si="11"/>
        <v>1</v>
      </c>
      <c r="Z28" s="23" t="b">
        <v>0</v>
      </c>
      <c r="AA28" s="23" t="b">
        <f t="shared" si="12"/>
        <v>1</v>
      </c>
      <c r="AB28" s="23" t="b">
        <v>0</v>
      </c>
      <c r="AC28" s="23" t="b">
        <f t="shared" si="13"/>
        <v>1</v>
      </c>
      <c r="AD28" s="23" t="b">
        <v>0</v>
      </c>
      <c r="AG28" s="23">
        <v>0.9</v>
      </c>
      <c r="AH28" s="23">
        <f t="shared" si="14"/>
        <v>75</v>
      </c>
      <c r="AI28" s="23">
        <v>117.0</v>
      </c>
      <c r="AJ28" s="23">
        <v>192.0</v>
      </c>
      <c r="AK28" s="23">
        <f t="shared" si="15"/>
        <v>39.0625</v>
      </c>
      <c r="AM28" s="23" t="s">
        <v>1380</v>
      </c>
      <c r="AN28" s="23" t="s">
        <v>2654</v>
      </c>
      <c r="AO28" s="23" t="b">
        <v>0</v>
      </c>
      <c r="AP28" s="23">
        <v>0.986</v>
      </c>
      <c r="AQ28" s="23" t="b">
        <v>0</v>
      </c>
      <c r="AR28" s="23" t="b">
        <v>0</v>
      </c>
      <c r="AS28" s="23" t="b">
        <v>0</v>
      </c>
      <c r="AT28" s="23" t="b">
        <v>0</v>
      </c>
      <c r="AU28" s="23" t="b">
        <v>0</v>
      </c>
      <c r="AV28" s="23" t="b">
        <v>0</v>
      </c>
      <c r="AW28" s="23" t="b">
        <v>0</v>
      </c>
      <c r="AX28" s="23" t="b">
        <v>0</v>
      </c>
      <c r="AY28" s="23" t="b">
        <v>0</v>
      </c>
      <c r="AZ28" s="23" t="b">
        <v>0</v>
      </c>
      <c r="BA28" s="23" t="b">
        <v>0</v>
      </c>
      <c r="BB28" s="23" t="b">
        <v>0</v>
      </c>
      <c r="BE28" s="23" t="s">
        <v>467</v>
      </c>
      <c r="BF28" s="23" t="s">
        <v>2549</v>
      </c>
      <c r="BG28" s="23" t="b">
        <v>1</v>
      </c>
      <c r="BH28" s="23">
        <v>0.285</v>
      </c>
      <c r="BI28" s="23" t="b">
        <v>0</v>
      </c>
      <c r="BJ28" s="23" t="b">
        <v>0</v>
      </c>
      <c r="BK28" s="23" t="b">
        <v>0</v>
      </c>
      <c r="BL28" s="23" t="b">
        <v>0</v>
      </c>
      <c r="BM28" s="23" t="b">
        <v>0</v>
      </c>
      <c r="BN28" s="23" t="b">
        <v>0</v>
      </c>
      <c r="BO28" s="23" t="b">
        <v>0</v>
      </c>
      <c r="BP28" s="23" t="b">
        <v>0</v>
      </c>
      <c r="BQ28" s="23" t="b">
        <v>0</v>
      </c>
      <c r="BR28" s="23" t="b">
        <v>0</v>
      </c>
      <c r="BS28" s="23" t="b">
        <v>0</v>
      </c>
    </row>
    <row r="29" ht="15.75" customHeight="1">
      <c r="A29" s="23" t="s">
        <v>309</v>
      </c>
      <c r="B29" s="23" t="s">
        <v>2510</v>
      </c>
      <c r="C29" s="23" t="b">
        <v>0</v>
      </c>
      <c r="D29" s="23">
        <v>0.547</v>
      </c>
      <c r="E29" s="23" t="b">
        <f t="shared" si="1"/>
        <v>1</v>
      </c>
      <c r="F29" s="23" t="b">
        <v>0</v>
      </c>
      <c r="G29" s="23" t="b">
        <f t="shared" si="2"/>
        <v>1</v>
      </c>
      <c r="H29" s="23" t="b">
        <v>0</v>
      </c>
      <c r="I29" s="23" t="b">
        <f t="shared" si="3"/>
        <v>1</v>
      </c>
      <c r="J29" s="23" t="b">
        <v>0</v>
      </c>
      <c r="K29" s="23" t="b">
        <f t="shared" si="4"/>
        <v>1</v>
      </c>
      <c r="L29" s="23" t="b">
        <v>0</v>
      </c>
      <c r="M29" s="23" t="b">
        <f t="shared" si="5"/>
        <v>0</v>
      </c>
      <c r="N29" s="23" t="b">
        <v>1</v>
      </c>
      <c r="O29" s="23" t="b">
        <f t="shared" si="6"/>
        <v>0</v>
      </c>
      <c r="P29" s="23" t="b">
        <v>1</v>
      </c>
      <c r="Q29" s="23" t="b">
        <f t="shared" si="7"/>
        <v>0</v>
      </c>
      <c r="R29" s="23" t="b">
        <v>1</v>
      </c>
      <c r="S29" s="23" t="b">
        <f t="shared" si="8"/>
        <v>0</v>
      </c>
      <c r="T29" s="23" t="b">
        <v>1</v>
      </c>
      <c r="U29" s="23" t="b">
        <f t="shared" si="9"/>
        <v>0</v>
      </c>
      <c r="V29" s="23" t="b">
        <v>1</v>
      </c>
      <c r="W29" s="23" t="b">
        <f t="shared" si="10"/>
        <v>0</v>
      </c>
      <c r="X29" s="23" t="b">
        <v>1</v>
      </c>
      <c r="Y29" s="23" t="b">
        <f t="shared" si="11"/>
        <v>0</v>
      </c>
      <c r="Z29" s="23" t="b">
        <v>1</v>
      </c>
      <c r="AA29" s="23" t="b">
        <f t="shared" si="12"/>
        <v>0</v>
      </c>
      <c r="AB29" s="23" t="b">
        <v>1</v>
      </c>
      <c r="AC29" s="23" t="b">
        <f t="shared" si="13"/>
        <v>0</v>
      </c>
      <c r="AD29" s="23" t="b">
        <v>1</v>
      </c>
      <c r="AG29" s="23">
        <v>0.95</v>
      </c>
      <c r="AH29" s="23">
        <f t="shared" si="14"/>
        <v>60</v>
      </c>
      <c r="AI29" s="23">
        <v>132.0</v>
      </c>
      <c r="AJ29" s="23">
        <v>192.0</v>
      </c>
      <c r="AK29" s="23">
        <f t="shared" si="15"/>
        <v>31.25</v>
      </c>
      <c r="AM29" s="23" t="s">
        <v>1426</v>
      </c>
      <c r="AN29" s="23" t="s">
        <v>2546</v>
      </c>
      <c r="AO29" s="23" t="b">
        <v>0</v>
      </c>
      <c r="AP29" s="23">
        <v>0.693</v>
      </c>
      <c r="AQ29" s="23" t="b">
        <v>0</v>
      </c>
      <c r="AR29" s="23" t="b">
        <v>0</v>
      </c>
      <c r="AS29" s="23" t="b">
        <v>0</v>
      </c>
      <c r="AT29" s="23" t="b">
        <v>0</v>
      </c>
      <c r="AU29" s="23" t="b">
        <v>0</v>
      </c>
      <c r="AV29" s="23" t="b">
        <v>0</v>
      </c>
      <c r="AW29" s="23" t="b">
        <v>0</v>
      </c>
      <c r="AX29" s="23" t="b">
        <v>0</v>
      </c>
      <c r="AY29" s="23" t="b">
        <v>0</v>
      </c>
      <c r="AZ29" s="23" t="b">
        <v>0</v>
      </c>
      <c r="BA29" s="23" t="b">
        <v>0</v>
      </c>
      <c r="BB29" s="23" t="b">
        <v>0</v>
      </c>
      <c r="BE29" s="23" t="s">
        <v>473</v>
      </c>
      <c r="BF29" s="23" t="s">
        <v>2551</v>
      </c>
      <c r="BG29" s="23" t="b">
        <v>1</v>
      </c>
      <c r="BH29" s="23">
        <v>0.29</v>
      </c>
      <c r="BI29" s="23" t="b">
        <v>0</v>
      </c>
      <c r="BJ29" s="23" t="b">
        <v>0</v>
      </c>
      <c r="BK29" s="23" t="b">
        <v>0</v>
      </c>
      <c r="BL29" s="23" t="b">
        <v>0</v>
      </c>
      <c r="BM29" s="23" t="b">
        <v>0</v>
      </c>
      <c r="BN29" s="23" t="b">
        <v>0</v>
      </c>
      <c r="BO29" s="23" t="b">
        <v>0</v>
      </c>
      <c r="BP29" s="23" t="b">
        <v>0</v>
      </c>
      <c r="BQ29" s="23" t="b">
        <v>0</v>
      </c>
      <c r="BR29" s="23" t="b">
        <v>0</v>
      </c>
      <c r="BS29" s="23" t="b">
        <v>0</v>
      </c>
    </row>
    <row r="30" ht="15.75" customHeight="1">
      <c r="A30" s="23" t="s">
        <v>318</v>
      </c>
      <c r="B30" s="23" t="s">
        <v>2512</v>
      </c>
      <c r="C30" s="23" t="b">
        <v>1</v>
      </c>
      <c r="D30" s="23">
        <v>0.422</v>
      </c>
      <c r="E30" s="23" t="b">
        <f t="shared" si="1"/>
        <v>1</v>
      </c>
      <c r="F30" s="23" t="b">
        <v>1</v>
      </c>
      <c r="G30" s="23" t="b">
        <f t="shared" si="2"/>
        <v>1</v>
      </c>
      <c r="H30" s="23" t="b">
        <v>1</v>
      </c>
      <c r="I30" s="23" t="b">
        <f t="shared" si="3"/>
        <v>0</v>
      </c>
      <c r="J30" s="23" t="b">
        <v>0</v>
      </c>
      <c r="K30" s="23" t="b">
        <f t="shared" si="4"/>
        <v>0</v>
      </c>
      <c r="L30" s="23" t="b">
        <v>0</v>
      </c>
      <c r="M30" s="23" t="b">
        <f t="shared" si="5"/>
        <v>0</v>
      </c>
      <c r="N30" s="23" t="b">
        <v>0</v>
      </c>
      <c r="O30" s="23" t="b">
        <f t="shared" si="6"/>
        <v>0</v>
      </c>
      <c r="P30" s="23" t="b">
        <v>0</v>
      </c>
      <c r="Q30" s="23" t="b">
        <f t="shared" si="7"/>
        <v>0</v>
      </c>
      <c r="R30" s="23" t="b">
        <v>0</v>
      </c>
      <c r="S30" s="23" t="b">
        <f t="shared" si="8"/>
        <v>0</v>
      </c>
      <c r="T30" s="23" t="b">
        <v>0</v>
      </c>
      <c r="U30" s="23" t="b">
        <f t="shared" si="9"/>
        <v>0</v>
      </c>
      <c r="V30" s="23" t="b">
        <v>0</v>
      </c>
      <c r="W30" s="23" t="b">
        <f t="shared" si="10"/>
        <v>0</v>
      </c>
      <c r="X30" s="23" t="b">
        <v>0</v>
      </c>
      <c r="Y30" s="23" t="b">
        <f t="shared" si="11"/>
        <v>0</v>
      </c>
      <c r="Z30" s="23" t="b">
        <v>0</v>
      </c>
      <c r="AA30" s="23" t="b">
        <f t="shared" si="12"/>
        <v>0</v>
      </c>
      <c r="AB30" s="23" t="b">
        <v>0</v>
      </c>
      <c r="AC30" s="23" t="b">
        <f t="shared" si="13"/>
        <v>0</v>
      </c>
      <c r="AD30" s="23" t="b">
        <v>0</v>
      </c>
      <c r="AM30" s="23" t="s">
        <v>1633</v>
      </c>
      <c r="AN30" s="23" t="s">
        <v>2552</v>
      </c>
      <c r="AO30" s="23" t="b">
        <v>0</v>
      </c>
      <c r="AP30" s="23">
        <v>0.039</v>
      </c>
      <c r="AQ30" s="23" t="b">
        <v>1</v>
      </c>
      <c r="AR30" s="23" t="b">
        <v>1</v>
      </c>
      <c r="AS30" s="23" t="b">
        <v>1</v>
      </c>
      <c r="AT30" s="23" t="b">
        <v>1</v>
      </c>
      <c r="AU30" s="23" t="b">
        <v>1</v>
      </c>
      <c r="AV30" s="23" t="b">
        <v>1</v>
      </c>
      <c r="AW30" s="23" t="b">
        <v>1</v>
      </c>
      <c r="AX30" s="23" t="b">
        <v>1</v>
      </c>
      <c r="AY30" s="23" t="b">
        <v>1</v>
      </c>
      <c r="AZ30" s="23" t="b">
        <v>1</v>
      </c>
      <c r="BA30" s="23" t="b">
        <v>1</v>
      </c>
      <c r="BB30" s="23" t="b">
        <v>1</v>
      </c>
      <c r="BE30" s="23" t="s">
        <v>480</v>
      </c>
      <c r="BF30" s="23" t="s">
        <v>2553</v>
      </c>
      <c r="BG30" s="23" t="b">
        <v>1</v>
      </c>
      <c r="BH30" s="23">
        <v>0.699</v>
      </c>
      <c r="BI30" s="23" t="b">
        <v>0</v>
      </c>
      <c r="BJ30" s="23" t="b">
        <v>0</v>
      </c>
      <c r="BK30" s="23" t="b">
        <v>0</v>
      </c>
      <c r="BL30" s="23" t="b">
        <v>0</v>
      </c>
      <c r="BM30" s="23" t="b">
        <v>0</v>
      </c>
      <c r="BN30" s="23" t="b">
        <v>0</v>
      </c>
      <c r="BO30" s="23" t="b">
        <v>1</v>
      </c>
      <c r="BP30" s="23" t="b">
        <v>1</v>
      </c>
      <c r="BQ30" s="23" t="b">
        <v>1</v>
      </c>
      <c r="BR30" s="23" t="b">
        <v>1</v>
      </c>
      <c r="BS30" s="23" t="b">
        <v>1</v>
      </c>
    </row>
    <row r="31" ht="15.75" customHeight="1">
      <c r="A31" s="23" t="s">
        <v>332</v>
      </c>
      <c r="B31" s="23" t="s">
        <v>2516</v>
      </c>
      <c r="C31" s="23" t="b">
        <v>1</v>
      </c>
      <c r="D31" s="23">
        <v>0.938</v>
      </c>
      <c r="E31" s="23" t="b">
        <f t="shared" si="1"/>
        <v>1</v>
      </c>
      <c r="F31" s="23" t="b">
        <v>1</v>
      </c>
      <c r="G31" s="23" t="b">
        <f t="shared" si="2"/>
        <v>1</v>
      </c>
      <c r="H31" s="23" t="b">
        <v>1</v>
      </c>
      <c r="I31" s="23" t="b">
        <f t="shared" si="3"/>
        <v>1</v>
      </c>
      <c r="J31" s="23" t="b">
        <v>1</v>
      </c>
      <c r="K31" s="23" t="b">
        <f t="shared" si="4"/>
        <v>1</v>
      </c>
      <c r="L31" s="23" t="b">
        <v>1</v>
      </c>
      <c r="M31" s="23" t="b">
        <f t="shared" si="5"/>
        <v>1</v>
      </c>
      <c r="N31" s="23" t="b">
        <v>1</v>
      </c>
      <c r="O31" s="23" t="b">
        <f t="shared" si="6"/>
        <v>1</v>
      </c>
      <c r="P31" s="23" t="b">
        <v>1</v>
      </c>
      <c r="Q31" s="23" t="b">
        <f t="shared" si="7"/>
        <v>1</v>
      </c>
      <c r="R31" s="23" t="b">
        <v>1</v>
      </c>
      <c r="S31" s="23" t="b">
        <f t="shared" si="8"/>
        <v>1</v>
      </c>
      <c r="T31" s="23" t="b">
        <v>1</v>
      </c>
      <c r="U31" s="23" t="b">
        <f t="shared" si="9"/>
        <v>1</v>
      </c>
      <c r="V31" s="23" t="b">
        <v>1</v>
      </c>
      <c r="W31" s="23" t="b">
        <f t="shared" si="10"/>
        <v>1</v>
      </c>
      <c r="X31" s="23" t="b">
        <v>1</v>
      </c>
      <c r="Y31" s="23" t="b">
        <f t="shared" si="11"/>
        <v>1</v>
      </c>
      <c r="Z31" s="23" t="b">
        <v>1</v>
      </c>
      <c r="AA31" s="23" t="b">
        <f t="shared" si="12"/>
        <v>1</v>
      </c>
      <c r="AB31" s="23" t="b">
        <v>1</v>
      </c>
      <c r="AC31" s="23" t="b">
        <f t="shared" si="13"/>
        <v>0</v>
      </c>
      <c r="AD31" s="23" t="b">
        <v>0</v>
      </c>
      <c r="AM31" s="23" t="s">
        <v>1727</v>
      </c>
      <c r="AN31" s="23" t="s">
        <v>2682</v>
      </c>
      <c r="AO31" s="23" t="b">
        <v>0</v>
      </c>
      <c r="AP31" s="23">
        <v>0.066</v>
      </c>
      <c r="AQ31" s="23" t="b">
        <v>0</v>
      </c>
      <c r="AR31" s="23" t="b">
        <v>1</v>
      </c>
      <c r="AS31" s="23" t="b">
        <v>1</v>
      </c>
      <c r="AT31" s="23" t="b">
        <v>1</v>
      </c>
      <c r="AU31" s="23" t="b">
        <v>1</v>
      </c>
      <c r="AV31" s="23" t="b">
        <v>1</v>
      </c>
      <c r="AW31" s="23" t="b">
        <v>1</v>
      </c>
      <c r="AX31" s="23" t="b">
        <v>1</v>
      </c>
      <c r="AY31" s="23" t="b">
        <v>1</v>
      </c>
      <c r="AZ31" s="23" t="b">
        <v>1</v>
      </c>
      <c r="BA31" s="23" t="b">
        <v>1</v>
      </c>
      <c r="BB31" s="23" t="b">
        <v>1</v>
      </c>
      <c r="BE31" s="23" t="s">
        <v>488</v>
      </c>
      <c r="BF31" s="23" t="s">
        <v>2555</v>
      </c>
      <c r="BG31" s="23" t="b">
        <v>1</v>
      </c>
      <c r="BH31" s="23">
        <v>0.978</v>
      </c>
      <c r="BI31" s="23" t="b">
        <v>1</v>
      </c>
      <c r="BJ31" s="23" t="b">
        <v>1</v>
      </c>
      <c r="BK31" s="23" t="b">
        <v>1</v>
      </c>
      <c r="BL31" s="23" t="b">
        <v>1</v>
      </c>
      <c r="BM31" s="23" t="b">
        <v>1</v>
      </c>
      <c r="BN31" s="23" t="b">
        <v>1</v>
      </c>
      <c r="BO31" s="23" t="b">
        <v>1</v>
      </c>
      <c r="BP31" s="23" t="b">
        <v>1</v>
      </c>
      <c r="BQ31" s="23" t="b">
        <v>1</v>
      </c>
      <c r="BR31" s="23" t="b">
        <v>1</v>
      </c>
      <c r="BS31" s="23" t="b">
        <v>1</v>
      </c>
    </row>
    <row r="32" ht="15.75" customHeight="1">
      <c r="A32" s="23" t="s">
        <v>339</v>
      </c>
      <c r="B32" s="23" t="s">
        <v>2518</v>
      </c>
      <c r="C32" s="23" t="b">
        <v>1</v>
      </c>
      <c r="D32" s="23">
        <v>0.956</v>
      </c>
      <c r="E32" s="23" t="b">
        <f t="shared" si="1"/>
        <v>1</v>
      </c>
      <c r="F32" s="23" t="b">
        <v>1</v>
      </c>
      <c r="G32" s="23" t="b">
        <f t="shared" si="2"/>
        <v>1</v>
      </c>
      <c r="H32" s="23" t="b">
        <v>1</v>
      </c>
      <c r="I32" s="23" t="b">
        <f t="shared" si="3"/>
        <v>1</v>
      </c>
      <c r="J32" s="23" t="b">
        <v>1</v>
      </c>
      <c r="K32" s="23" t="b">
        <f t="shared" si="4"/>
        <v>1</v>
      </c>
      <c r="L32" s="23" t="b">
        <v>1</v>
      </c>
      <c r="M32" s="23" t="b">
        <f t="shared" si="5"/>
        <v>1</v>
      </c>
      <c r="N32" s="23" t="b">
        <v>1</v>
      </c>
      <c r="O32" s="23" t="b">
        <f t="shared" si="6"/>
        <v>1</v>
      </c>
      <c r="P32" s="23" t="b">
        <v>1</v>
      </c>
      <c r="Q32" s="23" t="b">
        <f t="shared" si="7"/>
        <v>1</v>
      </c>
      <c r="R32" s="23" t="b">
        <v>1</v>
      </c>
      <c r="S32" s="23" t="b">
        <f t="shared" si="8"/>
        <v>1</v>
      </c>
      <c r="T32" s="23" t="b">
        <v>1</v>
      </c>
      <c r="U32" s="23" t="b">
        <f t="shared" si="9"/>
        <v>1</v>
      </c>
      <c r="V32" s="23" t="b">
        <v>1</v>
      </c>
      <c r="W32" s="23" t="b">
        <f t="shared" si="10"/>
        <v>1</v>
      </c>
      <c r="X32" s="23" t="b">
        <v>1</v>
      </c>
      <c r="Y32" s="23" t="b">
        <f t="shared" si="11"/>
        <v>1</v>
      </c>
      <c r="Z32" s="23" t="b">
        <v>1</v>
      </c>
      <c r="AA32" s="23" t="b">
        <f t="shared" si="12"/>
        <v>1</v>
      </c>
      <c r="AB32" s="23" t="b">
        <v>1</v>
      </c>
      <c r="AC32" s="23" t="b">
        <f t="shared" si="13"/>
        <v>1</v>
      </c>
      <c r="AD32" s="23" t="b">
        <v>1</v>
      </c>
      <c r="AG32" s="17" t="s">
        <v>2541</v>
      </c>
      <c r="AM32" s="23" t="s">
        <v>1735</v>
      </c>
      <c r="AN32" s="23" t="s">
        <v>2683</v>
      </c>
      <c r="AO32" s="23" t="b">
        <v>0</v>
      </c>
      <c r="AP32" s="23">
        <v>0.635</v>
      </c>
      <c r="AQ32" s="23" t="b">
        <v>0</v>
      </c>
      <c r="AR32" s="23" t="b">
        <v>0</v>
      </c>
      <c r="AS32" s="23" t="b">
        <v>0</v>
      </c>
      <c r="AT32" s="23" t="b">
        <v>0</v>
      </c>
      <c r="AU32" s="23" t="b">
        <v>0</v>
      </c>
      <c r="AV32" s="23" t="b">
        <v>0</v>
      </c>
      <c r="AW32" s="23" t="b">
        <v>0</v>
      </c>
      <c r="AX32" s="23" t="b">
        <v>0</v>
      </c>
      <c r="AY32" s="23" t="b">
        <v>0</v>
      </c>
      <c r="AZ32" s="23" t="b">
        <v>0</v>
      </c>
      <c r="BA32" s="23" t="b">
        <v>0</v>
      </c>
      <c r="BB32" s="23" t="b">
        <v>0</v>
      </c>
      <c r="BE32" s="23" t="s">
        <v>505</v>
      </c>
      <c r="BF32" s="23" t="s">
        <v>2559</v>
      </c>
      <c r="BG32" s="23" t="b">
        <v>1</v>
      </c>
      <c r="BH32" s="23">
        <v>0.667</v>
      </c>
      <c r="BI32" s="23" t="b">
        <v>0</v>
      </c>
      <c r="BJ32" s="23" t="b">
        <v>0</v>
      </c>
      <c r="BK32" s="23" t="b">
        <v>0</v>
      </c>
      <c r="BL32" s="23" t="b">
        <v>0</v>
      </c>
      <c r="BM32" s="23" t="b">
        <v>0</v>
      </c>
      <c r="BN32" s="23" t="b">
        <v>0</v>
      </c>
      <c r="BO32" s="23" t="b">
        <v>1</v>
      </c>
      <c r="BP32" s="23" t="b">
        <v>1</v>
      </c>
      <c r="BQ32" s="23" t="b">
        <v>1</v>
      </c>
      <c r="BR32" s="23" t="b">
        <v>1</v>
      </c>
      <c r="BS32" s="23" t="b">
        <v>1</v>
      </c>
    </row>
    <row r="33" ht="15.75" customHeight="1">
      <c r="A33" s="23" t="s">
        <v>346</v>
      </c>
      <c r="B33" s="23" t="s">
        <v>2520</v>
      </c>
      <c r="C33" s="23" t="b">
        <v>1</v>
      </c>
      <c r="D33" s="23">
        <v>0.942</v>
      </c>
      <c r="E33" s="23" t="b">
        <f t="shared" si="1"/>
        <v>1</v>
      </c>
      <c r="F33" s="23" t="b">
        <v>1</v>
      </c>
      <c r="G33" s="23" t="b">
        <f t="shared" si="2"/>
        <v>1</v>
      </c>
      <c r="H33" s="23" t="b">
        <v>1</v>
      </c>
      <c r="I33" s="23" t="b">
        <f t="shared" si="3"/>
        <v>1</v>
      </c>
      <c r="J33" s="23" t="b">
        <v>1</v>
      </c>
      <c r="K33" s="23" t="b">
        <f t="shared" si="4"/>
        <v>1</v>
      </c>
      <c r="L33" s="23" t="b">
        <v>1</v>
      </c>
      <c r="M33" s="23" t="b">
        <f t="shared" si="5"/>
        <v>1</v>
      </c>
      <c r="N33" s="23" t="b">
        <v>1</v>
      </c>
      <c r="O33" s="23" t="b">
        <f t="shared" si="6"/>
        <v>1</v>
      </c>
      <c r="P33" s="23" t="b">
        <v>1</v>
      </c>
      <c r="Q33" s="23" t="b">
        <f t="shared" si="7"/>
        <v>1</v>
      </c>
      <c r="R33" s="23" t="b">
        <v>1</v>
      </c>
      <c r="S33" s="23" t="b">
        <f t="shared" si="8"/>
        <v>1</v>
      </c>
      <c r="T33" s="23" t="b">
        <v>1</v>
      </c>
      <c r="U33" s="23" t="b">
        <f t="shared" si="9"/>
        <v>1</v>
      </c>
      <c r="V33" s="23" t="b">
        <v>1</v>
      </c>
      <c r="W33" s="23" t="b">
        <f t="shared" si="10"/>
        <v>1</v>
      </c>
      <c r="X33" s="23" t="b">
        <v>1</v>
      </c>
      <c r="Y33" s="23" t="b">
        <f t="shared" si="11"/>
        <v>1</v>
      </c>
      <c r="Z33" s="23" t="b">
        <v>1</v>
      </c>
      <c r="AA33" s="23" t="b">
        <f t="shared" si="12"/>
        <v>1</v>
      </c>
      <c r="AB33" s="23" t="b">
        <v>1</v>
      </c>
      <c r="AC33" s="23" t="b">
        <f t="shared" si="13"/>
        <v>0</v>
      </c>
      <c r="AD33" s="23" t="b">
        <v>0</v>
      </c>
      <c r="AH33" s="23" t="s">
        <v>2505</v>
      </c>
      <c r="AI33" s="23" t="s">
        <v>2506</v>
      </c>
      <c r="AJ33" s="23" t="s">
        <v>2507</v>
      </c>
      <c r="AK33" s="23" t="s">
        <v>2508</v>
      </c>
      <c r="AM33" s="23" t="s">
        <v>1837</v>
      </c>
      <c r="AN33" s="23" t="s">
        <v>2688</v>
      </c>
      <c r="AO33" s="23" t="b">
        <v>0</v>
      </c>
      <c r="AP33" s="23">
        <v>0.998</v>
      </c>
      <c r="AQ33" s="23" t="b">
        <v>0</v>
      </c>
      <c r="AR33" s="23" t="b">
        <v>0</v>
      </c>
      <c r="AS33" s="23" t="b">
        <v>0</v>
      </c>
      <c r="AT33" s="23" t="b">
        <v>0</v>
      </c>
      <c r="AU33" s="23" t="b">
        <v>0</v>
      </c>
      <c r="AV33" s="23" t="b">
        <v>0</v>
      </c>
      <c r="AW33" s="23" t="b">
        <v>0</v>
      </c>
      <c r="AX33" s="23" t="b">
        <v>0</v>
      </c>
      <c r="AY33" s="23" t="b">
        <v>0</v>
      </c>
      <c r="AZ33" s="23" t="b">
        <v>0</v>
      </c>
      <c r="BA33" s="23" t="b">
        <v>0</v>
      </c>
      <c r="BB33" s="23" t="b">
        <v>0</v>
      </c>
      <c r="BE33" s="23" t="s">
        <v>513</v>
      </c>
      <c r="BF33" s="23" t="s">
        <v>2561</v>
      </c>
      <c r="BG33" s="23" t="b">
        <v>1</v>
      </c>
      <c r="BH33" s="23">
        <v>0.958</v>
      </c>
      <c r="BI33" s="23" t="b">
        <v>1</v>
      </c>
      <c r="BJ33" s="23" t="b">
        <v>1</v>
      </c>
      <c r="BK33" s="23" t="b">
        <v>1</v>
      </c>
      <c r="BL33" s="23" t="b">
        <v>1</v>
      </c>
      <c r="BM33" s="23" t="b">
        <v>1</v>
      </c>
      <c r="BN33" s="23" t="b">
        <v>1</v>
      </c>
      <c r="BO33" s="23" t="b">
        <v>1</v>
      </c>
      <c r="BP33" s="23" t="b">
        <v>1</v>
      </c>
      <c r="BQ33" s="23" t="b">
        <v>1</v>
      </c>
      <c r="BR33" s="23" t="b">
        <v>1</v>
      </c>
      <c r="BS33" s="23" t="b">
        <v>1</v>
      </c>
    </row>
    <row r="34" ht="15.75" customHeight="1">
      <c r="A34" s="23" t="s">
        <v>353</v>
      </c>
      <c r="B34" s="23" t="s">
        <v>2522</v>
      </c>
      <c r="C34" s="23" t="b">
        <v>1</v>
      </c>
      <c r="D34" s="23">
        <v>0.983</v>
      </c>
      <c r="E34" s="23" t="b">
        <f t="shared" si="1"/>
        <v>1</v>
      </c>
      <c r="F34" s="23" t="b">
        <v>1</v>
      </c>
      <c r="G34" s="23" t="b">
        <f t="shared" si="2"/>
        <v>1</v>
      </c>
      <c r="H34" s="23" t="b">
        <v>1</v>
      </c>
      <c r="I34" s="23" t="b">
        <f t="shared" si="3"/>
        <v>1</v>
      </c>
      <c r="J34" s="23" t="b">
        <v>1</v>
      </c>
      <c r="K34" s="23" t="b">
        <f t="shared" si="4"/>
        <v>1</v>
      </c>
      <c r="L34" s="23" t="b">
        <v>1</v>
      </c>
      <c r="M34" s="23" t="b">
        <f t="shared" si="5"/>
        <v>1</v>
      </c>
      <c r="N34" s="23" t="b">
        <v>1</v>
      </c>
      <c r="O34" s="23" t="b">
        <f t="shared" si="6"/>
        <v>1</v>
      </c>
      <c r="P34" s="23" t="b">
        <v>1</v>
      </c>
      <c r="Q34" s="23" t="b">
        <f t="shared" si="7"/>
        <v>1</v>
      </c>
      <c r="R34" s="23" t="b">
        <v>1</v>
      </c>
      <c r="S34" s="23" t="b">
        <f t="shared" si="8"/>
        <v>1</v>
      </c>
      <c r="T34" s="23" t="b">
        <v>1</v>
      </c>
      <c r="U34" s="23" t="b">
        <f t="shared" si="9"/>
        <v>1</v>
      </c>
      <c r="V34" s="23" t="b">
        <v>1</v>
      </c>
      <c r="W34" s="23" t="b">
        <f t="shared" si="10"/>
        <v>1</v>
      </c>
      <c r="X34" s="23" t="b">
        <v>1</v>
      </c>
      <c r="Y34" s="23" t="b">
        <f t="shared" si="11"/>
        <v>1</v>
      </c>
      <c r="Z34" s="23" t="b">
        <v>1</v>
      </c>
      <c r="AA34" s="23" t="b">
        <f t="shared" si="12"/>
        <v>1</v>
      </c>
      <c r="AB34" s="23" t="b">
        <v>1</v>
      </c>
      <c r="AC34" s="23" t="b">
        <f t="shared" si="13"/>
        <v>1</v>
      </c>
      <c r="AD34" s="23" t="b">
        <v>1</v>
      </c>
      <c r="AG34" s="23">
        <v>0.05</v>
      </c>
      <c r="AH34" s="23">
        <f t="shared" ref="AH34:AH45" si="16">AJ34-AI34</f>
        <v>7</v>
      </c>
      <c r="AI34" s="23">
        <v>32.0</v>
      </c>
      <c r="AJ34" s="23">
        <v>39.0</v>
      </c>
      <c r="AK34" s="23">
        <f t="shared" ref="AK34:AK45" si="17">AH34/AJ34*100</f>
        <v>17.94871795</v>
      </c>
      <c r="AM34" s="23" t="s">
        <v>1852</v>
      </c>
      <c r="AN34" s="23" t="s">
        <v>2690</v>
      </c>
      <c r="AO34" s="23" t="b">
        <v>0</v>
      </c>
      <c r="AP34" s="23">
        <v>0.999</v>
      </c>
      <c r="AQ34" s="23" t="b">
        <v>0</v>
      </c>
      <c r="AR34" s="23" t="b">
        <v>0</v>
      </c>
      <c r="AS34" s="23" t="b">
        <v>0</v>
      </c>
      <c r="AT34" s="23" t="b">
        <v>0</v>
      </c>
      <c r="AU34" s="23" t="b">
        <v>0</v>
      </c>
      <c r="AV34" s="23" t="b">
        <v>0</v>
      </c>
      <c r="AW34" s="23" t="b">
        <v>0</v>
      </c>
      <c r="AX34" s="23" t="b">
        <v>0</v>
      </c>
      <c r="AY34" s="23" t="b">
        <v>0</v>
      </c>
      <c r="AZ34" s="23" t="b">
        <v>0</v>
      </c>
      <c r="BA34" s="23" t="b">
        <v>0</v>
      </c>
      <c r="BB34" s="23" t="b">
        <v>0</v>
      </c>
      <c r="BE34" s="23" t="s">
        <v>521</v>
      </c>
      <c r="BF34" s="23" t="s">
        <v>2563</v>
      </c>
      <c r="BG34" s="23" t="b">
        <v>1</v>
      </c>
      <c r="BH34" s="23">
        <v>0.558</v>
      </c>
      <c r="BI34" s="23" t="b">
        <v>0</v>
      </c>
      <c r="BJ34" s="23" t="b">
        <v>0</v>
      </c>
      <c r="BK34" s="23" t="b">
        <v>0</v>
      </c>
      <c r="BL34" s="23" t="b">
        <v>0</v>
      </c>
      <c r="BM34" s="23" t="b">
        <v>0</v>
      </c>
      <c r="BN34" s="23" t="b">
        <v>0</v>
      </c>
      <c r="BO34" s="23" t="b">
        <v>0</v>
      </c>
      <c r="BP34" s="23" t="b">
        <v>0</v>
      </c>
      <c r="BQ34" s="23" t="b">
        <v>1</v>
      </c>
      <c r="BR34" s="23" t="b">
        <v>1</v>
      </c>
      <c r="BS34" s="23" t="b">
        <v>1</v>
      </c>
    </row>
    <row r="35" ht="15.75" customHeight="1">
      <c r="A35" s="23" t="s">
        <v>361</v>
      </c>
      <c r="B35" s="23" t="s">
        <v>2524</v>
      </c>
      <c r="C35" s="23" t="b">
        <v>1</v>
      </c>
      <c r="D35" s="23">
        <v>0.721</v>
      </c>
      <c r="E35" s="23" t="b">
        <f t="shared" si="1"/>
        <v>1</v>
      </c>
      <c r="F35" s="23" t="b">
        <v>1</v>
      </c>
      <c r="G35" s="23" t="b">
        <f t="shared" si="2"/>
        <v>1</v>
      </c>
      <c r="H35" s="23" t="b">
        <v>1</v>
      </c>
      <c r="I35" s="23" t="b">
        <f t="shared" si="3"/>
        <v>1</v>
      </c>
      <c r="J35" s="23" t="b">
        <v>1</v>
      </c>
      <c r="K35" s="23" t="b">
        <f t="shared" si="4"/>
        <v>1</v>
      </c>
      <c r="L35" s="23" t="b">
        <v>1</v>
      </c>
      <c r="M35" s="23" t="b">
        <f t="shared" si="5"/>
        <v>1</v>
      </c>
      <c r="N35" s="23" t="b">
        <v>1</v>
      </c>
      <c r="O35" s="23" t="b">
        <f t="shared" si="6"/>
        <v>1</v>
      </c>
      <c r="P35" s="23" t="b">
        <v>1</v>
      </c>
      <c r="Q35" s="23" t="b">
        <f t="shared" si="7"/>
        <v>1</v>
      </c>
      <c r="R35" s="23" t="b">
        <v>1</v>
      </c>
      <c r="S35" s="23" t="b">
        <f t="shared" si="8"/>
        <v>1</v>
      </c>
      <c r="T35" s="23" t="b">
        <v>1</v>
      </c>
      <c r="U35" s="23" t="b">
        <f t="shared" si="9"/>
        <v>0</v>
      </c>
      <c r="V35" s="23" t="b">
        <v>0</v>
      </c>
      <c r="W35" s="23" t="b">
        <f t="shared" si="10"/>
        <v>0</v>
      </c>
      <c r="X35" s="23" t="b">
        <v>0</v>
      </c>
      <c r="Y35" s="23" t="b">
        <f t="shared" si="11"/>
        <v>0</v>
      </c>
      <c r="Z35" s="23" t="b">
        <v>0</v>
      </c>
      <c r="AA35" s="23" t="b">
        <f t="shared" si="12"/>
        <v>0</v>
      </c>
      <c r="AB35" s="23" t="b">
        <v>0</v>
      </c>
      <c r="AC35" s="23" t="b">
        <f t="shared" si="13"/>
        <v>0</v>
      </c>
      <c r="AD35" s="23" t="b">
        <v>0</v>
      </c>
      <c r="AG35" s="23">
        <v>0.1</v>
      </c>
      <c r="AH35" s="23">
        <f t="shared" si="16"/>
        <v>10</v>
      </c>
      <c r="AI35" s="23">
        <v>29.0</v>
      </c>
      <c r="AJ35" s="23">
        <v>39.0</v>
      </c>
      <c r="AK35" s="23">
        <f t="shared" si="17"/>
        <v>25.64102564</v>
      </c>
      <c r="AM35" s="23" t="s">
        <v>1884</v>
      </c>
      <c r="AN35" s="23" t="s">
        <v>2692</v>
      </c>
      <c r="AO35" s="23" t="b">
        <v>0</v>
      </c>
      <c r="AP35" s="23">
        <v>0.69</v>
      </c>
      <c r="AQ35" s="23" t="b">
        <v>0</v>
      </c>
      <c r="AR35" s="23" t="b">
        <v>0</v>
      </c>
      <c r="AS35" s="23" t="b">
        <v>0</v>
      </c>
      <c r="AT35" s="23" t="b">
        <v>0</v>
      </c>
      <c r="AU35" s="23" t="b">
        <v>0</v>
      </c>
      <c r="AV35" s="23" t="b">
        <v>0</v>
      </c>
      <c r="AW35" s="23" t="b">
        <v>0</v>
      </c>
      <c r="AX35" s="23" t="b">
        <v>0</v>
      </c>
      <c r="AY35" s="23" t="b">
        <v>0</v>
      </c>
      <c r="AZ35" s="23" t="b">
        <v>0</v>
      </c>
      <c r="BA35" s="23" t="b">
        <v>0</v>
      </c>
      <c r="BB35" s="23" t="b">
        <v>0</v>
      </c>
      <c r="BE35" s="23" t="s">
        <v>529</v>
      </c>
      <c r="BF35" s="23" t="s">
        <v>2565</v>
      </c>
      <c r="BG35" s="23" t="b">
        <v>1</v>
      </c>
      <c r="BH35" s="23">
        <v>0.469</v>
      </c>
      <c r="BI35" s="23" t="b">
        <v>0</v>
      </c>
      <c r="BJ35" s="23" t="b">
        <v>0</v>
      </c>
      <c r="BK35" s="23" t="b">
        <v>0</v>
      </c>
      <c r="BL35" s="23" t="b">
        <v>0</v>
      </c>
      <c r="BM35" s="23" t="b">
        <v>0</v>
      </c>
      <c r="BN35" s="23" t="b">
        <v>0</v>
      </c>
      <c r="BO35" s="23" t="b">
        <v>0</v>
      </c>
      <c r="BP35" s="23" t="b">
        <v>0</v>
      </c>
      <c r="BQ35" s="23" t="b">
        <v>0</v>
      </c>
      <c r="BR35" s="23" t="b">
        <v>0</v>
      </c>
      <c r="BS35" s="23" t="b">
        <v>1</v>
      </c>
    </row>
    <row r="36" ht="15.75" customHeight="1">
      <c r="A36" s="23" t="s">
        <v>400</v>
      </c>
      <c r="B36" s="23" t="s">
        <v>2532</v>
      </c>
      <c r="C36" s="23" t="b">
        <v>1</v>
      </c>
      <c r="D36" s="23">
        <v>0.472</v>
      </c>
      <c r="E36" s="23" t="b">
        <f t="shared" si="1"/>
        <v>1</v>
      </c>
      <c r="F36" s="23" t="b">
        <v>1</v>
      </c>
      <c r="G36" s="23" t="b">
        <f t="shared" si="2"/>
        <v>1</v>
      </c>
      <c r="H36" s="23" t="b">
        <v>1</v>
      </c>
      <c r="I36" s="23" t="b">
        <f t="shared" si="3"/>
        <v>1</v>
      </c>
      <c r="J36" s="23" t="b">
        <v>1</v>
      </c>
      <c r="K36" s="23" t="b">
        <f t="shared" si="4"/>
        <v>0</v>
      </c>
      <c r="L36" s="23" t="b">
        <v>0</v>
      </c>
      <c r="M36" s="23" t="b">
        <f t="shared" si="5"/>
        <v>0</v>
      </c>
      <c r="N36" s="23" t="b">
        <v>0</v>
      </c>
      <c r="O36" s="23" t="b">
        <f t="shared" si="6"/>
        <v>0</v>
      </c>
      <c r="P36" s="23" t="b">
        <v>0</v>
      </c>
      <c r="Q36" s="23" t="b">
        <f t="shared" si="7"/>
        <v>0</v>
      </c>
      <c r="R36" s="23" t="b">
        <v>0</v>
      </c>
      <c r="S36" s="23" t="b">
        <f t="shared" si="8"/>
        <v>0</v>
      </c>
      <c r="T36" s="23" t="b">
        <v>0</v>
      </c>
      <c r="U36" s="23" t="b">
        <f t="shared" si="9"/>
        <v>0</v>
      </c>
      <c r="V36" s="23" t="b">
        <v>0</v>
      </c>
      <c r="W36" s="23" t="b">
        <f t="shared" si="10"/>
        <v>0</v>
      </c>
      <c r="X36" s="23" t="b">
        <v>0</v>
      </c>
      <c r="Y36" s="23" t="b">
        <f t="shared" si="11"/>
        <v>0</v>
      </c>
      <c r="Z36" s="23" t="b">
        <v>0</v>
      </c>
      <c r="AA36" s="23" t="b">
        <f t="shared" si="12"/>
        <v>0</v>
      </c>
      <c r="AB36" s="23" t="b">
        <v>0</v>
      </c>
      <c r="AC36" s="23" t="b">
        <f t="shared" si="13"/>
        <v>0</v>
      </c>
      <c r="AD36" s="23" t="b">
        <v>0</v>
      </c>
      <c r="AG36" s="23">
        <v>0.15</v>
      </c>
      <c r="AH36" s="23">
        <f t="shared" si="16"/>
        <v>10</v>
      </c>
      <c r="AI36" s="23">
        <v>29.0</v>
      </c>
      <c r="AJ36" s="23">
        <v>39.0</v>
      </c>
      <c r="AK36" s="23">
        <f t="shared" si="17"/>
        <v>25.64102564</v>
      </c>
      <c r="AM36" s="23" t="s">
        <v>2063</v>
      </c>
      <c r="AN36" s="23" t="s">
        <v>2700</v>
      </c>
      <c r="AO36" s="23" t="b">
        <v>0</v>
      </c>
      <c r="AP36" s="23">
        <v>0.933</v>
      </c>
      <c r="AQ36" s="23" t="b">
        <v>0</v>
      </c>
      <c r="AR36" s="23" t="b">
        <v>0</v>
      </c>
      <c r="AS36" s="23" t="b">
        <v>0</v>
      </c>
      <c r="AT36" s="23" t="b">
        <v>0</v>
      </c>
      <c r="AU36" s="23" t="b">
        <v>0</v>
      </c>
      <c r="AV36" s="23" t="b">
        <v>0</v>
      </c>
      <c r="AW36" s="23" t="b">
        <v>0</v>
      </c>
      <c r="AX36" s="23" t="b">
        <v>0</v>
      </c>
      <c r="AY36" s="23" t="b">
        <v>0</v>
      </c>
      <c r="AZ36" s="23" t="b">
        <v>0</v>
      </c>
      <c r="BA36" s="23" t="b">
        <v>0</v>
      </c>
      <c r="BB36" s="23" t="b">
        <v>0</v>
      </c>
      <c r="BE36" s="23" t="s">
        <v>545</v>
      </c>
      <c r="BF36" s="23" t="s">
        <v>2569</v>
      </c>
      <c r="BG36" s="23" t="b">
        <v>1</v>
      </c>
      <c r="BH36" s="23">
        <v>0.95</v>
      </c>
      <c r="BI36" s="23" t="b">
        <v>1</v>
      </c>
      <c r="BJ36" s="23" t="b">
        <v>1</v>
      </c>
      <c r="BK36" s="23" t="b">
        <v>1</v>
      </c>
      <c r="BL36" s="23" t="b">
        <v>1</v>
      </c>
      <c r="BM36" s="23" t="b">
        <v>1</v>
      </c>
      <c r="BN36" s="23" t="b">
        <v>1</v>
      </c>
      <c r="BO36" s="23" t="b">
        <v>1</v>
      </c>
      <c r="BP36" s="23" t="b">
        <v>1</v>
      </c>
      <c r="BQ36" s="23" t="b">
        <v>1</v>
      </c>
      <c r="BR36" s="23" t="b">
        <v>1</v>
      </c>
      <c r="BS36" s="23" t="b">
        <v>1</v>
      </c>
    </row>
    <row r="37" ht="15.75" customHeight="1">
      <c r="A37" s="23" t="s">
        <v>408</v>
      </c>
      <c r="B37" s="23" t="s">
        <v>2534</v>
      </c>
      <c r="C37" s="23" t="b">
        <v>1</v>
      </c>
      <c r="D37" s="23">
        <v>0.998</v>
      </c>
      <c r="E37" s="23" t="b">
        <f t="shared" si="1"/>
        <v>1</v>
      </c>
      <c r="F37" s="23" t="b">
        <v>1</v>
      </c>
      <c r="G37" s="23" t="b">
        <f t="shared" si="2"/>
        <v>1</v>
      </c>
      <c r="H37" s="23" t="b">
        <v>1</v>
      </c>
      <c r="I37" s="23" t="b">
        <f t="shared" si="3"/>
        <v>1</v>
      </c>
      <c r="J37" s="23" t="b">
        <v>1</v>
      </c>
      <c r="K37" s="23" t="b">
        <f t="shared" si="4"/>
        <v>1</v>
      </c>
      <c r="L37" s="23" t="b">
        <v>1</v>
      </c>
      <c r="M37" s="23" t="b">
        <f t="shared" si="5"/>
        <v>1</v>
      </c>
      <c r="N37" s="23" t="b">
        <v>1</v>
      </c>
      <c r="O37" s="23" t="b">
        <f t="shared" si="6"/>
        <v>1</v>
      </c>
      <c r="P37" s="23" t="b">
        <v>1</v>
      </c>
      <c r="Q37" s="23" t="b">
        <f t="shared" si="7"/>
        <v>1</v>
      </c>
      <c r="R37" s="23" t="b">
        <v>1</v>
      </c>
      <c r="S37" s="23" t="b">
        <f t="shared" si="8"/>
        <v>1</v>
      </c>
      <c r="T37" s="23" t="b">
        <v>1</v>
      </c>
      <c r="U37" s="23" t="b">
        <f t="shared" si="9"/>
        <v>1</v>
      </c>
      <c r="V37" s="23" t="b">
        <v>1</v>
      </c>
      <c r="W37" s="23" t="b">
        <f t="shared" si="10"/>
        <v>1</v>
      </c>
      <c r="X37" s="23" t="b">
        <v>1</v>
      </c>
      <c r="Y37" s="23" t="b">
        <f t="shared" si="11"/>
        <v>1</v>
      </c>
      <c r="Z37" s="23" t="b">
        <v>1</v>
      </c>
      <c r="AA37" s="23" t="b">
        <f t="shared" si="12"/>
        <v>1</v>
      </c>
      <c r="AB37" s="23" t="b">
        <v>1</v>
      </c>
      <c r="AC37" s="23" t="b">
        <f t="shared" si="13"/>
        <v>1</v>
      </c>
      <c r="AD37" s="23" t="b">
        <v>1</v>
      </c>
      <c r="AG37" s="23">
        <v>0.2</v>
      </c>
      <c r="AH37" s="23">
        <f t="shared" si="16"/>
        <v>12</v>
      </c>
      <c r="AI37" s="23">
        <v>27.0</v>
      </c>
      <c r="AJ37" s="23">
        <v>39.0</v>
      </c>
      <c r="AK37" s="23">
        <f t="shared" si="17"/>
        <v>30.76923077</v>
      </c>
      <c r="AM37" s="23" t="s">
        <v>2304</v>
      </c>
      <c r="AN37" s="23" t="s">
        <v>2712</v>
      </c>
      <c r="AO37" s="23" t="b">
        <v>0</v>
      </c>
      <c r="AP37" s="23">
        <v>0.453</v>
      </c>
      <c r="AQ37" s="23" t="b">
        <v>0</v>
      </c>
      <c r="AR37" s="23" t="b">
        <v>0</v>
      </c>
      <c r="AS37" s="23" t="b">
        <v>0</v>
      </c>
      <c r="AT37" s="23" t="b">
        <v>0</v>
      </c>
      <c r="AU37" s="23" t="b">
        <v>0</v>
      </c>
      <c r="AV37" s="23" t="b">
        <v>0</v>
      </c>
      <c r="AW37" s="23" t="b">
        <v>0</v>
      </c>
      <c r="AX37" s="23" t="b">
        <v>0</v>
      </c>
      <c r="AY37" s="23" t="b">
        <v>0</v>
      </c>
      <c r="AZ37" s="23" t="b">
        <v>1</v>
      </c>
      <c r="BA37" s="23" t="b">
        <v>1</v>
      </c>
      <c r="BB37" s="23" t="b">
        <v>1</v>
      </c>
      <c r="BE37" s="23" t="s">
        <v>562</v>
      </c>
      <c r="BF37" s="23" t="s">
        <v>2573</v>
      </c>
      <c r="BG37" s="23" t="b">
        <v>1</v>
      </c>
      <c r="BH37" s="23">
        <v>0.022</v>
      </c>
      <c r="BI37" s="23" t="b">
        <v>0</v>
      </c>
      <c r="BJ37" s="23" t="b">
        <v>0</v>
      </c>
      <c r="BK37" s="23" t="b">
        <v>0</v>
      </c>
      <c r="BL37" s="23" t="b">
        <v>0</v>
      </c>
      <c r="BM37" s="23" t="b">
        <v>0</v>
      </c>
      <c r="BN37" s="23" t="b">
        <v>0</v>
      </c>
      <c r="BO37" s="23" t="b">
        <v>0</v>
      </c>
      <c r="BP37" s="23" t="b">
        <v>0</v>
      </c>
      <c r="BQ37" s="23" t="b">
        <v>0</v>
      </c>
      <c r="BR37" s="23" t="b">
        <v>0</v>
      </c>
      <c r="BS37" s="23" t="b">
        <v>0</v>
      </c>
    </row>
    <row r="38" ht="15.75" customHeight="1">
      <c r="A38" s="23" t="s">
        <v>416</v>
      </c>
      <c r="B38" s="23" t="s">
        <v>2536</v>
      </c>
      <c r="C38" s="23" t="b">
        <v>1</v>
      </c>
      <c r="D38" s="23">
        <v>0.99</v>
      </c>
      <c r="E38" s="23" t="b">
        <f t="shared" si="1"/>
        <v>1</v>
      </c>
      <c r="F38" s="23" t="b">
        <v>1</v>
      </c>
      <c r="G38" s="23" t="b">
        <f t="shared" si="2"/>
        <v>1</v>
      </c>
      <c r="H38" s="23" t="b">
        <v>1</v>
      </c>
      <c r="I38" s="23" t="b">
        <f t="shared" si="3"/>
        <v>1</v>
      </c>
      <c r="J38" s="23" t="b">
        <v>1</v>
      </c>
      <c r="K38" s="23" t="b">
        <f t="shared" si="4"/>
        <v>1</v>
      </c>
      <c r="L38" s="23" t="b">
        <v>1</v>
      </c>
      <c r="M38" s="23" t="b">
        <f t="shared" si="5"/>
        <v>1</v>
      </c>
      <c r="N38" s="23" t="b">
        <v>1</v>
      </c>
      <c r="O38" s="23" t="b">
        <f t="shared" si="6"/>
        <v>1</v>
      </c>
      <c r="P38" s="23" t="b">
        <v>1</v>
      </c>
      <c r="Q38" s="23" t="b">
        <f t="shared" si="7"/>
        <v>1</v>
      </c>
      <c r="R38" s="23" t="b">
        <v>1</v>
      </c>
      <c r="S38" s="23" t="b">
        <f t="shared" si="8"/>
        <v>1</v>
      </c>
      <c r="T38" s="23" t="b">
        <v>1</v>
      </c>
      <c r="U38" s="23" t="b">
        <f t="shared" si="9"/>
        <v>1</v>
      </c>
      <c r="V38" s="23" t="b">
        <v>1</v>
      </c>
      <c r="W38" s="23" t="b">
        <f t="shared" si="10"/>
        <v>1</v>
      </c>
      <c r="X38" s="23" t="b">
        <v>1</v>
      </c>
      <c r="Y38" s="23" t="b">
        <f t="shared" si="11"/>
        <v>1</v>
      </c>
      <c r="Z38" s="23" t="b">
        <v>1</v>
      </c>
      <c r="AA38" s="23" t="b">
        <f t="shared" si="12"/>
        <v>1</v>
      </c>
      <c r="AB38" s="23" t="b">
        <v>1</v>
      </c>
      <c r="AC38" s="23" t="b">
        <f t="shared" si="13"/>
        <v>1</v>
      </c>
      <c r="AD38" s="23" t="b">
        <v>1</v>
      </c>
      <c r="AG38" s="23">
        <v>0.25</v>
      </c>
      <c r="AH38" s="23">
        <f t="shared" si="16"/>
        <v>14</v>
      </c>
      <c r="AI38" s="23">
        <v>25.0</v>
      </c>
      <c r="AJ38" s="23">
        <v>39.0</v>
      </c>
      <c r="AK38" s="23">
        <f t="shared" si="17"/>
        <v>35.8974359</v>
      </c>
      <c r="AM38" s="23" t="s">
        <v>2383</v>
      </c>
      <c r="AN38" s="23" t="s">
        <v>2717</v>
      </c>
      <c r="AO38" s="23" t="b">
        <v>0</v>
      </c>
      <c r="AP38" s="23">
        <v>0.545</v>
      </c>
      <c r="AQ38" s="23" t="b">
        <v>0</v>
      </c>
      <c r="AR38" s="23" t="b">
        <v>0</v>
      </c>
      <c r="AS38" s="23" t="b">
        <v>0</v>
      </c>
      <c r="AT38" s="23" t="b">
        <v>0</v>
      </c>
      <c r="AU38" s="23" t="b">
        <v>0</v>
      </c>
      <c r="AV38" s="23" t="b">
        <v>0</v>
      </c>
      <c r="AW38" s="23" t="b">
        <v>0</v>
      </c>
      <c r="AX38" s="23" t="b">
        <v>0</v>
      </c>
      <c r="AY38" s="23" t="b">
        <v>0</v>
      </c>
      <c r="AZ38" s="23" t="b">
        <v>0</v>
      </c>
      <c r="BA38" s="23" t="b">
        <v>1</v>
      </c>
      <c r="BB38" s="23" t="b">
        <v>1</v>
      </c>
      <c r="BE38" s="23" t="s">
        <v>569</v>
      </c>
      <c r="BF38" s="23" t="s">
        <v>2575</v>
      </c>
      <c r="BG38" s="23" t="b">
        <v>1</v>
      </c>
      <c r="BH38" s="23">
        <v>0.971</v>
      </c>
      <c r="BI38" s="23" t="b">
        <v>1</v>
      </c>
      <c r="BJ38" s="23" t="b">
        <v>1</v>
      </c>
      <c r="BK38" s="23" t="b">
        <v>1</v>
      </c>
      <c r="BL38" s="23" t="b">
        <v>1</v>
      </c>
      <c r="BM38" s="23" t="b">
        <v>1</v>
      </c>
      <c r="BN38" s="23" t="b">
        <v>1</v>
      </c>
      <c r="BO38" s="23" t="b">
        <v>1</v>
      </c>
      <c r="BP38" s="23" t="b">
        <v>1</v>
      </c>
      <c r="BQ38" s="23" t="b">
        <v>1</v>
      </c>
      <c r="BR38" s="23" t="b">
        <v>1</v>
      </c>
      <c r="BS38" s="23" t="b">
        <v>1</v>
      </c>
    </row>
    <row r="39" ht="15.75" customHeight="1">
      <c r="A39" s="23" t="s">
        <v>424</v>
      </c>
      <c r="B39" s="23" t="s">
        <v>2538</v>
      </c>
      <c r="C39" s="23" t="b">
        <v>1</v>
      </c>
      <c r="D39" s="23">
        <v>0.093</v>
      </c>
      <c r="E39" s="23" t="b">
        <f t="shared" si="1"/>
        <v>0</v>
      </c>
      <c r="F39" s="23" t="b">
        <v>0</v>
      </c>
      <c r="G39" s="23" t="b">
        <f t="shared" si="2"/>
        <v>0</v>
      </c>
      <c r="H39" s="23" t="b">
        <v>0</v>
      </c>
      <c r="I39" s="23" t="b">
        <f t="shared" si="3"/>
        <v>0</v>
      </c>
      <c r="J39" s="23" t="b">
        <v>0</v>
      </c>
      <c r="K39" s="23" t="b">
        <f t="shared" si="4"/>
        <v>0</v>
      </c>
      <c r="L39" s="23" t="b">
        <v>0</v>
      </c>
      <c r="M39" s="23" t="b">
        <f t="shared" si="5"/>
        <v>0</v>
      </c>
      <c r="N39" s="23" t="b">
        <v>0</v>
      </c>
      <c r="O39" s="23" t="b">
        <f t="shared" si="6"/>
        <v>0</v>
      </c>
      <c r="P39" s="23" t="b">
        <v>0</v>
      </c>
      <c r="Q39" s="23" t="b">
        <f t="shared" si="7"/>
        <v>0</v>
      </c>
      <c r="R39" s="23" t="b">
        <v>0</v>
      </c>
      <c r="S39" s="23" t="b">
        <f t="shared" si="8"/>
        <v>0</v>
      </c>
      <c r="T39" s="23" t="b">
        <v>0</v>
      </c>
      <c r="U39" s="23" t="b">
        <f t="shared" si="9"/>
        <v>0</v>
      </c>
      <c r="V39" s="23" t="b">
        <v>0</v>
      </c>
      <c r="W39" s="23" t="b">
        <f t="shared" si="10"/>
        <v>0</v>
      </c>
      <c r="X39" s="23" t="b">
        <v>0</v>
      </c>
      <c r="Y39" s="23" t="b">
        <f t="shared" si="11"/>
        <v>0</v>
      </c>
      <c r="Z39" s="23" t="b">
        <v>0</v>
      </c>
      <c r="AA39" s="23" t="b">
        <f t="shared" si="12"/>
        <v>0</v>
      </c>
      <c r="AB39" s="23" t="b">
        <v>0</v>
      </c>
      <c r="AC39" s="23" t="b">
        <f t="shared" si="13"/>
        <v>0</v>
      </c>
      <c r="AD39" s="23" t="b">
        <v>0</v>
      </c>
      <c r="AG39" s="23">
        <v>0.3</v>
      </c>
      <c r="AH39" s="23">
        <f t="shared" si="16"/>
        <v>15</v>
      </c>
      <c r="AI39" s="23">
        <v>24.0</v>
      </c>
      <c r="AJ39" s="23">
        <v>39.0</v>
      </c>
      <c r="AK39" s="23">
        <f t="shared" si="17"/>
        <v>38.46153846</v>
      </c>
      <c r="AM39" s="23" t="s">
        <v>2443</v>
      </c>
      <c r="AN39" s="23" t="s">
        <v>2719</v>
      </c>
      <c r="AO39" s="23" t="b">
        <v>0</v>
      </c>
      <c r="AP39" s="23">
        <v>0.604</v>
      </c>
      <c r="AQ39" s="23" t="b">
        <v>0</v>
      </c>
      <c r="AR39" s="23" t="b">
        <v>0</v>
      </c>
      <c r="AS39" s="23" t="b">
        <v>0</v>
      </c>
      <c r="AT39" s="23" t="b">
        <v>0</v>
      </c>
      <c r="AU39" s="23" t="b">
        <v>0</v>
      </c>
      <c r="AV39" s="23" t="b">
        <v>0</v>
      </c>
      <c r="AW39" s="23" t="b">
        <v>0</v>
      </c>
      <c r="AX39" s="23" t="b">
        <v>0</v>
      </c>
      <c r="AY39" s="23" t="b">
        <v>0</v>
      </c>
      <c r="AZ39" s="23" t="b">
        <v>0</v>
      </c>
      <c r="BA39" s="23" t="b">
        <v>0</v>
      </c>
      <c r="BB39" s="23" t="b">
        <v>0</v>
      </c>
      <c r="BE39" s="23" t="s">
        <v>575</v>
      </c>
      <c r="BF39" s="23" t="s">
        <v>2578</v>
      </c>
      <c r="BG39" s="23" t="b">
        <v>1</v>
      </c>
      <c r="BH39" s="23">
        <v>0.971</v>
      </c>
      <c r="BI39" s="23" t="b">
        <v>1</v>
      </c>
      <c r="BJ39" s="23" t="b">
        <v>1</v>
      </c>
      <c r="BK39" s="23" t="b">
        <v>1</v>
      </c>
      <c r="BL39" s="23" t="b">
        <v>1</v>
      </c>
      <c r="BM39" s="23" t="b">
        <v>1</v>
      </c>
      <c r="BN39" s="23" t="b">
        <v>1</v>
      </c>
      <c r="BO39" s="23" t="b">
        <v>1</v>
      </c>
      <c r="BP39" s="23" t="b">
        <v>1</v>
      </c>
      <c r="BQ39" s="23" t="b">
        <v>1</v>
      </c>
      <c r="BR39" s="23" t="b">
        <v>1</v>
      </c>
      <c r="BS39" s="23" t="b">
        <v>1</v>
      </c>
    </row>
    <row r="40" ht="15.75" customHeight="1">
      <c r="A40" s="23" t="s">
        <v>433</v>
      </c>
      <c r="B40" s="23" t="s">
        <v>2540</v>
      </c>
      <c r="C40" s="23" t="b">
        <v>1</v>
      </c>
      <c r="D40" s="23">
        <v>0.925</v>
      </c>
      <c r="E40" s="23" t="b">
        <f t="shared" si="1"/>
        <v>1</v>
      </c>
      <c r="F40" s="23" t="b">
        <v>1</v>
      </c>
      <c r="G40" s="23" t="b">
        <f t="shared" si="2"/>
        <v>1</v>
      </c>
      <c r="H40" s="23" t="b">
        <v>1</v>
      </c>
      <c r="I40" s="23" t="b">
        <f t="shared" si="3"/>
        <v>1</v>
      </c>
      <c r="J40" s="23" t="b">
        <v>1</v>
      </c>
      <c r="K40" s="23" t="b">
        <f t="shared" si="4"/>
        <v>1</v>
      </c>
      <c r="L40" s="23" t="b">
        <v>1</v>
      </c>
      <c r="M40" s="23" t="b">
        <f t="shared" si="5"/>
        <v>1</v>
      </c>
      <c r="N40" s="23" t="b">
        <v>1</v>
      </c>
      <c r="O40" s="23" t="b">
        <f t="shared" si="6"/>
        <v>1</v>
      </c>
      <c r="P40" s="23" t="b">
        <v>1</v>
      </c>
      <c r="Q40" s="23" t="b">
        <f t="shared" si="7"/>
        <v>1</v>
      </c>
      <c r="R40" s="23" t="b">
        <v>1</v>
      </c>
      <c r="S40" s="23" t="b">
        <f t="shared" si="8"/>
        <v>1</v>
      </c>
      <c r="T40" s="23" t="b">
        <v>1</v>
      </c>
      <c r="U40" s="23" t="b">
        <f t="shared" si="9"/>
        <v>1</v>
      </c>
      <c r="V40" s="23" t="b">
        <v>1</v>
      </c>
      <c r="W40" s="23" t="b">
        <f t="shared" si="10"/>
        <v>1</v>
      </c>
      <c r="X40" s="23" t="b">
        <v>1</v>
      </c>
      <c r="Y40" s="23" t="b">
        <f t="shared" si="11"/>
        <v>1</v>
      </c>
      <c r="Z40" s="23" t="b">
        <v>1</v>
      </c>
      <c r="AA40" s="23" t="b">
        <f t="shared" si="12"/>
        <v>1</v>
      </c>
      <c r="AB40" s="23" t="b">
        <v>1</v>
      </c>
      <c r="AC40" s="23" t="b">
        <f t="shared" si="13"/>
        <v>0</v>
      </c>
      <c r="AD40" s="23" t="b">
        <v>0</v>
      </c>
      <c r="AG40" s="23">
        <v>0.35</v>
      </c>
      <c r="AH40" s="23">
        <f t="shared" si="16"/>
        <v>16</v>
      </c>
      <c r="AI40" s="23">
        <v>23.0</v>
      </c>
      <c r="AJ40" s="23">
        <v>39.0</v>
      </c>
      <c r="AK40" s="23">
        <f t="shared" si="17"/>
        <v>41.02564103</v>
      </c>
      <c r="AM40" s="23" t="s">
        <v>2447</v>
      </c>
      <c r="AN40" s="23" t="s">
        <v>2720</v>
      </c>
      <c r="AO40" s="23" t="b">
        <v>0</v>
      </c>
      <c r="AP40" s="23">
        <v>0.527</v>
      </c>
      <c r="AQ40" s="23" t="b">
        <v>0</v>
      </c>
      <c r="AR40" s="23" t="b">
        <v>0</v>
      </c>
      <c r="AS40" s="23" t="b">
        <v>0</v>
      </c>
      <c r="AT40" s="23" t="b">
        <v>0</v>
      </c>
      <c r="AU40" s="23" t="b">
        <v>0</v>
      </c>
      <c r="AV40" s="23" t="b">
        <v>0</v>
      </c>
      <c r="AW40" s="23" t="b">
        <v>0</v>
      </c>
      <c r="AX40" s="23" t="b">
        <v>0</v>
      </c>
      <c r="AY40" s="23" t="b">
        <v>0</v>
      </c>
      <c r="AZ40" s="23" t="b">
        <v>0</v>
      </c>
      <c r="BA40" s="23" t="b">
        <v>1</v>
      </c>
      <c r="BB40" s="23" t="b">
        <v>1</v>
      </c>
      <c r="BE40" s="23" t="s">
        <v>580</v>
      </c>
      <c r="BF40" s="23" t="s">
        <v>2580</v>
      </c>
      <c r="BG40" s="23" t="b">
        <v>1</v>
      </c>
      <c r="BH40" s="23">
        <v>0.347</v>
      </c>
      <c r="BI40" s="23" t="b">
        <v>0</v>
      </c>
      <c r="BJ40" s="23" t="b">
        <v>0</v>
      </c>
      <c r="BK40" s="23" t="b">
        <v>0</v>
      </c>
      <c r="BL40" s="23" t="b">
        <v>0</v>
      </c>
      <c r="BM40" s="23" t="b">
        <v>0</v>
      </c>
      <c r="BN40" s="23" t="b">
        <v>0</v>
      </c>
      <c r="BO40" s="23" t="b">
        <v>0</v>
      </c>
      <c r="BP40" s="23" t="b">
        <v>0</v>
      </c>
      <c r="BQ40" s="23" t="b">
        <v>0</v>
      </c>
      <c r="BR40" s="23" t="b">
        <v>0</v>
      </c>
      <c r="BS40" s="23" t="b">
        <v>0</v>
      </c>
    </row>
    <row r="41" ht="15.75" customHeight="1">
      <c r="A41" s="23" t="s">
        <v>439</v>
      </c>
      <c r="B41" s="23" t="s">
        <v>2543</v>
      </c>
      <c r="C41" s="23" t="b">
        <v>1</v>
      </c>
      <c r="D41" s="23">
        <v>0.846</v>
      </c>
      <c r="E41" s="23" t="b">
        <f t="shared" si="1"/>
        <v>1</v>
      </c>
      <c r="F41" s="23" t="b">
        <v>1</v>
      </c>
      <c r="G41" s="23" t="b">
        <f t="shared" si="2"/>
        <v>1</v>
      </c>
      <c r="H41" s="23" t="b">
        <v>1</v>
      </c>
      <c r="I41" s="23" t="b">
        <f t="shared" si="3"/>
        <v>1</v>
      </c>
      <c r="J41" s="23" t="b">
        <v>1</v>
      </c>
      <c r="K41" s="23" t="b">
        <f t="shared" si="4"/>
        <v>1</v>
      </c>
      <c r="L41" s="23" t="b">
        <v>1</v>
      </c>
      <c r="M41" s="23" t="b">
        <f t="shared" si="5"/>
        <v>1</v>
      </c>
      <c r="N41" s="23" t="b">
        <v>1</v>
      </c>
      <c r="O41" s="23" t="b">
        <f t="shared" si="6"/>
        <v>1</v>
      </c>
      <c r="P41" s="23" t="b">
        <v>1</v>
      </c>
      <c r="Q41" s="23" t="b">
        <f t="shared" si="7"/>
        <v>1</v>
      </c>
      <c r="R41" s="23" t="b">
        <v>1</v>
      </c>
      <c r="S41" s="23" t="b">
        <f t="shared" si="8"/>
        <v>1</v>
      </c>
      <c r="T41" s="23" t="b">
        <v>1</v>
      </c>
      <c r="U41" s="23" t="b">
        <f t="shared" si="9"/>
        <v>1</v>
      </c>
      <c r="V41" s="23" t="b">
        <v>1</v>
      </c>
      <c r="W41" s="23" t="b">
        <f t="shared" si="10"/>
        <v>1</v>
      </c>
      <c r="X41" s="23" t="b">
        <v>1</v>
      </c>
      <c r="Y41" s="23" t="b">
        <f t="shared" si="11"/>
        <v>0</v>
      </c>
      <c r="Z41" s="23" t="b">
        <v>0</v>
      </c>
      <c r="AA41" s="23" t="b">
        <f t="shared" si="12"/>
        <v>0</v>
      </c>
      <c r="AB41" s="23" t="b">
        <v>0</v>
      </c>
      <c r="AC41" s="23" t="b">
        <f t="shared" si="13"/>
        <v>0</v>
      </c>
      <c r="AD41" s="23" t="b">
        <v>0</v>
      </c>
      <c r="AG41" s="23">
        <v>0.4</v>
      </c>
      <c r="AH41" s="23">
        <f t="shared" si="16"/>
        <v>17</v>
      </c>
      <c r="AI41" s="23">
        <v>22.0</v>
      </c>
      <c r="AJ41" s="23">
        <v>39.0</v>
      </c>
      <c r="AK41" s="23">
        <f t="shared" si="17"/>
        <v>43.58974359</v>
      </c>
      <c r="AM41" s="23" t="s">
        <v>2451</v>
      </c>
      <c r="AN41" s="23" t="s">
        <v>2721</v>
      </c>
      <c r="AO41" s="23" t="b">
        <v>0</v>
      </c>
      <c r="AP41" s="23">
        <v>0.002</v>
      </c>
      <c r="AQ41" s="23" t="b">
        <v>1</v>
      </c>
      <c r="AR41" s="23" t="b">
        <v>1</v>
      </c>
      <c r="AS41" s="23" t="b">
        <v>1</v>
      </c>
      <c r="AT41" s="23" t="b">
        <v>1</v>
      </c>
      <c r="AU41" s="23" t="b">
        <v>1</v>
      </c>
      <c r="AV41" s="23" t="b">
        <v>1</v>
      </c>
      <c r="AW41" s="23" t="b">
        <v>1</v>
      </c>
      <c r="AX41" s="23" t="b">
        <v>1</v>
      </c>
      <c r="AY41" s="23" t="b">
        <v>1</v>
      </c>
      <c r="AZ41" s="23" t="b">
        <v>1</v>
      </c>
      <c r="BA41" s="23" t="b">
        <v>1</v>
      </c>
      <c r="BB41" s="23" t="b">
        <v>1</v>
      </c>
      <c r="BE41" s="23" t="s">
        <v>585</v>
      </c>
      <c r="BF41" s="23" t="s">
        <v>2582</v>
      </c>
      <c r="BG41" s="23" t="b">
        <v>1</v>
      </c>
      <c r="BH41" s="23">
        <v>0.715</v>
      </c>
      <c r="BI41" s="23" t="b">
        <v>0</v>
      </c>
      <c r="BJ41" s="23" t="b">
        <v>0</v>
      </c>
      <c r="BK41" s="23" t="b">
        <v>0</v>
      </c>
      <c r="BL41" s="23" t="b">
        <v>0</v>
      </c>
      <c r="BM41" s="23" t="b">
        <v>0</v>
      </c>
      <c r="BN41" s="23" t="b">
        <v>1</v>
      </c>
      <c r="BO41" s="23" t="b">
        <v>1</v>
      </c>
      <c r="BP41" s="23" t="b">
        <v>1</v>
      </c>
      <c r="BQ41" s="23" t="b">
        <v>1</v>
      </c>
      <c r="BR41" s="23" t="b">
        <v>1</v>
      </c>
      <c r="BS41" s="23" t="b">
        <v>1</v>
      </c>
    </row>
    <row r="42" ht="15.75" customHeight="1">
      <c r="A42" s="23" t="s">
        <v>446</v>
      </c>
      <c r="B42" s="23" t="s">
        <v>2519</v>
      </c>
      <c r="C42" s="23" t="b">
        <v>1</v>
      </c>
      <c r="D42" s="23">
        <v>0.307</v>
      </c>
      <c r="E42" s="23" t="b">
        <f t="shared" si="1"/>
        <v>0</v>
      </c>
      <c r="F42" s="23" t="b">
        <v>0</v>
      </c>
      <c r="G42" s="23" t="b">
        <f t="shared" si="2"/>
        <v>0</v>
      </c>
      <c r="H42" s="23" t="b">
        <v>0</v>
      </c>
      <c r="I42" s="23" t="b">
        <f t="shared" si="3"/>
        <v>0</v>
      </c>
      <c r="J42" s="23" t="b">
        <v>0</v>
      </c>
      <c r="K42" s="23" t="b">
        <f t="shared" si="4"/>
        <v>0</v>
      </c>
      <c r="L42" s="23" t="b">
        <v>0</v>
      </c>
      <c r="M42" s="23" t="b">
        <f t="shared" si="5"/>
        <v>0</v>
      </c>
      <c r="N42" s="23" t="b">
        <v>0</v>
      </c>
      <c r="O42" s="23" t="b">
        <f t="shared" si="6"/>
        <v>0</v>
      </c>
      <c r="P42" s="23" t="b">
        <v>0</v>
      </c>
      <c r="Q42" s="23" t="b">
        <f t="shared" si="7"/>
        <v>0</v>
      </c>
      <c r="R42" s="23" t="b">
        <v>0</v>
      </c>
      <c r="S42" s="23" t="b">
        <f t="shared" si="8"/>
        <v>0</v>
      </c>
      <c r="T42" s="23" t="b">
        <v>0</v>
      </c>
      <c r="U42" s="23" t="b">
        <f t="shared" si="9"/>
        <v>0</v>
      </c>
      <c r="V42" s="23" t="b">
        <v>0</v>
      </c>
      <c r="W42" s="23" t="b">
        <f t="shared" si="10"/>
        <v>0</v>
      </c>
      <c r="X42" s="23" t="b">
        <v>0</v>
      </c>
      <c r="Y42" s="23" t="b">
        <f t="shared" si="11"/>
        <v>0</v>
      </c>
      <c r="Z42" s="23" t="b">
        <v>0</v>
      </c>
      <c r="AA42" s="23" t="b">
        <f t="shared" si="12"/>
        <v>0</v>
      </c>
      <c r="AB42" s="23" t="b">
        <v>0</v>
      </c>
      <c r="AC42" s="23" t="b">
        <f t="shared" si="13"/>
        <v>0</v>
      </c>
      <c r="AD42" s="23" t="b">
        <v>0</v>
      </c>
      <c r="AG42" s="23">
        <v>0.45</v>
      </c>
      <c r="AH42" s="23">
        <f t="shared" si="16"/>
        <v>17</v>
      </c>
      <c r="AI42" s="23">
        <v>22.0</v>
      </c>
      <c r="AJ42" s="23">
        <v>39.0</v>
      </c>
      <c r="AK42" s="23">
        <f t="shared" si="17"/>
        <v>43.58974359</v>
      </c>
      <c r="BE42" s="23" t="s">
        <v>591</v>
      </c>
      <c r="BF42" s="23" t="s">
        <v>2584</v>
      </c>
      <c r="BG42" s="23" t="b">
        <v>1</v>
      </c>
      <c r="BH42" s="23">
        <v>0.984</v>
      </c>
      <c r="BI42" s="23" t="b">
        <v>1</v>
      </c>
      <c r="BJ42" s="23" t="b">
        <v>1</v>
      </c>
      <c r="BK42" s="23" t="b">
        <v>1</v>
      </c>
      <c r="BL42" s="23" t="b">
        <v>1</v>
      </c>
      <c r="BM42" s="23" t="b">
        <v>1</v>
      </c>
      <c r="BN42" s="23" t="b">
        <v>1</v>
      </c>
      <c r="BO42" s="23" t="b">
        <v>1</v>
      </c>
      <c r="BP42" s="23" t="b">
        <v>1</v>
      </c>
      <c r="BQ42" s="23" t="b">
        <v>1</v>
      </c>
      <c r="BR42" s="23" t="b">
        <v>1</v>
      </c>
      <c r="BS42" s="23" t="b">
        <v>1</v>
      </c>
    </row>
    <row r="43" ht="15.75" customHeight="1">
      <c r="A43" s="23" t="s">
        <v>454</v>
      </c>
      <c r="B43" s="23" t="s">
        <v>2545</v>
      </c>
      <c r="C43" s="23" t="b">
        <v>1</v>
      </c>
      <c r="D43" s="23">
        <v>0.406</v>
      </c>
      <c r="E43" s="23" t="b">
        <f t="shared" si="1"/>
        <v>1</v>
      </c>
      <c r="F43" s="23" t="b">
        <v>1</v>
      </c>
      <c r="G43" s="23" t="b">
        <f t="shared" si="2"/>
        <v>1</v>
      </c>
      <c r="H43" s="23" t="b">
        <v>1</v>
      </c>
      <c r="I43" s="23" t="b">
        <f t="shared" si="3"/>
        <v>0</v>
      </c>
      <c r="J43" s="23" t="b">
        <v>0</v>
      </c>
      <c r="K43" s="23" t="b">
        <f t="shared" si="4"/>
        <v>0</v>
      </c>
      <c r="L43" s="23" t="b">
        <v>0</v>
      </c>
      <c r="M43" s="23" t="b">
        <f t="shared" si="5"/>
        <v>0</v>
      </c>
      <c r="N43" s="23" t="b">
        <v>0</v>
      </c>
      <c r="O43" s="23" t="b">
        <f t="shared" si="6"/>
        <v>0</v>
      </c>
      <c r="P43" s="23" t="b">
        <v>0</v>
      </c>
      <c r="Q43" s="23" t="b">
        <f t="shared" si="7"/>
        <v>0</v>
      </c>
      <c r="R43" s="23" t="b">
        <v>0</v>
      </c>
      <c r="S43" s="23" t="b">
        <f t="shared" si="8"/>
        <v>0</v>
      </c>
      <c r="T43" s="23" t="b">
        <v>0</v>
      </c>
      <c r="U43" s="23" t="b">
        <f t="shared" si="9"/>
        <v>0</v>
      </c>
      <c r="V43" s="23" t="b">
        <v>0</v>
      </c>
      <c r="W43" s="23" t="b">
        <f t="shared" si="10"/>
        <v>0</v>
      </c>
      <c r="X43" s="23" t="b">
        <v>0</v>
      </c>
      <c r="Y43" s="23" t="b">
        <f t="shared" si="11"/>
        <v>0</v>
      </c>
      <c r="Z43" s="23" t="b">
        <v>0</v>
      </c>
      <c r="AA43" s="23" t="b">
        <f t="shared" si="12"/>
        <v>0</v>
      </c>
      <c r="AB43" s="23" t="b">
        <v>0</v>
      </c>
      <c r="AC43" s="23" t="b">
        <f t="shared" si="13"/>
        <v>0</v>
      </c>
      <c r="AD43" s="23" t="b">
        <v>0</v>
      </c>
      <c r="AG43" s="23">
        <v>0.5</v>
      </c>
      <c r="AH43" s="23">
        <f t="shared" si="16"/>
        <v>19</v>
      </c>
      <c r="AI43" s="23">
        <v>20.0</v>
      </c>
      <c r="AJ43" s="23">
        <v>39.0</v>
      </c>
      <c r="AK43" s="23">
        <f t="shared" si="17"/>
        <v>48.71794872</v>
      </c>
      <c r="BE43" s="23" t="s">
        <v>614</v>
      </c>
      <c r="BF43" s="23" t="s">
        <v>2589</v>
      </c>
      <c r="BG43" s="23" t="b">
        <v>1</v>
      </c>
      <c r="BH43" s="23">
        <v>0.98</v>
      </c>
      <c r="BI43" s="23" t="b">
        <v>1</v>
      </c>
      <c r="BJ43" s="23" t="b">
        <v>1</v>
      </c>
      <c r="BK43" s="23" t="b">
        <v>1</v>
      </c>
      <c r="BL43" s="23" t="b">
        <v>1</v>
      </c>
      <c r="BM43" s="23" t="b">
        <v>1</v>
      </c>
      <c r="BN43" s="23" t="b">
        <v>1</v>
      </c>
      <c r="BO43" s="23" t="b">
        <v>1</v>
      </c>
      <c r="BP43" s="23" t="b">
        <v>1</v>
      </c>
      <c r="BQ43" s="23" t="b">
        <v>1</v>
      </c>
      <c r="BR43" s="23" t="b">
        <v>1</v>
      </c>
      <c r="BS43" s="23" t="b">
        <v>1</v>
      </c>
    </row>
    <row r="44" ht="15.75" customHeight="1">
      <c r="A44" s="23" t="s">
        <v>460</v>
      </c>
      <c r="B44" s="23" t="s">
        <v>2547</v>
      </c>
      <c r="C44" s="23" t="b">
        <v>1</v>
      </c>
      <c r="D44" s="23">
        <v>0.831</v>
      </c>
      <c r="E44" s="23" t="b">
        <f t="shared" si="1"/>
        <v>1</v>
      </c>
      <c r="F44" s="23" t="b">
        <v>1</v>
      </c>
      <c r="G44" s="23" t="b">
        <f t="shared" si="2"/>
        <v>1</v>
      </c>
      <c r="H44" s="23" t="b">
        <v>1</v>
      </c>
      <c r="I44" s="23" t="b">
        <f t="shared" si="3"/>
        <v>1</v>
      </c>
      <c r="J44" s="23" t="b">
        <v>1</v>
      </c>
      <c r="K44" s="23" t="b">
        <f t="shared" si="4"/>
        <v>1</v>
      </c>
      <c r="L44" s="23" t="b">
        <v>1</v>
      </c>
      <c r="M44" s="23" t="b">
        <f t="shared" si="5"/>
        <v>1</v>
      </c>
      <c r="N44" s="23" t="b">
        <v>1</v>
      </c>
      <c r="O44" s="23" t="b">
        <f t="shared" si="6"/>
        <v>1</v>
      </c>
      <c r="P44" s="23" t="b">
        <v>1</v>
      </c>
      <c r="Q44" s="23" t="b">
        <f t="shared" si="7"/>
        <v>1</v>
      </c>
      <c r="R44" s="23" t="b">
        <v>1</v>
      </c>
      <c r="S44" s="23" t="b">
        <f t="shared" si="8"/>
        <v>1</v>
      </c>
      <c r="T44" s="23" t="b">
        <v>1</v>
      </c>
      <c r="U44" s="23" t="b">
        <f t="shared" si="9"/>
        <v>1</v>
      </c>
      <c r="V44" s="23" t="b">
        <v>1</v>
      </c>
      <c r="W44" s="23" t="b">
        <f t="shared" si="10"/>
        <v>1</v>
      </c>
      <c r="X44" s="23" t="b">
        <v>1</v>
      </c>
      <c r="Y44" s="23" t="b">
        <f t="shared" si="11"/>
        <v>0</v>
      </c>
      <c r="Z44" s="23" t="b">
        <v>0</v>
      </c>
      <c r="AA44" s="23" t="b">
        <f t="shared" si="12"/>
        <v>0</v>
      </c>
      <c r="AB44" s="23" t="b">
        <v>0</v>
      </c>
      <c r="AC44" s="23" t="b">
        <f t="shared" si="13"/>
        <v>0</v>
      </c>
      <c r="AD44" s="23" t="b">
        <v>0</v>
      </c>
      <c r="AG44" s="23">
        <v>0.55</v>
      </c>
      <c r="AH44" s="23">
        <f t="shared" si="16"/>
        <v>23</v>
      </c>
      <c r="AI44" s="23">
        <v>16.0</v>
      </c>
      <c r="AJ44" s="23">
        <v>39.0</v>
      </c>
      <c r="AK44" s="23">
        <f t="shared" si="17"/>
        <v>58.97435897</v>
      </c>
      <c r="BE44" s="23" t="s">
        <v>621</v>
      </c>
      <c r="BF44" s="23" t="s">
        <v>2590</v>
      </c>
      <c r="BG44" s="23" t="b">
        <v>1</v>
      </c>
      <c r="BH44" s="23">
        <v>0.263</v>
      </c>
      <c r="BI44" s="23" t="b">
        <v>0</v>
      </c>
      <c r="BJ44" s="23" t="b">
        <v>0</v>
      </c>
      <c r="BK44" s="23" t="b">
        <v>0</v>
      </c>
      <c r="BL44" s="23" t="b">
        <v>0</v>
      </c>
      <c r="BM44" s="23" t="b">
        <v>0</v>
      </c>
      <c r="BN44" s="23" t="b">
        <v>0</v>
      </c>
      <c r="BO44" s="23" t="b">
        <v>0</v>
      </c>
      <c r="BP44" s="23" t="b">
        <v>0</v>
      </c>
      <c r="BQ44" s="23" t="b">
        <v>0</v>
      </c>
      <c r="BR44" s="23" t="b">
        <v>0</v>
      </c>
      <c r="BS44" s="23" t="b">
        <v>0</v>
      </c>
    </row>
    <row r="45" ht="15.75" customHeight="1">
      <c r="A45" s="23" t="s">
        <v>467</v>
      </c>
      <c r="B45" s="23" t="s">
        <v>2549</v>
      </c>
      <c r="C45" s="23" t="b">
        <v>1</v>
      </c>
      <c r="D45" s="23">
        <v>0.285</v>
      </c>
      <c r="E45" s="23" t="b">
        <f t="shared" si="1"/>
        <v>0</v>
      </c>
      <c r="F45" s="23" t="b">
        <v>0</v>
      </c>
      <c r="G45" s="23" t="b">
        <f t="shared" si="2"/>
        <v>0</v>
      </c>
      <c r="H45" s="23" t="b">
        <v>0</v>
      </c>
      <c r="I45" s="23" t="b">
        <f t="shared" si="3"/>
        <v>0</v>
      </c>
      <c r="J45" s="23" t="b">
        <v>0</v>
      </c>
      <c r="K45" s="23" t="b">
        <f t="shared" si="4"/>
        <v>0</v>
      </c>
      <c r="L45" s="23" t="b">
        <v>0</v>
      </c>
      <c r="M45" s="23" t="b">
        <f t="shared" si="5"/>
        <v>0</v>
      </c>
      <c r="N45" s="23" t="b">
        <v>0</v>
      </c>
      <c r="O45" s="23" t="b">
        <f t="shared" si="6"/>
        <v>0</v>
      </c>
      <c r="P45" s="23" t="b">
        <v>0</v>
      </c>
      <c r="Q45" s="23" t="b">
        <f t="shared" si="7"/>
        <v>0</v>
      </c>
      <c r="R45" s="23" t="b">
        <v>0</v>
      </c>
      <c r="S45" s="23" t="b">
        <f t="shared" si="8"/>
        <v>0</v>
      </c>
      <c r="T45" s="23" t="b">
        <v>0</v>
      </c>
      <c r="U45" s="23" t="b">
        <f t="shared" si="9"/>
        <v>0</v>
      </c>
      <c r="V45" s="23" t="b">
        <v>0</v>
      </c>
      <c r="W45" s="23" t="b">
        <f t="shared" si="10"/>
        <v>0</v>
      </c>
      <c r="X45" s="23" t="b">
        <v>0</v>
      </c>
      <c r="Y45" s="23" t="b">
        <f t="shared" si="11"/>
        <v>0</v>
      </c>
      <c r="Z45" s="23" t="b">
        <v>0</v>
      </c>
      <c r="AA45" s="23" t="b">
        <f t="shared" si="12"/>
        <v>0</v>
      </c>
      <c r="AB45" s="23" t="b">
        <v>0</v>
      </c>
      <c r="AC45" s="23" t="b">
        <f t="shared" si="13"/>
        <v>0</v>
      </c>
      <c r="AD45" s="23" t="b">
        <v>0</v>
      </c>
      <c r="AG45" s="23">
        <v>0.6</v>
      </c>
      <c r="AH45" s="23">
        <f t="shared" si="16"/>
        <v>23</v>
      </c>
      <c r="AI45" s="23">
        <v>16.0</v>
      </c>
      <c r="AJ45" s="23">
        <v>39.0</v>
      </c>
      <c r="AK45" s="23">
        <f t="shared" si="17"/>
        <v>58.97435897</v>
      </c>
      <c r="BE45" s="23" t="s">
        <v>652</v>
      </c>
      <c r="BF45" s="23" t="s">
        <v>2594</v>
      </c>
      <c r="BG45" s="23" t="b">
        <v>1</v>
      </c>
      <c r="BH45" s="23">
        <v>0.978</v>
      </c>
      <c r="BI45" s="23" t="b">
        <v>1</v>
      </c>
      <c r="BJ45" s="23" t="b">
        <v>1</v>
      </c>
      <c r="BK45" s="23" t="b">
        <v>1</v>
      </c>
      <c r="BL45" s="23" t="b">
        <v>1</v>
      </c>
      <c r="BM45" s="23" t="b">
        <v>1</v>
      </c>
      <c r="BN45" s="23" t="b">
        <v>1</v>
      </c>
      <c r="BO45" s="23" t="b">
        <v>1</v>
      </c>
      <c r="BP45" s="23" t="b">
        <v>1</v>
      </c>
      <c r="BQ45" s="23" t="b">
        <v>1</v>
      </c>
      <c r="BR45" s="23" t="b">
        <v>1</v>
      </c>
      <c r="BS45" s="23" t="b">
        <v>1</v>
      </c>
    </row>
    <row r="46" ht="15.75" customHeight="1">
      <c r="A46" s="23" t="s">
        <v>473</v>
      </c>
      <c r="B46" s="23" t="s">
        <v>2551</v>
      </c>
      <c r="C46" s="23" t="b">
        <v>1</v>
      </c>
      <c r="D46" s="23">
        <v>0.29</v>
      </c>
      <c r="E46" s="23" t="b">
        <f t="shared" si="1"/>
        <v>0</v>
      </c>
      <c r="F46" s="23" t="b">
        <v>0</v>
      </c>
      <c r="G46" s="23" t="b">
        <f t="shared" si="2"/>
        <v>0</v>
      </c>
      <c r="H46" s="23" t="b">
        <v>0</v>
      </c>
      <c r="I46" s="23" t="b">
        <f t="shared" si="3"/>
        <v>0</v>
      </c>
      <c r="J46" s="23" t="b">
        <v>0</v>
      </c>
      <c r="K46" s="23" t="b">
        <f t="shared" si="4"/>
        <v>0</v>
      </c>
      <c r="L46" s="23" t="b">
        <v>0</v>
      </c>
      <c r="M46" s="23" t="b">
        <f t="shared" si="5"/>
        <v>0</v>
      </c>
      <c r="N46" s="23" t="b">
        <v>0</v>
      </c>
      <c r="O46" s="23" t="b">
        <f t="shared" si="6"/>
        <v>0</v>
      </c>
      <c r="P46" s="23" t="b">
        <v>0</v>
      </c>
      <c r="Q46" s="23" t="b">
        <f t="shared" si="7"/>
        <v>0</v>
      </c>
      <c r="R46" s="23" t="b">
        <v>0</v>
      </c>
      <c r="S46" s="23" t="b">
        <f t="shared" si="8"/>
        <v>0</v>
      </c>
      <c r="T46" s="23" t="b">
        <v>0</v>
      </c>
      <c r="U46" s="23" t="b">
        <f t="shared" si="9"/>
        <v>0</v>
      </c>
      <c r="V46" s="23" t="b">
        <v>0</v>
      </c>
      <c r="W46" s="23" t="b">
        <f t="shared" si="10"/>
        <v>0</v>
      </c>
      <c r="X46" s="23" t="b">
        <v>0</v>
      </c>
      <c r="Y46" s="23" t="b">
        <f t="shared" si="11"/>
        <v>0</v>
      </c>
      <c r="Z46" s="23" t="b">
        <v>0</v>
      </c>
      <c r="AA46" s="23" t="b">
        <f t="shared" si="12"/>
        <v>0</v>
      </c>
      <c r="AB46" s="23" t="b">
        <v>0</v>
      </c>
      <c r="AC46" s="23" t="b">
        <f t="shared" si="13"/>
        <v>0</v>
      </c>
      <c r="AD46" s="23" t="b">
        <v>0</v>
      </c>
      <c r="BE46" s="23" t="s">
        <v>660</v>
      </c>
      <c r="BF46" s="23" t="s">
        <v>2595</v>
      </c>
      <c r="BG46" s="23" t="b">
        <v>1</v>
      </c>
      <c r="BH46" s="23">
        <v>0.988</v>
      </c>
      <c r="BI46" s="23" t="b">
        <v>1</v>
      </c>
      <c r="BJ46" s="23" t="b">
        <v>1</v>
      </c>
      <c r="BK46" s="23" t="b">
        <v>1</v>
      </c>
      <c r="BL46" s="23" t="b">
        <v>1</v>
      </c>
      <c r="BM46" s="23" t="b">
        <v>1</v>
      </c>
      <c r="BN46" s="23" t="b">
        <v>1</v>
      </c>
      <c r="BO46" s="23" t="b">
        <v>1</v>
      </c>
      <c r="BP46" s="23" t="b">
        <v>1</v>
      </c>
      <c r="BQ46" s="23" t="b">
        <v>1</v>
      </c>
      <c r="BR46" s="23" t="b">
        <v>1</v>
      </c>
      <c r="BS46" s="23" t="b">
        <v>1</v>
      </c>
    </row>
    <row r="47" ht="15.75" customHeight="1">
      <c r="A47" s="23" t="s">
        <v>480</v>
      </c>
      <c r="B47" s="23" t="s">
        <v>2553</v>
      </c>
      <c r="C47" s="23" t="b">
        <v>1</v>
      </c>
      <c r="D47" s="23">
        <v>0.699</v>
      </c>
      <c r="E47" s="23" t="b">
        <f t="shared" si="1"/>
        <v>1</v>
      </c>
      <c r="F47" s="23" t="b">
        <v>1</v>
      </c>
      <c r="G47" s="23" t="b">
        <f t="shared" si="2"/>
        <v>1</v>
      </c>
      <c r="H47" s="23" t="b">
        <v>1</v>
      </c>
      <c r="I47" s="23" t="b">
        <f t="shared" si="3"/>
        <v>1</v>
      </c>
      <c r="J47" s="23" t="b">
        <v>1</v>
      </c>
      <c r="K47" s="23" t="b">
        <f t="shared" si="4"/>
        <v>1</v>
      </c>
      <c r="L47" s="23" t="b">
        <v>1</v>
      </c>
      <c r="M47" s="23" t="b">
        <f t="shared" si="5"/>
        <v>1</v>
      </c>
      <c r="N47" s="23" t="b">
        <v>1</v>
      </c>
      <c r="O47" s="23" t="b">
        <f t="shared" si="6"/>
        <v>1</v>
      </c>
      <c r="P47" s="23" t="b">
        <v>1</v>
      </c>
      <c r="Q47" s="23" t="b">
        <f t="shared" si="7"/>
        <v>1</v>
      </c>
      <c r="R47" s="23" t="b">
        <v>1</v>
      </c>
      <c r="S47" s="23" t="b">
        <f t="shared" si="8"/>
        <v>0</v>
      </c>
      <c r="T47" s="23" t="b">
        <v>0</v>
      </c>
      <c r="U47" s="23" t="b">
        <f t="shared" si="9"/>
        <v>0</v>
      </c>
      <c r="V47" s="23" t="b">
        <v>0</v>
      </c>
      <c r="W47" s="23" t="b">
        <f t="shared" si="10"/>
        <v>0</v>
      </c>
      <c r="X47" s="23" t="b">
        <v>0</v>
      </c>
      <c r="Y47" s="23" t="b">
        <f t="shared" si="11"/>
        <v>0</v>
      </c>
      <c r="Z47" s="23" t="b">
        <v>0</v>
      </c>
      <c r="AA47" s="23" t="b">
        <f t="shared" si="12"/>
        <v>0</v>
      </c>
      <c r="AB47" s="23" t="b">
        <v>0</v>
      </c>
      <c r="AC47" s="23" t="b">
        <f t="shared" si="13"/>
        <v>0</v>
      </c>
      <c r="AD47" s="23" t="b">
        <v>0</v>
      </c>
      <c r="BE47" s="23" t="s">
        <v>668</v>
      </c>
      <c r="BF47" s="23" t="s">
        <v>2596</v>
      </c>
      <c r="BG47" s="23" t="b">
        <v>1</v>
      </c>
      <c r="BH47" s="23">
        <v>0.722</v>
      </c>
      <c r="BI47" s="23" t="b">
        <v>0</v>
      </c>
      <c r="BJ47" s="23" t="b">
        <v>0</v>
      </c>
      <c r="BK47" s="23" t="b">
        <v>0</v>
      </c>
      <c r="BL47" s="23" t="b">
        <v>0</v>
      </c>
      <c r="BM47" s="23" t="b">
        <v>0</v>
      </c>
      <c r="BN47" s="23" t="b">
        <v>1</v>
      </c>
      <c r="BO47" s="23" t="b">
        <v>1</v>
      </c>
      <c r="BP47" s="23" t="b">
        <v>1</v>
      </c>
      <c r="BQ47" s="23" t="b">
        <v>1</v>
      </c>
      <c r="BR47" s="23" t="b">
        <v>1</v>
      </c>
      <c r="BS47" s="23" t="b">
        <v>1</v>
      </c>
    </row>
    <row r="48" ht="15.75" customHeight="1">
      <c r="A48" s="23" t="s">
        <v>488</v>
      </c>
      <c r="B48" s="23" t="s">
        <v>2555</v>
      </c>
      <c r="C48" s="23" t="b">
        <v>1</v>
      </c>
      <c r="D48" s="23">
        <v>0.978</v>
      </c>
      <c r="E48" s="23" t="b">
        <f t="shared" si="1"/>
        <v>1</v>
      </c>
      <c r="F48" s="23" t="b">
        <v>1</v>
      </c>
      <c r="G48" s="23" t="b">
        <f t="shared" si="2"/>
        <v>1</v>
      </c>
      <c r="H48" s="23" t="b">
        <v>1</v>
      </c>
      <c r="I48" s="23" t="b">
        <f t="shared" si="3"/>
        <v>1</v>
      </c>
      <c r="J48" s="23" t="b">
        <v>1</v>
      </c>
      <c r="K48" s="23" t="b">
        <f t="shared" si="4"/>
        <v>1</v>
      </c>
      <c r="L48" s="23" t="b">
        <v>1</v>
      </c>
      <c r="M48" s="23" t="b">
        <f t="shared" si="5"/>
        <v>1</v>
      </c>
      <c r="N48" s="23" t="b">
        <v>1</v>
      </c>
      <c r="O48" s="23" t="b">
        <f t="shared" si="6"/>
        <v>1</v>
      </c>
      <c r="P48" s="23" t="b">
        <v>1</v>
      </c>
      <c r="Q48" s="23" t="b">
        <f t="shared" si="7"/>
        <v>1</v>
      </c>
      <c r="R48" s="23" t="b">
        <v>1</v>
      </c>
      <c r="S48" s="23" t="b">
        <f t="shared" si="8"/>
        <v>1</v>
      </c>
      <c r="T48" s="23" t="b">
        <v>1</v>
      </c>
      <c r="U48" s="23" t="b">
        <f t="shared" si="9"/>
        <v>1</v>
      </c>
      <c r="V48" s="23" t="b">
        <v>1</v>
      </c>
      <c r="W48" s="23" t="b">
        <f t="shared" si="10"/>
        <v>1</v>
      </c>
      <c r="X48" s="23" t="b">
        <v>1</v>
      </c>
      <c r="Y48" s="23" t="b">
        <f t="shared" si="11"/>
        <v>1</v>
      </c>
      <c r="Z48" s="23" t="b">
        <v>1</v>
      </c>
      <c r="AA48" s="23" t="b">
        <f t="shared" si="12"/>
        <v>1</v>
      </c>
      <c r="AB48" s="23" t="b">
        <v>1</v>
      </c>
      <c r="AC48" s="23" t="b">
        <f t="shared" si="13"/>
        <v>1</v>
      </c>
      <c r="AD48" s="23" t="b">
        <v>1</v>
      </c>
      <c r="BE48" s="23" t="s">
        <v>691</v>
      </c>
      <c r="BF48" s="23" t="s">
        <v>2598</v>
      </c>
      <c r="BG48" s="23" t="b">
        <v>1</v>
      </c>
      <c r="BH48" s="23">
        <v>0.642</v>
      </c>
      <c r="BI48" s="23" t="b">
        <v>0</v>
      </c>
      <c r="BJ48" s="23" t="b">
        <v>0</v>
      </c>
      <c r="BK48" s="23" t="b">
        <v>0</v>
      </c>
      <c r="BL48" s="23" t="b">
        <v>0</v>
      </c>
      <c r="BM48" s="23" t="b">
        <v>0</v>
      </c>
      <c r="BN48" s="23" t="b">
        <v>0</v>
      </c>
      <c r="BO48" s="23" t="b">
        <v>0</v>
      </c>
      <c r="BP48" s="23" t="b">
        <v>1</v>
      </c>
      <c r="BQ48" s="23" t="b">
        <v>1</v>
      </c>
      <c r="BR48" s="23" t="b">
        <v>1</v>
      </c>
      <c r="BS48" s="23" t="b">
        <v>1</v>
      </c>
    </row>
    <row r="49" ht="15.75" customHeight="1">
      <c r="A49" s="23" t="s">
        <v>497</v>
      </c>
      <c r="B49" s="23" t="s">
        <v>2557</v>
      </c>
      <c r="C49" s="23" t="b">
        <v>0</v>
      </c>
      <c r="D49" s="23">
        <v>0.013</v>
      </c>
      <c r="E49" s="23" t="b">
        <f t="shared" si="1"/>
        <v>0</v>
      </c>
      <c r="F49" s="23" t="b">
        <v>1</v>
      </c>
      <c r="G49" s="23" t="b">
        <f t="shared" si="2"/>
        <v>0</v>
      </c>
      <c r="H49" s="23" t="b">
        <v>1</v>
      </c>
      <c r="I49" s="23" t="b">
        <f t="shared" si="3"/>
        <v>0</v>
      </c>
      <c r="J49" s="23" t="b">
        <v>1</v>
      </c>
      <c r="K49" s="23" t="b">
        <f t="shared" si="4"/>
        <v>0</v>
      </c>
      <c r="L49" s="23" t="b">
        <v>1</v>
      </c>
      <c r="M49" s="23" t="b">
        <f t="shared" si="5"/>
        <v>0</v>
      </c>
      <c r="N49" s="23" t="b">
        <v>1</v>
      </c>
      <c r="O49" s="23" t="b">
        <f t="shared" si="6"/>
        <v>0</v>
      </c>
      <c r="P49" s="23" t="b">
        <v>1</v>
      </c>
      <c r="Q49" s="23" t="b">
        <f t="shared" si="7"/>
        <v>0</v>
      </c>
      <c r="R49" s="23" t="b">
        <v>1</v>
      </c>
      <c r="S49" s="23" t="b">
        <f t="shared" si="8"/>
        <v>0</v>
      </c>
      <c r="T49" s="23" t="b">
        <v>1</v>
      </c>
      <c r="U49" s="23" t="b">
        <f t="shared" si="9"/>
        <v>0</v>
      </c>
      <c r="V49" s="23" t="b">
        <v>1</v>
      </c>
      <c r="W49" s="23" t="b">
        <f t="shared" si="10"/>
        <v>0</v>
      </c>
      <c r="X49" s="23" t="b">
        <v>1</v>
      </c>
      <c r="Y49" s="23" t="b">
        <f t="shared" si="11"/>
        <v>0</v>
      </c>
      <c r="Z49" s="23" t="b">
        <v>1</v>
      </c>
      <c r="AA49" s="23" t="b">
        <f t="shared" si="12"/>
        <v>0</v>
      </c>
      <c r="AB49" s="23" t="b">
        <v>1</v>
      </c>
      <c r="AC49" s="23" t="b">
        <f t="shared" si="13"/>
        <v>0</v>
      </c>
      <c r="AD49" s="23" t="b">
        <v>1</v>
      </c>
      <c r="AG49" s="17" t="s">
        <v>2576</v>
      </c>
      <c r="BE49" s="23" t="s">
        <v>705</v>
      </c>
      <c r="BF49" s="23" t="s">
        <v>2599</v>
      </c>
      <c r="BG49" s="23" t="b">
        <v>1</v>
      </c>
      <c r="BH49" s="23">
        <v>0.947</v>
      </c>
      <c r="BI49" s="23" t="b">
        <v>0</v>
      </c>
      <c r="BJ49" s="23" t="b">
        <v>1</v>
      </c>
      <c r="BK49" s="23" t="b">
        <v>1</v>
      </c>
      <c r="BL49" s="23" t="b">
        <v>1</v>
      </c>
      <c r="BM49" s="23" t="b">
        <v>1</v>
      </c>
      <c r="BN49" s="23" t="b">
        <v>1</v>
      </c>
      <c r="BO49" s="23" t="b">
        <v>1</v>
      </c>
      <c r="BP49" s="23" t="b">
        <v>1</v>
      </c>
      <c r="BQ49" s="23" t="b">
        <v>1</v>
      </c>
      <c r="BR49" s="23" t="b">
        <v>1</v>
      </c>
      <c r="BS49" s="23" t="b">
        <v>1</v>
      </c>
    </row>
    <row r="50" ht="15.75" customHeight="1">
      <c r="A50" s="23" t="s">
        <v>505</v>
      </c>
      <c r="B50" s="23" t="s">
        <v>2559</v>
      </c>
      <c r="C50" s="23" t="b">
        <v>1</v>
      </c>
      <c r="D50" s="23">
        <v>0.667</v>
      </c>
      <c r="E50" s="23" t="b">
        <f t="shared" si="1"/>
        <v>1</v>
      </c>
      <c r="F50" s="23" t="b">
        <v>1</v>
      </c>
      <c r="G50" s="23" t="b">
        <f t="shared" si="2"/>
        <v>1</v>
      </c>
      <c r="H50" s="23" t="b">
        <v>1</v>
      </c>
      <c r="I50" s="23" t="b">
        <f t="shared" si="3"/>
        <v>1</v>
      </c>
      <c r="J50" s="23" t="b">
        <v>1</v>
      </c>
      <c r="K50" s="23" t="b">
        <f t="shared" si="4"/>
        <v>1</v>
      </c>
      <c r="L50" s="23" t="b">
        <v>1</v>
      </c>
      <c r="M50" s="23" t="b">
        <f t="shared" si="5"/>
        <v>1</v>
      </c>
      <c r="N50" s="23" t="b">
        <v>1</v>
      </c>
      <c r="O50" s="23" t="b">
        <f t="shared" si="6"/>
        <v>1</v>
      </c>
      <c r="P50" s="23" t="b">
        <v>1</v>
      </c>
      <c r="Q50" s="23" t="b">
        <f t="shared" si="7"/>
        <v>1</v>
      </c>
      <c r="R50" s="23" t="b">
        <v>1</v>
      </c>
      <c r="S50" s="23" t="b">
        <f t="shared" si="8"/>
        <v>0</v>
      </c>
      <c r="T50" s="23" t="b">
        <v>0</v>
      </c>
      <c r="U50" s="23" t="b">
        <f t="shared" si="9"/>
        <v>0</v>
      </c>
      <c r="V50" s="23" t="b">
        <v>0</v>
      </c>
      <c r="W50" s="23" t="b">
        <f t="shared" si="10"/>
        <v>0</v>
      </c>
      <c r="X50" s="23" t="b">
        <v>0</v>
      </c>
      <c r="Y50" s="23" t="b">
        <f t="shared" si="11"/>
        <v>0</v>
      </c>
      <c r="Z50" s="23" t="b">
        <v>0</v>
      </c>
      <c r="AA50" s="23" t="b">
        <f t="shared" si="12"/>
        <v>0</v>
      </c>
      <c r="AB50" s="23" t="b">
        <v>0</v>
      </c>
      <c r="AC50" s="23" t="b">
        <f t="shared" si="13"/>
        <v>0</v>
      </c>
      <c r="AD50" s="23" t="b">
        <v>0</v>
      </c>
      <c r="AH50" s="23" t="s">
        <v>2505</v>
      </c>
      <c r="AI50" s="23" t="s">
        <v>2506</v>
      </c>
      <c r="AJ50" s="23" t="s">
        <v>2507</v>
      </c>
      <c r="AK50" s="23" t="s">
        <v>2508</v>
      </c>
      <c r="BE50" s="23" t="s">
        <v>713</v>
      </c>
      <c r="BF50" s="23" t="s">
        <v>2521</v>
      </c>
      <c r="BG50" s="23" t="b">
        <v>1</v>
      </c>
      <c r="BH50" s="23">
        <v>0.188</v>
      </c>
      <c r="BI50" s="23" t="b">
        <v>0</v>
      </c>
      <c r="BJ50" s="23" t="b">
        <v>0</v>
      </c>
      <c r="BK50" s="23" t="b">
        <v>0</v>
      </c>
      <c r="BL50" s="23" t="b">
        <v>0</v>
      </c>
      <c r="BM50" s="23" t="b">
        <v>0</v>
      </c>
      <c r="BN50" s="23" t="b">
        <v>0</v>
      </c>
      <c r="BO50" s="23" t="b">
        <v>0</v>
      </c>
      <c r="BP50" s="23" t="b">
        <v>0</v>
      </c>
      <c r="BQ50" s="23" t="b">
        <v>0</v>
      </c>
      <c r="BR50" s="23" t="b">
        <v>0</v>
      </c>
      <c r="BS50" s="23" t="b">
        <v>0</v>
      </c>
    </row>
    <row r="51" ht="15.75" customHeight="1">
      <c r="A51" s="23" t="s">
        <v>513</v>
      </c>
      <c r="B51" s="23" t="s">
        <v>2561</v>
      </c>
      <c r="C51" s="23" t="b">
        <v>1</v>
      </c>
      <c r="D51" s="23">
        <v>0.958</v>
      </c>
      <c r="E51" s="23" t="b">
        <f t="shared" si="1"/>
        <v>1</v>
      </c>
      <c r="F51" s="23" t="b">
        <v>1</v>
      </c>
      <c r="G51" s="23" t="b">
        <f t="shared" si="2"/>
        <v>1</v>
      </c>
      <c r="H51" s="23" t="b">
        <v>1</v>
      </c>
      <c r="I51" s="23" t="b">
        <f t="shared" si="3"/>
        <v>1</v>
      </c>
      <c r="J51" s="23" t="b">
        <v>1</v>
      </c>
      <c r="K51" s="23" t="b">
        <f t="shared" si="4"/>
        <v>1</v>
      </c>
      <c r="L51" s="23" t="b">
        <v>1</v>
      </c>
      <c r="M51" s="23" t="b">
        <f t="shared" si="5"/>
        <v>1</v>
      </c>
      <c r="N51" s="23" t="b">
        <v>1</v>
      </c>
      <c r="O51" s="23" t="b">
        <f t="shared" si="6"/>
        <v>1</v>
      </c>
      <c r="P51" s="23" t="b">
        <v>1</v>
      </c>
      <c r="Q51" s="23" t="b">
        <f t="shared" si="7"/>
        <v>1</v>
      </c>
      <c r="R51" s="23" t="b">
        <v>1</v>
      </c>
      <c r="S51" s="23" t="b">
        <f t="shared" si="8"/>
        <v>1</v>
      </c>
      <c r="T51" s="23" t="b">
        <v>1</v>
      </c>
      <c r="U51" s="23" t="b">
        <f t="shared" si="9"/>
        <v>1</v>
      </c>
      <c r="V51" s="23" t="b">
        <v>1</v>
      </c>
      <c r="W51" s="23" t="b">
        <f t="shared" si="10"/>
        <v>1</v>
      </c>
      <c r="X51" s="23" t="b">
        <v>1</v>
      </c>
      <c r="Y51" s="23" t="b">
        <f t="shared" si="11"/>
        <v>1</v>
      </c>
      <c r="Z51" s="23" t="b">
        <v>1</v>
      </c>
      <c r="AA51" s="23" t="b">
        <f t="shared" si="12"/>
        <v>1</v>
      </c>
      <c r="AB51" s="23" t="b">
        <v>1</v>
      </c>
      <c r="AC51" s="23" t="b">
        <f t="shared" si="13"/>
        <v>1</v>
      </c>
      <c r="AD51" s="23" t="b">
        <v>1</v>
      </c>
      <c r="AG51" s="23">
        <v>0.95</v>
      </c>
      <c r="AH51" s="23">
        <f t="shared" ref="AH51:AH61" si="18">AJ51-AI51</f>
        <v>28</v>
      </c>
      <c r="AI51" s="23">
        <v>125.0</v>
      </c>
      <c r="AJ51" s="23">
        <v>153.0</v>
      </c>
      <c r="AK51" s="23">
        <f t="shared" ref="AK51:AK61" si="19">AH51/AJ51*100</f>
        <v>18.30065359</v>
      </c>
      <c r="BE51" s="23" t="s">
        <v>721</v>
      </c>
      <c r="BF51" s="23" t="s">
        <v>2523</v>
      </c>
      <c r="BG51" s="23" t="b">
        <v>1</v>
      </c>
      <c r="BH51" s="23">
        <v>0.65</v>
      </c>
      <c r="BI51" s="23" t="b">
        <v>0</v>
      </c>
      <c r="BJ51" s="23" t="b">
        <v>0</v>
      </c>
      <c r="BK51" s="23" t="b">
        <v>0</v>
      </c>
      <c r="BL51" s="23" t="b">
        <v>0</v>
      </c>
      <c r="BM51" s="23" t="b">
        <v>0</v>
      </c>
      <c r="BN51" s="23" t="b">
        <v>0</v>
      </c>
      <c r="BO51" s="23" t="b">
        <v>1</v>
      </c>
      <c r="BP51" s="23" t="b">
        <v>1</v>
      </c>
      <c r="BQ51" s="23" t="b">
        <v>1</v>
      </c>
      <c r="BR51" s="23" t="b">
        <v>1</v>
      </c>
      <c r="BS51" s="23" t="b">
        <v>1</v>
      </c>
    </row>
    <row r="52" ht="15.75" customHeight="1">
      <c r="A52" s="23" t="s">
        <v>521</v>
      </c>
      <c r="B52" s="23" t="s">
        <v>2563</v>
      </c>
      <c r="C52" s="23" t="b">
        <v>1</v>
      </c>
      <c r="D52" s="23">
        <v>0.558</v>
      </c>
      <c r="E52" s="23" t="b">
        <f t="shared" si="1"/>
        <v>1</v>
      </c>
      <c r="F52" s="23" t="b">
        <v>1</v>
      </c>
      <c r="G52" s="23" t="b">
        <f t="shared" si="2"/>
        <v>1</v>
      </c>
      <c r="H52" s="23" t="b">
        <v>1</v>
      </c>
      <c r="I52" s="23" t="b">
        <f t="shared" si="3"/>
        <v>1</v>
      </c>
      <c r="J52" s="23" t="b">
        <v>1</v>
      </c>
      <c r="K52" s="23" t="b">
        <f t="shared" si="4"/>
        <v>1</v>
      </c>
      <c r="L52" s="23" t="b">
        <v>1</v>
      </c>
      <c r="M52" s="23" t="b">
        <f t="shared" si="5"/>
        <v>1</v>
      </c>
      <c r="N52" s="23" t="b">
        <v>1</v>
      </c>
      <c r="O52" s="23" t="b">
        <f t="shared" si="6"/>
        <v>0</v>
      </c>
      <c r="P52" s="23" t="b">
        <v>0</v>
      </c>
      <c r="Q52" s="23" t="b">
        <f t="shared" si="7"/>
        <v>0</v>
      </c>
      <c r="R52" s="23" t="b">
        <v>0</v>
      </c>
      <c r="S52" s="23" t="b">
        <f t="shared" si="8"/>
        <v>0</v>
      </c>
      <c r="T52" s="23" t="b">
        <v>0</v>
      </c>
      <c r="U52" s="23" t="b">
        <f t="shared" si="9"/>
        <v>0</v>
      </c>
      <c r="V52" s="23" t="b">
        <v>0</v>
      </c>
      <c r="W52" s="23" t="b">
        <f t="shared" si="10"/>
        <v>0</v>
      </c>
      <c r="X52" s="23" t="b">
        <v>0</v>
      </c>
      <c r="Y52" s="23" t="b">
        <f t="shared" si="11"/>
        <v>0</v>
      </c>
      <c r="Z52" s="23" t="b">
        <v>0</v>
      </c>
      <c r="AA52" s="23" t="b">
        <f t="shared" si="12"/>
        <v>0</v>
      </c>
      <c r="AB52" s="23" t="b">
        <v>0</v>
      </c>
      <c r="AC52" s="23" t="b">
        <f t="shared" si="13"/>
        <v>0</v>
      </c>
      <c r="AD52" s="23" t="b">
        <v>0</v>
      </c>
      <c r="AG52" s="23">
        <v>0.9</v>
      </c>
      <c r="AH52" s="23">
        <f t="shared" si="18"/>
        <v>45</v>
      </c>
      <c r="AI52" s="23">
        <v>108.0</v>
      </c>
      <c r="AJ52" s="23">
        <v>153.0</v>
      </c>
      <c r="AK52" s="23">
        <f t="shared" si="19"/>
        <v>29.41176471</v>
      </c>
      <c r="BE52" s="23" t="s">
        <v>742</v>
      </c>
      <c r="BF52" s="23" t="s">
        <v>2600</v>
      </c>
      <c r="BG52" s="23" t="b">
        <v>1</v>
      </c>
      <c r="BH52" s="23">
        <v>0.367</v>
      </c>
      <c r="BI52" s="23" t="b">
        <v>0</v>
      </c>
      <c r="BJ52" s="23" t="b">
        <v>0</v>
      </c>
      <c r="BK52" s="23" t="b">
        <v>0</v>
      </c>
      <c r="BL52" s="23" t="b">
        <v>0</v>
      </c>
      <c r="BM52" s="23" t="b">
        <v>0</v>
      </c>
      <c r="BN52" s="23" t="b">
        <v>0</v>
      </c>
      <c r="BO52" s="23" t="b">
        <v>0</v>
      </c>
      <c r="BP52" s="23" t="b">
        <v>0</v>
      </c>
      <c r="BQ52" s="23" t="b">
        <v>0</v>
      </c>
      <c r="BR52" s="23" t="b">
        <v>0</v>
      </c>
      <c r="BS52" s="23" t="b">
        <v>0</v>
      </c>
    </row>
    <row r="53" ht="15.75" customHeight="1">
      <c r="A53" s="23" t="s">
        <v>529</v>
      </c>
      <c r="B53" s="23" t="s">
        <v>2565</v>
      </c>
      <c r="C53" s="23" t="b">
        <v>1</v>
      </c>
      <c r="D53" s="23">
        <v>0.469</v>
      </c>
      <c r="E53" s="23" t="b">
        <f t="shared" si="1"/>
        <v>1</v>
      </c>
      <c r="F53" s="23" t="b">
        <v>1</v>
      </c>
      <c r="G53" s="23" t="b">
        <f t="shared" si="2"/>
        <v>1</v>
      </c>
      <c r="H53" s="23" t="b">
        <v>1</v>
      </c>
      <c r="I53" s="23" t="b">
        <f t="shared" si="3"/>
        <v>1</v>
      </c>
      <c r="J53" s="23" t="b">
        <v>1</v>
      </c>
      <c r="K53" s="23" t="b">
        <f t="shared" si="4"/>
        <v>0</v>
      </c>
      <c r="L53" s="23" t="b">
        <v>0</v>
      </c>
      <c r="M53" s="23" t="b">
        <f t="shared" si="5"/>
        <v>0</v>
      </c>
      <c r="N53" s="23" t="b">
        <v>0</v>
      </c>
      <c r="O53" s="23" t="b">
        <f t="shared" si="6"/>
        <v>0</v>
      </c>
      <c r="P53" s="23" t="b">
        <v>0</v>
      </c>
      <c r="Q53" s="23" t="b">
        <f t="shared" si="7"/>
        <v>0</v>
      </c>
      <c r="R53" s="23" t="b">
        <v>0</v>
      </c>
      <c r="S53" s="23" t="b">
        <f t="shared" si="8"/>
        <v>0</v>
      </c>
      <c r="T53" s="23" t="b">
        <v>0</v>
      </c>
      <c r="U53" s="23" t="b">
        <f t="shared" si="9"/>
        <v>0</v>
      </c>
      <c r="V53" s="23" t="b">
        <v>0</v>
      </c>
      <c r="W53" s="23" t="b">
        <f t="shared" si="10"/>
        <v>0</v>
      </c>
      <c r="X53" s="23" t="b">
        <v>0</v>
      </c>
      <c r="Y53" s="23" t="b">
        <f t="shared" si="11"/>
        <v>0</v>
      </c>
      <c r="Z53" s="23" t="b">
        <v>0</v>
      </c>
      <c r="AA53" s="23" t="b">
        <f t="shared" si="12"/>
        <v>0</v>
      </c>
      <c r="AB53" s="23" t="b">
        <v>0</v>
      </c>
      <c r="AC53" s="23" t="b">
        <f t="shared" si="13"/>
        <v>0</v>
      </c>
      <c r="AD53" s="23" t="b">
        <v>0</v>
      </c>
      <c r="AG53" s="23">
        <v>0.85</v>
      </c>
      <c r="AH53" s="23">
        <f t="shared" si="18"/>
        <v>49</v>
      </c>
      <c r="AI53" s="23">
        <v>104.0</v>
      </c>
      <c r="AJ53" s="23">
        <v>153.0</v>
      </c>
      <c r="AK53" s="23">
        <f t="shared" si="19"/>
        <v>32.02614379</v>
      </c>
      <c r="BE53" s="23" t="s">
        <v>748</v>
      </c>
      <c r="BF53" s="23" t="s">
        <v>2601</v>
      </c>
      <c r="BG53" s="23" t="b">
        <v>1</v>
      </c>
      <c r="BH53" s="23">
        <v>0.94</v>
      </c>
      <c r="BI53" s="23" t="b">
        <v>0</v>
      </c>
      <c r="BJ53" s="23" t="b">
        <v>1</v>
      </c>
      <c r="BK53" s="23" t="b">
        <v>1</v>
      </c>
      <c r="BL53" s="23" t="b">
        <v>1</v>
      </c>
      <c r="BM53" s="23" t="b">
        <v>1</v>
      </c>
      <c r="BN53" s="23" t="b">
        <v>1</v>
      </c>
      <c r="BO53" s="23" t="b">
        <v>1</v>
      </c>
      <c r="BP53" s="23" t="b">
        <v>1</v>
      </c>
      <c r="BQ53" s="23" t="b">
        <v>1</v>
      </c>
      <c r="BR53" s="23" t="b">
        <v>1</v>
      </c>
      <c r="BS53" s="23" t="b">
        <v>1</v>
      </c>
    </row>
    <row r="54" ht="15.75" customHeight="1">
      <c r="A54" s="23" t="s">
        <v>545</v>
      </c>
      <c r="B54" s="23" t="s">
        <v>2569</v>
      </c>
      <c r="C54" s="23" t="b">
        <v>1</v>
      </c>
      <c r="D54" s="23">
        <v>0.95</v>
      </c>
      <c r="E54" s="23" t="b">
        <f t="shared" si="1"/>
        <v>1</v>
      </c>
      <c r="F54" s="23" t="b">
        <v>1</v>
      </c>
      <c r="G54" s="23" t="b">
        <f t="shared" si="2"/>
        <v>1</v>
      </c>
      <c r="H54" s="23" t="b">
        <v>1</v>
      </c>
      <c r="I54" s="23" t="b">
        <f t="shared" si="3"/>
        <v>1</v>
      </c>
      <c r="J54" s="23" t="b">
        <v>1</v>
      </c>
      <c r="K54" s="23" t="b">
        <f t="shared" si="4"/>
        <v>1</v>
      </c>
      <c r="L54" s="23" t="b">
        <v>1</v>
      </c>
      <c r="M54" s="23" t="b">
        <f t="shared" si="5"/>
        <v>1</v>
      </c>
      <c r="N54" s="23" t="b">
        <v>1</v>
      </c>
      <c r="O54" s="23" t="b">
        <f t="shared" si="6"/>
        <v>1</v>
      </c>
      <c r="P54" s="23" t="b">
        <v>1</v>
      </c>
      <c r="Q54" s="23" t="b">
        <f t="shared" si="7"/>
        <v>1</v>
      </c>
      <c r="R54" s="23" t="b">
        <v>1</v>
      </c>
      <c r="S54" s="23" t="b">
        <f t="shared" si="8"/>
        <v>1</v>
      </c>
      <c r="T54" s="23" t="b">
        <v>1</v>
      </c>
      <c r="U54" s="23" t="b">
        <f t="shared" si="9"/>
        <v>1</v>
      </c>
      <c r="V54" s="23" t="b">
        <v>1</v>
      </c>
      <c r="W54" s="23" t="b">
        <f t="shared" si="10"/>
        <v>1</v>
      </c>
      <c r="X54" s="23" t="b">
        <v>1</v>
      </c>
      <c r="Y54" s="23" t="b">
        <f t="shared" si="11"/>
        <v>1</v>
      </c>
      <c r="Z54" s="23" t="b">
        <v>1</v>
      </c>
      <c r="AA54" s="23" t="b">
        <f t="shared" si="12"/>
        <v>1</v>
      </c>
      <c r="AB54" s="23" t="b">
        <v>1</v>
      </c>
      <c r="AC54" s="23" t="b">
        <f t="shared" si="13"/>
        <v>1</v>
      </c>
      <c r="AD54" s="23" t="b">
        <v>1</v>
      </c>
      <c r="AG54" s="23">
        <v>0.8</v>
      </c>
      <c r="AH54" s="23">
        <f t="shared" si="18"/>
        <v>52</v>
      </c>
      <c r="AI54" s="23">
        <v>101.0</v>
      </c>
      <c r="AJ54" s="23">
        <v>153.0</v>
      </c>
      <c r="AK54" s="23">
        <f t="shared" si="19"/>
        <v>33.9869281</v>
      </c>
      <c r="BE54" s="23" t="s">
        <v>786</v>
      </c>
      <c r="BF54" s="23" t="s">
        <v>2609</v>
      </c>
      <c r="BG54" s="23" t="b">
        <v>1</v>
      </c>
      <c r="BH54" s="23">
        <v>0.343</v>
      </c>
      <c r="BI54" s="23" t="b">
        <v>0</v>
      </c>
      <c r="BJ54" s="23" t="b">
        <v>0</v>
      </c>
      <c r="BK54" s="23" t="b">
        <v>0</v>
      </c>
      <c r="BL54" s="23" t="b">
        <v>0</v>
      </c>
      <c r="BM54" s="23" t="b">
        <v>0</v>
      </c>
      <c r="BN54" s="23" t="b">
        <v>0</v>
      </c>
      <c r="BO54" s="23" t="b">
        <v>0</v>
      </c>
      <c r="BP54" s="23" t="b">
        <v>0</v>
      </c>
      <c r="BQ54" s="23" t="b">
        <v>0</v>
      </c>
      <c r="BR54" s="23" t="b">
        <v>0</v>
      </c>
      <c r="BS54" s="23" t="b">
        <v>0</v>
      </c>
    </row>
    <row r="55" ht="15.75" customHeight="1">
      <c r="A55" s="23" t="s">
        <v>562</v>
      </c>
      <c r="B55" s="23" t="s">
        <v>2573</v>
      </c>
      <c r="C55" s="23" t="b">
        <v>1</v>
      </c>
      <c r="D55" s="23">
        <v>0.022</v>
      </c>
      <c r="E55" s="23" t="b">
        <f t="shared" si="1"/>
        <v>0</v>
      </c>
      <c r="F55" s="23" t="b">
        <v>0</v>
      </c>
      <c r="G55" s="23" t="b">
        <f t="shared" si="2"/>
        <v>0</v>
      </c>
      <c r="H55" s="23" t="b">
        <v>0</v>
      </c>
      <c r="I55" s="23" t="b">
        <f t="shared" si="3"/>
        <v>0</v>
      </c>
      <c r="J55" s="23" t="b">
        <v>0</v>
      </c>
      <c r="K55" s="23" t="b">
        <f t="shared" si="4"/>
        <v>0</v>
      </c>
      <c r="L55" s="23" t="b">
        <v>0</v>
      </c>
      <c r="M55" s="23" t="b">
        <f t="shared" si="5"/>
        <v>0</v>
      </c>
      <c r="N55" s="23" t="b">
        <v>0</v>
      </c>
      <c r="O55" s="23" t="b">
        <f t="shared" si="6"/>
        <v>0</v>
      </c>
      <c r="P55" s="23" t="b">
        <v>0</v>
      </c>
      <c r="Q55" s="23" t="b">
        <f t="shared" si="7"/>
        <v>0</v>
      </c>
      <c r="R55" s="23" t="b">
        <v>0</v>
      </c>
      <c r="S55" s="23" t="b">
        <f t="shared" si="8"/>
        <v>0</v>
      </c>
      <c r="T55" s="23" t="b">
        <v>0</v>
      </c>
      <c r="U55" s="23" t="b">
        <f t="shared" si="9"/>
        <v>0</v>
      </c>
      <c r="V55" s="23" t="b">
        <v>0</v>
      </c>
      <c r="W55" s="23" t="b">
        <f t="shared" si="10"/>
        <v>0</v>
      </c>
      <c r="X55" s="23" t="b">
        <v>0</v>
      </c>
      <c r="Y55" s="23" t="b">
        <f t="shared" si="11"/>
        <v>0</v>
      </c>
      <c r="Z55" s="23" t="b">
        <v>0</v>
      </c>
      <c r="AA55" s="23" t="b">
        <f t="shared" si="12"/>
        <v>0</v>
      </c>
      <c r="AB55" s="23" t="b">
        <v>0</v>
      </c>
      <c r="AC55" s="23" t="b">
        <f t="shared" si="13"/>
        <v>0</v>
      </c>
      <c r="AD55" s="23" t="b">
        <v>0</v>
      </c>
      <c r="AG55" s="23">
        <v>0.75</v>
      </c>
      <c r="AH55" s="23">
        <f t="shared" si="18"/>
        <v>57</v>
      </c>
      <c r="AI55" s="23">
        <v>96.0</v>
      </c>
      <c r="AJ55" s="23">
        <v>153.0</v>
      </c>
      <c r="AK55" s="23">
        <f t="shared" si="19"/>
        <v>37.25490196</v>
      </c>
      <c r="BE55" s="23" t="s">
        <v>794</v>
      </c>
      <c r="BF55" s="23" t="s">
        <v>2527</v>
      </c>
      <c r="BG55" s="23" t="b">
        <v>1</v>
      </c>
      <c r="BH55" s="23">
        <v>0.988</v>
      </c>
      <c r="BI55" s="23" t="b">
        <v>1</v>
      </c>
      <c r="BJ55" s="23" t="b">
        <v>1</v>
      </c>
      <c r="BK55" s="23" t="b">
        <v>1</v>
      </c>
      <c r="BL55" s="23" t="b">
        <v>1</v>
      </c>
      <c r="BM55" s="23" t="b">
        <v>1</v>
      </c>
      <c r="BN55" s="23" t="b">
        <v>1</v>
      </c>
      <c r="BO55" s="23" t="b">
        <v>1</v>
      </c>
      <c r="BP55" s="23" t="b">
        <v>1</v>
      </c>
      <c r="BQ55" s="23" t="b">
        <v>1</v>
      </c>
      <c r="BR55" s="23" t="b">
        <v>1</v>
      </c>
      <c r="BS55" s="23" t="b">
        <v>1</v>
      </c>
    </row>
    <row r="56" ht="15.75" customHeight="1">
      <c r="A56" s="23" t="s">
        <v>569</v>
      </c>
      <c r="B56" s="23" t="s">
        <v>2575</v>
      </c>
      <c r="C56" s="23" t="b">
        <v>1</v>
      </c>
      <c r="D56" s="23">
        <v>0.971</v>
      </c>
      <c r="E56" s="23" t="b">
        <f t="shared" si="1"/>
        <v>1</v>
      </c>
      <c r="F56" s="23" t="b">
        <v>1</v>
      </c>
      <c r="G56" s="23" t="b">
        <f t="shared" si="2"/>
        <v>1</v>
      </c>
      <c r="H56" s="23" t="b">
        <v>1</v>
      </c>
      <c r="I56" s="23" t="b">
        <f t="shared" si="3"/>
        <v>1</v>
      </c>
      <c r="J56" s="23" t="b">
        <v>1</v>
      </c>
      <c r="K56" s="23" t="b">
        <f t="shared" si="4"/>
        <v>1</v>
      </c>
      <c r="L56" s="23" t="b">
        <v>1</v>
      </c>
      <c r="M56" s="23" t="b">
        <f t="shared" si="5"/>
        <v>1</v>
      </c>
      <c r="N56" s="23" t="b">
        <v>1</v>
      </c>
      <c r="O56" s="23" t="b">
        <f t="shared" si="6"/>
        <v>1</v>
      </c>
      <c r="P56" s="23" t="b">
        <v>1</v>
      </c>
      <c r="Q56" s="23" t="b">
        <f t="shared" si="7"/>
        <v>1</v>
      </c>
      <c r="R56" s="23" t="b">
        <v>1</v>
      </c>
      <c r="S56" s="23" t="b">
        <f t="shared" si="8"/>
        <v>1</v>
      </c>
      <c r="T56" s="23" t="b">
        <v>1</v>
      </c>
      <c r="U56" s="23" t="b">
        <f t="shared" si="9"/>
        <v>1</v>
      </c>
      <c r="V56" s="23" t="b">
        <v>1</v>
      </c>
      <c r="W56" s="23" t="b">
        <f t="shared" si="10"/>
        <v>1</v>
      </c>
      <c r="X56" s="23" t="b">
        <v>1</v>
      </c>
      <c r="Y56" s="23" t="b">
        <f t="shared" si="11"/>
        <v>1</v>
      </c>
      <c r="Z56" s="23" t="b">
        <v>1</v>
      </c>
      <c r="AA56" s="23" t="b">
        <f t="shared" si="12"/>
        <v>1</v>
      </c>
      <c r="AB56" s="23" t="b">
        <v>1</v>
      </c>
      <c r="AC56" s="23" t="b">
        <f t="shared" si="13"/>
        <v>1</v>
      </c>
      <c r="AD56" s="23" t="b">
        <v>1</v>
      </c>
      <c r="AG56" s="23">
        <v>0.7</v>
      </c>
      <c r="AH56" s="23">
        <f t="shared" si="18"/>
        <v>61</v>
      </c>
      <c r="AI56" s="23">
        <v>92.0</v>
      </c>
      <c r="AJ56" s="23">
        <v>153.0</v>
      </c>
      <c r="AK56" s="23">
        <f t="shared" si="19"/>
        <v>39.86928105</v>
      </c>
      <c r="BE56" s="23" t="s">
        <v>811</v>
      </c>
      <c r="BF56" s="23" t="s">
        <v>2610</v>
      </c>
      <c r="BG56" s="23" t="b">
        <v>1</v>
      </c>
      <c r="BH56" s="23">
        <v>0.71</v>
      </c>
      <c r="BI56" s="23" t="b">
        <v>0</v>
      </c>
      <c r="BJ56" s="23" t="b">
        <v>0</v>
      </c>
      <c r="BK56" s="23" t="b">
        <v>0</v>
      </c>
      <c r="BL56" s="23" t="b">
        <v>0</v>
      </c>
      <c r="BM56" s="23" t="b">
        <v>0</v>
      </c>
      <c r="BN56" s="23" t="b">
        <v>1</v>
      </c>
      <c r="BO56" s="23" t="b">
        <v>1</v>
      </c>
      <c r="BP56" s="23" t="b">
        <v>1</v>
      </c>
      <c r="BQ56" s="23" t="b">
        <v>1</v>
      </c>
      <c r="BR56" s="23" t="b">
        <v>1</v>
      </c>
      <c r="BS56" s="23" t="b">
        <v>1</v>
      </c>
    </row>
    <row r="57" ht="15.75" customHeight="1">
      <c r="A57" s="23" t="s">
        <v>575</v>
      </c>
      <c r="B57" s="23" t="s">
        <v>2578</v>
      </c>
      <c r="C57" s="23" t="b">
        <v>1</v>
      </c>
      <c r="D57" s="23">
        <v>0.971</v>
      </c>
      <c r="E57" s="23" t="b">
        <f t="shared" si="1"/>
        <v>1</v>
      </c>
      <c r="F57" s="23" t="b">
        <v>1</v>
      </c>
      <c r="G57" s="23" t="b">
        <f t="shared" si="2"/>
        <v>1</v>
      </c>
      <c r="H57" s="23" t="b">
        <v>1</v>
      </c>
      <c r="I57" s="23" t="b">
        <f t="shared" si="3"/>
        <v>1</v>
      </c>
      <c r="J57" s="23" t="b">
        <v>1</v>
      </c>
      <c r="K57" s="23" t="b">
        <f t="shared" si="4"/>
        <v>1</v>
      </c>
      <c r="L57" s="23" t="b">
        <v>1</v>
      </c>
      <c r="M57" s="23" t="b">
        <f t="shared" si="5"/>
        <v>1</v>
      </c>
      <c r="N57" s="23" t="b">
        <v>1</v>
      </c>
      <c r="O57" s="23" t="b">
        <f t="shared" si="6"/>
        <v>1</v>
      </c>
      <c r="P57" s="23" t="b">
        <v>1</v>
      </c>
      <c r="Q57" s="23" t="b">
        <f t="shared" si="7"/>
        <v>1</v>
      </c>
      <c r="R57" s="23" t="b">
        <v>1</v>
      </c>
      <c r="S57" s="23" t="b">
        <f t="shared" si="8"/>
        <v>1</v>
      </c>
      <c r="T57" s="23" t="b">
        <v>1</v>
      </c>
      <c r="U57" s="23" t="b">
        <f t="shared" si="9"/>
        <v>1</v>
      </c>
      <c r="V57" s="23" t="b">
        <v>1</v>
      </c>
      <c r="W57" s="23" t="b">
        <f t="shared" si="10"/>
        <v>1</v>
      </c>
      <c r="X57" s="23" t="b">
        <v>1</v>
      </c>
      <c r="Y57" s="23" t="b">
        <f t="shared" si="11"/>
        <v>1</v>
      </c>
      <c r="Z57" s="23" t="b">
        <v>1</v>
      </c>
      <c r="AA57" s="23" t="b">
        <f t="shared" si="12"/>
        <v>1</v>
      </c>
      <c r="AB57" s="23" t="b">
        <v>1</v>
      </c>
      <c r="AC57" s="23" t="b">
        <f t="shared" si="13"/>
        <v>1</v>
      </c>
      <c r="AD57" s="23" t="b">
        <v>1</v>
      </c>
      <c r="AG57" s="23">
        <v>0.65</v>
      </c>
      <c r="AH57" s="23">
        <f t="shared" si="18"/>
        <v>68</v>
      </c>
      <c r="AI57" s="23">
        <v>85.0</v>
      </c>
      <c r="AJ57" s="23">
        <v>153.0</v>
      </c>
      <c r="AK57" s="23">
        <f t="shared" si="19"/>
        <v>44.44444444</v>
      </c>
      <c r="BE57" s="23" t="s">
        <v>828</v>
      </c>
      <c r="BF57" s="23" t="s">
        <v>2612</v>
      </c>
      <c r="BG57" s="23" t="b">
        <v>1</v>
      </c>
      <c r="BH57" s="23">
        <v>0.973</v>
      </c>
      <c r="BI57" s="23" t="b">
        <v>1</v>
      </c>
      <c r="BJ57" s="23" t="b">
        <v>1</v>
      </c>
      <c r="BK57" s="23" t="b">
        <v>1</v>
      </c>
      <c r="BL57" s="23" t="b">
        <v>1</v>
      </c>
      <c r="BM57" s="23" t="b">
        <v>1</v>
      </c>
      <c r="BN57" s="23" t="b">
        <v>1</v>
      </c>
      <c r="BO57" s="23" t="b">
        <v>1</v>
      </c>
      <c r="BP57" s="23" t="b">
        <v>1</v>
      </c>
      <c r="BQ57" s="23" t="b">
        <v>1</v>
      </c>
      <c r="BR57" s="23" t="b">
        <v>1</v>
      </c>
      <c r="BS57" s="23" t="b">
        <v>1</v>
      </c>
    </row>
    <row r="58" ht="15.75" customHeight="1">
      <c r="A58" s="23" t="s">
        <v>580</v>
      </c>
      <c r="B58" s="23" t="s">
        <v>2580</v>
      </c>
      <c r="C58" s="23" t="b">
        <v>1</v>
      </c>
      <c r="D58" s="23">
        <v>0.347</v>
      </c>
      <c r="E58" s="23" t="b">
        <f t="shared" si="1"/>
        <v>0</v>
      </c>
      <c r="F58" s="23" t="b">
        <v>0</v>
      </c>
      <c r="G58" s="23" t="b">
        <f t="shared" si="2"/>
        <v>0</v>
      </c>
      <c r="H58" s="23" t="b">
        <v>0</v>
      </c>
      <c r="I58" s="23" t="b">
        <f t="shared" si="3"/>
        <v>0</v>
      </c>
      <c r="J58" s="23" t="b">
        <v>0</v>
      </c>
      <c r="K58" s="23" t="b">
        <f t="shared" si="4"/>
        <v>0</v>
      </c>
      <c r="L58" s="23" t="b">
        <v>0</v>
      </c>
      <c r="M58" s="23" t="b">
        <f t="shared" si="5"/>
        <v>0</v>
      </c>
      <c r="N58" s="23" t="b">
        <v>0</v>
      </c>
      <c r="O58" s="23" t="b">
        <f t="shared" si="6"/>
        <v>0</v>
      </c>
      <c r="P58" s="23" t="b">
        <v>0</v>
      </c>
      <c r="Q58" s="23" t="b">
        <f t="shared" si="7"/>
        <v>0</v>
      </c>
      <c r="R58" s="23" t="b">
        <v>0</v>
      </c>
      <c r="S58" s="23" t="b">
        <f t="shared" si="8"/>
        <v>0</v>
      </c>
      <c r="T58" s="23" t="b">
        <v>0</v>
      </c>
      <c r="U58" s="23" t="b">
        <f t="shared" si="9"/>
        <v>0</v>
      </c>
      <c r="V58" s="23" t="b">
        <v>0</v>
      </c>
      <c r="W58" s="23" t="b">
        <f t="shared" si="10"/>
        <v>0</v>
      </c>
      <c r="X58" s="23" t="b">
        <v>0</v>
      </c>
      <c r="Y58" s="23" t="b">
        <f t="shared" si="11"/>
        <v>0</v>
      </c>
      <c r="Z58" s="23" t="b">
        <v>0</v>
      </c>
      <c r="AA58" s="23" t="b">
        <f t="shared" si="12"/>
        <v>0</v>
      </c>
      <c r="AB58" s="23" t="b">
        <v>0</v>
      </c>
      <c r="AC58" s="23" t="b">
        <f t="shared" si="13"/>
        <v>0</v>
      </c>
      <c r="AD58" s="23" t="b">
        <v>0</v>
      </c>
      <c r="AG58" s="23">
        <v>0.6</v>
      </c>
      <c r="AH58" s="23">
        <f t="shared" si="18"/>
        <v>75</v>
      </c>
      <c r="AI58" s="23">
        <v>78.0</v>
      </c>
      <c r="AJ58" s="23">
        <v>153.0</v>
      </c>
      <c r="AK58" s="23">
        <f t="shared" si="19"/>
        <v>49.01960784</v>
      </c>
      <c r="BE58" s="23" t="s">
        <v>837</v>
      </c>
      <c r="BF58" s="23" t="s">
        <v>2613</v>
      </c>
      <c r="BG58" s="23" t="b">
        <v>1</v>
      </c>
      <c r="BH58" s="23">
        <v>0.029</v>
      </c>
      <c r="BI58" s="23" t="b">
        <v>0</v>
      </c>
      <c r="BJ58" s="23" t="b">
        <v>0</v>
      </c>
      <c r="BK58" s="23" t="b">
        <v>0</v>
      </c>
      <c r="BL58" s="23" t="b">
        <v>0</v>
      </c>
      <c r="BM58" s="23" t="b">
        <v>0</v>
      </c>
      <c r="BN58" s="23" t="b">
        <v>0</v>
      </c>
      <c r="BO58" s="23" t="b">
        <v>0</v>
      </c>
      <c r="BP58" s="23" t="b">
        <v>0</v>
      </c>
      <c r="BQ58" s="23" t="b">
        <v>0</v>
      </c>
      <c r="BR58" s="23" t="b">
        <v>0</v>
      </c>
      <c r="BS58" s="23" t="b">
        <v>0</v>
      </c>
    </row>
    <row r="59" ht="15.75" customHeight="1">
      <c r="A59" s="23" t="s">
        <v>585</v>
      </c>
      <c r="B59" s="23" t="s">
        <v>2582</v>
      </c>
      <c r="C59" s="23" t="b">
        <v>1</v>
      </c>
      <c r="D59" s="23">
        <v>0.715</v>
      </c>
      <c r="E59" s="23" t="b">
        <f t="shared" si="1"/>
        <v>1</v>
      </c>
      <c r="F59" s="23" t="b">
        <v>1</v>
      </c>
      <c r="G59" s="23" t="b">
        <f t="shared" si="2"/>
        <v>1</v>
      </c>
      <c r="H59" s="23" t="b">
        <v>1</v>
      </c>
      <c r="I59" s="23" t="b">
        <f t="shared" si="3"/>
        <v>1</v>
      </c>
      <c r="J59" s="23" t="b">
        <v>1</v>
      </c>
      <c r="K59" s="23" t="b">
        <f t="shared" si="4"/>
        <v>1</v>
      </c>
      <c r="L59" s="23" t="b">
        <v>1</v>
      </c>
      <c r="M59" s="23" t="b">
        <f t="shared" si="5"/>
        <v>1</v>
      </c>
      <c r="N59" s="23" t="b">
        <v>1</v>
      </c>
      <c r="O59" s="23" t="b">
        <f t="shared" si="6"/>
        <v>1</v>
      </c>
      <c r="P59" s="23" t="b">
        <v>1</v>
      </c>
      <c r="Q59" s="23" t="b">
        <f t="shared" si="7"/>
        <v>1</v>
      </c>
      <c r="R59" s="23" t="b">
        <v>1</v>
      </c>
      <c r="S59" s="23" t="b">
        <f t="shared" si="8"/>
        <v>1</v>
      </c>
      <c r="T59" s="23" t="b">
        <v>1</v>
      </c>
      <c r="U59" s="23" t="b">
        <f t="shared" si="9"/>
        <v>0</v>
      </c>
      <c r="V59" s="23" t="b">
        <v>0</v>
      </c>
      <c r="W59" s="23" t="b">
        <f t="shared" si="10"/>
        <v>0</v>
      </c>
      <c r="X59" s="23" t="b">
        <v>0</v>
      </c>
      <c r="Y59" s="23" t="b">
        <f t="shared" si="11"/>
        <v>0</v>
      </c>
      <c r="Z59" s="23" t="b">
        <v>0</v>
      </c>
      <c r="AA59" s="23" t="b">
        <f t="shared" si="12"/>
        <v>0</v>
      </c>
      <c r="AB59" s="23" t="b">
        <v>0</v>
      </c>
      <c r="AC59" s="23" t="b">
        <f t="shared" si="13"/>
        <v>0</v>
      </c>
      <c r="AD59" s="23" t="b">
        <v>0</v>
      </c>
      <c r="AG59" s="23">
        <v>0.55</v>
      </c>
      <c r="AH59" s="23">
        <f t="shared" si="18"/>
        <v>79</v>
      </c>
      <c r="AI59" s="23">
        <v>74.0</v>
      </c>
      <c r="AJ59" s="23">
        <v>153.0</v>
      </c>
      <c r="AK59" s="23">
        <f t="shared" si="19"/>
        <v>51.63398693</v>
      </c>
      <c r="BE59" s="23" t="s">
        <v>863</v>
      </c>
      <c r="BF59" s="23" t="s">
        <v>2529</v>
      </c>
      <c r="BG59" s="23" t="b">
        <v>1</v>
      </c>
      <c r="BH59" s="23">
        <v>0.268</v>
      </c>
      <c r="BI59" s="23" t="b">
        <v>0</v>
      </c>
      <c r="BJ59" s="23" t="b">
        <v>0</v>
      </c>
      <c r="BK59" s="23" t="b">
        <v>0</v>
      </c>
      <c r="BL59" s="23" t="b">
        <v>0</v>
      </c>
      <c r="BM59" s="23" t="b">
        <v>0</v>
      </c>
      <c r="BN59" s="23" t="b">
        <v>0</v>
      </c>
      <c r="BO59" s="23" t="b">
        <v>0</v>
      </c>
      <c r="BP59" s="23" t="b">
        <v>0</v>
      </c>
      <c r="BQ59" s="23" t="b">
        <v>0</v>
      </c>
      <c r="BR59" s="23" t="b">
        <v>0</v>
      </c>
      <c r="BS59" s="23" t="b">
        <v>0</v>
      </c>
    </row>
    <row r="60" ht="15.75" customHeight="1">
      <c r="A60" s="23" t="s">
        <v>591</v>
      </c>
      <c r="B60" s="23" t="s">
        <v>2584</v>
      </c>
      <c r="C60" s="23" t="b">
        <v>1</v>
      </c>
      <c r="D60" s="23">
        <v>0.984</v>
      </c>
      <c r="E60" s="23" t="b">
        <f t="shared" si="1"/>
        <v>1</v>
      </c>
      <c r="F60" s="23" t="b">
        <v>1</v>
      </c>
      <c r="G60" s="23" t="b">
        <f t="shared" si="2"/>
        <v>1</v>
      </c>
      <c r="H60" s="23" t="b">
        <v>1</v>
      </c>
      <c r="I60" s="23" t="b">
        <f t="shared" si="3"/>
        <v>1</v>
      </c>
      <c r="J60" s="23" t="b">
        <v>1</v>
      </c>
      <c r="K60" s="23" t="b">
        <f t="shared" si="4"/>
        <v>1</v>
      </c>
      <c r="L60" s="23" t="b">
        <v>1</v>
      </c>
      <c r="M60" s="23" t="b">
        <f t="shared" si="5"/>
        <v>1</v>
      </c>
      <c r="N60" s="23" t="b">
        <v>1</v>
      </c>
      <c r="O60" s="23" t="b">
        <f t="shared" si="6"/>
        <v>1</v>
      </c>
      <c r="P60" s="23" t="b">
        <v>1</v>
      </c>
      <c r="Q60" s="23" t="b">
        <f t="shared" si="7"/>
        <v>1</v>
      </c>
      <c r="R60" s="23" t="b">
        <v>1</v>
      </c>
      <c r="S60" s="23" t="b">
        <f t="shared" si="8"/>
        <v>1</v>
      </c>
      <c r="T60" s="23" t="b">
        <v>1</v>
      </c>
      <c r="U60" s="23" t="b">
        <f t="shared" si="9"/>
        <v>1</v>
      </c>
      <c r="V60" s="23" t="b">
        <v>1</v>
      </c>
      <c r="W60" s="23" t="b">
        <f t="shared" si="10"/>
        <v>1</v>
      </c>
      <c r="X60" s="23" t="b">
        <v>1</v>
      </c>
      <c r="Y60" s="23" t="b">
        <f t="shared" si="11"/>
        <v>1</v>
      </c>
      <c r="Z60" s="23" t="b">
        <v>1</v>
      </c>
      <c r="AA60" s="23" t="b">
        <f t="shared" si="12"/>
        <v>1</v>
      </c>
      <c r="AB60" s="23" t="b">
        <v>1</v>
      </c>
      <c r="AC60" s="23" t="b">
        <f t="shared" si="13"/>
        <v>1</v>
      </c>
      <c r="AD60" s="23" t="b">
        <v>1</v>
      </c>
      <c r="AG60" s="23">
        <v>0.5</v>
      </c>
      <c r="AH60" s="23">
        <f t="shared" si="18"/>
        <v>81</v>
      </c>
      <c r="AI60" s="23">
        <v>72.0</v>
      </c>
      <c r="AJ60" s="23">
        <v>153.0</v>
      </c>
      <c r="AK60" s="23">
        <f t="shared" si="19"/>
        <v>52.94117647</v>
      </c>
      <c r="BE60" s="23" t="s">
        <v>871</v>
      </c>
      <c r="BF60" s="23" t="s">
        <v>2614</v>
      </c>
      <c r="BG60" s="23" t="b">
        <v>1</v>
      </c>
      <c r="BH60" s="23">
        <v>0.067</v>
      </c>
      <c r="BI60" s="23" t="b">
        <v>0</v>
      </c>
      <c r="BJ60" s="23" t="b">
        <v>0</v>
      </c>
      <c r="BK60" s="23" t="b">
        <v>0</v>
      </c>
      <c r="BL60" s="23" t="b">
        <v>0</v>
      </c>
      <c r="BM60" s="23" t="b">
        <v>0</v>
      </c>
      <c r="BN60" s="23" t="b">
        <v>0</v>
      </c>
      <c r="BO60" s="23" t="b">
        <v>0</v>
      </c>
      <c r="BP60" s="23" t="b">
        <v>0</v>
      </c>
      <c r="BQ60" s="23" t="b">
        <v>0</v>
      </c>
      <c r="BR60" s="23" t="b">
        <v>0</v>
      </c>
      <c r="BS60" s="23" t="b">
        <v>0</v>
      </c>
    </row>
    <row r="61" ht="15.75" customHeight="1">
      <c r="A61" s="23" t="s">
        <v>614</v>
      </c>
      <c r="B61" s="23" t="s">
        <v>2589</v>
      </c>
      <c r="C61" s="23" t="b">
        <v>1</v>
      </c>
      <c r="D61" s="23">
        <v>0.98</v>
      </c>
      <c r="E61" s="23" t="b">
        <f t="shared" si="1"/>
        <v>1</v>
      </c>
      <c r="F61" s="23" t="b">
        <v>1</v>
      </c>
      <c r="G61" s="23" t="b">
        <f t="shared" si="2"/>
        <v>1</v>
      </c>
      <c r="H61" s="23" t="b">
        <v>1</v>
      </c>
      <c r="I61" s="23" t="b">
        <f t="shared" si="3"/>
        <v>1</v>
      </c>
      <c r="J61" s="23" t="b">
        <v>1</v>
      </c>
      <c r="K61" s="23" t="b">
        <f t="shared" si="4"/>
        <v>1</v>
      </c>
      <c r="L61" s="23" t="b">
        <v>1</v>
      </c>
      <c r="M61" s="23" t="b">
        <f t="shared" si="5"/>
        <v>1</v>
      </c>
      <c r="N61" s="23" t="b">
        <v>1</v>
      </c>
      <c r="O61" s="23" t="b">
        <f t="shared" si="6"/>
        <v>1</v>
      </c>
      <c r="P61" s="23" t="b">
        <v>1</v>
      </c>
      <c r="Q61" s="23" t="b">
        <f t="shared" si="7"/>
        <v>1</v>
      </c>
      <c r="R61" s="23" t="b">
        <v>1</v>
      </c>
      <c r="S61" s="23" t="b">
        <f t="shared" si="8"/>
        <v>1</v>
      </c>
      <c r="T61" s="23" t="b">
        <v>1</v>
      </c>
      <c r="U61" s="23" t="b">
        <f t="shared" si="9"/>
        <v>1</v>
      </c>
      <c r="V61" s="23" t="b">
        <v>1</v>
      </c>
      <c r="W61" s="23" t="b">
        <f t="shared" si="10"/>
        <v>1</v>
      </c>
      <c r="X61" s="23" t="b">
        <v>1</v>
      </c>
      <c r="Y61" s="23" t="b">
        <f t="shared" si="11"/>
        <v>1</v>
      </c>
      <c r="Z61" s="23" t="b">
        <v>1</v>
      </c>
      <c r="AA61" s="23" t="b">
        <f t="shared" si="12"/>
        <v>1</v>
      </c>
      <c r="AB61" s="23" t="b">
        <v>1</v>
      </c>
      <c r="AC61" s="23" t="b">
        <f t="shared" si="13"/>
        <v>1</v>
      </c>
      <c r="AD61" s="23" t="b">
        <v>1</v>
      </c>
      <c r="AG61" s="23">
        <v>0.45</v>
      </c>
      <c r="AH61" s="23">
        <f t="shared" si="18"/>
        <v>86</v>
      </c>
      <c r="AI61" s="23">
        <v>67.0</v>
      </c>
      <c r="AJ61" s="23">
        <v>153.0</v>
      </c>
      <c r="AK61" s="23">
        <f t="shared" si="19"/>
        <v>56.20915033</v>
      </c>
      <c r="BE61" s="23" t="s">
        <v>877</v>
      </c>
      <c r="BF61" s="23" t="s">
        <v>2615</v>
      </c>
      <c r="BG61" s="23" t="b">
        <v>1</v>
      </c>
      <c r="BH61" s="23">
        <v>0.004</v>
      </c>
      <c r="BI61" s="23" t="b">
        <v>0</v>
      </c>
      <c r="BJ61" s="23" t="b">
        <v>0</v>
      </c>
      <c r="BK61" s="23" t="b">
        <v>0</v>
      </c>
      <c r="BL61" s="23" t="b">
        <v>0</v>
      </c>
      <c r="BM61" s="23" t="b">
        <v>0</v>
      </c>
      <c r="BN61" s="23" t="b">
        <v>0</v>
      </c>
      <c r="BO61" s="23" t="b">
        <v>0</v>
      </c>
      <c r="BP61" s="23" t="b">
        <v>0</v>
      </c>
      <c r="BQ61" s="23" t="b">
        <v>0</v>
      </c>
      <c r="BR61" s="23" t="b">
        <v>0</v>
      </c>
      <c r="BS61" s="23" t="b">
        <v>0</v>
      </c>
    </row>
    <row r="62" ht="15.75" customHeight="1">
      <c r="A62" s="23" t="s">
        <v>621</v>
      </c>
      <c r="B62" s="23" t="s">
        <v>2590</v>
      </c>
      <c r="C62" s="23" t="b">
        <v>1</v>
      </c>
      <c r="D62" s="23">
        <v>0.263</v>
      </c>
      <c r="E62" s="23" t="b">
        <f t="shared" si="1"/>
        <v>0</v>
      </c>
      <c r="F62" s="23" t="b">
        <v>0</v>
      </c>
      <c r="G62" s="23" t="b">
        <f t="shared" si="2"/>
        <v>0</v>
      </c>
      <c r="H62" s="23" t="b">
        <v>0</v>
      </c>
      <c r="I62" s="23" t="b">
        <f t="shared" si="3"/>
        <v>0</v>
      </c>
      <c r="J62" s="23" t="b">
        <v>0</v>
      </c>
      <c r="K62" s="23" t="b">
        <f t="shared" si="4"/>
        <v>0</v>
      </c>
      <c r="L62" s="23" t="b">
        <v>0</v>
      </c>
      <c r="M62" s="23" t="b">
        <f t="shared" si="5"/>
        <v>0</v>
      </c>
      <c r="N62" s="23" t="b">
        <v>0</v>
      </c>
      <c r="O62" s="23" t="b">
        <f t="shared" si="6"/>
        <v>0</v>
      </c>
      <c r="P62" s="23" t="b">
        <v>0</v>
      </c>
      <c r="Q62" s="23" t="b">
        <f t="shared" si="7"/>
        <v>0</v>
      </c>
      <c r="R62" s="23" t="b">
        <v>0</v>
      </c>
      <c r="S62" s="23" t="b">
        <f t="shared" si="8"/>
        <v>0</v>
      </c>
      <c r="T62" s="23" t="b">
        <v>0</v>
      </c>
      <c r="U62" s="23" t="b">
        <f t="shared" si="9"/>
        <v>0</v>
      </c>
      <c r="V62" s="23" t="b">
        <v>0</v>
      </c>
      <c r="W62" s="23" t="b">
        <f t="shared" si="10"/>
        <v>0</v>
      </c>
      <c r="X62" s="23" t="b">
        <v>0</v>
      </c>
      <c r="Y62" s="23" t="b">
        <f t="shared" si="11"/>
        <v>0</v>
      </c>
      <c r="Z62" s="23" t="b">
        <v>0</v>
      </c>
      <c r="AA62" s="23" t="b">
        <f t="shared" si="12"/>
        <v>0</v>
      </c>
      <c r="AB62" s="23" t="b">
        <v>0</v>
      </c>
      <c r="AC62" s="23" t="b">
        <f t="shared" si="13"/>
        <v>0</v>
      </c>
      <c r="AD62" s="23" t="b">
        <v>0</v>
      </c>
      <c r="BE62" s="23" t="s">
        <v>884</v>
      </c>
      <c r="BF62" s="23" t="s">
        <v>2616</v>
      </c>
      <c r="BG62" s="23" t="b">
        <v>1</v>
      </c>
      <c r="BH62" s="23">
        <v>0.208</v>
      </c>
      <c r="BI62" s="23" t="b">
        <v>0</v>
      </c>
      <c r="BJ62" s="23" t="b">
        <v>0</v>
      </c>
      <c r="BK62" s="23" t="b">
        <v>0</v>
      </c>
      <c r="BL62" s="23" t="b">
        <v>0</v>
      </c>
      <c r="BM62" s="23" t="b">
        <v>0</v>
      </c>
      <c r="BN62" s="23" t="b">
        <v>0</v>
      </c>
      <c r="BO62" s="23" t="b">
        <v>0</v>
      </c>
      <c r="BP62" s="23" t="b">
        <v>0</v>
      </c>
      <c r="BQ62" s="23" t="b">
        <v>0</v>
      </c>
      <c r="BR62" s="23" t="b">
        <v>0</v>
      </c>
      <c r="BS62" s="23" t="b">
        <v>0</v>
      </c>
    </row>
    <row r="63" ht="15.75" customHeight="1">
      <c r="A63" s="23" t="s">
        <v>652</v>
      </c>
      <c r="B63" s="23" t="s">
        <v>2594</v>
      </c>
      <c r="C63" s="23" t="b">
        <v>1</v>
      </c>
      <c r="D63" s="23">
        <v>0.978</v>
      </c>
      <c r="E63" s="23" t="b">
        <f t="shared" si="1"/>
        <v>1</v>
      </c>
      <c r="F63" s="23" t="b">
        <v>1</v>
      </c>
      <c r="G63" s="23" t="b">
        <f t="shared" si="2"/>
        <v>1</v>
      </c>
      <c r="H63" s="23" t="b">
        <v>1</v>
      </c>
      <c r="I63" s="23" t="b">
        <f t="shared" si="3"/>
        <v>1</v>
      </c>
      <c r="J63" s="23" t="b">
        <v>1</v>
      </c>
      <c r="K63" s="23" t="b">
        <f t="shared" si="4"/>
        <v>1</v>
      </c>
      <c r="L63" s="23" t="b">
        <v>1</v>
      </c>
      <c r="M63" s="23" t="b">
        <f t="shared" si="5"/>
        <v>1</v>
      </c>
      <c r="N63" s="23" t="b">
        <v>1</v>
      </c>
      <c r="O63" s="23" t="b">
        <f t="shared" si="6"/>
        <v>1</v>
      </c>
      <c r="P63" s="23" t="b">
        <v>1</v>
      </c>
      <c r="Q63" s="23" t="b">
        <f t="shared" si="7"/>
        <v>1</v>
      </c>
      <c r="R63" s="23" t="b">
        <v>1</v>
      </c>
      <c r="S63" s="23" t="b">
        <f t="shared" si="8"/>
        <v>1</v>
      </c>
      <c r="T63" s="23" t="b">
        <v>1</v>
      </c>
      <c r="U63" s="23" t="b">
        <f t="shared" si="9"/>
        <v>1</v>
      </c>
      <c r="V63" s="23" t="b">
        <v>1</v>
      </c>
      <c r="W63" s="23" t="b">
        <f t="shared" si="10"/>
        <v>1</v>
      </c>
      <c r="X63" s="23" t="b">
        <v>1</v>
      </c>
      <c r="Y63" s="23" t="b">
        <f t="shared" si="11"/>
        <v>1</v>
      </c>
      <c r="Z63" s="23" t="b">
        <v>1</v>
      </c>
      <c r="AA63" s="23" t="b">
        <f t="shared" si="12"/>
        <v>1</v>
      </c>
      <c r="AB63" s="23" t="b">
        <v>1</v>
      </c>
      <c r="AC63" s="23" t="b">
        <f t="shared" si="13"/>
        <v>1</v>
      </c>
      <c r="AD63" s="23" t="b">
        <v>1</v>
      </c>
      <c r="BE63" s="23" t="s">
        <v>908</v>
      </c>
      <c r="BF63" s="23" t="s">
        <v>2617</v>
      </c>
      <c r="BG63" s="23" t="b">
        <v>1</v>
      </c>
      <c r="BH63" s="23">
        <v>0.044</v>
      </c>
      <c r="BI63" s="23" t="b">
        <v>0</v>
      </c>
      <c r="BJ63" s="23" t="b">
        <v>0</v>
      </c>
      <c r="BK63" s="23" t="b">
        <v>0</v>
      </c>
      <c r="BL63" s="23" t="b">
        <v>0</v>
      </c>
      <c r="BM63" s="23" t="b">
        <v>0</v>
      </c>
      <c r="BN63" s="23" t="b">
        <v>0</v>
      </c>
      <c r="BO63" s="23" t="b">
        <v>0</v>
      </c>
      <c r="BP63" s="23" t="b">
        <v>0</v>
      </c>
      <c r="BQ63" s="23" t="b">
        <v>0</v>
      </c>
      <c r="BR63" s="23" t="b">
        <v>0</v>
      </c>
      <c r="BS63" s="23" t="b">
        <v>0</v>
      </c>
    </row>
    <row r="64" ht="15.75" customHeight="1">
      <c r="A64" s="23" t="s">
        <v>660</v>
      </c>
      <c r="B64" s="23" t="s">
        <v>2595</v>
      </c>
      <c r="C64" s="23" t="b">
        <v>1</v>
      </c>
      <c r="D64" s="23">
        <v>0.988</v>
      </c>
      <c r="E64" s="23" t="b">
        <f t="shared" si="1"/>
        <v>1</v>
      </c>
      <c r="F64" s="23" t="b">
        <v>1</v>
      </c>
      <c r="G64" s="23" t="b">
        <f t="shared" si="2"/>
        <v>1</v>
      </c>
      <c r="H64" s="23" t="b">
        <v>1</v>
      </c>
      <c r="I64" s="23" t="b">
        <f t="shared" si="3"/>
        <v>1</v>
      </c>
      <c r="J64" s="23" t="b">
        <v>1</v>
      </c>
      <c r="K64" s="23" t="b">
        <f t="shared" si="4"/>
        <v>1</v>
      </c>
      <c r="L64" s="23" t="b">
        <v>1</v>
      </c>
      <c r="M64" s="23" t="b">
        <f t="shared" si="5"/>
        <v>1</v>
      </c>
      <c r="N64" s="23" t="b">
        <v>1</v>
      </c>
      <c r="O64" s="23" t="b">
        <f t="shared" si="6"/>
        <v>1</v>
      </c>
      <c r="P64" s="23" t="b">
        <v>1</v>
      </c>
      <c r="Q64" s="23" t="b">
        <f t="shared" si="7"/>
        <v>1</v>
      </c>
      <c r="R64" s="23" t="b">
        <v>1</v>
      </c>
      <c r="S64" s="23" t="b">
        <f t="shared" si="8"/>
        <v>1</v>
      </c>
      <c r="T64" s="23" t="b">
        <v>1</v>
      </c>
      <c r="U64" s="23" t="b">
        <f t="shared" si="9"/>
        <v>1</v>
      </c>
      <c r="V64" s="23" t="b">
        <v>1</v>
      </c>
      <c r="W64" s="23" t="b">
        <f t="shared" si="10"/>
        <v>1</v>
      </c>
      <c r="X64" s="23" t="b">
        <v>1</v>
      </c>
      <c r="Y64" s="23" t="b">
        <f t="shared" si="11"/>
        <v>1</v>
      </c>
      <c r="Z64" s="23" t="b">
        <v>1</v>
      </c>
      <c r="AA64" s="23" t="b">
        <f t="shared" si="12"/>
        <v>1</v>
      </c>
      <c r="AB64" s="23" t="b">
        <v>1</v>
      </c>
      <c r="AC64" s="23" t="b">
        <f t="shared" si="13"/>
        <v>1</v>
      </c>
      <c r="AD64" s="23" t="b">
        <v>1</v>
      </c>
      <c r="BE64" s="23" t="s">
        <v>924</v>
      </c>
      <c r="BF64" s="23" t="s">
        <v>2531</v>
      </c>
      <c r="BG64" s="23" t="b">
        <v>1</v>
      </c>
      <c r="BH64" s="23">
        <v>0.319</v>
      </c>
      <c r="BI64" s="23" t="b">
        <v>0</v>
      </c>
      <c r="BJ64" s="23" t="b">
        <v>0</v>
      </c>
      <c r="BK64" s="23" t="b">
        <v>0</v>
      </c>
      <c r="BL64" s="23" t="b">
        <v>0</v>
      </c>
      <c r="BM64" s="23" t="b">
        <v>0</v>
      </c>
      <c r="BN64" s="23" t="b">
        <v>0</v>
      </c>
      <c r="BO64" s="23" t="b">
        <v>0</v>
      </c>
      <c r="BP64" s="23" t="b">
        <v>0</v>
      </c>
      <c r="BQ64" s="23" t="b">
        <v>0</v>
      </c>
      <c r="BR64" s="23" t="b">
        <v>0</v>
      </c>
      <c r="BS64" s="23" t="b">
        <v>0</v>
      </c>
    </row>
    <row r="65" ht="15.75" customHeight="1">
      <c r="A65" s="23" t="s">
        <v>668</v>
      </c>
      <c r="B65" s="23" t="s">
        <v>2596</v>
      </c>
      <c r="C65" s="23" t="b">
        <v>1</v>
      </c>
      <c r="D65" s="23">
        <v>0.722</v>
      </c>
      <c r="E65" s="23" t="b">
        <f t="shared" si="1"/>
        <v>1</v>
      </c>
      <c r="F65" s="23" t="b">
        <v>1</v>
      </c>
      <c r="G65" s="23" t="b">
        <f t="shared" si="2"/>
        <v>1</v>
      </c>
      <c r="H65" s="23" t="b">
        <v>1</v>
      </c>
      <c r="I65" s="23" t="b">
        <f t="shared" si="3"/>
        <v>1</v>
      </c>
      <c r="J65" s="23" t="b">
        <v>1</v>
      </c>
      <c r="K65" s="23" t="b">
        <f t="shared" si="4"/>
        <v>1</v>
      </c>
      <c r="L65" s="23" t="b">
        <v>1</v>
      </c>
      <c r="M65" s="23" t="b">
        <f t="shared" si="5"/>
        <v>1</v>
      </c>
      <c r="N65" s="23" t="b">
        <v>1</v>
      </c>
      <c r="O65" s="23" t="b">
        <f t="shared" si="6"/>
        <v>1</v>
      </c>
      <c r="P65" s="23" t="b">
        <v>1</v>
      </c>
      <c r="Q65" s="23" t="b">
        <f t="shared" si="7"/>
        <v>1</v>
      </c>
      <c r="R65" s="23" t="b">
        <v>1</v>
      </c>
      <c r="S65" s="23" t="b">
        <f t="shared" si="8"/>
        <v>1</v>
      </c>
      <c r="T65" s="23" t="b">
        <v>1</v>
      </c>
      <c r="U65" s="23" t="b">
        <f t="shared" si="9"/>
        <v>0</v>
      </c>
      <c r="V65" s="23" t="b">
        <v>0</v>
      </c>
      <c r="W65" s="23" t="b">
        <f t="shared" si="10"/>
        <v>0</v>
      </c>
      <c r="X65" s="23" t="b">
        <v>0</v>
      </c>
      <c r="Y65" s="23" t="b">
        <f t="shared" si="11"/>
        <v>0</v>
      </c>
      <c r="Z65" s="23" t="b">
        <v>0</v>
      </c>
      <c r="AA65" s="23" t="b">
        <f t="shared" si="12"/>
        <v>0</v>
      </c>
      <c r="AB65" s="23" t="b">
        <v>0</v>
      </c>
      <c r="AC65" s="23" t="b">
        <f t="shared" si="13"/>
        <v>0</v>
      </c>
      <c r="AD65" s="23" t="b">
        <v>0</v>
      </c>
      <c r="BE65" s="23" t="s">
        <v>971</v>
      </c>
      <c r="BF65" s="23" t="s">
        <v>2621</v>
      </c>
      <c r="BG65" s="23" t="b">
        <v>1</v>
      </c>
      <c r="BH65" s="23">
        <v>0.606</v>
      </c>
      <c r="BI65" s="23" t="b">
        <v>0</v>
      </c>
      <c r="BJ65" s="23" t="b">
        <v>0</v>
      </c>
      <c r="BK65" s="23" t="b">
        <v>0</v>
      </c>
      <c r="BL65" s="23" t="b">
        <v>0</v>
      </c>
      <c r="BM65" s="23" t="b">
        <v>0</v>
      </c>
      <c r="BN65" s="23" t="b">
        <v>0</v>
      </c>
      <c r="BO65" s="23" t="b">
        <v>0</v>
      </c>
      <c r="BP65" s="23" t="b">
        <v>1</v>
      </c>
      <c r="BQ65" s="23" t="b">
        <v>1</v>
      </c>
      <c r="BR65" s="23" t="b">
        <v>1</v>
      </c>
      <c r="BS65" s="23" t="b">
        <v>1</v>
      </c>
    </row>
    <row r="66" ht="15.75" customHeight="1">
      <c r="A66" s="23" t="s">
        <v>691</v>
      </c>
      <c r="B66" s="23" t="s">
        <v>2598</v>
      </c>
      <c r="C66" s="23" t="b">
        <v>1</v>
      </c>
      <c r="D66" s="23">
        <v>0.642</v>
      </c>
      <c r="E66" s="23" t="b">
        <f t="shared" si="1"/>
        <v>1</v>
      </c>
      <c r="F66" s="23" t="b">
        <v>1</v>
      </c>
      <c r="G66" s="23" t="b">
        <f t="shared" si="2"/>
        <v>1</v>
      </c>
      <c r="H66" s="23" t="b">
        <v>1</v>
      </c>
      <c r="I66" s="23" t="b">
        <f t="shared" si="3"/>
        <v>1</v>
      </c>
      <c r="J66" s="23" t="b">
        <v>1</v>
      </c>
      <c r="K66" s="23" t="b">
        <f t="shared" si="4"/>
        <v>1</v>
      </c>
      <c r="L66" s="23" t="b">
        <v>1</v>
      </c>
      <c r="M66" s="23" t="b">
        <f t="shared" si="5"/>
        <v>1</v>
      </c>
      <c r="N66" s="23" t="b">
        <v>1</v>
      </c>
      <c r="O66" s="23" t="b">
        <f t="shared" si="6"/>
        <v>1</v>
      </c>
      <c r="P66" s="23" t="b">
        <v>1</v>
      </c>
      <c r="Q66" s="23" t="b">
        <f t="shared" si="7"/>
        <v>0</v>
      </c>
      <c r="R66" s="23" t="b">
        <v>0</v>
      </c>
      <c r="S66" s="23" t="b">
        <f t="shared" si="8"/>
        <v>0</v>
      </c>
      <c r="T66" s="23" t="b">
        <v>0</v>
      </c>
      <c r="U66" s="23" t="b">
        <f t="shared" si="9"/>
        <v>0</v>
      </c>
      <c r="V66" s="23" t="b">
        <v>0</v>
      </c>
      <c r="W66" s="23" t="b">
        <f t="shared" si="10"/>
        <v>0</v>
      </c>
      <c r="X66" s="23" t="b">
        <v>0</v>
      </c>
      <c r="Y66" s="23" t="b">
        <f t="shared" si="11"/>
        <v>0</v>
      </c>
      <c r="Z66" s="23" t="b">
        <v>0</v>
      </c>
      <c r="AA66" s="23" t="b">
        <f t="shared" si="12"/>
        <v>0</v>
      </c>
      <c r="AB66" s="23" t="b">
        <v>0</v>
      </c>
      <c r="AC66" s="23" t="b">
        <f t="shared" si="13"/>
        <v>0</v>
      </c>
      <c r="AD66" s="23" t="b">
        <v>0</v>
      </c>
      <c r="AG66" s="17"/>
      <c r="AH66" s="17" t="s">
        <v>2602</v>
      </c>
      <c r="AI66" s="17" t="s">
        <v>2603</v>
      </c>
      <c r="AJ66" s="17" t="s">
        <v>2604</v>
      </c>
      <c r="BE66" s="23" t="s">
        <v>986</v>
      </c>
      <c r="BF66" s="23" t="s">
        <v>2623</v>
      </c>
      <c r="BG66" s="23" t="b">
        <v>1</v>
      </c>
      <c r="BH66" s="23">
        <v>0.945</v>
      </c>
      <c r="BI66" s="23" t="b">
        <v>0</v>
      </c>
      <c r="BJ66" s="23" t="b">
        <v>1</v>
      </c>
      <c r="BK66" s="23" t="b">
        <v>1</v>
      </c>
      <c r="BL66" s="23" t="b">
        <v>1</v>
      </c>
      <c r="BM66" s="23" t="b">
        <v>1</v>
      </c>
      <c r="BN66" s="23" t="b">
        <v>1</v>
      </c>
      <c r="BO66" s="23" t="b">
        <v>1</v>
      </c>
      <c r="BP66" s="23" t="b">
        <v>1</v>
      </c>
      <c r="BQ66" s="23" t="b">
        <v>1</v>
      </c>
      <c r="BR66" s="23" t="b">
        <v>1</v>
      </c>
      <c r="BS66" s="23" t="b">
        <v>1</v>
      </c>
    </row>
    <row r="67" ht="15.75" customHeight="1">
      <c r="A67" s="23" t="s">
        <v>705</v>
      </c>
      <c r="B67" s="23" t="s">
        <v>2599</v>
      </c>
      <c r="C67" s="23" t="b">
        <v>1</v>
      </c>
      <c r="D67" s="23">
        <v>0.947</v>
      </c>
      <c r="E67" s="23" t="b">
        <f t="shared" si="1"/>
        <v>1</v>
      </c>
      <c r="F67" s="23" t="b">
        <v>1</v>
      </c>
      <c r="G67" s="23" t="b">
        <f t="shared" si="2"/>
        <v>1</v>
      </c>
      <c r="H67" s="23" t="b">
        <v>1</v>
      </c>
      <c r="I67" s="23" t="b">
        <f t="shared" si="3"/>
        <v>1</v>
      </c>
      <c r="J67" s="23" t="b">
        <v>1</v>
      </c>
      <c r="K67" s="23" t="b">
        <f t="shared" si="4"/>
        <v>1</v>
      </c>
      <c r="L67" s="23" t="b">
        <v>1</v>
      </c>
      <c r="M67" s="23" t="b">
        <f t="shared" si="5"/>
        <v>1</v>
      </c>
      <c r="N67" s="23" t="b">
        <v>1</v>
      </c>
      <c r="O67" s="23" t="b">
        <f t="shared" si="6"/>
        <v>1</v>
      </c>
      <c r="P67" s="23" t="b">
        <v>1</v>
      </c>
      <c r="Q67" s="23" t="b">
        <f t="shared" si="7"/>
        <v>1</v>
      </c>
      <c r="R67" s="23" t="b">
        <v>1</v>
      </c>
      <c r="S67" s="23" t="b">
        <f t="shared" si="8"/>
        <v>1</v>
      </c>
      <c r="T67" s="23" t="b">
        <v>1</v>
      </c>
      <c r="U67" s="23" t="b">
        <f t="shared" si="9"/>
        <v>1</v>
      </c>
      <c r="V67" s="23" t="b">
        <v>1</v>
      </c>
      <c r="W67" s="23" t="b">
        <f t="shared" si="10"/>
        <v>1</v>
      </c>
      <c r="X67" s="23" t="b">
        <v>1</v>
      </c>
      <c r="Y67" s="23" t="b">
        <f t="shared" si="11"/>
        <v>1</v>
      </c>
      <c r="Z67" s="23" t="b">
        <v>1</v>
      </c>
      <c r="AA67" s="23" t="b">
        <f t="shared" si="12"/>
        <v>1</v>
      </c>
      <c r="AB67" s="23" t="b">
        <v>1</v>
      </c>
      <c r="AC67" s="23" t="b">
        <f t="shared" si="13"/>
        <v>0</v>
      </c>
      <c r="AD67" s="23" t="b">
        <v>0</v>
      </c>
      <c r="AG67" s="17">
        <v>0.05</v>
      </c>
      <c r="AH67" s="23">
        <v>17.94871794871795</v>
      </c>
      <c r="AK67" s="30"/>
      <c r="BE67" s="23" t="s">
        <v>993</v>
      </c>
      <c r="BF67" s="23" t="s">
        <v>2624</v>
      </c>
      <c r="BG67" s="23" t="b">
        <v>1</v>
      </c>
      <c r="BH67" s="23">
        <v>0.575</v>
      </c>
      <c r="BI67" s="23" t="b">
        <v>0</v>
      </c>
      <c r="BJ67" s="23" t="b">
        <v>0</v>
      </c>
      <c r="BK67" s="23" t="b">
        <v>0</v>
      </c>
      <c r="BL67" s="23" t="b">
        <v>0</v>
      </c>
      <c r="BM67" s="23" t="b">
        <v>0</v>
      </c>
      <c r="BN67" s="23" t="b">
        <v>0</v>
      </c>
      <c r="BO67" s="23" t="b">
        <v>0</v>
      </c>
      <c r="BP67" s="23" t="b">
        <v>0</v>
      </c>
      <c r="BQ67" s="23" t="b">
        <v>1</v>
      </c>
      <c r="BR67" s="23" t="b">
        <v>1</v>
      </c>
      <c r="BS67" s="23" t="b">
        <v>1</v>
      </c>
    </row>
    <row r="68" ht="15.75" customHeight="1">
      <c r="A68" s="23" t="s">
        <v>713</v>
      </c>
      <c r="B68" s="23" t="s">
        <v>2521</v>
      </c>
      <c r="C68" s="23" t="b">
        <v>1</v>
      </c>
      <c r="D68" s="23">
        <v>0.188</v>
      </c>
      <c r="E68" s="23" t="b">
        <f t="shared" si="1"/>
        <v>0</v>
      </c>
      <c r="F68" s="23" t="b">
        <v>0</v>
      </c>
      <c r="G68" s="23" t="b">
        <f t="shared" si="2"/>
        <v>0</v>
      </c>
      <c r="H68" s="23" t="b">
        <v>0</v>
      </c>
      <c r="I68" s="23" t="b">
        <f t="shared" si="3"/>
        <v>0</v>
      </c>
      <c r="J68" s="23" t="b">
        <v>0</v>
      </c>
      <c r="K68" s="23" t="b">
        <f t="shared" si="4"/>
        <v>0</v>
      </c>
      <c r="L68" s="23" t="b">
        <v>0</v>
      </c>
      <c r="M68" s="23" t="b">
        <f t="shared" si="5"/>
        <v>0</v>
      </c>
      <c r="N68" s="23" t="b">
        <v>0</v>
      </c>
      <c r="O68" s="23" t="b">
        <f t="shared" si="6"/>
        <v>0</v>
      </c>
      <c r="P68" s="23" t="b">
        <v>0</v>
      </c>
      <c r="Q68" s="23" t="b">
        <f t="shared" si="7"/>
        <v>0</v>
      </c>
      <c r="R68" s="23" t="b">
        <v>0</v>
      </c>
      <c r="S68" s="23" t="b">
        <f t="shared" si="8"/>
        <v>0</v>
      </c>
      <c r="T68" s="23" t="b">
        <v>0</v>
      </c>
      <c r="U68" s="23" t="b">
        <f t="shared" si="9"/>
        <v>0</v>
      </c>
      <c r="V68" s="23" t="b">
        <v>0</v>
      </c>
      <c r="W68" s="23" t="b">
        <f t="shared" si="10"/>
        <v>0</v>
      </c>
      <c r="X68" s="23" t="b">
        <v>0</v>
      </c>
      <c r="Y68" s="23" t="b">
        <f t="shared" si="11"/>
        <v>0</v>
      </c>
      <c r="Z68" s="23" t="b">
        <v>0</v>
      </c>
      <c r="AA68" s="23" t="b">
        <f t="shared" si="12"/>
        <v>0</v>
      </c>
      <c r="AB68" s="23" t="b">
        <v>0</v>
      </c>
      <c r="AC68" s="23" t="b">
        <f t="shared" si="13"/>
        <v>0</v>
      </c>
      <c r="AD68" s="23" t="b">
        <v>0</v>
      </c>
      <c r="AG68" s="17">
        <v>0.1</v>
      </c>
      <c r="AH68" s="23">
        <v>25.64102564102564</v>
      </c>
      <c r="AK68" s="30"/>
      <c r="BE68" s="23" t="s">
        <v>1001</v>
      </c>
      <c r="BF68" s="23" t="s">
        <v>2625</v>
      </c>
      <c r="BG68" s="23" t="b">
        <v>1</v>
      </c>
      <c r="BH68" s="23">
        <v>0.003</v>
      </c>
      <c r="BI68" s="23" t="b">
        <v>0</v>
      </c>
      <c r="BJ68" s="23" t="b">
        <v>0</v>
      </c>
      <c r="BK68" s="23" t="b">
        <v>0</v>
      </c>
      <c r="BL68" s="23" t="b">
        <v>0</v>
      </c>
      <c r="BM68" s="23" t="b">
        <v>0</v>
      </c>
      <c r="BN68" s="23" t="b">
        <v>0</v>
      </c>
      <c r="BO68" s="23" t="b">
        <v>0</v>
      </c>
      <c r="BP68" s="23" t="b">
        <v>0</v>
      </c>
      <c r="BQ68" s="23" t="b">
        <v>0</v>
      </c>
      <c r="BR68" s="23" t="b">
        <v>0</v>
      </c>
      <c r="BS68" s="23" t="b">
        <v>0</v>
      </c>
    </row>
    <row r="69" ht="15.75" customHeight="1">
      <c r="A69" s="23" t="s">
        <v>721</v>
      </c>
      <c r="B69" s="23" t="s">
        <v>2523</v>
      </c>
      <c r="C69" s="23" t="b">
        <v>1</v>
      </c>
      <c r="D69" s="23">
        <v>0.65</v>
      </c>
      <c r="E69" s="23" t="b">
        <f t="shared" si="1"/>
        <v>1</v>
      </c>
      <c r="F69" s="23" t="b">
        <v>1</v>
      </c>
      <c r="G69" s="23" t="b">
        <f t="shared" si="2"/>
        <v>1</v>
      </c>
      <c r="H69" s="23" t="b">
        <v>1</v>
      </c>
      <c r="I69" s="23" t="b">
        <f t="shared" si="3"/>
        <v>1</v>
      </c>
      <c r="J69" s="23" t="b">
        <v>1</v>
      </c>
      <c r="K69" s="23" t="b">
        <f t="shared" si="4"/>
        <v>1</v>
      </c>
      <c r="L69" s="23" t="b">
        <v>1</v>
      </c>
      <c r="M69" s="23" t="b">
        <f t="shared" si="5"/>
        <v>1</v>
      </c>
      <c r="N69" s="23" t="b">
        <v>1</v>
      </c>
      <c r="O69" s="23" t="b">
        <f t="shared" si="6"/>
        <v>1</v>
      </c>
      <c r="P69" s="23" t="b">
        <v>1</v>
      </c>
      <c r="Q69" s="23" t="b">
        <f t="shared" si="7"/>
        <v>1</v>
      </c>
      <c r="R69" s="23" t="b">
        <v>1</v>
      </c>
      <c r="S69" s="23" t="b">
        <f t="shared" si="8"/>
        <v>0</v>
      </c>
      <c r="T69" s="23" t="b">
        <v>0</v>
      </c>
      <c r="U69" s="23" t="b">
        <f t="shared" si="9"/>
        <v>0</v>
      </c>
      <c r="V69" s="23" t="b">
        <v>0</v>
      </c>
      <c r="W69" s="23" t="b">
        <f t="shared" si="10"/>
        <v>0</v>
      </c>
      <c r="X69" s="23" t="b">
        <v>0</v>
      </c>
      <c r="Y69" s="23" t="b">
        <f t="shared" si="11"/>
        <v>0</v>
      </c>
      <c r="Z69" s="23" t="b">
        <v>0</v>
      </c>
      <c r="AA69" s="23" t="b">
        <f t="shared" si="12"/>
        <v>0</v>
      </c>
      <c r="AB69" s="23" t="b">
        <v>0</v>
      </c>
      <c r="AC69" s="23" t="b">
        <f t="shared" si="13"/>
        <v>0</v>
      </c>
      <c r="AD69" s="23" t="b">
        <v>0</v>
      </c>
      <c r="AG69" s="17">
        <v>0.15</v>
      </c>
      <c r="AH69" s="23">
        <v>25.64102564102564</v>
      </c>
      <c r="AK69" s="30"/>
      <c r="BE69" s="23" t="s">
        <v>1026</v>
      </c>
      <c r="BF69" s="23" t="s">
        <v>2626</v>
      </c>
      <c r="BG69" s="23" t="b">
        <v>1</v>
      </c>
      <c r="BH69" s="23">
        <v>0.003</v>
      </c>
      <c r="BI69" s="23" t="b">
        <v>0</v>
      </c>
      <c r="BJ69" s="23" t="b">
        <v>0</v>
      </c>
      <c r="BK69" s="23" t="b">
        <v>0</v>
      </c>
      <c r="BL69" s="23" t="b">
        <v>0</v>
      </c>
      <c r="BM69" s="23" t="b">
        <v>0</v>
      </c>
      <c r="BN69" s="23" t="b">
        <v>0</v>
      </c>
      <c r="BO69" s="23" t="b">
        <v>0</v>
      </c>
      <c r="BP69" s="23" t="b">
        <v>0</v>
      </c>
      <c r="BQ69" s="23" t="b">
        <v>0</v>
      </c>
      <c r="BR69" s="23" t="b">
        <v>0</v>
      </c>
      <c r="BS69" s="23" t="b">
        <v>0</v>
      </c>
    </row>
    <row r="70" ht="15.75" customHeight="1">
      <c r="A70" s="23" t="s">
        <v>742</v>
      </c>
      <c r="B70" s="23" t="s">
        <v>2600</v>
      </c>
      <c r="C70" s="23" t="b">
        <v>1</v>
      </c>
      <c r="D70" s="23">
        <v>0.367</v>
      </c>
      <c r="E70" s="23" t="b">
        <f t="shared" si="1"/>
        <v>1</v>
      </c>
      <c r="F70" s="23" t="b">
        <v>1</v>
      </c>
      <c r="G70" s="23" t="b">
        <f t="shared" si="2"/>
        <v>0</v>
      </c>
      <c r="H70" s="23" t="b">
        <v>0</v>
      </c>
      <c r="I70" s="23" t="b">
        <f t="shared" si="3"/>
        <v>0</v>
      </c>
      <c r="J70" s="23" t="b">
        <v>0</v>
      </c>
      <c r="K70" s="23" t="b">
        <f t="shared" si="4"/>
        <v>0</v>
      </c>
      <c r="L70" s="23" t="b">
        <v>0</v>
      </c>
      <c r="M70" s="23" t="b">
        <f t="shared" si="5"/>
        <v>0</v>
      </c>
      <c r="N70" s="23" t="b">
        <v>0</v>
      </c>
      <c r="O70" s="23" t="b">
        <f t="shared" si="6"/>
        <v>0</v>
      </c>
      <c r="P70" s="23" t="b">
        <v>0</v>
      </c>
      <c r="Q70" s="23" t="b">
        <f t="shared" si="7"/>
        <v>0</v>
      </c>
      <c r="R70" s="23" t="b">
        <v>0</v>
      </c>
      <c r="S70" s="23" t="b">
        <f t="shared" si="8"/>
        <v>0</v>
      </c>
      <c r="T70" s="23" t="b">
        <v>0</v>
      </c>
      <c r="U70" s="23" t="b">
        <f t="shared" si="9"/>
        <v>0</v>
      </c>
      <c r="V70" s="23" t="b">
        <v>0</v>
      </c>
      <c r="W70" s="23" t="b">
        <f t="shared" si="10"/>
        <v>0</v>
      </c>
      <c r="X70" s="23" t="b">
        <v>0</v>
      </c>
      <c r="Y70" s="23" t="b">
        <f t="shared" si="11"/>
        <v>0</v>
      </c>
      <c r="Z70" s="23" t="b">
        <v>0</v>
      </c>
      <c r="AA70" s="23" t="b">
        <f t="shared" si="12"/>
        <v>0</v>
      </c>
      <c r="AB70" s="23" t="b">
        <v>0</v>
      </c>
      <c r="AC70" s="23" t="b">
        <f t="shared" si="13"/>
        <v>0</v>
      </c>
      <c r="AD70" s="23" t="b">
        <v>0</v>
      </c>
      <c r="AG70" s="17">
        <v>0.2</v>
      </c>
      <c r="AH70" s="23">
        <v>30.76923076923077</v>
      </c>
      <c r="AK70" s="30"/>
      <c r="BE70" s="23" t="s">
        <v>1059</v>
      </c>
      <c r="BF70" s="23" t="s">
        <v>2535</v>
      </c>
      <c r="BG70" s="23" t="b">
        <v>1</v>
      </c>
      <c r="BH70" s="23">
        <v>0.524</v>
      </c>
      <c r="BI70" s="23" t="b">
        <v>0</v>
      </c>
      <c r="BJ70" s="23" t="b">
        <v>0</v>
      </c>
      <c r="BK70" s="23" t="b">
        <v>0</v>
      </c>
      <c r="BL70" s="23" t="b">
        <v>0</v>
      </c>
      <c r="BM70" s="23" t="b">
        <v>0</v>
      </c>
      <c r="BN70" s="23" t="b">
        <v>0</v>
      </c>
      <c r="BO70" s="23" t="b">
        <v>0</v>
      </c>
      <c r="BP70" s="23" t="b">
        <v>0</v>
      </c>
      <c r="BQ70" s="23" t="b">
        <v>0</v>
      </c>
      <c r="BR70" s="23" t="b">
        <v>1</v>
      </c>
      <c r="BS70" s="23" t="b">
        <v>1</v>
      </c>
    </row>
    <row r="71" ht="15.75" customHeight="1">
      <c r="A71" s="23" t="s">
        <v>748</v>
      </c>
      <c r="B71" s="23" t="s">
        <v>2601</v>
      </c>
      <c r="C71" s="23" t="b">
        <v>1</v>
      </c>
      <c r="D71" s="23">
        <v>0.94</v>
      </c>
      <c r="E71" s="23" t="b">
        <f t="shared" si="1"/>
        <v>1</v>
      </c>
      <c r="F71" s="23" t="b">
        <v>1</v>
      </c>
      <c r="G71" s="23" t="b">
        <f t="shared" si="2"/>
        <v>1</v>
      </c>
      <c r="H71" s="23" t="b">
        <v>1</v>
      </c>
      <c r="I71" s="23" t="b">
        <f t="shared" si="3"/>
        <v>1</v>
      </c>
      <c r="J71" s="23" t="b">
        <v>1</v>
      </c>
      <c r="K71" s="23" t="b">
        <f t="shared" si="4"/>
        <v>1</v>
      </c>
      <c r="L71" s="23" t="b">
        <v>1</v>
      </c>
      <c r="M71" s="23" t="b">
        <f t="shared" si="5"/>
        <v>1</v>
      </c>
      <c r="N71" s="23" t="b">
        <v>1</v>
      </c>
      <c r="O71" s="23" t="b">
        <f t="shared" si="6"/>
        <v>1</v>
      </c>
      <c r="P71" s="23" t="b">
        <v>1</v>
      </c>
      <c r="Q71" s="23" t="b">
        <f t="shared" si="7"/>
        <v>1</v>
      </c>
      <c r="R71" s="23" t="b">
        <v>1</v>
      </c>
      <c r="S71" s="23" t="b">
        <f t="shared" si="8"/>
        <v>1</v>
      </c>
      <c r="T71" s="23" t="b">
        <v>1</v>
      </c>
      <c r="U71" s="23" t="b">
        <f t="shared" si="9"/>
        <v>1</v>
      </c>
      <c r="V71" s="23" t="b">
        <v>1</v>
      </c>
      <c r="W71" s="23" t="b">
        <f t="shared" si="10"/>
        <v>1</v>
      </c>
      <c r="X71" s="23" t="b">
        <v>1</v>
      </c>
      <c r="Y71" s="23" t="b">
        <f t="shared" si="11"/>
        <v>1</v>
      </c>
      <c r="Z71" s="23" t="b">
        <v>1</v>
      </c>
      <c r="AA71" s="23" t="b">
        <f t="shared" si="12"/>
        <v>1</v>
      </c>
      <c r="AB71" s="23" t="b">
        <v>1</v>
      </c>
      <c r="AC71" s="23" t="b">
        <f t="shared" si="13"/>
        <v>0</v>
      </c>
      <c r="AD71" s="23" t="b">
        <v>0</v>
      </c>
      <c r="AG71" s="17">
        <v>0.25</v>
      </c>
      <c r="AH71" s="23">
        <v>35.8974358974359</v>
      </c>
      <c r="AK71" s="30"/>
      <c r="BE71" s="23" t="s">
        <v>1067</v>
      </c>
      <c r="BF71" s="23" t="s">
        <v>2628</v>
      </c>
      <c r="BG71" s="23" t="b">
        <v>1</v>
      </c>
      <c r="BH71" s="23">
        <v>0.981</v>
      </c>
      <c r="BI71" s="23" t="b">
        <v>1</v>
      </c>
      <c r="BJ71" s="23" t="b">
        <v>1</v>
      </c>
      <c r="BK71" s="23" t="b">
        <v>1</v>
      </c>
      <c r="BL71" s="23" t="b">
        <v>1</v>
      </c>
      <c r="BM71" s="23" t="b">
        <v>1</v>
      </c>
      <c r="BN71" s="23" t="b">
        <v>1</v>
      </c>
      <c r="BO71" s="23" t="b">
        <v>1</v>
      </c>
      <c r="BP71" s="23" t="b">
        <v>1</v>
      </c>
      <c r="BQ71" s="23" t="b">
        <v>1</v>
      </c>
      <c r="BR71" s="23" t="b">
        <v>1</v>
      </c>
      <c r="BS71" s="23" t="b">
        <v>1</v>
      </c>
    </row>
    <row r="72" ht="15.75" customHeight="1">
      <c r="A72" s="23" t="s">
        <v>786</v>
      </c>
      <c r="B72" s="23" t="s">
        <v>2609</v>
      </c>
      <c r="C72" s="23" t="b">
        <v>1</v>
      </c>
      <c r="D72" s="23">
        <v>0.343</v>
      </c>
      <c r="E72" s="23" t="b">
        <f t="shared" si="1"/>
        <v>0</v>
      </c>
      <c r="F72" s="23" t="b">
        <v>0</v>
      </c>
      <c r="G72" s="23" t="b">
        <f t="shared" si="2"/>
        <v>0</v>
      </c>
      <c r="H72" s="23" t="b">
        <v>0</v>
      </c>
      <c r="I72" s="23" t="b">
        <f t="shared" si="3"/>
        <v>0</v>
      </c>
      <c r="J72" s="23" t="b">
        <v>0</v>
      </c>
      <c r="K72" s="23" t="b">
        <f t="shared" si="4"/>
        <v>0</v>
      </c>
      <c r="L72" s="23" t="b">
        <v>0</v>
      </c>
      <c r="M72" s="23" t="b">
        <f t="shared" si="5"/>
        <v>0</v>
      </c>
      <c r="N72" s="23" t="b">
        <v>0</v>
      </c>
      <c r="O72" s="23" t="b">
        <f t="shared" si="6"/>
        <v>0</v>
      </c>
      <c r="P72" s="23" t="b">
        <v>0</v>
      </c>
      <c r="Q72" s="23" t="b">
        <f t="shared" si="7"/>
        <v>0</v>
      </c>
      <c r="R72" s="23" t="b">
        <v>0</v>
      </c>
      <c r="S72" s="23" t="b">
        <f t="shared" si="8"/>
        <v>0</v>
      </c>
      <c r="T72" s="23" t="b">
        <v>0</v>
      </c>
      <c r="U72" s="23" t="b">
        <f t="shared" si="9"/>
        <v>0</v>
      </c>
      <c r="V72" s="23" t="b">
        <v>0</v>
      </c>
      <c r="W72" s="23" t="b">
        <f t="shared" si="10"/>
        <v>0</v>
      </c>
      <c r="X72" s="23" t="b">
        <v>0</v>
      </c>
      <c r="Y72" s="23" t="b">
        <f t="shared" si="11"/>
        <v>0</v>
      </c>
      <c r="Z72" s="23" t="b">
        <v>0</v>
      </c>
      <c r="AA72" s="23" t="b">
        <f t="shared" si="12"/>
        <v>0</v>
      </c>
      <c r="AB72" s="23" t="b">
        <v>0</v>
      </c>
      <c r="AC72" s="23" t="b">
        <f t="shared" si="13"/>
        <v>0</v>
      </c>
      <c r="AD72" s="23" t="b">
        <v>0</v>
      </c>
      <c r="AG72" s="17">
        <v>0.3</v>
      </c>
      <c r="AH72" s="23">
        <v>38.46153846153847</v>
      </c>
      <c r="AK72" s="30"/>
      <c r="BE72" s="23" t="s">
        <v>1093</v>
      </c>
      <c r="BF72" s="23" t="s">
        <v>2631</v>
      </c>
      <c r="BG72" s="23" t="b">
        <v>1</v>
      </c>
      <c r="BH72" s="23">
        <v>0.28</v>
      </c>
      <c r="BI72" s="23" t="b">
        <v>0</v>
      </c>
      <c r="BJ72" s="23" t="b">
        <v>0</v>
      </c>
      <c r="BK72" s="23" t="b">
        <v>0</v>
      </c>
      <c r="BL72" s="23" t="b">
        <v>0</v>
      </c>
      <c r="BM72" s="23" t="b">
        <v>0</v>
      </c>
      <c r="BN72" s="23" t="b">
        <v>0</v>
      </c>
      <c r="BO72" s="23" t="b">
        <v>0</v>
      </c>
      <c r="BP72" s="23" t="b">
        <v>0</v>
      </c>
      <c r="BQ72" s="23" t="b">
        <v>0</v>
      </c>
      <c r="BR72" s="23" t="b">
        <v>0</v>
      </c>
      <c r="BS72" s="23" t="b">
        <v>0</v>
      </c>
    </row>
    <row r="73" ht="15.75" customHeight="1">
      <c r="A73" s="23" t="s">
        <v>794</v>
      </c>
      <c r="B73" s="23" t="s">
        <v>2527</v>
      </c>
      <c r="C73" s="23" t="b">
        <v>1</v>
      </c>
      <c r="D73" s="23">
        <v>0.988</v>
      </c>
      <c r="E73" s="23" t="b">
        <f t="shared" si="1"/>
        <v>1</v>
      </c>
      <c r="F73" s="23" t="b">
        <v>1</v>
      </c>
      <c r="G73" s="23" t="b">
        <f t="shared" si="2"/>
        <v>1</v>
      </c>
      <c r="H73" s="23" t="b">
        <v>1</v>
      </c>
      <c r="I73" s="23" t="b">
        <f t="shared" si="3"/>
        <v>1</v>
      </c>
      <c r="J73" s="23" t="b">
        <v>1</v>
      </c>
      <c r="K73" s="23" t="b">
        <f t="shared" si="4"/>
        <v>1</v>
      </c>
      <c r="L73" s="23" t="b">
        <v>1</v>
      </c>
      <c r="M73" s="23" t="b">
        <f t="shared" si="5"/>
        <v>1</v>
      </c>
      <c r="N73" s="23" t="b">
        <v>1</v>
      </c>
      <c r="O73" s="23" t="b">
        <f t="shared" si="6"/>
        <v>1</v>
      </c>
      <c r="P73" s="23" t="b">
        <v>1</v>
      </c>
      <c r="Q73" s="23" t="b">
        <f t="shared" si="7"/>
        <v>1</v>
      </c>
      <c r="R73" s="23" t="b">
        <v>1</v>
      </c>
      <c r="S73" s="23" t="b">
        <f t="shared" si="8"/>
        <v>1</v>
      </c>
      <c r="T73" s="23" t="b">
        <v>1</v>
      </c>
      <c r="U73" s="23" t="b">
        <f t="shared" si="9"/>
        <v>1</v>
      </c>
      <c r="V73" s="23" t="b">
        <v>1</v>
      </c>
      <c r="W73" s="23" t="b">
        <f t="shared" si="10"/>
        <v>1</v>
      </c>
      <c r="X73" s="23" t="b">
        <v>1</v>
      </c>
      <c r="Y73" s="23" t="b">
        <f t="shared" si="11"/>
        <v>1</v>
      </c>
      <c r="Z73" s="23" t="b">
        <v>1</v>
      </c>
      <c r="AA73" s="23" t="b">
        <f t="shared" si="12"/>
        <v>1</v>
      </c>
      <c r="AB73" s="23" t="b">
        <v>1</v>
      </c>
      <c r="AC73" s="23" t="b">
        <f t="shared" si="13"/>
        <v>1</v>
      </c>
      <c r="AD73" s="23" t="b">
        <v>1</v>
      </c>
      <c r="AG73" s="17">
        <v>0.35</v>
      </c>
      <c r="AH73" s="23">
        <v>41.02564102564102</v>
      </c>
      <c r="AJ73" s="31">
        <v>58.854166666666664</v>
      </c>
      <c r="AK73" s="30"/>
      <c r="BE73" s="23" t="s">
        <v>1101</v>
      </c>
      <c r="BF73" s="23" t="s">
        <v>2537</v>
      </c>
      <c r="BG73" s="23" t="b">
        <v>1</v>
      </c>
      <c r="BH73" s="23">
        <v>0.048</v>
      </c>
      <c r="BI73" s="23" t="b">
        <v>0</v>
      </c>
      <c r="BJ73" s="23" t="b">
        <v>0</v>
      </c>
      <c r="BK73" s="23" t="b">
        <v>0</v>
      </c>
      <c r="BL73" s="23" t="b">
        <v>0</v>
      </c>
      <c r="BM73" s="23" t="b">
        <v>0</v>
      </c>
      <c r="BN73" s="23" t="b">
        <v>0</v>
      </c>
      <c r="BO73" s="23" t="b">
        <v>0</v>
      </c>
      <c r="BP73" s="23" t="b">
        <v>0</v>
      </c>
      <c r="BQ73" s="23" t="b">
        <v>0</v>
      </c>
      <c r="BR73" s="23" t="b">
        <v>0</v>
      </c>
      <c r="BS73" s="23" t="b">
        <v>0</v>
      </c>
    </row>
    <row r="74" ht="15.75" customHeight="1">
      <c r="A74" s="23" t="s">
        <v>811</v>
      </c>
      <c r="B74" s="23" t="s">
        <v>2610</v>
      </c>
      <c r="C74" s="23" t="b">
        <v>1</v>
      </c>
      <c r="D74" s="23">
        <v>0.71</v>
      </c>
      <c r="E74" s="23" t="b">
        <f t="shared" si="1"/>
        <v>1</v>
      </c>
      <c r="F74" s="23" t="b">
        <v>1</v>
      </c>
      <c r="G74" s="23" t="b">
        <f t="shared" si="2"/>
        <v>1</v>
      </c>
      <c r="H74" s="23" t="b">
        <v>1</v>
      </c>
      <c r="I74" s="23" t="b">
        <f t="shared" si="3"/>
        <v>1</v>
      </c>
      <c r="J74" s="23" t="b">
        <v>1</v>
      </c>
      <c r="K74" s="23" t="b">
        <f t="shared" si="4"/>
        <v>1</v>
      </c>
      <c r="L74" s="23" t="b">
        <v>1</v>
      </c>
      <c r="M74" s="23" t="b">
        <f t="shared" si="5"/>
        <v>1</v>
      </c>
      <c r="N74" s="23" t="b">
        <v>1</v>
      </c>
      <c r="O74" s="23" t="b">
        <f t="shared" si="6"/>
        <v>1</v>
      </c>
      <c r="P74" s="23" t="b">
        <v>1</v>
      </c>
      <c r="Q74" s="23" t="b">
        <f t="shared" si="7"/>
        <v>1</v>
      </c>
      <c r="R74" s="23" t="b">
        <v>1</v>
      </c>
      <c r="S74" s="23" t="b">
        <f t="shared" si="8"/>
        <v>1</v>
      </c>
      <c r="T74" s="23" t="b">
        <v>1</v>
      </c>
      <c r="U74" s="23" t="b">
        <f t="shared" si="9"/>
        <v>0</v>
      </c>
      <c r="V74" s="23" t="b">
        <v>0</v>
      </c>
      <c r="W74" s="23" t="b">
        <f t="shared" si="10"/>
        <v>0</v>
      </c>
      <c r="X74" s="23" t="b">
        <v>0</v>
      </c>
      <c r="Y74" s="23" t="b">
        <f t="shared" si="11"/>
        <v>0</v>
      </c>
      <c r="Z74" s="23" t="b">
        <v>0</v>
      </c>
      <c r="AA74" s="23" t="b">
        <f t="shared" si="12"/>
        <v>0</v>
      </c>
      <c r="AB74" s="23" t="b">
        <v>0</v>
      </c>
      <c r="AC74" s="23" t="b">
        <f t="shared" si="13"/>
        <v>0</v>
      </c>
      <c r="AD74" s="23" t="b">
        <v>0</v>
      </c>
      <c r="AG74" s="17">
        <v>0.4</v>
      </c>
      <c r="AH74" s="23">
        <v>43.58974358974359</v>
      </c>
      <c r="AJ74" s="23">
        <v>56.770833333333336</v>
      </c>
      <c r="AK74" s="30"/>
      <c r="BE74" s="23" t="s">
        <v>1109</v>
      </c>
      <c r="BF74" s="23" t="s">
        <v>2632</v>
      </c>
      <c r="BG74" s="23" t="b">
        <v>1</v>
      </c>
      <c r="BH74" s="23">
        <v>0.476</v>
      </c>
      <c r="BI74" s="23" t="b">
        <v>0</v>
      </c>
      <c r="BJ74" s="23" t="b">
        <v>0</v>
      </c>
      <c r="BK74" s="23" t="b">
        <v>0</v>
      </c>
      <c r="BL74" s="23" t="b">
        <v>0</v>
      </c>
      <c r="BM74" s="23" t="b">
        <v>0</v>
      </c>
      <c r="BN74" s="23" t="b">
        <v>0</v>
      </c>
      <c r="BO74" s="23" t="b">
        <v>0</v>
      </c>
      <c r="BP74" s="23" t="b">
        <v>0</v>
      </c>
      <c r="BQ74" s="23" t="b">
        <v>0</v>
      </c>
      <c r="BR74" s="23" t="b">
        <v>0</v>
      </c>
      <c r="BS74" s="23" t="b">
        <v>1</v>
      </c>
    </row>
    <row r="75" ht="15.75" customHeight="1">
      <c r="A75" s="23" t="s">
        <v>828</v>
      </c>
      <c r="B75" s="23" t="s">
        <v>2612</v>
      </c>
      <c r="C75" s="23" t="b">
        <v>1</v>
      </c>
      <c r="D75" s="23">
        <v>0.973</v>
      </c>
      <c r="E75" s="23" t="b">
        <f t="shared" si="1"/>
        <v>1</v>
      </c>
      <c r="F75" s="23" t="b">
        <v>1</v>
      </c>
      <c r="G75" s="23" t="b">
        <f t="shared" si="2"/>
        <v>1</v>
      </c>
      <c r="H75" s="23" t="b">
        <v>1</v>
      </c>
      <c r="I75" s="23" t="b">
        <f t="shared" si="3"/>
        <v>1</v>
      </c>
      <c r="J75" s="23" t="b">
        <v>1</v>
      </c>
      <c r="K75" s="23" t="b">
        <f t="shared" si="4"/>
        <v>1</v>
      </c>
      <c r="L75" s="23" t="b">
        <v>1</v>
      </c>
      <c r="M75" s="23" t="b">
        <f t="shared" si="5"/>
        <v>1</v>
      </c>
      <c r="N75" s="23" t="b">
        <v>1</v>
      </c>
      <c r="O75" s="23" t="b">
        <f t="shared" si="6"/>
        <v>1</v>
      </c>
      <c r="P75" s="23" t="b">
        <v>1</v>
      </c>
      <c r="Q75" s="23" t="b">
        <f t="shared" si="7"/>
        <v>1</v>
      </c>
      <c r="R75" s="23" t="b">
        <v>1</v>
      </c>
      <c r="S75" s="23" t="b">
        <f t="shared" si="8"/>
        <v>1</v>
      </c>
      <c r="T75" s="23" t="b">
        <v>1</v>
      </c>
      <c r="U75" s="23" t="b">
        <f t="shared" si="9"/>
        <v>1</v>
      </c>
      <c r="V75" s="23" t="b">
        <v>1</v>
      </c>
      <c r="W75" s="23" t="b">
        <f t="shared" si="10"/>
        <v>1</v>
      </c>
      <c r="X75" s="23" t="b">
        <v>1</v>
      </c>
      <c r="Y75" s="23" t="b">
        <f t="shared" si="11"/>
        <v>1</v>
      </c>
      <c r="Z75" s="23" t="b">
        <v>1</v>
      </c>
      <c r="AA75" s="23" t="b">
        <f t="shared" si="12"/>
        <v>1</v>
      </c>
      <c r="AB75" s="23" t="b">
        <v>1</v>
      </c>
      <c r="AC75" s="23" t="b">
        <f t="shared" si="13"/>
        <v>1</v>
      </c>
      <c r="AD75" s="23" t="b">
        <v>1</v>
      </c>
      <c r="AG75" s="17">
        <v>0.45</v>
      </c>
      <c r="AH75" s="23">
        <v>43.58974358974359</v>
      </c>
      <c r="AI75" s="31">
        <v>56.209150326797385</v>
      </c>
      <c r="AJ75" s="23">
        <v>53.645833333333336</v>
      </c>
      <c r="AK75" s="30"/>
      <c r="BE75" s="23" t="s">
        <v>1117</v>
      </c>
      <c r="BF75" s="23" t="s">
        <v>2633</v>
      </c>
      <c r="BG75" s="23" t="b">
        <v>1</v>
      </c>
      <c r="BH75" s="23">
        <v>0.044</v>
      </c>
      <c r="BI75" s="23" t="b">
        <v>0</v>
      </c>
      <c r="BJ75" s="23" t="b">
        <v>0</v>
      </c>
      <c r="BK75" s="23" t="b">
        <v>0</v>
      </c>
      <c r="BL75" s="23" t="b">
        <v>0</v>
      </c>
      <c r="BM75" s="23" t="b">
        <v>0</v>
      </c>
      <c r="BN75" s="23" t="b">
        <v>0</v>
      </c>
      <c r="BO75" s="23" t="b">
        <v>0</v>
      </c>
      <c r="BP75" s="23" t="b">
        <v>0</v>
      </c>
      <c r="BQ75" s="23" t="b">
        <v>0</v>
      </c>
      <c r="BR75" s="23" t="b">
        <v>0</v>
      </c>
      <c r="BS75" s="23" t="b">
        <v>0</v>
      </c>
    </row>
    <row r="76" ht="15.75" customHeight="1">
      <c r="A76" s="23" t="s">
        <v>837</v>
      </c>
      <c r="B76" s="23" t="s">
        <v>2613</v>
      </c>
      <c r="C76" s="23" t="b">
        <v>1</v>
      </c>
      <c r="D76" s="23">
        <v>0.029</v>
      </c>
      <c r="E76" s="23" t="b">
        <f t="shared" si="1"/>
        <v>0</v>
      </c>
      <c r="F76" s="23" t="b">
        <v>0</v>
      </c>
      <c r="G76" s="23" t="b">
        <f t="shared" si="2"/>
        <v>0</v>
      </c>
      <c r="H76" s="23" t="b">
        <v>0</v>
      </c>
      <c r="I76" s="23" t="b">
        <f t="shared" si="3"/>
        <v>0</v>
      </c>
      <c r="J76" s="23" t="b">
        <v>0</v>
      </c>
      <c r="K76" s="23" t="b">
        <f t="shared" si="4"/>
        <v>0</v>
      </c>
      <c r="L76" s="23" t="b">
        <v>0</v>
      </c>
      <c r="M76" s="23" t="b">
        <f t="shared" si="5"/>
        <v>0</v>
      </c>
      <c r="N76" s="23" t="b">
        <v>0</v>
      </c>
      <c r="O76" s="23" t="b">
        <f t="shared" si="6"/>
        <v>0</v>
      </c>
      <c r="P76" s="23" t="b">
        <v>0</v>
      </c>
      <c r="Q76" s="23" t="b">
        <f t="shared" si="7"/>
        <v>0</v>
      </c>
      <c r="R76" s="23" t="b">
        <v>0</v>
      </c>
      <c r="S76" s="23" t="b">
        <f t="shared" si="8"/>
        <v>0</v>
      </c>
      <c r="T76" s="23" t="b">
        <v>0</v>
      </c>
      <c r="U76" s="23" t="b">
        <f t="shared" si="9"/>
        <v>0</v>
      </c>
      <c r="V76" s="23" t="b">
        <v>0</v>
      </c>
      <c r="W76" s="23" t="b">
        <f t="shared" si="10"/>
        <v>0</v>
      </c>
      <c r="X76" s="23" t="b">
        <v>0</v>
      </c>
      <c r="Y76" s="23" t="b">
        <f t="shared" si="11"/>
        <v>0</v>
      </c>
      <c r="Z76" s="23" t="b">
        <v>0</v>
      </c>
      <c r="AA76" s="23" t="b">
        <f t="shared" si="12"/>
        <v>0</v>
      </c>
      <c r="AB76" s="23" t="b">
        <v>0</v>
      </c>
      <c r="AC76" s="23" t="b">
        <f t="shared" si="13"/>
        <v>0</v>
      </c>
      <c r="AD76" s="23" t="b">
        <v>0</v>
      </c>
      <c r="AG76" s="17">
        <v>0.5</v>
      </c>
      <c r="AH76" s="23">
        <v>48.717948717948715</v>
      </c>
      <c r="AI76" s="23">
        <v>52.94117647058824</v>
      </c>
      <c r="AJ76" s="23">
        <v>52.083333333333336</v>
      </c>
      <c r="AK76" s="30"/>
      <c r="BE76" s="23" t="s">
        <v>1133</v>
      </c>
      <c r="BF76" s="23" t="s">
        <v>2635</v>
      </c>
      <c r="BG76" s="23" t="b">
        <v>1</v>
      </c>
      <c r="BH76" s="23">
        <v>0.762</v>
      </c>
      <c r="BI76" s="23" t="b">
        <v>0</v>
      </c>
      <c r="BJ76" s="23" t="b">
        <v>0</v>
      </c>
      <c r="BK76" s="23" t="b">
        <v>0</v>
      </c>
      <c r="BL76" s="23" t="b">
        <v>0</v>
      </c>
      <c r="BM76" s="23" t="b">
        <v>1</v>
      </c>
      <c r="BN76" s="23" t="b">
        <v>1</v>
      </c>
      <c r="BO76" s="23" t="b">
        <v>1</v>
      </c>
      <c r="BP76" s="23" t="b">
        <v>1</v>
      </c>
      <c r="BQ76" s="23" t="b">
        <v>1</v>
      </c>
      <c r="BR76" s="23" t="b">
        <v>1</v>
      </c>
      <c r="BS76" s="23" t="b">
        <v>1</v>
      </c>
    </row>
    <row r="77" ht="15.75" customHeight="1">
      <c r="A77" s="23" t="s">
        <v>863</v>
      </c>
      <c r="B77" s="23" t="s">
        <v>2529</v>
      </c>
      <c r="C77" s="23" t="b">
        <v>1</v>
      </c>
      <c r="D77" s="23">
        <v>0.268</v>
      </c>
      <c r="E77" s="23" t="b">
        <f t="shared" si="1"/>
        <v>0</v>
      </c>
      <c r="F77" s="23" t="b">
        <v>0</v>
      </c>
      <c r="G77" s="23" t="b">
        <f t="shared" si="2"/>
        <v>0</v>
      </c>
      <c r="H77" s="23" t="b">
        <v>0</v>
      </c>
      <c r="I77" s="23" t="b">
        <f t="shared" si="3"/>
        <v>0</v>
      </c>
      <c r="J77" s="23" t="b">
        <v>0</v>
      </c>
      <c r="K77" s="23" t="b">
        <f t="shared" si="4"/>
        <v>0</v>
      </c>
      <c r="L77" s="23" t="b">
        <v>0</v>
      </c>
      <c r="M77" s="23" t="b">
        <f t="shared" si="5"/>
        <v>0</v>
      </c>
      <c r="N77" s="23" t="b">
        <v>0</v>
      </c>
      <c r="O77" s="23" t="b">
        <f t="shared" si="6"/>
        <v>0</v>
      </c>
      <c r="P77" s="23" t="b">
        <v>0</v>
      </c>
      <c r="Q77" s="23" t="b">
        <f t="shared" si="7"/>
        <v>0</v>
      </c>
      <c r="R77" s="23" t="b">
        <v>0</v>
      </c>
      <c r="S77" s="23" t="b">
        <f t="shared" si="8"/>
        <v>0</v>
      </c>
      <c r="T77" s="23" t="b">
        <v>0</v>
      </c>
      <c r="U77" s="23" t="b">
        <f t="shared" si="9"/>
        <v>0</v>
      </c>
      <c r="V77" s="23" t="b">
        <v>0</v>
      </c>
      <c r="W77" s="23" t="b">
        <f t="shared" si="10"/>
        <v>0</v>
      </c>
      <c r="X77" s="23" t="b">
        <v>0</v>
      </c>
      <c r="Y77" s="23" t="b">
        <f t="shared" si="11"/>
        <v>0</v>
      </c>
      <c r="Z77" s="23" t="b">
        <v>0</v>
      </c>
      <c r="AA77" s="23" t="b">
        <f t="shared" si="12"/>
        <v>0</v>
      </c>
      <c r="AB77" s="23" t="b">
        <v>0</v>
      </c>
      <c r="AC77" s="23" t="b">
        <f t="shared" si="13"/>
        <v>0</v>
      </c>
      <c r="AD77" s="23" t="b">
        <v>0</v>
      </c>
      <c r="AG77" s="17">
        <v>0.55</v>
      </c>
      <c r="AH77" s="24">
        <v>58.97435897435898</v>
      </c>
      <c r="AI77" s="32">
        <v>51.633986928104584</v>
      </c>
      <c r="AJ77" s="24">
        <v>53.125</v>
      </c>
      <c r="AK77" s="30"/>
      <c r="BE77" s="23" t="s">
        <v>1141</v>
      </c>
      <c r="BF77" s="23" t="s">
        <v>2636</v>
      </c>
      <c r="BG77" s="23" t="b">
        <v>1</v>
      </c>
      <c r="BH77" s="23">
        <v>0.974</v>
      </c>
      <c r="BI77" s="23" t="b">
        <v>1</v>
      </c>
      <c r="BJ77" s="23" t="b">
        <v>1</v>
      </c>
      <c r="BK77" s="23" t="b">
        <v>1</v>
      </c>
      <c r="BL77" s="23" t="b">
        <v>1</v>
      </c>
      <c r="BM77" s="23" t="b">
        <v>1</v>
      </c>
      <c r="BN77" s="23" t="b">
        <v>1</v>
      </c>
      <c r="BO77" s="23" t="b">
        <v>1</v>
      </c>
      <c r="BP77" s="23" t="b">
        <v>1</v>
      </c>
      <c r="BQ77" s="23" t="b">
        <v>1</v>
      </c>
      <c r="BR77" s="23" t="b">
        <v>1</v>
      </c>
      <c r="BS77" s="23" t="b">
        <v>1</v>
      </c>
    </row>
    <row r="78" ht="15.75" customHeight="1">
      <c r="A78" s="23" t="s">
        <v>871</v>
      </c>
      <c r="B78" s="23" t="s">
        <v>2614</v>
      </c>
      <c r="C78" s="23" t="b">
        <v>1</v>
      </c>
      <c r="D78" s="23">
        <v>0.067</v>
      </c>
      <c r="E78" s="23" t="b">
        <f t="shared" si="1"/>
        <v>0</v>
      </c>
      <c r="F78" s="23" t="b">
        <v>0</v>
      </c>
      <c r="G78" s="23" t="b">
        <f t="shared" si="2"/>
        <v>0</v>
      </c>
      <c r="H78" s="23" t="b">
        <v>0</v>
      </c>
      <c r="I78" s="23" t="b">
        <f t="shared" si="3"/>
        <v>0</v>
      </c>
      <c r="J78" s="23" t="b">
        <v>0</v>
      </c>
      <c r="K78" s="23" t="b">
        <f t="shared" si="4"/>
        <v>0</v>
      </c>
      <c r="L78" s="23" t="b">
        <v>0</v>
      </c>
      <c r="M78" s="23" t="b">
        <f t="shared" si="5"/>
        <v>0</v>
      </c>
      <c r="N78" s="23" t="b">
        <v>0</v>
      </c>
      <c r="O78" s="23" t="b">
        <f t="shared" si="6"/>
        <v>0</v>
      </c>
      <c r="P78" s="23" t="b">
        <v>0</v>
      </c>
      <c r="Q78" s="23" t="b">
        <f t="shared" si="7"/>
        <v>0</v>
      </c>
      <c r="R78" s="23" t="b">
        <v>0</v>
      </c>
      <c r="S78" s="23" t="b">
        <f t="shared" si="8"/>
        <v>0</v>
      </c>
      <c r="T78" s="23" t="b">
        <v>0</v>
      </c>
      <c r="U78" s="23" t="b">
        <f t="shared" si="9"/>
        <v>0</v>
      </c>
      <c r="V78" s="23" t="b">
        <v>0</v>
      </c>
      <c r="W78" s="23" t="b">
        <f t="shared" si="10"/>
        <v>0</v>
      </c>
      <c r="X78" s="23" t="b">
        <v>0</v>
      </c>
      <c r="Y78" s="23" t="b">
        <f t="shared" si="11"/>
        <v>0</v>
      </c>
      <c r="Z78" s="23" t="b">
        <v>0</v>
      </c>
      <c r="AA78" s="23" t="b">
        <f t="shared" si="12"/>
        <v>0</v>
      </c>
      <c r="AB78" s="23" t="b">
        <v>0</v>
      </c>
      <c r="AC78" s="23" t="b">
        <f t="shared" si="13"/>
        <v>0</v>
      </c>
      <c r="AD78" s="23" t="b">
        <v>0</v>
      </c>
      <c r="AG78" s="17">
        <v>0.6</v>
      </c>
      <c r="AH78" s="23">
        <v>58.97435897435898</v>
      </c>
      <c r="AI78" s="23">
        <v>49.01960784313725</v>
      </c>
      <c r="AJ78" s="23">
        <v>51.041666666666664</v>
      </c>
      <c r="AK78" s="33"/>
      <c r="BE78" s="23" t="s">
        <v>1149</v>
      </c>
      <c r="BF78" s="23" t="s">
        <v>2637</v>
      </c>
      <c r="BG78" s="23" t="b">
        <v>1</v>
      </c>
      <c r="BH78" s="23">
        <v>0.952</v>
      </c>
      <c r="BI78" s="23" t="b">
        <v>1</v>
      </c>
      <c r="BJ78" s="23" t="b">
        <v>1</v>
      </c>
      <c r="BK78" s="23" t="b">
        <v>1</v>
      </c>
      <c r="BL78" s="23" t="b">
        <v>1</v>
      </c>
      <c r="BM78" s="23" t="b">
        <v>1</v>
      </c>
      <c r="BN78" s="23" t="b">
        <v>1</v>
      </c>
      <c r="BO78" s="23" t="b">
        <v>1</v>
      </c>
      <c r="BP78" s="23" t="b">
        <v>1</v>
      </c>
      <c r="BQ78" s="23" t="b">
        <v>1</v>
      </c>
      <c r="BR78" s="23" t="b">
        <v>1</v>
      </c>
      <c r="BS78" s="23" t="b">
        <v>1</v>
      </c>
    </row>
    <row r="79" ht="15.75" customHeight="1">
      <c r="A79" s="23" t="s">
        <v>877</v>
      </c>
      <c r="B79" s="23" t="s">
        <v>2615</v>
      </c>
      <c r="C79" s="23" t="b">
        <v>1</v>
      </c>
      <c r="D79" s="23">
        <v>0.004</v>
      </c>
      <c r="E79" s="23" t="b">
        <f t="shared" si="1"/>
        <v>0</v>
      </c>
      <c r="F79" s="23" t="b">
        <v>0</v>
      </c>
      <c r="G79" s="23" t="b">
        <f t="shared" si="2"/>
        <v>0</v>
      </c>
      <c r="H79" s="23" t="b">
        <v>0</v>
      </c>
      <c r="I79" s="23" t="b">
        <f t="shared" si="3"/>
        <v>0</v>
      </c>
      <c r="J79" s="23" t="b">
        <v>0</v>
      </c>
      <c r="K79" s="23" t="b">
        <f t="shared" si="4"/>
        <v>0</v>
      </c>
      <c r="L79" s="23" t="b">
        <v>0</v>
      </c>
      <c r="M79" s="23" t="b">
        <f t="shared" si="5"/>
        <v>0</v>
      </c>
      <c r="N79" s="23" t="b">
        <v>0</v>
      </c>
      <c r="O79" s="23" t="b">
        <f t="shared" si="6"/>
        <v>0</v>
      </c>
      <c r="P79" s="23" t="b">
        <v>0</v>
      </c>
      <c r="Q79" s="23" t="b">
        <f t="shared" si="7"/>
        <v>0</v>
      </c>
      <c r="R79" s="23" t="b">
        <v>0</v>
      </c>
      <c r="S79" s="23" t="b">
        <f t="shared" si="8"/>
        <v>0</v>
      </c>
      <c r="T79" s="23" t="b">
        <v>0</v>
      </c>
      <c r="U79" s="23" t="b">
        <f t="shared" si="9"/>
        <v>0</v>
      </c>
      <c r="V79" s="23" t="b">
        <v>0</v>
      </c>
      <c r="W79" s="23" t="b">
        <f t="shared" si="10"/>
        <v>0</v>
      </c>
      <c r="X79" s="23" t="b">
        <v>0</v>
      </c>
      <c r="Y79" s="23" t="b">
        <f t="shared" si="11"/>
        <v>0</v>
      </c>
      <c r="Z79" s="23" t="b">
        <v>0</v>
      </c>
      <c r="AA79" s="23" t="b">
        <f t="shared" si="12"/>
        <v>0</v>
      </c>
      <c r="AB79" s="23" t="b">
        <v>0</v>
      </c>
      <c r="AC79" s="23" t="b">
        <f t="shared" si="13"/>
        <v>0</v>
      </c>
      <c r="AD79" s="23" t="b">
        <v>0</v>
      </c>
      <c r="AG79" s="17">
        <v>0.65</v>
      </c>
      <c r="AI79" s="24">
        <v>44.44444444444444</v>
      </c>
      <c r="AJ79" s="24">
        <v>48.4375</v>
      </c>
      <c r="AK79" s="24"/>
      <c r="BE79" s="23" t="s">
        <v>1157</v>
      </c>
      <c r="BF79" s="23" t="s">
        <v>2638</v>
      </c>
      <c r="BG79" s="23" t="b">
        <v>1</v>
      </c>
      <c r="BH79" s="23">
        <v>0.003</v>
      </c>
      <c r="BI79" s="23" t="b">
        <v>0</v>
      </c>
      <c r="BJ79" s="23" t="b">
        <v>0</v>
      </c>
      <c r="BK79" s="23" t="b">
        <v>0</v>
      </c>
      <c r="BL79" s="23" t="b">
        <v>0</v>
      </c>
      <c r="BM79" s="23" t="b">
        <v>0</v>
      </c>
      <c r="BN79" s="23" t="b">
        <v>0</v>
      </c>
      <c r="BO79" s="23" t="b">
        <v>0</v>
      </c>
      <c r="BP79" s="23" t="b">
        <v>0</v>
      </c>
      <c r="BQ79" s="23" t="b">
        <v>0</v>
      </c>
      <c r="BR79" s="23" t="b">
        <v>0</v>
      </c>
      <c r="BS79" s="23" t="b">
        <v>0</v>
      </c>
    </row>
    <row r="80" ht="15.75" customHeight="1">
      <c r="A80" s="23" t="s">
        <v>884</v>
      </c>
      <c r="B80" s="23" t="s">
        <v>2616</v>
      </c>
      <c r="C80" s="23" t="b">
        <v>1</v>
      </c>
      <c r="D80" s="23">
        <v>0.208</v>
      </c>
      <c r="E80" s="23" t="b">
        <f t="shared" si="1"/>
        <v>0</v>
      </c>
      <c r="F80" s="23" t="b">
        <v>0</v>
      </c>
      <c r="G80" s="23" t="b">
        <f t="shared" si="2"/>
        <v>0</v>
      </c>
      <c r="H80" s="23" t="b">
        <v>0</v>
      </c>
      <c r="I80" s="23" t="b">
        <f t="shared" si="3"/>
        <v>0</v>
      </c>
      <c r="J80" s="23" t="b">
        <v>0</v>
      </c>
      <c r="K80" s="23" t="b">
        <f t="shared" si="4"/>
        <v>0</v>
      </c>
      <c r="L80" s="23" t="b">
        <v>0</v>
      </c>
      <c r="M80" s="23" t="b">
        <f t="shared" si="5"/>
        <v>0</v>
      </c>
      <c r="N80" s="23" t="b">
        <v>0</v>
      </c>
      <c r="O80" s="23" t="b">
        <f t="shared" si="6"/>
        <v>0</v>
      </c>
      <c r="P80" s="23" t="b">
        <v>0</v>
      </c>
      <c r="Q80" s="23" t="b">
        <f t="shared" si="7"/>
        <v>0</v>
      </c>
      <c r="R80" s="23" t="b">
        <v>0</v>
      </c>
      <c r="S80" s="23" t="b">
        <f t="shared" si="8"/>
        <v>0</v>
      </c>
      <c r="T80" s="23" t="b">
        <v>0</v>
      </c>
      <c r="U80" s="23" t="b">
        <f t="shared" si="9"/>
        <v>0</v>
      </c>
      <c r="V80" s="23" t="b">
        <v>0</v>
      </c>
      <c r="W80" s="23" t="b">
        <f t="shared" si="10"/>
        <v>0</v>
      </c>
      <c r="X80" s="23" t="b">
        <v>0</v>
      </c>
      <c r="Y80" s="23" t="b">
        <f t="shared" si="11"/>
        <v>0</v>
      </c>
      <c r="Z80" s="23" t="b">
        <v>0</v>
      </c>
      <c r="AA80" s="23" t="b">
        <f t="shared" si="12"/>
        <v>0</v>
      </c>
      <c r="AB80" s="23" t="b">
        <v>0</v>
      </c>
      <c r="AC80" s="23" t="b">
        <f t="shared" si="13"/>
        <v>0</v>
      </c>
      <c r="AD80" s="23" t="b">
        <v>0</v>
      </c>
      <c r="AG80" s="17">
        <v>0.7</v>
      </c>
      <c r="AI80" s="23">
        <v>39.869281045751634</v>
      </c>
      <c r="AJ80" s="23">
        <v>45.83333333333333</v>
      </c>
      <c r="AK80" s="24"/>
      <c r="BE80" s="23" t="s">
        <v>1180</v>
      </c>
      <c r="BF80" s="23" t="s">
        <v>2640</v>
      </c>
      <c r="BG80" s="23" t="b">
        <v>1</v>
      </c>
      <c r="BH80" s="23">
        <v>0.977</v>
      </c>
      <c r="BI80" s="23" t="b">
        <v>1</v>
      </c>
      <c r="BJ80" s="23" t="b">
        <v>1</v>
      </c>
      <c r="BK80" s="23" t="b">
        <v>1</v>
      </c>
      <c r="BL80" s="23" t="b">
        <v>1</v>
      </c>
      <c r="BM80" s="23" t="b">
        <v>1</v>
      </c>
      <c r="BN80" s="23" t="b">
        <v>1</v>
      </c>
      <c r="BO80" s="23" t="b">
        <v>1</v>
      </c>
      <c r="BP80" s="23" t="b">
        <v>1</v>
      </c>
      <c r="BQ80" s="23" t="b">
        <v>1</v>
      </c>
      <c r="BR80" s="23" t="b">
        <v>1</v>
      </c>
      <c r="BS80" s="23" t="b">
        <v>1</v>
      </c>
    </row>
    <row r="81" ht="15.75" customHeight="1">
      <c r="A81" s="23" t="s">
        <v>908</v>
      </c>
      <c r="B81" s="23" t="s">
        <v>2617</v>
      </c>
      <c r="C81" s="23" t="b">
        <v>1</v>
      </c>
      <c r="D81" s="23">
        <v>0.044</v>
      </c>
      <c r="E81" s="23" t="b">
        <f t="shared" si="1"/>
        <v>0</v>
      </c>
      <c r="F81" s="23" t="b">
        <v>0</v>
      </c>
      <c r="G81" s="23" t="b">
        <f t="shared" si="2"/>
        <v>0</v>
      </c>
      <c r="H81" s="23" t="b">
        <v>0</v>
      </c>
      <c r="I81" s="23" t="b">
        <f t="shared" si="3"/>
        <v>0</v>
      </c>
      <c r="J81" s="23" t="b">
        <v>0</v>
      </c>
      <c r="K81" s="23" t="b">
        <f t="shared" si="4"/>
        <v>0</v>
      </c>
      <c r="L81" s="23" t="b">
        <v>0</v>
      </c>
      <c r="M81" s="23" t="b">
        <f t="shared" si="5"/>
        <v>0</v>
      </c>
      <c r="N81" s="23" t="b">
        <v>0</v>
      </c>
      <c r="O81" s="23" t="b">
        <f t="shared" si="6"/>
        <v>0</v>
      </c>
      <c r="P81" s="23" t="b">
        <v>0</v>
      </c>
      <c r="Q81" s="23" t="b">
        <f t="shared" si="7"/>
        <v>0</v>
      </c>
      <c r="R81" s="23" t="b">
        <v>0</v>
      </c>
      <c r="S81" s="23" t="b">
        <f t="shared" si="8"/>
        <v>0</v>
      </c>
      <c r="T81" s="23" t="b">
        <v>0</v>
      </c>
      <c r="U81" s="23" t="b">
        <f t="shared" si="9"/>
        <v>0</v>
      </c>
      <c r="V81" s="23" t="b">
        <v>0</v>
      </c>
      <c r="W81" s="23" t="b">
        <f t="shared" si="10"/>
        <v>0</v>
      </c>
      <c r="X81" s="23" t="b">
        <v>0</v>
      </c>
      <c r="Y81" s="23" t="b">
        <f t="shared" si="11"/>
        <v>0</v>
      </c>
      <c r="Z81" s="23" t="b">
        <v>0</v>
      </c>
      <c r="AA81" s="23" t="b">
        <f t="shared" si="12"/>
        <v>0</v>
      </c>
      <c r="AB81" s="23" t="b">
        <v>0</v>
      </c>
      <c r="AC81" s="23" t="b">
        <f t="shared" si="13"/>
        <v>0</v>
      </c>
      <c r="AD81" s="23" t="b">
        <v>0</v>
      </c>
      <c r="AG81" s="17">
        <v>0.75</v>
      </c>
      <c r="AI81" s="23">
        <v>37.254901960784316</v>
      </c>
      <c r="AJ81" s="23">
        <v>43.75</v>
      </c>
      <c r="AK81" s="24"/>
      <c r="BE81" s="23" t="s">
        <v>1188</v>
      </c>
      <c r="BF81" s="23" t="s">
        <v>2641</v>
      </c>
      <c r="BG81" s="23" t="b">
        <v>1</v>
      </c>
      <c r="BH81" s="23">
        <v>0.944</v>
      </c>
      <c r="BI81" s="23" t="b">
        <v>0</v>
      </c>
      <c r="BJ81" s="23" t="b">
        <v>1</v>
      </c>
      <c r="BK81" s="23" t="b">
        <v>1</v>
      </c>
      <c r="BL81" s="23" t="b">
        <v>1</v>
      </c>
      <c r="BM81" s="23" t="b">
        <v>1</v>
      </c>
      <c r="BN81" s="23" t="b">
        <v>1</v>
      </c>
      <c r="BO81" s="23" t="b">
        <v>1</v>
      </c>
      <c r="BP81" s="23" t="b">
        <v>1</v>
      </c>
      <c r="BQ81" s="23" t="b">
        <v>1</v>
      </c>
      <c r="BR81" s="23" t="b">
        <v>1</v>
      </c>
      <c r="BS81" s="23" t="b">
        <v>1</v>
      </c>
    </row>
    <row r="82" ht="15.75" customHeight="1">
      <c r="A82" s="23" t="s">
        <v>924</v>
      </c>
      <c r="B82" s="23" t="s">
        <v>2531</v>
      </c>
      <c r="C82" s="23" t="b">
        <v>1</v>
      </c>
      <c r="D82" s="23">
        <v>0.319</v>
      </c>
      <c r="E82" s="23" t="b">
        <f t="shared" si="1"/>
        <v>0</v>
      </c>
      <c r="F82" s="23" t="b">
        <v>0</v>
      </c>
      <c r="G82" s="23" t="b">
        <f t="shared" si="2"/>
        <v>0</v>
      </c>
      <c r="H82" s="23" t="b">
        <v>0</v>
      </c>
      <c r="I82" s="23" t="b">
        <f t="shared" si="3"/>
        <v>0</v>
      </c>
      <c r="J82" s="23" t="b">
        <v>0</v>
      </c>
      <c r="K82" s="23" t="b">
        <f t="shared" si="4"/>
        <v>0</v>
      </c>
      <c r="L82" s="23" t="b">
        <v>0</v>
      </c>
      <c r="M82" s="23" t="b">
        <f t="shared" si="5"/>
        <v>0</v>
      </c>
      <c r="N82" s="23" t="b">
        <v>0</v>
      </c>
      <c r="O82" s="23" t="b">
        <f t="shared" si="6"/>
        <v>0</v>
      </c>
      <c r="P82" s="23" t="b">
        <v>0</v>
      </c>
      <c r="Q82" s="23" t="b">
        <f t="shared" si="7"/>
        <v>0</v>
      </c>
      <c r="R82" s="23" t="b">
        <v>0</v>
      </c>
      <c r="S82" s="23" t="b">
        <f t="shared" si="8"/>
        <v>0</v>
      </c>
      <c r="T82" s="23" t="b">
        <v>0</v>
      </c>
      <c r="U82" s="23" t="b">
        <f t="shared" si="9"/>
        <v>0</v>
      </c>
      <c r="V82" s="23" t="b">
        <v>0</v>
      </c>
      <c r="W82" s="23" t="b">
        <f t="shared" si="10"/>
        <v>0</v>
      </c>
      <c r="X82" s="23" t="b">
        <v>0</v>
      </c>
      <c r="Y82" s="23" t="b">
        <f t="shared" si="11"/>
        <v>0</v>
      </c>
      <c r="Z82" s="23" t="b">
        <v>0</v>
      </c>
      <c r="AA82" s="23" t="b">
        <f t="shared" si="12"/>
        <v>0</v>
      </c>
      <c r="AB82" s="23" t="b">
        <v>0</v>
      </c>
      <c r="AC82" s="23" t="b">
        <f t="shared" si="13"/>
        <v>0</v>
      </c>
      <c r="AD82" s="23" t="b">
        <v>0</v>
      </c>
      <c r="AG82" s="17">
        <v>0.8</v>
      </c>
      <c r="AI82" s="23">
        <v>33.98692810457516</v>
      </c>
      <c r="AJ82" s="23">
        <v>42.70833333333333</v>
      </c>
      <c r="AK82" s="24"/>
      <c r="BE82" s="23" t="s">
        <v>1195</v>
      </c>
      <c r="BF82" s="23" t="s">
        <v>2642</v>
      </c>
      <c r="BG82" s="23" t="b">
        <v>1</v>
      </c>
      <c r="BH82" s="23">
        <v>0.996</v>
      </c>
      <c r="BI82" s="23" t="b">
        <v>1</v>
      </c>
      <c r="BJ82" s="23" t="b">
        <v>1</v>
      </c>
      <c r="BK82" s="23" t="b">
        <v>1</v>
      </c>
      <c r="BL82" s="23" t="b">
        <v>1</v>
      </c>
      <c r="BM82" s="23" t="b">
        <v>1</v>
      </c>
      <c r="BN82" s="23" t="b">
        <v>1</v>
      </c>
      <c r="BO82" s="23" t="b">
        <v>1</v>
      </c>
      <c r="BP82" s="23" t="b">
        <v>1</v>
      </c>
      <c r="BQ82" s="23" t="b">
        <v>1</v>
      </c>
      <c r="BR82" s="23" t="b">
        <v>1</v>
      </c>
      <c r="BS82" s="23" t="b">
        <v>1</v>
      </c>
    </row>
    <row r="83" ht="15.75" customHeight="1">
      <c r="A83" s="23" t="s">
        <v>930</v>
      </c>
      <c r="B83" s="23" t="s">
        <v>2533</v>
      </c>
      <c r="C83" s="23" t="b">
        <v>0</v>
      </c>
      <c r="D83" s="23">
        <v>0.044</v>
      </c>
      <c r="E83" s="23" t="b">
        <f t="shared" si="1"/>
        <v>0</v>
      </c>
      <c r="F83" s="23" t="b">
        <v>1</v>
      </c>
      <c r="G83" s="23" t="b">
        <f t="shared" si="2"/>
        <v>0</v>
      </c>
      <c r="H83" s="23" t="b">
        <v>1</v>
      </c>
      <c r="I83" s="23" t="b">
        <f t="shared" si="3"/>
        <v>0</v>
      </c>
      <c r="J83" s="23" t="b">
        <v>1</v>
      </c>
      <c r="K83" s="23" t="b">
        <f t="shared" si="4"/>
        <v>0</v>
      </c>
      <c r="L83" s="23" t="b">
        <v>1</v>
      </c>
      <c r="M83" s="23" t="b">
        <f t="shared" si="5"/>
        <v>0</v>
      </c>
      <c r="N83" s="23" t="b">
        <v>1</v>
      </c>
      <c r="O83" s="23" t="b">
        <f t="shared" si="6"/>
        <v>0</v>
      </c>
      <c r="P83" s="23" t="b">
        <v>1</v>
      </c>
      <c r="Q83" s="23" t="b">
        <f t="shared" si="7"/>
        <v>0</v>
      </c>
      <c r="R83" s="23" t="b">
        <v>1</v>
      </c>
      <c r="S83" s="23" t="b">
        <f t="shared" si="8"/>
        <v>0</v>
      </c>
      <c r="T83" s="23" t="b">
        <v>1</v>
      </c>
      <c r="U83" s="23" t="b">
        <f t="shared" si="9"/>
        <v>0</v>
      </c>
      <c r="V83" s="23" t="b">
        <v>1</v>
      </c>
      <c r="W83" s="23" t="b">
        <f t="shared" si="10"/>
        <v>0</v>
      </c>
      <c r="X83" s="23" t="b">
        <v>1</v>
      </c>
      <c r="Y83" s="23" t="b">
        <f t="shared" si="11"/>
        <v>0</v>
      </c>
      <c r="Z83" s="23" t="b">
        <v>1</v>
      </c>
      <c r="AA83" s="23" t="b">
        <f t="shared" si="12"/>
        <v>0</v>
      </c>
      <c r="AB83" s="23" t="b">
        <v>1</v>
      </c>
      <c r="AC83" s="23" t="b">
        <f t="shared" si="13"/>
        <v>0</v>
      </c>
      <c r="AD83" s="23" t="b">
        <v>1</v>
      </c>
      <c r="AG83" s="17">
        <v>0.85</v>
      </c>
      <c r="AI83" s="23">
        <v>32.02614379084967</v>
      </c>
      <c r="AJ83" s="23">
        <v>41.14583333333333</v>
      </c>
      <c r="AK83" s="24"/>
      <c r="BE83" s="23" t="s">
        <v>1203</v>
      </c>
      <c r="BF83" s="23" t="s">
        <v>2643</v>
      </c>
      <c r="BG83" s="23" t="b">
        <v>1</v>
      </c>
      <c r="BH83" s="23">
        <v>0.005</v>
      </c>
      <c r="BI83" s="23" t="b">
        <v>0</v>
      </c>
      <c r="BJ83" s="23" t="b">
        <v>0</v>
      </c>
      <c r="BK83" s="23" t="b">
        <v>0</v>
      </c>
      <c r="BL83" s="23" t="b">
        <v>0</v>
      </c>
      <c r="BM83" s="23" t="b">
        <v>0</v>
      </c>
      <c r="BN83" s="23" t="b">
        <v>0</v>
      </c>
      <c r="BO83" s="23" t="b">
        <v>0</v>
      </c>
      <c r="BP83" s="23" t="b">
        <v>0</v>
      </c>
      <c r="BQ83" s="23" t="b">
        <v>0</v>
      </c>
      <c r="BR83" s="23" t="b">
        <v>0</v>
      </c>
      <c r="BS83" s="23" t="b">
        <v>0</v>
      </c>
    </row>
    <row r="84" ht="15.75" customHeight="1">
      <c r="A84" s="23" t="s">
        <v>937</v>
      </c>
      <c r="B84" s="23" t="s">
        <v>2618</v>
      </c>
      <c r="C84" s="23" t="b">
        <v>0</v>
      </c>
      <c r="D84" s="23">
        <v>0.772</v>
      </c>
      <c r="E84" s="23" t="b">
        <f t="shared" si="1"/>
        <v>1</v>
      </c>
      <c r="F84" s="23" t="b">
        <v>0</v>
      </c>
      <c r="G84" s="23" t="b">
        <f t="shared" si="2"/>
        <v>1</v>
      </c>
      <c r="H84" s="23" t="b">
        <v>0</v>
      </c>
      <c r="I84" s="23" t="b">
        <f t="shared" si="3"/>
        <v>1</v>
      </c>
      <c r="J84" s="23" t="b">
        <v>0</v>
      </c>
      <c r="K84" s="23" t="b">
        <f t="shared" si="4"/>
        <v>1</v>
      </c>
      <c r="L84" s="23" t="b">
        <v>0</v>
      </c>
      <c r="M84" s="23" t="b">
        <f t="shared" si="5"/>
        <v>1</v>
      </c>
      <c r="N84" s="23" t="b">
        <v>0</v>
      </c>
      <c r="O84" s="23" t="b">
        <f t="shared" si="6"/>
        <v>1</v>
      </c>
      <c r="P84" s="23" t="b">
        <v>0</v>
      </c>
      <c r="Q84" s="23" t="b">
        <f t="shared" si="7"/>
        <v>1</v>
      </c>
      <c r="R84" s="23" t="b">
        <v>0</v>
      </c>
      <c r="S84" s="23" t="b">
        <f t="shared" si="8"/>
        <v>1</v>
      </c>
      <c r="T84" s="23" t="b">
        <v>0</v>
      </c>
      <c r="U84" s="23" t="b">
        <f t="shared" si="9"/>
        <v>1</v>
      </c>
      <c r="V84" s="23" t="b">
        <v>0</v>
      </c>
      <c r="W84" s="23" t="b">
        <f t="shared" si="10"/>
        <v>0</v>
      </c>
      <c r="X84" s="23" t="b">
        <v>1</v>
      </c>
      <c r="Y84" s="23" t="b">
        <f t="shared" si="11"/>
        <v>0</v>
      </c>
      <c r="Z84" s="23" t="b">
        <v>1</v>
      </c>
      <c r="AA84" s="23" t="b">
        <f t="shared" si="12"/>
        <v>0</v>
      </c>
      <c r="AB84" s="23" t="b">
        <v>1</v>
      </c>
      <c r="AC84" s="23" t="b">
        <f t="shared" si="13"/>
        <v>0</v>
      </c>
      <c r="AD84" s="23" t="b">
        <v>1</v>
      </c>
      <c r="AG84" s="17">
        <v>0.9</v>
      </c>
      <c r="AI84" s="23">
        <v>29.411764705882355</v>
      </c>
      <c r="AJ84" s="23">
        <v>39.0625</v>
      </c>
      <c r="AK84" s="24"/>
      <c r="BE84" s="23" t="s">
        <v>1212</v>
      </c>
      <c r="BF84" s="23" t="s">
        <v>2644</v>
      </c>
      <c r="BG84" s="23" t="b">
        <v>1</v>
      </c>
      <c r="BH84" s="23">
        <v>0.978</v>
      </c>
      <c r="BI84" s="23" t="b">
        <v>1</v>
      </c>
      <c r="BJ84" s="23" t="b">
        <v>1</v>
      </c>
      <c r="BK84" s="23" t="b">
        <v>1</v>
      </c>
      <c r="BL84" s="23" t="b">
        <v>1</v>
      </c>
      <c r="BM84" s="23" t="b">
        <v>1</v>
      </c>
      <c r="BN84" s="23" t="b">
        <v>1</v>
      </c>
      <c r="BO84" s="23" t="b">
        <v>1</v>
      </c>
      <c r="BP84" s="23" t="b">
        <v>1</v>
      </c>
      <c r="BQ84" s="23" t="b">
        <v>1</v>
      </c>
      <c r="BR84" s="23" t="b">
        <v>1</v>
      </c>
      <c r="BS84" s="23" t="b">
        <v>1</v>
      </c>
    </row>
    <row r="85" ht="15.75" customHeight="1">
      <c r="A85" s="23" t="s">
        <v>963</v>
      </c>
      <c r="B85" s="23" t="s">
        <v>2620</v>
      </c>
      <c r="C85" s="23" t="b">
        <v>0</v>
      </c>
      <c r="D85" s="23">
        <v>0.79</v>
      </c>
      <c r="E85" s="23" t="b">
        <f t="shared" si="1"/>
        <v>1</v>
      </c>
      <c r="F85" s="23" t="b">
        <v>0</v>
      </c>
      <c r="G85" s="23" t="b">
        <f t="shared" si="2"/>
        <v>1</v>
      </c>
      <c r="H85" s="23" t="b">
        <v>0</v>
      </c>
      <c r="I85" s="23" t="b">
        <f t="shared" si="3"/>
        <v>1</v>
      </c>
      <c r="J85" s="23" t="b">
        <v>0</v>
      </c>
      <c r="K85" s="23" t="b">
        <f t="shared" si="4"/>
        <v>1</v>
      </c>
      <c r="L85" s="23" t="b">
        <v>0</v>
      </c>
      <c r="M85" s="23" t="b">
        <f t="shared" si="5"/>
        <v>1</v>
      </c>
      <c r="N85" s="23" t="b">
        <v>0</v>
      </c>
      <c r="O85" s="23" t="b">
        <f t="shared" si="6"/>
        <v>1</v>
      </c>
      <c r="P85" s="23" t="b">
        <v>0</v>
      </c>
      <c r="Q85" s="23" t="b">
        <f t="shared" si="7"/>
        <v>1</v>
      </c>
      <c r="R85" s="23" t="b">
        <v>0</v>
      </c>
      <c r="S85" s="23" t="b">
        <f t="shared" si="8"/>
        <v>1</v>
      </c>
      <c r="T85" s="23" t="b">
        <v>0</v>
      </c>
      <c r="U85" s="23" t="b">
        <f t="shared" si="9"/>
        <v>1</v>
      </c>
      <c r="V85" s="23" t="b">
        <v>0</v>
      </c>
      <c r="W85" s="23" t="b">
        <f t="shared" si="10"/>
        <v>0</v>
      </c>
      <c r="X85" s="23" t="b">
        <v>1</v>
      </c>
      <c r="Y85" s="23" t="b">
        <f t="shared" si="11"/>
        <v>0</v>
      </c>
      <c r="Z85" s="23" t="b">
        <v>1</v>
      </c>
      <c r="AA85" s="23" t="b">
        <f t="shared" si="12"/>
        <v>0</v>
      </c>
      <c r="AB85" s="23" t="b">
        <v>1</v>
      </c>
      <c r="AC85" s="23" t="b">
        <f t="shared" si="13"/>
        <v>0</v>
      </c>
      <c r="AD85" s="23" t="b">
        <v>1</v>
      </c>
      <c r="AG85" s="17">
        <v>0.95</v>
      </c>
      <c r="AI85" s="23">
        <v>18.30065359477124</v>
      </c>
      <c r="AJ85" s="23">
        <v>31.25</v>
      </c>
      <c r="AK85" s="24"/>
      <c r="BE85" s="23" t="s">
        <v>1225</v>
      </c>
      <c r="BF85" s="23" t="s">
        <v>2646</v>
      </c>
      <c r="BG85" s="23" t="b">
        <v>1</v>
      </c>
      <c r="BH85" s="23">
        <v>0.909</v>
      </c>
      <c r="BI85" s="23" t="b">
        <v>0</v>
      </c>
      <c r="BJ85" s="23" t="b">
        <v>1</v>
      </c>
      <c r="BK85" s="23" t="b">
        <v>1</v>
      </c>
      <c r="BL85" s="23" t="b">
        <v>1</v>
      </c>
      <c r="BM85" s="23" t="b">
        <v>1</v>
      </c>
      <c r="BN85" s="23" t="b">
        <v>1</v>
      </c>
      <c r="BO85" s="23" t="b">
        <v>1</v>
      </c>
      <c r="BP85" s="23" t="b">
        <v>1</v>
      </c>
      <c r="BQ85" s="23" t="b">
        <v>1</v>
      </c>
      <c r="BR85" s="23" t="b">
        <v>1</v>
      </c>
      <c r="BS85" s="23" t="b">
        <v>1</v>
      </c>
    </row>
    <row r="86" ht="15.75" customHeight="1">
      <c r="A86" s="23" t="s">
        <v>971</v>
      </c>
      <c r="B86" s="23" t="s">
        <v>2621</v>
      </c>
      <c r="C86" s="23" t="b">
        <v>1</v>
      </c>
      <c r="D86" s="23">
        <v>0.606</v>
      </c>
      <c r="E86" s="23" t="b">
        <f t="shared" si="1"/>
        <v>1</v>
      </c>
      <c r="F86" s="23" t="b">
        <v>1</v>
      </c>
      <c r="G86" s="23" t="b">
        <f t="shared" si="2"/>
        <v>1</v>
      </c>
      <c r="H86" s="23" t="b">
        <v>1</v>
      </c>
      <c r="I86" s="23" t="b">
        <f t="shared" si="3"/>
        <v>1</v>
      </c>
      <c r="J86" s="23" t="b">
        <v>1</v>
      </c>
      <c r="K86" s="23" t="b">
        <f t="shared" si="4"/>
        <v>1</v>
      </c>
      <c r="L86" s="23" t="b">
        <v>1</v>
      </c>
      <c r="M86" s="23" t="b">
        <f t="shared" si="5"/>
        <v>1</v>
      </c>
      <c r="N86" s="23" t="b">
        <v>1</v>
      </c>
      <c r="O86" s="23" t="b">
        <f t="shared" si="6"/>
        <v>1</v>
      </c>
      <c r="P86" s="23" t="b">
        <v>1</v>
      </c>
      <c r="Q86" s="23" t="b">
        <f t="shared" si="7"/>
        <v>0</v>
      </c>
      <c r="R86" s="23" t="b">
        <v>0</v>
      </c>
      <c r="S86" s="23" t="b">
        <f t="shared" si="8"/>
        <v>0</v>
      </c>
      <c r="T86" s="23" t="b">
        <v>0</v>
      </c>
      <c r="U86" s="23" t="b">
        <f t="shared" si="9"/>
        <v>0</v>
      </c>
      <c r="V86" s="23" t="b">
        <v>0</v>
      </c>
      <c r="W86" s="23" t="b">
        <f t="shared" si="10"/>
        <v>0</v>
      </c>
      <c r="X86" s="23" t="b">
        <v>0</v>
      </c>
      <c r="Y86" s="23" t="b">
        <f t="shared" si="11"/>
        <v>0</v>
      </c>
      <c r="Z86" s="23" t="b">
        <v>0</v>
      </c>
      <c r="AA86" s="23" t="b">
        <f t="shared" si="12"/>
        <v>0</v>
      </c>
      <c r="AB86" s="23" t="b">
        <v>0</v>
      </c>
      <c r="AC86" s="23" t="b">
        <f t="shared" si="13"/>
        <v>0</v>
      </c>
      <c r="AD86" s="23" t="b">
        <v>0</v>
      </c>
      <c r="BE86" s="23" t="s">
        <v>1231</v>
      </c>
      <c r="BF86" s="23" t="s">
        <v>2647</v>
      </c>
      <c r="BG86" s="23" t="b">
        <v>1</v>
      </c>
      <c r="BH86" s="23">
        <v>0.98</v>
      </c>
      <c r="BI86" s="23" t="b">
        <v>1</v>
      </c>
      <c r="BJ86" s="23" t="b">
        <v>1</v>
      </c>
      <c r="BK86" s="23" t="b">
        <v>1</v>
      </c>
      <c r="BL86" s="23" t="b">
        <v>1</v>
      </c>
      <c r="BM86" s="23" t="b">
        <v>1</v>
      </c>
      <c r="BN86" s="23" t="b">
        <v>1</v>
      </c>
      <c r="BO86" s="23" t="b">
        <v>1</v>
      </c>
      <c r="BP86" s="23" t="b">
        <v>1</v>
      </c>
      <c r="BQ86" s="23" t="b">
        <v>1</v>
      </c>
      <c r="BR86" s="23" t="b">
        <v>1</v>
      </c>
      <c r="BS86" s="23" t="b">
        <v>1</v>
      </c>
    </row>
    <row r="87" ht="15.75" customHeight="1">
      <c r="A87" s="23" t="s">
        <v>986</v>
      </c>
      <c r="B87" s="23" t="s">
        <v>2623</v>
      </c>
      <c r="C87" s="23" t="b">
        <v>1</v>
      </c>
      <c r="D87" s="23">
        <v>0.945</v>
      </c>
      <c r="E87" s="23" t="b">
        <f t="shared" si="1"/>
        <v>1</v>
      </c>
      <c r="F87" s="23" t="b">
        <v>1</v>
      </c>
      <c r="G87" s="23" t="b">
        <f t="shared" si="2"/>
        <v>1</v>
      </c>
      <c r="H87" s="23" t="b">
        <v>1</v>
      </c>
      <c r="I87" s="23" t="b">
        <f t="shared" si="3"/>
        <v>1</v>
      </c>
      <c r="J87" s="23" t="b">
        <v>1</v>
      </c>
      <c r="K87" s="23" t="b">
        <f t="shared" si="4"/>
        <v>1</v>
      </c>
      <c r="L87" s="23" t="b">
        <v>1</v>
      </c>
      <c r="M87" s="23" t="b">
        <f t="shared" si="5"/>
        <v>1</v>
      </c>
      <c r="N87" s="23" t="b">
        <v>1</v>
      </c>
      <c r="O87" s="23" t="b">
        <f t="shared" si="6"/>
        <v>1</v>
      </c>
      <c r="P87" s="23" t="b">
        <v>1</v>
      </c>
      <c r="Q87" s="23" t="b">
        <f t="shared" si="7"/>
        <v>1</v>
      </c>
      <c r="R87" s="23" t="b">
        <v>1</v>
      </c>
      <c r="S87" s="23" t="b">
        <f t="shared" si="8"/>
        <v>1</v>
      </c>
      <c r="T87" s="23" t="b">
        <v>1</v>
      </c>
      <c r="U87" s="23" t="b">
        <f t="shared" si="9"/>
        <v>1</v>
      </c>
      <c r="V87" s="23" t="b">
        <v>1</v>
      </c>
      <c r="W87" s="23" t="b">
        <f t="shared" si="10"/>
        <v>1</v>
      </c>
      <c r="X87" s="23" t="b">
        <v>1</v>
      </c>
      <c r="Y87" s="23" t="b">
        <f t="shared" si="11"/>
        <v>1</v>
      </c>
      <c r="Z87" s="23" t="b">
        <v>1</v>
      </c>
      <c r="AA87" s="23" t="b">
        <f t="shared" si="12"/>
        <v>1</v>
      </c>
      <c r="AB87" s="23" t="b">
        <v>1</v>
      </c>
      <c r="AC87" s="23" t="b">
        <f t="shared" si="13"/>
        <v>0</v>
      </c>
      <c r="AD87" s="23" t="b">
        <v>0</v>
      </c>
      <c r="BE87" s="23" t="s">
        <v>1246</v>
      </c>
      <c r="BF87" s="23" t="s">
        <v>2648</v>
      </c>
      <c r="BG87" s="23" t="b">
        <v>1</v>
      </c>
      <c r="BH87" s="23">
        <v>0.616</v>
      </c>
      <c r="BI87" s="23" t="b">
        <v>0</v>
      </c>
      <c r="BJ87" s="23" t="b">
        <v>0</v>
      </c>
      <c r="BK87" s="23" t="b">
        <v>0</v>
      </c>
      <c r="BL87" s="23" t="b">
        <v>0</v>
      </c>
      <c r="BM87" s="23" t="b">
        <v>0</v>
      </c>
      <c r="BN87" s="23" t="b">
        <v>0</v>
      </c>
      <c r="BO87" s="23" t="b">
        <v>0</v>
      </c>
      <c r="BP87" s="23" t="b">
        <v>1</v>
      </c>
      <c r="BQ87" s="23" t="b">
        <v>1</v>
      </c>
      <c r="BR87" s="23" t="b">
        <v>1</v>
      </c>
      <c r="BS87" s="23" t="b">
        <v>1</v>
      </c>
    </row>
    <row r="88" ht="15.75" customHeight="1">
      <c r="A88" s="23" t="s">
        <v>993</v>
      </c>
      <c r="B88" s="23" t="s">
        <v>2624</v>
      </c>
      <c r="C88" s="23" t="b">
        <v>1</v>
      </c>
      <c r="D88" s="23">
        <v>0.575</v>
      </c>
      <c r="E88" s="23" t="b">
        <f t="shared" si="1"/>
        <v>1</v>
      </c>
      <c r="F88" s="23" t="b">
        <v>1</v>
      </c>
      <c r="G88" s="23" t="b">
        <f t="shared" si="2"/>
        <v>1</v>
      </c>
      <c r="H88" s="23" t="b">
        <v>1</v>
      </c>
      <c r="I88" s="23" t="b">
        <f t="shared" si="3"/>
        <v>1</v>
      </c>
      <c r="J88" s="23" t="b">
        <v>1</v>
      </c>
      <c r="K88" s="23" t="b">
        <f t="shared" si="4"/>
        <v>1</v>
      </c>
      <c r="L88" s="23" t="b">
        <v>1</v>
      </c>
      <c r="M88" s="23" t="b">
        <f t="shared" si="5"/>
        <v>1</v>
      </c>
      <c r="N88" s="23" t="b">
        <v>1</v>
      </c>
      <c r="O88" s="23" t="b">
        <f t="shared" si="6"/>
        <v>0</v>
      </c>
      <c r="P88" s="23" t="b">
        <v>0</v>
      </c>
      <c r="Q88" s="23" t="b">
        <f t="shared" si="7"/>
        <v>0</v>
      </c>
      <c r="R88" s="23" t="b">
        <v>0</v>
      </c>
      <c r="S88" s="23" t="b">
        <f t="shared" si="8"/>
        <v>0</v>
      </c>
      <c r="T88" s="23" t="b">
        <v>0</v>
      </c>
      <c r="U88" s="23" t="b">
        <f t="shared" si="9"/>
        <v>0</v>
      </c>
      <c r="V88" s="23" t="b">
        <v>0</v>
      </c>
      <c r="W88" s="23" t="b">
        <f t="shared" si="10"/>
        <v>0</v>
      </c>
      <c r="X88" s="23" t="b">
        <v>0</v>
      </c>
      <c r="Y88" s="23" t="b">
        <f t="shared" si="11"/>
        <v>0</v>
      </c>
      <c r="Z88" s="23" t="b">
        <v>0</v>
      </c>
      <c r="AA88" s="23" t="b">
        <f t="shared" si="12"/>
        <v>0</v>
      </c>
      <c r="AB88" s="23" t="b">
        <v>0</v>
      </c>
      <c r="AC88" s="23" t="b">
        <f t="shared" si="13"/>
        <v>0</v>
      </c>
      <c r="AD88" s="23" t="b">
        <v>0</v>
      </c>
      <c r="BE88" s="23" t="s">
        <v>1312</v>
      </c>
      <c r="BF88" s="23" t="s">
        <v>2651</v>
      </c>
      <c r="BG88" s="23" t="b">
        <v>1</v>
      </c>
      <c r="BH88" s="23">
        <v>0.648</v>
      </c>
      <c r="BI88" s="23" t="b">
        <v>0</v>
      </c>
      <c r="BJ88" s="23" t="b">
        <v>0</v>
      </c>
      <c r="BK88" s="23" t="b">
        <v>0</v>
      </c>
      <c r="BL88" s="23" t="b">
        <v>0</v>
      </c>
      <c r="BM88" s="23" t="b">
        <v>0</v>
      </c>
      <c r="BN88" s="23" t="b">
        <v>0</v>
      </c>
      <c r="BO88" s="23" t="b">
        <v>0</v>
      </c>
      <c r="BP88" s="23" t="b">
        <v>1</v>
      </c>
      <c r="BQ88" s="23" t="b">
        <v>1</v>
      </c>
      <c r="BR88" s="23" t="b">
        <v>1</v>
      </c>
      <c r="BS88" s="23" t="b">
        <v>1</v>
      </c>
    </row>
    <row r="89" ht="15.75" customHeight="1">
      <c r="A89" s="23" t="s">
        <v>1001</v>
      </c>
      <c r="B89" s="23" t="s">
        <v>2625</v>
      </c>
      <c r="C89" s="23" t="b">
        <v>1</v>
      </c>
      <c r="D89" s="23">
        <v>0.003</v>
      </c>
      <c r="E89" s="23" t="b">
        <f t="shared" si="1"/>
        <v>0</v>
      </c>
      <c r="F89" s="23" t="b">
        <v>0</v>
      </c>
      <c r="G89" s="23" t="b">
        <f t="shared" si="2"/>
        <v>0</v>
      </c>
      <c r="H89" s="23" t="b">
        <v>0</v>
      </c>
      <c r="I89" s="23" t="b">
        <f t="shared" si="3"/>
        <v>0</v>
      </c>
      <c r="J89" s="23" t="b">
        <v>0</v>
      </c>
      <c r="K89" s="23" t="b">
        <f t="shared" si="4"/>
        <v>0</v>
      </c>
      <c r="L89" s="23" t="b">
        <v>0</v>
      </c>
      <c r="M89" s="23" t="b">
        <f t="shared" si="5"/>
        <v>0</v>
      </c>
      <c r="N89" s="23" t="b">
        <v>0</v>
      </c>
      <c r="O89" s="23" t="b">
        <f t="shared" si="6"/>
        <v>0</v>
      </c>
      <c r="P89" s="23" t="b">
        <v>0</v>
      </c>
      <c r="Q89" s="23" t="b">
        <f t="shared" si="7"/>
        <v>0</v>
      </c>
      <c r="R89" s="23" t="b">
        <v>0</v>
      </c>
      <c r="S89" s="23" t="b">
        <f t="shared" si="8"/>
        <v>0</v>
      </c>
      <c r="T89" s="23" t="b">
        <v>0</v>
      </c>
      <c r="U89" s="23" t="b">
        <f t="shared" si="9"/>
        <v>0</v>
      </c>
      <c r="V89" s="23" t="b">
        <v>0</v>
      </c>
      <c r="W89" s="23" t="b">
        <f t="shared" si="10"/>
        <v>0</v>
      </c>
      <c r="X89" s="23" t="b">
        <v>0</v>
      </c>
      <c r="Y89" s="23" t="b">
        <f t="shared" si="11"/>
        <v>0</v>
      </c>
      <c r="Z89" s="23" t="b">
        <v>0</v>
      </c>
      <c r="AA89" s="23" t="b">
        <f t="shared" si="12"/>
        <v>0</v>
      </c>
      <c r="AB89" s="23" t="b">
        <v>0</v>
      </c>
      <c r="AC89" s="23" t="b">
        <f t="shared" si="13"/>
        <v>0</v>
      </c>
      <c r="AD89" s="23" t="b">
        <v>0</v>
      </c>
      <c r="BE89" s="23" t="s">
        <v>1320</v>
      </c>
      <c r="BF89" s="23" t="s">
        <v>2652</v>
      </c>
      <c r="BG89" s="23" t="b">
        <v>1</v>
      </c>
      <c r="BH89" s="23">
        <v>0.019</v>
      </c>
      <c r="BI89" s="23" t="b">
        <v>0</v>
      </c>
      <c r="BJ89" s="23" t="b">
        <v>0</v>
      </c>
      <c r="BK89" s="23" t="b">
        <v>0</v>
      </c>
      <c r="BL89" s="23" t="b">
        <v>0</v>
      </c>
      <c r="BM89" s="23" t="b">
        <v>0</v>
      </c>
      <c r="BN89" s="23" t="b">
        <v>0</v>
      </c>
      <c r="BO89" s="23" t="b">
        <v>0</v>
      </c>
      <c r="BP89" s="23" t="b">
        <v>0</v>
      </c>
      <c r="BQ89" s="23" t="b">
        <v>0</v>
      </c>
      <c r="BR89" s="23" t="b">
        <v>0</v>
      </c>
      <c r="BS89" s="23" t="b">
        <v>0</v>
      </c>
    </row>
    <row r="90" ht="15.75" customHeight="1">
      <c r="A90" s="23" t="s">
        <v>1026</v>
      </c>
      <c r="B90" s="17" t="s">
        <v>2626</v>
      </c>
      <c r="C90" s="23" t="b">
        <v>1</v>
      </c>
      <c r="D90" s="23">
        <v>0.003</v>
      </c>
      <c r="E90" s="23" t="b">
        <f t="shared" si="1"/>
        <v>0</v>
      </c>
      <c r="F90" s="23" t="b">
        <v>0</v>
      </c>
      <c r="G90" s="23" t="b">
        <f t="shared" si="2"/>
        <v>0</v>
      </c>
      <c r="H90" s="23" t="b">
        <v>0</v>
      </c>
      <c r="I90" s="23" t="b">
        <f t="shared" si="3"/>
        <v>0</v>
      </c>
      <c r="J90" s="23" t="b">
        <v>0</v>
      </c>
      <c r="K90" s="23" t="b">
        <f t="shared" si="4"/>
        <v>0</v>
      </c>
      <c r="L90" s="23" t="b">
        <v>0</v>
      </c>
      <c r="M90" s="23" t="b">
        <f t="shared" si="5"/>
        <v>0</v>
      </c>
      <c r="N90" s="23" t="b">
        <v>0</v>
      </c>
      <c r="O90" s="23" t="b">
        <f t="shared" si="6"/>
        <v>0</v>
      </c>
      <c r="P90" s="23" t="b">
        <v>0</v>
      </c>
      <c r="Q90" s="23" t="b">
        <f t="shared" si="7"/>
        <v>0</v>
      </c>
      <c r="R90" s="23" t="b">
        <v>0</v>
      </c>
      <c r="S90" s="23" t="b">
        <f t="shared" si="8"/>
        <v>0</v>
      </c>
      <c r="T90" s="23" t="b">
        <v>0</v>
      </c>
      <c r="U90" s="23" t="b">
        <f t="shared" si="9"/>
        <v>0</v>
      </c>
      <c r="V90" s="23" t="b">
        <v>0</v>
      </c>
      <c r="W90" s="23" t="b">
        <f t="shared" si="10"/>
        <v>0</v>
      </c>
      <c r="X90" s="23" t="b">
        <v>0</v>
      </c>
      <c r="Y90" s="23" t="b">
        <f t="shared" si="11"/>
        <v>0</v>
      </c>
      <c r="Z90" s="23" t="b">
        <v>0</v>
      </c>
      <c r="AA90" s="23" t="b">
        <f t="shared" si="12"/>
        <v>0</v>
      </c>
      <c r="AB90" s="23" t="b">
        <v>0</v>
      </c>
      <c r="AC90" s="23" t="b">
        <f t="shared" si="13"/>
        <v>0</v>
      </c>
      <c r="AD90" s="23" t="b">
        <v>0</v>
      </c>
      <c r="BE90" s="23" t="s">
        <v>1397</v>
      </c>
      <c r="BF90" s="23" t="s">
        <v>2542</v>
      </c>
      <c r="BG90" s="23" t="b">
        <v>1</v>
      </c>
      <c r="BH90" s="23">
        <v>0.452</v>
      </c>
      <c r="BI90" s="23" t="b">
        <v>0</v>
      </c>
      <c r="BJ90" s="23" t="b">
        <v>0</v>
      </c>
      <c r="BK90" s="23" t="b">
        <v>0</v>
      </c>
      <c r="BL90" s="23" t="b">
        <v>0</v>
      </c>
      <c r="BM90" s="23" t="b">
        <v>0</v>
      </c>
      <c r="BN90" s="23" t="b">
        <v>0</v>
      </c>
      <c r="BO90" s="23" t="b">
        <v>0</v>
      </c>
      <c r="BP90" s="23" t="b">
        <v>0</v>
      </c>
      <c r="BQ90" s="23" t="b">
        <v>0</v>
      </c>
      <c r="BR90" s="23" t="b">
        <v>0</v>
      </c>
      <c r="BS90" s="23" t="b">
        <v>1</v>
      </c>
    </row>
    <row r="91" ht="15.75" customHeight="1">
      <c r="A91" s="23" t="s">
        <v>1059</v>
      </c>
      <c r="B91" s="23" t="s">
        <v>2535</v>
      </c>
      <c r="C91" s="23" t="b">
        <v>1</v>
      </c>
      <c r="D91" s="23">
        <v>0.524</v>
      </c>
      <c r="E91" s="23" t="b">
        <f t="shared" si="1"/>
        <v>1</v>
      </c>
      <c r="F91" s="23" t="b">
        <v>1</v>
      </c>
      <c r="G91" s="23" t="b">
        <f t="shared" si="2"/>
        <v>1</v>
      </c>
      <c r="H91" s="23" t="b">
        <v>1</v>
      </c>
      <c r="I91" s="23" t="b">
        <f t="shared" si="3"/>
        <v>1</v>
      </c>
      <c r="J91" s="23" t="b">
        <v>1</v>
      </c>
      <c r="K91" s="23" t="b">
        <f t="shared" si="4"/>
        <v>1</v>
      </c>
      <c r="L91" s="23" t="b">
        <v>1</v>
      </c>
      <c r="M91" s="23" t="b">
        <f t="shared" si="5"/>
        <v>0</v>
      </c>
      <c r="N91" s="23" t="b">
        <v>0</v>
      </c>
      <c r="O91" s="23" t="b">
        <f t="shared" si="6"/>
        <v>0</v>
      </c>
      <c r="P91" s="23" t="b">
        <v>0</v>
      </c>
      <c r="Q91" s="23" t="b">
        <f t="shared" si="7"/>
        <v>0</v>
      </c>
      <c r="R91" s="23" t="b">
        <v>0</v>
      </c>
      <c r="S91" s="23" t="b">
        <f t="shared" si="8"/>
        <v>0</v>
      </c>
      <c r="T91" s="23" t="b">
        <v>0</v>
      </c>
      <c r="U91" s="23" t="b">
        <f t="shared" si="9"/>
        <v>0</v>
      </c>
      <c r="V91" s="23" t="b">
        <v>0</v>
      </c>
      <c r="W91" s="23" t="b">
        <f t="shared" si="10"/>
        <v>0</v>
      </c>
      <c r="X91" s="23" t="b">
        <v>0</v>
      </c>
      <c r="Y91" s="23" t="b">
        <f t="shared" si="11"/>
        <v>0</v>
      </c>
      <c r="Z91" s="23" t="b">
        <v>0</v>
      </c>
      <c r="AA91" s="23" t="b">
        <f t="shared" si="12"/>
        <v>0</v>
      </c>
      <c r="AB91" s="23" t="b">
        <v>0</v>
      </c>
      <c r="AC91" s="23" t="b">
        <f t="shared" si="13"/>
        <v>0</v>
      </c>
      <c r="AD91" s="23" t="b">
        <v>0</v>
      </c>
      <c r="BE91" s="23" t="s">
        <v>1411</v>
      </c>
      <c r="BF91" s="23" t="s">
        <v>2655</v>
      </c>
      <c r="BG91" s="23" t="b">
        <v>1</v>
      </c>
      <c r="BH91" s="23">
        <v>0.185</v>
      </c>
      <c r="BI91" s="23" t="b">
        <v>0</v>
      </c>
      <c r="BJ91" s="23" t="b">
        <v>0</v>
      </c>
      <c r="BK91" s="23" t="b">
        <v>0</v>
      </c>
      <c r="BL91" s="23" t="b">
        <v>0</v>
      </c>
      <c r="BM91" s="23" t="b">
        <v>0</v>
      </c>
      <c r="BN91" s="23" t="b">
        <v>0</v>
      </c>
      <c r="BO91" s="23" t="b">
        <v>0</v>
      </c>
      <c r="BP91" s="23" t="b">
        <v>0</v>
      </c>
      <c r="BQ91" s="23" t="b">
        <v>0</v>
      </c>
      <c r="BR91" s="23" t="b">
        <v>0</v>
      </c>
      <c r="BS91" s="23" t="b">
        <v>0</v>
      </c>
    </row>
    <row r="92" ht="15.75" customHeight="1">
      <c r="A92" s="23" t="s">
        <v>1067</v>
      </c>
      <c r="B92" s="23" t="s">
        <v>2628</v>
      </c>
      <c r="C92" s="23" t="b">
        <v>1</v>
      </c>
      <c r="D92" s="23">
        <v>0.981</v>
      </c>
      <c r="E92" s="23" t="b">
        <f t="shared" si="1"/>
        <v>1</v>
      </c>
      <c r="F92" s="23" t="b">
        <v>1</v>
      </c>
      <c r="G92" s="23" t="b">
        <f t="shared" si="2"/>
        <v>1</v>
      </c>
      <c r="H92" s="23" t="b">
        <v>1</v>
      </c>
      <c r="I92" s="23" t="b">
        <f t="shared" si="3"/>
        <v>1</v>
      </c>
      <c r="J92" s="23" t="b">
        <v>1</v>
      </c>
      <c r="K92" s="23" t="b">
        <f t="shared" si="4"/>
        <v>1</v>
      </c>
      <c r="L92" s="23" t="b">
        <v>1</v>
      </c>
      <c r="M92" s="23" t="b">
        <f t="shared" si="5"/>
        <v>1</v>
      </c>
      <c r="N92" s="23" t="b">
        <v>1</v>
      </c>
      <c r="O92" s="23" t="b">
        <f t="shared" si="6"/>
        <v>1</v>
      </c>
      <c r="P92" s="23" t="b">
        <v>1</v>
      </c>
      <c r="Q92" s="23" t="b">
        <f t="shared" si="7"/>
        <v>1</v>
      </c>
      <c r="R92" s="23" t="b">
        <v>1</v>
      </c>
      <c r="S92" s="23" t="b">
        <f t="shared" si="8"/>
        <v>1</v>
      </c>
      <c r="T92" s="23" t="b">
        <v>1</v>
      </c>
      <c r="U92" s="23" t="b">
        <f t="shared" si="9"/>
        <v>1</v>
      </c>
      <c r="V92" s="23" t="b">
        <v>1</v>
      </c>
      <c r="W92" s="23" t="b">
        <f t="shared" si="10"/>
        <v>1</v>
      </c>
      <c r="X92" s="23" t="b">
        <v>1</v>
      </c>
      <c r="Y92" s="23" t="b">
        <f t="shared" si="11"/>
        <v>1</v>
      </c>
      <c r="Z92" s="23" t="b">
        <v>1</v>
      </c>
      <c r="AA92" s="23" t="b">
        <f t="shared" si="12"/>
        <v>1</v>
      </c>
      <c r="AB92" s="23" t="b">
        <v>1</v>
      </c>
      <c r="AC92" s="23" t="b">
        <f t="shared" si="13"/>
        <v>1</v>
      </c>
      <c r="AD92" s="23" t="b">
        <v>1</v>
      </c>
      <c r="BE92" s="23" t="s">
        <v>1416</v>
      </c>
      <c r="BF92" s="23" t="s">
        <v>2656</v>
      </c>
      <c r="BG92" s="23" t="b">
        <v>1</v>
      </c>
      <c r="BH92" s="23">
        <v>0.613</v>
      </c>
      <c r="BI92" s="23" t="b">
        <v>0</v>
      </c>
      <c r="BJ92" s="23" t="b">
        <v>0</v>
      </c>
      <c r="BK92" s="23" t="b">
        <v>0</v>
      </c>
      <c r="BL92" s="23" t="b">
        <v>0</v>
      </c>
      <c r="BM92" s="23" t="b">
        <v>0</v>
      </c>
      <c r="BN92" s="23" t="b">
        <v>0</v>
      </c>
      <c r="BO92" s="23" t="b">
        <v>0</v>
      </c>
      <c r="BP92" s="23" t="b">
        <v>1</v>
      </c>
      <c r="BQ92" s="23" t="b">
        <v>1</v>
      </c>
      <c r="BR92" s="23" t="b">
        <v>1</v>
      </c>
      <c r="BS92" s="23" t="b">
        <v>1</v>
      </c>
    </row>
    <row r="93" ht="15.75" customHeight="1">
      <c r="A93" s="23" t="s">
        <v>1076</v>
      </c>
      <c r="B93" s="23" t="s">
        <v>2629</v>
      </c>
      <c r="C93" s="23" t="b">
        <v>0</v>
      </c>
      <c r="D93" s="23">
        <v>0.988</v>
      </c>
      <c r="E93" s="23" t="b">
        <f t="shared" si="1"/>
        <v>1</v>
      </c>
      <c r="F93" s="23" t="b">
        <v>0</v>
      </c>
      <c r="G93" s="23" t="b">
        <f t="shared" si="2"/>
        <v>1</v>
      </c>
      <c r="H93" s="23" t="b">
        <v>0</v>
      </c>
      <c r="I93" s="23" t="b">
        <f t="shared" si="3"/>
        <v>1</v>
      </c>
      <c r="J93" s="23" t="b">
        <v>0</v>
      </c>
      <c r="K93" s="23" t="b">
        <f t="shared" si="4"/>
        <v>1</v>
      </c>
      <c r="L93" s="23" t="b">
        <v>0</v>
      </c>
      <c r="M93" s="23" t="b">
        <f t="shared" si="5"/>
        <v>1</v>
      </c>
      <c r="N93" s="23" t="b">
        <v>0</v>
      </c>
      <c r="O93" s="23" t="b">
        <f t="shared" si="6"/>
        <v>1</v>
      </c>
      <c r="P93" s="23" t="b">
        <v>0</v>
      </c>
      <c r="Q93" s="23" t="b">
        <f t="shared" si="7"/>
        <v>1</v>
      </c>
      <c r="R93" s="23" t="b">
        <v>0</v>
      </c>
      <c r="S93" s="23" t="b">
        <f t="shared" si="8"/>
        <v>1</v>
      </c>
      <c r="T93" s="23" t="b">
        <v>0</v>
      </c>
      <c r="U93" s="23" t="b">
        <f t="shared" si="9"/>
        <v>1</v>
      </c>
      <c r="V93" s="23" t="b">
        <v>0</v>
      </c>
      <c r="W93" s="23" t="b">
        <f t="shared" si="10"/>
        <v>1</v>
      </c>
      <c r="X93" s="23" t="b">
        <v>0</v>
      </c>
      <c r="Y93" s="23" t="b">
        <f t="shared" si="11"/>
        <v>1</v>
      </c>
      <c r="Z93" s="23" t="b">
        <v>0</v>
      </c>
      <c r="AA93" s="23" t="b">
        <f t="shared" si="12"/>
        <v>1</v>
      </c>
      <c r="AB93" s="23" t="b">
        <v>0</v>
      </c>
      <c r="AC93" s="23" t="b">
        <f t="shared" si="13"/>
        <v>1</v>
      </c>
      <c r="AD93" s="23" t="b">
        <v>0</v>
      </c>
      <c r="BE93" s="23" t="s">
        <v>1421</v>
      </c>
      <c r="BF93" s="23" t="s">
        <v>2657</v>
      </c>
      <c r="BG93" s="23" t="b">
        <v>1</v>
      </c>
      <c r="BH93" s="23">
        <v>0.884</v>
      </c>
      <c r="BI93" s="23" t="b">
        <v>0</v>
      </c>
      <c r="BJ93" s="23" t="b">
        <v>0</v>
      </c>
      <c r="BK93" s="23" t="b">
        <v>1</v>
      </c>
      <c r="BL93" s="23" t="b">
        <v>1</v>
      </c>
      <c r="BM93" s="23" t="b">
        <v>1</v>
      </c>
      <c r="BN93" s="23" t="b">
        <v>1</v>
      </c>
      <c r="BO93" s="23" t="b">
        <v>1</v>
      </c>
      <c r="BP93" s="23" t="b">
        <v>1</v>
      </c>
      <c r="BQ93" s="23" t="b">
        <v>1</v>
      </c>
      <c r="BR93" s="23" t="b">
        <v>1</v>
      </c>
      <c r="BS93" s="23" t="b">
        <v>1</v>
      </c>
    </row>
    <row r="94" ht="15.75" customHeight="1">
      <c r="A94" s="23" t="s">
        <v>1093</v>
      </c>
      <c r="B94" s="23" t="s">
        <v>2631</v>
      </c>
      <c r="C94" s="23" t="b">
        <v>1</v>
      </c>
      <c r="D94" s="23">
        <v>0.28</v>
      </c>
      <c r="E94" s="23" t="b">
        <f t="shared" si="1"/>
        <v>0</v>
      </c>
      <c r="F94" s="23" t="b">
        <v>0</v>
      </c>
      <c r="G94" s="23" t="b">
        <f t="shared" si="2"/>
        <v>0</v>
      </c>
      <c r="H94" s="23" t="b">
        <v>0</v>
      </c>
      <c r="I94" s="23" t="b">
        <f t="shared" si="3"/>
        <v>0</v>
      </c>
      <c r="J94" s="23" t="b">
        <v>0</v>
      </c>
      <c r="K94" s="23" t="b">
        <f t="shared" si="4"/>
        <v>0</v>
      </c>
      <c r="L94" s="23" t="b">
        <v>0</v>
      </c>
      <c r="M94" s="23" t="b">
        <f t="shared" si="5"/>
        <v>0</v>
      </c>
      <c r="N94" s="23" t="b">
        <v>0</v>
      </c>
      <c r="O94" s="23" t="b">
        <f t="shared" si="6"/>
        <v>0</v>
      </c>
      <c r="P94" s="23" t="b">
        <v>0</v>
      </c>
      <c r="Q94" s="23" t="b">
        <f t="shared" si="7"/>
        <v>0</v>
      </c>
      <c r="R94" s="23" t="b">
        <v>0</v>
      </c>
      <c r="S94" s="23" t="b">
        <f t="shared" si="8"/>
        <v>0</v>
      </c>
      <c r="T94" s="23" t="b">
        <v>0</v>
      </c>
      <c r="U94" s="23" t="b">
        <f t="shared" si="9"/>
        <v>0</v>
      </c>
      <c r="V94" s="23" t="b">
        <v>0</v>
      </c>
      <c r="W94" s="23" t="b">
        <f t="shared" si="10"/>
        <v>0</v>
      </c>
      <c r="X94" s="23" t="b">
        <v>0</v>
      </c>
      <c r="Y94" s="23" t="b">
        <f t="shared" si="11"/>
        <v>0</v>
      </c>
      <c r="Z94" s="23" t="b">
        <v>0</v>
      </c>
      <c r="AA94" s="23" t="b">
        <f t="shared" si="12"/>
        <v>0</v>
      </c>
      <c r="AB94" s="23" t="b">
        <v>0</v>
      </c>
      <c r="AC94" s="23" t="b">
        <f t="shared" si="13"/>
        <v>0</v>
      </c>
      <c r="AD94" s="23" t="b">
        <v>0</v>
      </c>
      <c r="BE94" s="23" t="s">
        <v>1431</v>
      </c>
      <c r="BF94" s="23" t="s">
        <v>2658</v>
      </c>
      <c r="BG94" s="23" t="b">
        <v>1</v>
      </c>
      <c r="BH94" s="23">
        <v>0.651</v>
      </c>
      <c r="BI94" s="23" t="b">
        <v>0</v>
      </c>
      <c r="BJ94" s="23" t="b">
        <v>0</v>
      </c>
      <c r="BK94" s="23" t="b">
        <v>0</v>
      </c>
      <c r="BL94" s="23" t="b">
        <v>0</v>
      </c>
      <c r="BM94" s="23" t="b">
        <v>0</v>
      </c>
      <c r="BN94" s="23" t="b">
        <v>0</v>
      </c>
      <c r="BO94" s="23" t="b">
        <v>1</v>
      </c>
      <c r="BP94" s="23" t="b">
        <v>1</v>
      </c>
      <c r="BQ94" s="23" t="b">
        <v>1</v>
      </c>
      <c r="BR94" s="23" t="b">
        <v>1</v>
      </c>
      <c r="BS94" s="23" t="b">
        <v>1</v>
      </c>
    </row>
    <row r="95" ht="15.75" customHeight="1">
      <c r="A95" s="23" t="s">
        <v>1101</v>
      </c>
      <c r="B95" s="23" t="s">
        <v>2537</v>
      </c>
      <c r="C95" s="23" t="b">
        <v>1</v>
      </c>
      <c r="D95" s="23">
        <v>0.048</v>
      </c>
      <c r="E95" s="23" t="b">
        <f t="shared" si="1"/>
        <v>0</v>
      </c>
      <c r="F95" s="23" t="b">
        <v>0</v>
      </c>
      <c r="G95" s="23" t="b">
        <f t="shared" si="2"/>
        <v>0</v>
      </c>
      <c r="H95" s="23" t="b">
        <v>0</v>
      </c>
      <c r="I95" s="23" t="b">
        <f t="shared" si="3"/>
        <v>0</v>
      </c>
      <c r="J95" s="23" t="b">
        <v>0</v>
      </c>
      <c r="K95" s="23" t="b">
        <f t="shared" si="4"/>
        <v>0</v>
      </c>
      <c r="L95" s="23" t="b">
        <v>0</v>
      </c>
      <c r="M95" s="23" t="b">
        <f t="shared" si="5"/>
        <v>0</v>
      </c>
      <c r="N95" s="23" t="b">
        <v>0</v>
      </c>
      <c r="O95" s="23" t="b">
        <f t="shared" si="6"/>
        <v>0</v>
      </c>
      <c r="P95" s="23" t="b">
        <v>0</v>
      </c>
      <c r="Q95" s="23" t="b">
        <f t="shared" si="7"/>
        <v>0</v>
      </c>
      <c r="R95" s="23" t="b">
        <v>0</v>
      </c>
      <c r="S95" s="23" t="b">
        <f t="shared" si="8"/>
        <v>0</v>
      </c>
      <c r="T95" s="23" t="b">
        <v>0</v>
      </c>
      <c r="U95" s="23" t="b">
        <f t="shared" si="9"/>
        <v>0</v>
      </c>
      <c r="V95" s="23" t="b">
        <v>0</v>
      </c>
      <c r="W95" s="23" t="b">
        <f t="shared" si="10"/>
        <v>0</v>
      </c>
      <c r="X95" s="23" t="b">
        <v>0</v>
      </c>
      <c r="Y95" s="23" t="b">
        <f t="shared" si="11"/>
        <v>0</v>
      </c>
      <c r="Z95" s="23" t="b">
        <v>0</v>
      </c>
      <c r="AA95" s="23" t="b">
        <f t="shared" si="12"/>
        <v>0</v>
      </c>
      <c r="AB95" s="23" t="b">
        <v>0</v>
      </c>
      <c r="AC95" s="23" t="b">
        <f t="shared" si="13"/>
        <v>0</v>
      </c>
      <c r="AD95" s="23" t="b">
        <v>0</v>
      </c>
      <c r="BE95" s="23" t="s">
        <v>1436</v>
      </c>
      <c r="BF95" s="23" t="s">
        <v>2548</v>
      </c>
      <c r="BG95" s="23" t="b">
        <v>1</v>
      </c>
      <c r="BH95" s="23">
        <v>0.187</v>
      </c>
      <c r="BI95" s="23" t="b">
        <v>0</v>
      </c>
      <c r="BJ95" s="23" t="b">
        <v>0</v>
      </c>
      <c r="BK95" s="23" t="b">
        <v>0</v>
      </c>
      <c r="BL95" s="23" t="b">
        <v>0</v>
      </c>
      <c r="BM95" s="23" t="b">
        <v>0</v>
      </c>
      <c r="BN95" s="23" t="b">
        <v>0</v>
      </c>
      <c r="BO95" s="23" t="b">
        <v>0</v>
      </c>
      <c r="BP95" s="23" t="b">
        <v>0</v>
      </c>
      <c r="BQ95" s="23" t="b">
        <v>0</v>
      </c>
      <c r="BR95" s="23" t="b">
        <v>0</v>
      </c>
      <c r="BS95" s="23" t="b">
        <v>0</v>
      </c>
    </row>
    <row r="96" ht="15.75" customHeight="1">
      <c r="A96" s="23" t="s">
        <v>1109</v>
      </c>
      <c r="B96" s="23" t="s">
        <v>2632</v>
      </c>
      <c r="C96" s="23" t="b">
        <v>1</v>
      </c>
      <c r="D96" s="23">
        <v>0.476</v>
      </c>
      <c r="E96" s="23" t="b">
        <f t="shared" si="1"/>
        <v>1</v>
      </c>
      <c r="F96" s="23" t="b">
        <v>1</v>
      </c>
      <c r="G96" s="23" t="b">
        <f t="shared" si="2"/>
        <v>1</v>
      </c>
      <c r="H96" s="23" t="b">
        <v>1</v>
      </c>
      <c r="I96" s="23" t="b">
        <f t="shared" si="3"/>
        <v>1</v>
      </c>
      <c r="J96" s="23" t="b">
        <v>1</v>
      </c>
      <c r="K96" s="23" t="b">
        <f t="shared" si="4"/>
        <v>0</v>
      </c>
      <c r="L96" s="23" t="b">
        <v>0</v>
      </c>
      <c r="M96" s="23" t="b">
        <f t="shared" si="5"/>
        <v>0</v>
      </c>
      <c r="N96" s="23" t="b">
        <v>0</v>
      </c>
      <c r="O96" s="23" t="b">
        <f t="shared" si="6"/>
        <v>0</v>
      </c>
      <c r="P96" s="23" t="b">
        <v>0</v>
      </c>
      <c r="Q96" s="23" t="b">
        <f t="shared" si="7"/>
        <v>0</v>
      </c>
      <c r="R96" s="23" t="b">
        <v>0</v>
      </c>
      <c r="S96" s="23" t="b">
        <f t="shared" si="8"/>
        <v>0</v>
      </c>
      <c r="T96" s="23" t="b">
        <v>0</v>
      </c>
      <c r="U96" s="23" t="b">
        <f t="shared" si="9"/>
        <v>0</v>
      </c>
      <c r="V96" s="23" t="b">
        <v>0</v>
      </c>
      <c r="W96" s="23" t="b">
        <f t="shared" si="10"/>
        <v>0</v>
      </c>
      <c r="X96" s="23" t="b">
        <v>0</v>
      </c>
      <c r="Y96" s="23" t="b">
        <f t="shared" si="11"/>
        <v>0</v>
      </c>
      <c r="Z96" s="23" t="b">
        <v>0</v>
      </c>
      <c r="AA96" s="23" t="b">
        <f t="shared" si="12"/>
        <v>0</v>
      </c>
      <c r="AB96" s="23" t="b">
        <v>0</v>
      </c>
      <c r="AC96" s="23" t="b">
        <f t="shared" si="13"/>
        <v>0</v>
      </c>
      <c r="AD96" s="23" t="b">
        <v>0</v>
      </c>
      <c r="BE96" s="23" t="s">
        <v>1441</v>
      </c>
      <c r="BF96" s="23" t="s">
        <v>2659</v>
      </c>
      <c r="BG96" s="23" t="b">
        <v>1</v>
      </c>
      <c r="BH96" s="23">
        <v>0.191</v>
      </c>
      <c r="BI96" s="23" t="b">
        <v>0</v>
      </c>
      <c r="BJ96" s="23" t="b">
        <v>0</v>
      </c>
      <c r="BK96" s="23" t="b">
        <v>0</v>
      </c>
      <c r="BL96" s="23" t="b">
        <v>0</v>
      </c>
      <c r="BM96" s="23" t="b">
        <v>0</v>
      </c>
      <c r="BN96" s="23" t="b">
        <v>0</v>
      </c>
      <c r="BO96" s="23" t="b">
        <v>0</v>
      </c>
      <c r="BP96" s="23" t="b">
        <v>0</v>
      </c>
      <c r="BQ96" s="23" t="b">
        <v>0</v>
      </c>
      <c r="BR96" s="23" t="b">
        <v>0</v>
      </c>
      <c r="BS96" s="23" t="b">
        <v>0</v>
      </c>
    </row>
    <row r="97" ht="15.75" customHeight="1">
      <c r="A97" s="23" t="s">
        <v>1117</v>
      </c>
      <c r="B97" s="23" t="s">
        <v>2633</v>
      </c>
      <c r="C97" s="23" t="b">
        <v>1</v>
      </c>
      <c r="D97" s="23">
        <v>0.044</v>
      </c>
      <c r="E97" s="23" t="b">
        <f t="shared" si="1"/>
        <v>0</v>
      </c>
      <c r="F97" s="23" t="b">
        <v>0</v>
      </c>
      <c r="G97" s="23" t="b">
        <f t="shared" si="2"/>
        <v>0</v>
      </c>
      <c r="H97" s="23" t="b">
        <v>0</v>
      </c>
      <c r="I97" s="23" t="b">
        <f t="shared" si="3"/>
        <v>0</v>
      </c>
      <c r="J97" s="23" t="b">
        <v>0</v>
      </c>
      <c r="K97" s="23" t="b">
        <f t="shared" si="4"/>
        <v>0</v>
      </c>
      <c r="L97" s="23" t="b">
        <v>0</v>
      </c>
      <c r="M97" s="23" t="b">
        <f t="shared" si="5"/>
        <v>0</v>
      </c>
      <c r="N97" s="23" t="b">
        <v>0</v>
      </c>
      <c r="O97" s="23" t="b">
        <f t="shared" si="6"/>
        <v>0</v>
      </c>
      <c r="P97" s="23" t="b">
        <v>0</v>
      </c>
      <c r="Q97" s="23" t="b">
        <f t="shared" si="7"/>
        <v>0</v>
      </c>
      <c r="R97" s="23" t="b">
        <v>0</v>
      </c>
      <c r="S97" s="23" t="b">
        <f t="shared" si="8"/>
        <v>0</v>
      </c>
      <c r="T97" s="23" t="b">
        <v>0</v>
      </c>
      <c r="U97" s="23" t="b">
        <f t="shared" si="9"/>
        <v>0</v>
      </c>
      <c r="V97" s="23" t="b">
        <v>0</v>
      </c>
      <c r="W97" s="23" t="b">
        <f t="shared" si="10"/>
        <v>0</v>
      </c>
      <c r="X97" s="23" t="b">
        <v>0</v>
      </c>
      <c r="Y97" s="23" t="b">
        <f t="shared" si="11"/>
        <v>0</v>
      </c>
      <c r="Z97" s="23" t="b">
        <v>0</v>
      </c>
      <c r="AA97" s="23" t="b">
        <f t="shared" si="12"/>
        <v>0</v>
      </c>
      <c r="AB97" s="23" t="b">
        <v>0</v>
      </c>
      <c r="AC97" s="23" t="b">
        <f t="shared" si="13"/>
        <v>0</v>
      </c>
      <c r="AD97" s="23" t="b">
        <v>0</v>
      </c>
      <c r="BE97" s="23" t="s">
        <v>1446</v>
      </c>
      <c r="BF97" s="23" t="s">
        <v>2550</v>
      </c>
      <c r="BG97" s="23" t="b">
        <v>1</v>
      </c>
      <c r="BH97" s="23">
        <v>0.44</v>
      </c>
      <c r="BI97" s="23" t="b">
        <v>0</v>
      </c>
      <c r="BJ97" s="23" t="b">
        <v>0</v>
      </c>
      <c r="BK97" s="23" t="b">
        <v>0</v>
      </c>
      <c r="BL97" s="23" t="b">
        <v>0</v>
      </c>
      <c r="BM97" s="23" t="b">
        <v>0</v>
      </c>
      <c r="BN97" s="23" t="b">
        <v>0</v>
      </c>
      <c r="BO97" s="23" t="b">
        <v>0</v>
      </c>
      <c r="BP97" s="23" t="b">
        <v>0</v>
      </c>
      <c r="BQ97" s="23" t="b">
        <v>0</v>
      </c>
      <c r="BR97" s="23" t="b">
        <v>0</v>
      </c>
      <c r="BS97" s="23" t="b">
        <v>0</v>
      </c>
    </row>
    <row r="98" ht="15.75" customHeight="1">
      <c r="A98" s="23" t="s">
        <v>1125</v>
      </c>
      <c r="B98" s="23" t="s">
        <v>2634</v>
      </c>
      <c r="C98" s="23" t="b">
        <v>0</v>
      </c>
      <c r="D98" s="23">
        <v>0.464</v>
      </c>
      <c r="E98" s="23" t="b">
        <f t="shared" si="1"/>
        <v>1</v>
      </c>
      <c r="F98" s="23" t="b">
        <v>0</v>
      </c>
      <c r="G98" s="23" t="b">
        <f t="shared" si="2"/>
        <v>1</v>
      </c>
      <c r="H98" s="23" t="b">
        <v>0</v>
      </c>
      <c r="I98" s="23" t="b">
        <f t="shared" si="3"/>
        <v>1</v>
      </c>
      <c r="J98" s="23" t="b">
        <v>0</v>
      </c>
      <c r="K98" s="23" t="b">
        <f t="shared" si="4"/>
        <v>0</v>
      </c>
      <c r="L98" s="23" t="b">
        <v>1</v>
      </c>
      <c r="M98" s="23" t="b">
        <f t="shared" si="5"/>
        <v>0</v>
      </c>
      <c r="N98" s="23" t="b">
        <v>1</v>
      </c>
      <c r="O98" s="23" t="b">
        <f t="shared" si="6"/>
        <v>0</v>
      </c>
      <c r="P98" s="23" t="b">
        <v>1</v>
      </c>
      <c r="Q98" s="23" t="b">
        <f t="shared" si="7"/>
        <v>0</v>
      </c>
      <c r="R98" s="23" t="b">
        <v>1</v>
      </c>
      <c r="S98" s="23" t="b">
        <f t="shared" si="8"/>
        <v>0</v>
      </c>
      <c r="T98" s="23" t="b">
        <v>1</v>
      </c>
      <c r="U98" s="23" t="b">
        <f t="shared" si="9"/>
        <v>0</v>
      </c>
      <c r="V98" s="23" t="b">
        <v>1</v>
      </c>
      <c r="W98" s="23" t="b">
        <f t="shared" si="10"/>
        <v>0</v>
      </c>
      <c r="X98" s="23" t="b">
        <v>1</v>
      </c>
      <c r="Y98" s="23" t="b">
        <f t="shared" si="11"/>
        <v>0</v>
      </c>
      <c r="Z98" s="23" t="b">
        <v>1</v>
      </c>
      <c r="AA98" s="23" t="b">
        <f t="shared" si="12"/>
        <v>0</v>
      </c>
      <c r="AB98" s="23" t="b">
        <v>1</v>
      </c>
      <c r="AC98" s="23" t="b">
        <f t="shared" si="13"/>
        <v>0</v>
      </c>
      <c r="AD98" s="23" t="b">
        <v>1</v>
      </c>
      <c r="BE98" s="23" t="s">
        <v>1461</v>
      </c>
      <c r="BF98" s="23" t="s">
        <v>2660</v>
      </c>
      <c r="BG98" s="23" t="b">
        <v>1</v>
      </c>
      <c r="BH98" s="23">
        <v>0.005</v>
      </c>
      <c r="BI98" s="23" t="b">
        <v>0</v>
      </c>
      <c r="BJ98" s="23" t="b">
        <v>0</v>
      </c>
      <c r="BK98" s="23" t="b">
        <v>0</v>
      </c>
      <c r="BL98" s="23" t="b">
        <v>0</v>
      </c>
      <c r="BM98" s="23" t="b">
        <v>0</v>
      </c>
      <c r="BN98" s="23" t="b">
        <v>0</v>
      </c>
      <c r="BO98" s="23" t="b">
        <v>0</v>
      </c>
      <c r="BP98" s="23" t="b">
        <v>0</v>
      </c>
      <c r="BQ98" s="23" t="b">
        <v>0</v>
      </c>
      <c r="BR98" s="23" t="b">
        <v>0</v>
      </c>
      <c r="BS98" s="23" t="b">
        <v>0</v>
      </c>
    </row>
    <row r="99" ht="15.75" customHeight="1">
      <c r="A99" s="23" t="s">
        <v>1133</v>
      </c>
      <c r="B99" s="23" t="s">
        <v>2635</v>
      </c>
      <c r="C99" s="23" t="b">
        <v>1</v>
      </c>
      <c r="D99" s="23">
        <v>0.762</v>
      </c>
      <c r="E99" s="23" t="b">
        <f t="shared" si="1"/>
        <v>1</v>
      </c>
      <c r="F99" s="23" t="b">
        <v>1</v>
      </c>
      <c r="G99" s="23" t="b">
        <f t="shared" si="2"/>
        <v>1</v>
      </c>
      <c r="H99" s="23" t="b">
        <v>1</v>
      </c>
      <c r="I99" s="23" t="b">
        <f t="shared" si="3"/>
        <v>1</v>
      </c>
      <c r="J99" s="23" t="b">
        <v>1</v>
      </c>
      <c r="K99" s="23" t="b">
        <f t="shared" si="4"/>
        <v>1</v>
      </c>
      <c r="L99" s="23" t="b">
        <v>1</v>
      </c>
      <c r="M99" s="23" t="b">
        <f t="shared" si="5"/>
        <v>1</v>
      </c>
      <c r="N99" s="23" t="b">
        <v>1</v>
      </c>
      <c r="O99" s="23" t="b">
        <f t="shared" si="6"/>
        <v>1</v>
      </c>
      <c r="P99" s="23" t="b">
        <v>1</v>
      </c>
      <c r="Q99" s="23" t="b">
        <f t="shared" si="7"/>
        <v>1</v>
      </c>
      <c r="R99" s="23" t="b">
        <v>1</v>
      </c>
      <c r="S99" s="23" t="b">
        <f t="shared" si="8"/>
        <v>1</v>
      </c>
      <c r="T99" s="23" t="b">
        <v>1</v>
      </c>
      <c r="U99" s="23" t="b">
        <f t="shared" si="9"/>
        <v>1</v>
      </c>
      <c r="V99" s="23" t="b">
        <v>1</v>
      </c>
      <c r="W99" s="23" t="b">
        <f t="shared" si="10"/>
        <v>0</v>
      </c>
      <c r="X99" s="23" t="b">
        <v>0</v>
      </c>
      <c r="Y99" s="23" t="b">
        <f t="shared" si="11"/>
        <v>0</v>
      </c>
      <c r="Z99" s="23" t="b">
        <v>0</v>
      </c>
      <c r="AA99" s="23" t="b">
        <f t="shared" si="12"/>
        <v>0</v>
      </c>
      <c r="AB99" s="23" t="b">
        <v>0</v>
      </c>
      <c r="AC99" s="23" t="b">
        <f t="shared" si="13"/>
        <v>0</v>
      </c>
      <c r="AD99" s="23" t="b">
        <v>0</v>
      </c>
      <c r="BE99" s="23" t="s">
        <v>1469</v>
      </c>
      <c r="BF99" s="23" t="s">
        <v>2661</v>
      </c>
      <c r="BG99" s="23" t="b">
        <v>1</v>
      </c>
      <c r="BH99" s="23">
        <v>0.283</v>
      </c>
      <c r="BI99" s="23" t="b">
        <v>0</v>
      </c>
      <c r="BJ99" s="23" t="b">
        <v>0</v>
      </c>
      <c r="BK99" s="23" t="b">
        <v>0</v>
      </c>
      <c r="BL99" s="23" t="b">
        <v>0</v>
      </c>
      <c r="BM99" s="23" t="b">
        <v>0</v>
      </c>
      <c r="BN99" s="23" t="b">
        <v>0</v>
      </c>
      <c r="BO99" s="23" t="b">
        <v>0</v>
      </c>
      <c r="BP99" s="23" t="b">
        <v>0</v>
      </c>
      <c r="BQ99" s="23" t="b">
        <v>0</v>
      </c>
      <c r="BR99" s="23" t="b">
        <v>0</v>
      </c>
      <c r="BS99" s="23" t="b">
        <v>0</v>
      </c>
    </row>
    <row r="100" ht="15.75" customHeight="1">
      <c r="A100" s="23" t="s">
        <v>1141</v>
      </c>
      <c r="B100" s="23" t="s">
        <v>2636</v>
      </c>
      <c r="C100" s="23" t="b">
        <v>1</v>
      </c>
      <c r="D100" s="23">
        <v>0.974</v>
      </c>
      <c r="E100" s="23" t="b">
        <f t="shared" si="1"/>
        <v>1</v>
      </c>
      <c r="F100" s="23" t="b">
        <v>1</v>
      </c>
      <c r="G100" s="23" t="b">
        <f t="shared" si="2"/>
        <v>1</v>
      </c>
      <c r="H100" s="23" t="b">
        <v>1</v>
      </c>
      <c r="I100" s="23" t="b">
        <f t="shared" si="3"/>
        <v>1</v>
      </c>
      <c r="J100" s="23" t="b">
        <v>1</v>
      </c>
      <c r="K100" s="23" t="b">
        <f t="shared" si="4"/>
        <v>1</v>
      </c>
      <c r="L100" s="23" t="b">
        <v>1</v>
      </c>
      <c r="M100" s="23" t="b">
        <f t="shared" si="5"/>
        <v>1</v>
      </c>
      <c r="N100" s="23" t="b">
        <v>1</v>
      </c>
      <c r="O100" s="23" t="b">
        <f t="shared" si="6"/>
        <v>1</v>
      </c>
      <c r="P100" s="23" t="b">
        <v>1</v>
      </c>
      <c r="Q100" s="23" t="b">
        <f t="shared" si="7"/>
        <v>1</v>
      </c>
      <c r="R100" s="23" t="b">
        <v>1</v>
      </c>
      <c r="S100" s="23" t="b">
        <f t="shared" si="8"/>
        <v>1</v>
      </c>
      <c r="T100" s="23" t="b">
        <v>1</v>
      </c>
      <c r="U100" s="23" t="b">
        <f t="shared" si="9"/>
        <v>1</v>
      </c>
      <c r="V100" s="23" t="b">
        <v>1</v>
      </c>
      <c r="W100" s="23" t="b">
        <f t="shared" si="10"/>
        <v>1</v>
      </c>
      <c r="X100" s="23" t="b">
        <v>1</v>
      </c>
      <c r="Y100" s="23" t="b">
        <f t="shared" si="11"/>
        <v>1</v>
      </c>
      <c r="Z100" s="23" t="b">
        <v>1</v>
      </c>
      <c r="AA100" s="23" t="b">
        <f t="shared" si="12"/>
        <v>1</v>
      </c>
      <c r="AB100" s="23" t="b">
        <v>1</v>
      </c>
      <c r="AC100" s="23" t="b">
        <f t="shared" si="13"/>
        <v>1</v>
      </c>
      <c r="AD100" s="23" t="b">
        <v>1</v>
      </c>
      <c r="BE100" s="23" t="s">
        <v>1475</v>
      </c>
      <c r="BF100" s="23" t="s">
        <v>2662</v>
      </c>
      <c r="BG100" s="23" t="b">
        <v>1</v>
      </c>
      <c r="BH100" s="23">
        <v>0.867</v>
      </c>
      <c r="BI100" s="23" t="b">
        <v>0</v>
      </c>
      <c r="BJ100" s="23" t="b">
        <v>0</v>
      </c>
      <c r="BK100" s="23" t="b">
        <v>1</v>
      </c>
      <c r="BL100" s="23" t="b">
        <v>1</v>
      </c>
      <c r="BM100" s="23" t="b">
        <v>1</v>
      </c>
      <c r="BN100" s="23" t="b">
        <v>1</v>
      </c>
      <c r="BO100" s="23" t="b">
        <v>1</v>
      </c>
      <c r="BP100" s="23" t="b">
        <v>1</v>
      </c>
      <c r="BQ100" s="23" t="b">
        <v>1</v>
      </c>
      <c r="BR100" s="23" t="b">
        <v>1</v>
      </c>
      <c r="BS100" s="23" t="b">
        <v>1</v>
      </c>
    </row>
    <row r="101" ht="15.75" customHeight="1">
      <c r="A101" s="23" t="s">
        <v>1149</v>
      </c>
      <c r="B101" s="23" t="s">
        <v>2637</v>
      </c>
      <c r="C101" s="23" t="b">
        <v>1</v>
      </c>
      <c r="D101" s="23">
        <v>0.952</v>
      </c>
      <c r="E101" s="23" t="b">
        <f t="shared" si="1"/>
        <v>1</v>
      </c>
      <c r="F101" s="23" t="b">
        <v>1</v>
      </c>
      <c r="G101" s="23" t="b">
        <f t="shared" si="2"/>
        <v>1</v>
      </c>
      <c r="H101" s="23" t="b">
        <v>1</v>
      </c>
      <c r="I101" s="23" t="b">
        <f t="shared" si="3"/>
        <v>1</v>
      </c>
      <c r="J101" s="23" t="b">
        <v>1</v>
      </c>
      <c r="K101" s="23" t="b">
        <f t="shared" si="4"/>
        <v>1</v>
      </c>
      <c r="L101" s="23" t="b">
        <v>1</v>
      </c>
      <c r="M101" s="23" t="b">
        <f t="shared" si="5"/>
        <v>1</v>
      </c>
      <c r="N101" s="23" t="b">
        <v>1</v>
      </c>
      <c r="O101" s="23" t="b">
        <f t="shared" si="6"/>
        <v>1</v>
      </c>
      <c r="P101" s="23" t="b">
        <v>1</v>
      </c>
      <c r="Q101" s="23" t="b">
        <f t="shared" si="7"/>
        <v>1</v>
      </c>
      <c r="R101" s="23" t="b">
        <v>1</v>
      </c>
      <c r="S101" s="23" t="b">
        <f t="shared" si="8"/>
        <v>1</v>
      </c>
      <c r="T101" s="23" t="b">
        <v>1</v>
      </c>
      <c r="U101" s="23" t="b">
        <f t="shared" si="9"/>
        <v>1</v>
      </c>
      <c r="V101" s="23" t="b">
        <v>1</v>
      </c>
      <c r="W101" s="23" t="b">
        <f t="shared" si="10"/>
        <v>1</v>
      </c>
      <c r="X101" s="23" t="b">
        <v>1</v>
      </c>
      <c r="Y101" s="23" t="b">
        <f t="shared" si="11"/>
        <v>1</v>
      </c>
      <c r="Z101" s="23" t="b">
        <v>1</v>
      </c>
      <c r="AA101" s="23" t="b">
        <f t="shared" si="12"/>
        <v>1</v>
      </c>
      <c r="AB101" s="23" t="b">
        <v>1</v>
      </c>
      <c r="AC101" s="23" t="b">
        <f t="shared" si="13"/>
        <v>1</v>
      </c>
      <c r="AD101" s="23" t="b">
        <v>1</v>
      </c>
      <c r="BE101" s="23" t="s">
        <v>1482</v>
      </c>
      <c r="BF101" s="23" t="s">
        <v>2724</v>
      </c>
      <c r="BG101" s="23" t="b">
        <v>1</v>
      </c>
      <c r="BH101" s="23">
        <v>0.041</v>
      </c>
      <c r="BI101" s="23" t="b">
        <v>0</v>
      </c>
      <c r="BJ101" s="23" t="b">
        <v>0</v>
      </c>
      <c r="BK101" s="23" t="b">
        <v>0</v>
      </c>
      <c r="BL101" s="23" t="b">
        <v>0</v>
      </c>
      <c r="BM101" s="23" t="b">
        <v>0</v>
      </c>
      <c r="BN101" s="23" t="b">
        <v>0</v>
      </c>
      <c r="BO101" s="23" t="b">
        <v>0</v>
      </c>
      <c r="BP101" s="23" t="b">
        <v>0</v>
      </c>
      <c r="BQ101" s="23" t="b">
        <v>0</v>
      </c>
      <c r="BR101" s="23" t="b">
        <v>0</v>
      </c>
      <c r="BS101" s="23" t="b">
        <v>0</v>
      </c>
    </row>
    <row r="102" ht="15.75" customHeight="1">
      <c r="A102" s="23" t="s">
        <v>1157</v>
      </c>
      <c r="B102" s="23" t="s">
        <v>2638</v>
      </c>
      <c r="C102" s="23" t="b">
        <v>1</v>
      </c>
      <c r="D102" s="23">
        <v>0.003</v>
      </c>
      <c r="E102" s="23" t="b">
        <f t="shared" si="1"/>
        <v>0</v>
      </c>
      <c r="F102" s="23" t="b">
        <v>0</v>
      </c>
      <c r="G102" s="23" t="b">
        <f t="shared" si="2"/>
        <v>0</v>
      </c>
      <c r="H102" s="23" t="b">
        <v>0</v>
      </c>
      <c r="I102" s="23" t="b">
        <f t="shared" si="3"/>
        <v>0</v>
      </c>
      <c r="J102" s="23" t="b">
        <v>0</v>
      </c>
      <c r="K102" s="23" t="b">
        <f t="shared" si="4"/>
        <v>0</v>
      </c>
      <c r="L102" s="23" t="b">
        <v>0</v>
      </c>
      <c r="M102" s="23" t="b">
        <f t="shared" si="5"/>
        <v>0</v>
      </c>
      <c r="N102" s="23" t="b">
        <v>0</v>
      </c>
      <c r="O102" s="23" t="b">
        <f t="shared" si="6"/>
        <v>0</v>
      </c>
      <c r="P102" s="23" t="b">
        <v>0</v>
      </c>
      <c r="Q102" s="23" t="b">
        <f t="shared" si="7"/>
        <v>0</v>
      </c>
      <c r="R102" s="23" t="b">
        <v>0</v>
      </c>
      <c r="S102" s="23" t="b">
        <f t="shared" si="8"/>
        <v>0</v>
      </c>
      <c r="T102" s="23" t="b">
        <v>0</v>
      </c>
      <c r="U102" s="23" t="b">
        <f t="shared" si="9"/>
        <v>0</v>
      </c>
      <c r="V102" s="23" t="b">
        <v>0</v>
      </c>
      <c r="W102" s="23" t="b">
        <f t="shared" si="10"/>
        <v>0</v>
      </c>
      <c r="X102" s="23" t="b">
        <v>0</v>
      </c>
      <c r="Y102" s="23" t="b">
        <f t="shared" si="11"/>
        <v>0</v>
      </c>
      <c r="Z102" s="23" t="b">
        <v>0</v>
      </c>
      <c r="AA102" s="23" t="b">
        <f t="shared" si="12"/>
        <v>0</v>
      </c>
      <c r="AB102" s="23" t="b">
        <v>0</v>
      </c>
      <c r="AC102" s="23" t="b">
        <f t="shared" si="13"/>
        <v>0</v>
      </c>
      <c r="AD102" s="23" t="b">
        <v>0</v>
      </c>
      <c r="BE102" s="23" t="s">
        <v>1490</v>
      </c>
      <c r="BF102" s="23" t="s">
        <v>2663</v>
      </c>
      <c r="BG102" s="23" t="b">
        <v>1</v>
      </c>
      <c r="BH102" s="23">
        <v>0.661</v>
      </c>
      <c r="BI102" s="23" t="b">
        <v>0</v>
      </c>
      <c r="BJ102" s="23" t="b">
        <v>0</v>
      </c>
      <c r="BK102" s="23" t="b">
        <v>0</v>
      </c>
      <c r="BL102" s="23" t="b">
        <v>0</v>
      </c>
      <c r="BM102" s="23" t="b">
        <v>0</v>
      </c>
      <c r="BN102" s="23" t="b">
        <v>0</v>
      </c>
      <c r="BO102" s="23" t="b">
        <v>1</v>
      </c>
      <c r="BP102" s="23" t="b">
        <v>1</v>
      </c>
      <c r="BQ102" s="23" t="b">
        <v>1</v>
      </c>
      <c r="BR102" s="23" t="b">
        <v>1</v>
      </c>
      <c r="BS102" s="23" t="b">
        <v>1</v>
      </c>
    </row>
    <row r="103" ht="15.75" customHeight="1">
      <c r="A103" s="23" t="s">
        <v>1164</v>
      </c>
      <c r="B103" s="23" t="s">
        <v>2639</v>
      </c>
      <c r="C103" s="23" t="b">
        <v>0</v>
      </c>
      <c r="D103" s="23">
        <v>0.971</v>
      </c>
      <c r="E103" s="23" t="b">
        <f t="shared" si="1"/>
        <v>1</v>
      </c>
      <c r="F103" s="23" t="b">
        <v>0</v>
      </c>
      <c r="G103" s="23" t="b">
        <f t="shared" si="2"/>
        <v>1</v>
      </c>
      <c r="H103" s="23" t="b">
        <v>0</v>
      </c>
      <c r="I103" s="23" t="b">
        <f t="shared" si="3"/>
        <v>1</v>
      </c>
      <c r="J103" s="23" t="b">
        <v>0</v>
      </c>
      <c r="K103" s="23" t="b">
        <f t="shared" si="4"/>
        <v>1</v>
      </c>
      <c r="L103" s="23" t="b">
        <v>0</v>
      </c>
      <c r="M103" s="23" t="b">
        <f t="shared" si="5"/>
        <v>1</v>
      </c>
      <c r="N103" s="23" t="b">
        <v>0</v>
      </c>
      <c r="O103" s="23" t="b">
        <f t="shared" si="6"/>
        <v>1</v>
      </c>
      <c r="P103" s="23" t="b">
        <v>0</v>
      </c>
      <c r="Q103" s="23" t="b">
        <f t="shared" si="7"/>
        <v>1</v>
      </c>
      <c r="R103" s="23" t="b">
        <v>0</v>
      </c>
      <c r="S103" s="23" t="b">
        <f t="shared" si="8"/>
        <v>1</v>
      </c>
      <c r="T103" s="23" t="b">
        <v>0</v>
      </c>
      <c r="U103" s="23" t="b">
        <f t="shared" si="9"/>
        <v>1</v>
      </c>
      <c r="V103" s="23" t="b">
        <v>0</v>
      </c>
      <c r="W103" s="23" t="b">
        <f t="shared" si="10"/>
        <v>1</v>
      </c>
      <c r="X103" s="23" t="b">
        <v>0</v>
      </c>
      <c r="Y103" s="23" t="b">
        <f t="shared" si="11"/>
        <v>1</v>
      </c>
      <c r="Z103" s="23" t="b">
        <v>0</v>
      </c>
      <c r="AA103" s="23" t="b">
        <f t="shared" si="12"/>
        <v>1</v>
      </c>
      <c r="AB103" s="23" t="b">
        <v>0</v>
      </c>
      <c r="AC103" s="23" t="b">
        <f t="shared" si="13"/>
        <v>1</v>
      </c>
      <c r="AD103" s="23" t="b">
        <v>0</v>
      </c>
      <c r="BE103" s="23" t="s">
        <v>1497</v>
      </c>
      <c r="BF103" s="23" t="s">
        <v>2664</v>
      </c>
      <c r="BG103" s="23" t="b">
        <v>1</v>
      </c>
      <c r="BH103" s="23">
        <v>0.065</v>
      </c>
      <c r="BI103" s="23" t="b">
        <v>0</v>
      </c>
      <c r="BJ103" s="23" t="b">
        <v>0</v>
      </c>
      <c r="BK103" s="23" t="b">
        <v>0</v>
      </c>
      <c r="BL103" s="23" t="b">
        <v>0</v>
      </c>
      <c r="BM103" s="23" t="b">
        <v>0</v>
      </c>
      <c r="BN103" s="23" t="b">
        <v>0</v>
      </c>
      <c r="BO103" s="23" t="b">
        <v>0</v>
      </c>
      <c r="BP103" s="23" t="b">
        <v>0</v>
      </c>
      <c r="BQ103" s="23" t="b">
        <v>0</v>
      </c>
      <c r="BR103" s="23" t="b">
        <v>0</v>
      </c>
      <c r="BS103" s="23" t="b">
        <v>0</v>
      </c>
    </row>
    <row r="104" ht="15.75" customHeight="1">
      <c r="A104" s="23" t="s">
        <v>1172</v>
      </c>
      <c r="B104" s="23" t="s">
        <v>2723</v>
      </c>
      <c r="C104" s="23" t="b">
        <v>0</v>
      </c>
      <c r="D104" s="23">
        <v>0.988</v>
      </c>
      <c r="E104" s="23" t="b">
        <f t="shared" si="1"/>
        <v>1</v>
      </c>
      <c r="F104" s="23" t="b">
        <v>0</v>
      </c>
      <c r="G104" s="23" t="b">
        <f t="shared" si="2"/>
        <v>1</v>
      </c>
      <c r="H104" s="23" t="b">
        <v>0</v>
      </c>
      <c r="I104" s="23" t="b">
        <f t="shared" si="3"/>
        <v>1</v>
      </c>
      <c r="J104" s="23" t="b">
        <v>0</v>
      </c>
      <c r="K104" s="23" t="b">
        <f t="shared" si="4"/>
        <v>1</v>
      </c>
      <c r="L104" s="23" t="b">
        <v>0</v>
      </c>
      <c r="M104" s="23" t="b">
        <f t="shared" si="5"/>
        <v>1</v>
      </c>
      <c r="N104" s="23" t="b">
        <v>0</v>
      </c>
      <c r="O104" s="23" t="b">
        <f t="shared" si="6"/>
        <v>1</v>
      </c>
      <c r="P104" s="23" t="b">
        <v>0</v>
      </c>
      <c r="Q104" s="23" t="b">
        <f t="shared" si="7"/>
        <v>1</v>
      </c>
      <c r="R104" s="23" t="b">
        <v>0</v>
      </c>
      <c r="S104" s="23" t="b">
        <f t="shared" si="8"/>
        <v>1</v>
      </c>
      <c r="T104" s="23" t="b">
        <v>0</v>
      </c>
      <c r="U104" s="23" t="b">
        <f t="shared" si="9"/>
        <v>1</v>
      </c>
      <c r="V104" s="23" t="b">
        <v>0</v>
      </c>
      <c r="W104" s="23" t="b">
        <f t="shared" si="10"/>
        <v>1</v>
      </c>
      <c r="X104" s="23" t="b">
        <v>0</v>
      </c>
      <c r="Y104" s="23" t="b">
        <f t="shared" si="11"/>
        <v>1</v>
      </c>
      <c r="Z104" s="23" t="b">
        <v>0</v>
      </c>
      <c r="AA104" s="23" t="b">
        <f t="shared" si="12"/>
        <v>1</v>
      </c>
      <c r="AB104" s="23" t="b">
        <v>0</v>
      </c>
      <c r="AC104" s="23" t="b">
        <f t="shared" si="13"/>
        <v>1</v>
      </c>
      <c r="AD104" s="23" t="b">
        <v>0</v>
      </c>
      <c r="BE104" s="23" t="s">
        <v>1503</v>
      </c>
      <c r="BF104" s="23" t="s">
        <v>2665</v>
      </c>
      <c r="BG104" s="23" t="b">
        <v>1</v>
      </c>
      <c r="BH104" s="23">
        <v>0.021</v>
      </c>
      <c r="BI104" s="23" t="b">
        <v>0</v>
      </c>
      <c r="BJ104" s="23" t="b">
        <v>0</v>
      </c>
      <c r="BK104" s="23" t="b">
        <v>0</v>
      </c>
      <c r="BL104" s="23" t="b">
        <v>0</v>
      </c>
      <c r="BM104" s="23" t="b">
        <v>0</v>
      </c>
      <c r="BN104" s="23" t="b">
        <v>0</v>
      </c>
      <c r="BO104" s="23" t="b">
        <v>0</v>
      </c>
      <c r="BP104" s="23" t="b">
        <v>0</v>
      </c>
      <c r="BQ104" s="23" t="b">
        <v>0</v>
      </c>
      <c r="BR104" s="23" t="b">
        <v>0</v>
      </c>
      <c r="BS104" s="23" t="b">
        <v>0</v>
      </c>
    </row>
    <row r="105" ht="15.75" customHeight="1">
      <c r="A105" s="23" t="s">
        <v>1180</v>
      </c>
      <c r="B105" s="23" t="s">
        <v>2640</v>
      </c>
      <c r="C105" s="23" t="b">
        <v>1</v>
      </c>
      <c r="D105" s="23">
        <v>0.977</v>
      </c>
      <c r="E105" s="23" t="b">
        <f t="shared" si="1"/>
        <v>1</v>
      </c>
      <c r="F105" s="23" t="b">
        <v>1</v>
      </c>
      <c r="G105" s="23" t="b">
        <f t="shared" si="2"/>
        <v>1</v>
      </c>
      <c r="H105" s="23" t="b">
        <v>1</v>
      </c>
      <c r="I105" s="23" t="b">
        <f t="shared" si="3"/>
        <v>1</v>
      </c>
      <c r="J105" s="23" t="b">
        <v>1</v>
      </c>
      <c r="K105" s="23" t="b">
        <f t="shared" si="4"/>
        <v>1</v>
      </c>
      <c r="L105" s="23" t="b">
        <v>1</v>
      </c>
      <c r="M105" s="23" t="b">
        <f t="shared" si="5"/>
        <v>1</v>
      </c>
      <c r="N105" s="23" t="b">
        <v>1</v>
      </c>
      <c r="O105" s="23" t="b">
        <f t="shared" si="6"/>
        <v>1</v>
      </c>
      <c r="P105" s="23" t="b">
        <v>1</v>
      </c>
      <c r="Q105" s="23" t="b">
        <f t="shared" si="7"/>
        <v>1</v>
      </c>
      <c r="R105" s="23" t="b">
        <v>1</v>
      </c>
      <c r="S105" s="23" t="b">
        <f t="shared" si="8"/>
        <v>1</v>
      </c>
      <c r="T105" s="23" t="b">
        <v>1</v>
      </c>
      <c r="U105" s="23" t="b">
        <f t="shared" si="9"/>
        <v>1</v>
      </c>
      <c r="V105" s="23" t="b">
        <v>1</v>
      </c>
      <c r="W105" s="23" t="b">
        <f t="shared" si="10"/>
        <v>1</v>
      </c>
      <c r="X105" s="23" t="b">
        <v>1</v>
      </c>
      <c r="Y105" s="23" t="b">
        <f t="shared" si="11"/>
        <v>1</v>
      </c>
      <c r="Z105" s="23" t="b">
        <v>1</v>
      </c>
      <c r="AA105" s="23" t="b">
        <f t="shared" si="12"/>
        <v>1</v>
      </c>
      <c r="AB105" s="23" t="b">
        <v>1</v>
      </c>
      <c r="AC105" s="23" t="b">
        <f t="shared" si="13"/>
        <v>1</v>
      </c>
      <c r="AD105" s="23" t="b">
        <v>1</v>
      </c>
      <c r="BE105" s="23" t="s">
        <v>1519</v>
      </c>
      <c r="BF105" s="23" t="s">
        <v>2667</v>
      </c>
      <c r="BG105" s="23" t="b">
        <v>1</v>
      </c>
      <c r="BH105" s="23">
        <v>0.94</v>
      </c>
      <c r="BI105" s="23" t="b">
        <v>0</v>
      </c>
      <c r="BJ105" s="23" t="b">
        <v>1</v>
      </c>
      <c r="BK105" s="23" t="b">
        <v>1</v>
      </c>
      <c r="BL105" s="23" t="b">
        <v>1</v>
      </c>
      <c r="BM105" s="23" t="b">
        <v>1</v>
      </c>
      <c r="BN105" s="23" t="b">
        <v>1</v>
      </c>
      <c r="BO105" s="23" t="b">
        <v>1</v>
      </c>
      <c r="BP105" s="23" t="b">
        <v>1</v>
      </c>
      <c r="BQ105" s="23" t="b">
        <v>1</v>
      </c>
      <c r="BR105" s="23" t="b">
        <v>1</v>
      </c>
      <c r="BS105" s="23" t="b">
        <v>1</v>
      </c>
    </row>
    <row r="106" ht="15.75" customHeight="1">
      <c r="A106" s="23" t="s">
        <v>1188</v>
      </c>
      <c r="B106" s="23" t="s">
        <v>2641</v>
      </c>
      <c r="C106" s="23" t="b">
        <v>1</v>
      </c>
      <c r="D106" s="23">
        <v>0.944</v>
      </c>
      <c r="E106" s="23" t="b">
        <f t="shared" si="1"/>
        <v>1</v>
      </c>
      <c r="F106" s="23" t="b">
        <v>1</v>
      </c>
      <c r="G106" s="23" t="b">
        <f t="shared" si="2"/>
        <v>1</v>
      </c>
      <c r="H106" s="23" t="b">
        <v>1</v>
      </c>
      <c r="I106" s="23" t="b">
        <f t="shared" si="3"/>
        <v>1</v>
      </c>
      <c r="J106" s="23" t="b">
        <v>1</v>
      </c>
      <c r="K106" s="23" t="b">
        <f t="shared" si="4"/>
        <v>1</v>
      </c>
      <c r="L106" s="23" t="b">
        <v>1</v>
      </c>
      <c r="M106" s="23" t="b">
        <f t="shared" si="5"/>
        <v>1</v>
      </c>
      <c r="N106" s="23" t="b">
        <v>1</v>
      </c>
      <c r="O106" s="23" t="b">
        <f t="shared" si="6"/>
        <v>1</v>
      </c>
      <c r="P106" s="23" t="b">
        <v>1</v>
      </c>
      <c r="Q106" s="23" t="b">
        <f t="shared" si="7"/>
        <v>1</v>
      </c>
      <c r="R106" s="23" t="b">
        <v>1</v>
      </c>
      <c r="S106" s="23" t="b">
        <f t="shared" si="8"/>
        <v>1</v>
      </c>
      <c r="T106" s="23" t="b">
        <v>1</v>
      </c>
      <c r="U106" s="23" t="b">
        <f t="shared" si="9"/>
        <v>1</v>
      </c>
      <c r="V106" s="23" t="b">
        <v>1</v>
      </c>
      <c r="W106" s="23" t="b">
        <f t="shared" si="10"/>
        <v>1</v>
      </c>
      <c r="X106" s="23" t="b">
        <v>1</v>
      </c>
      <c r="Y106" s="23" t="b">
        <f t="shared" si="11"/>
        <v>1</v>
      </c>
      <c r="Z106" s="23" t="b">
        <v>1</v>
      </c>
      <c r="AA106" s="23" t="b">
        <f t="shared" si="12"/>
        <v>1</v>
      </c>
      <c r="AB106" s="23" t="b">
        <v>1</v>
      </c>
      <c r="AC106" s="23" t="b">
        <f t="shared" si="13"/>
        <v>0</v>
      </c>
      <c r="AD106" s="23" t="b">
        <v>0</v>
      </c>
      <c r="BE106" s="23" t="s">
        <v>1535</v>
      </c>
      <c r="BF106" s="23" t="s">
        <v>2668</v>
      </c>
      <c r="BG106" s="23" t="b">
        <v>1</v>
      </c>
      <c r="BH106" s="23">
        <v>0.316</v>
      </c>
      <c r="BI106" s="23" t="b">
        <v>0</v>
      </c>
      <c r="BJ106" s="23" t="b">
        <v>0</v>
      </c>
      <c r="BK106" s="23" t="b">
        <v>0</v>
      </c>
      <c r="BL106" s="23" t="b">
        <v>0</v>
      </c>
      <c r="BM106" s="23" t="b">
        <v>0</v>
      </c>
      <c r="BN106" s="23" t="b">
        <v>0</v>
      </c>
      <c r="BO106" s="23" t="b">
        <v>0</v>
      </c>
      <c r="BP106" s="23" t="b">
        <v>0</v>
      </c>
      <c r="BQ106" s="23" t="b">
        <v>0</v>
      </c>
      <c r="BR106" s="23" t="b">
        <v>0</v>
      </c>
      <c r="BS106" s="23" t="b">
        <v>0</v>
      </c>
    </row>
    <row r="107" ht="15.75" customHeight="1">
      <c r="A107" s="23" t="s">
        <v>1195</v>
      </c>
      <c r="B107" s="23" t="s">
        <v>2642</v>
      </c>
      <c r="C107" s="23" t="b">
        <v>1</v>
      </c>
      <c r="D107" s="23">
        <v>0.996</v>
      </c>
      <c r="E107" s="23" t="b">
        <f t="shared" si="1"/>
        <v>1</v>
      </c>
      <c r="F107" s="23" t="b">
        <v>1</v>
      </c>
      <c r="G107" s="23" t="b">
        <f t="shared" si="2"/>
        <v>1</v>
      </c>
      <c r="H107" s="23" t="b">
        <v>1</v>
      </c>
      <c r="I107" s="23" t="b">
        <f t="shared" si="3"/>
        <v>1</v>
      </c>
      <c r="J107" s="23" t="b">
        <v>1</v>
      </c>
      <c r="K107" s="23" t="b">
        <f t="shared" si="4"/>
        <v>1</v>
      </c>
      <c r="L107" s="23" t="b">
        <v>1</v>
      </c>
      <c r="M107" s="23" t="b">
        <f t="shared" si="5"/>
        <v>1</v>
      </c>
      <c r="N107" s="23" t="b">
        <v>1</v>
      </c>
      <c r="O107" s="23" t="b">
        <f t="shared" si="6"/>
        <v>1</v>
      </c>
      <c r="P107" s="23" t="b">
        <v>1</v>
      </c>
      <c r="Q107" s="23" t="b">
        <f t="shared" si="7"/>
        <v>1</v>
      </c>
      <c r="R107" s="23" t="b">
        <v>1</v>
      </c>
      <c r="S107" s="23" t="b">
        <f t="shared" si="8"/>
        <v>1</v>
      </c>
      <c r="T107" s="23" t="b">
        <v>1</v>
      </c>
      <c r="U107" s="23" t="b">
        <f t="shared" si="9"/>
        <v>1</v>
      </c>
      <c r="V107" s="23" t="b">
        <v>1</v>
      </c>
      <c r="W107" s="23" t="b">
        <f t="shared" si="10"/>
        <v>1</v>
      </c>
      <c r="X107" s="23" t="b">
        <v>1</v>
      </c>
      <c r="Y107" s="23" t="b">
        <f t="shared" si="11"/>
        <v>1</v>
      </c>
      <c r="Z107" s="23" t="b">
        <v>1</v>
      </c>
      <c r="AA107" s="23" t="b">
        <f t="shared" si="12"/>
        <v>1</v>
      </c>
      <c r="AB107" s="23" t="b">
        <v>1</v>
      </c>
      <c r="AC107" s="23" t="b">
        <f t="shared" si="13"/>
        <v>1</v>
      </c>
      <c r="AD107" s="23" t="b">
        <v>1</v>
      </c>
      <c r="BE107" s="23" t="s">
        <v>1544</v>
      </c>
      <c r="BF107" s="23" t="s">
        <v>2669</v>
      </c>
      <c r="BG107" s="23" t="b">
        <v>1</v>
      </c>
      <c r="BH107" s="23">
        <v>0.093</v>
      </c>
      <c r="BI107" s="23" t="b">
        <v>0</v>
      </c>
      <c r="BJ107" s="23" t="b">
        <v>0</v>
      </c>
      <c r="BK107" s="23" t="b">
        <v>0</v>
      </c>
      <c r="BL107" s="23" t="b">
        <v>0</v>
      </c>
      <c r="BM107" s="23" t="b">
        <v>0</v>
      </c>
      <c r="BN107" s="23" t="b">
        <v>0</v>
      </c>
      <c r="BO107" s="23" t="b">
        <v>0</v>
      </c>
      <c r="BP107" s="23" t="b">
        <v>0</v>
      </c>
      <c r="BQ107" s="23" t="b">
        <v>0</v>
      </c>
      <c r="BR107" s="23" t="b">
        <v>0</v>
      </c>
      <c r="BS107" s="23" t="b">
        <v>0</v>
      </c>
    </row>
    <row r="108" ht="15.75" customHeight="1">
      <c r="A108" s="23" t="s">
        <v>1203</v>
      </c>
      <c r="B108" s="23" t="s">
        <v>2643</v>
      </c>
      <c r="C108" s="23" t="b">
        <v>1</v>
      </c>
      <c r="D108" s="23">
        <v>0.005</v>
      </c>
      <c r="E108" s="23" t="b">
        <f t="shared" si="1"/>
        <v>0</v>
      </c>
      <c r="F108" s="23" t="b">
        <v>0</v>
      </c>
      <c r="G108" s="23" t="b">
        <f t="shared" si="2"/>
        <v>0</v>
      </c>
      <c r="H108" s="23" t="b">
        <v>0</v>
      </c>
      <c r="I108" s="23" t="b">
        <f t="shared" si="3"/>
        <v>0</v>
      </c>
      <c r="J108" s="23" t="b">
        <v>0</v>
      </c>
      <c r="K108" s="23" t="b">
        <f t="shared" si="4"/>
        <v>0</v>
      </c>
      <c r="L108" s="23" t="b">
        <v>0</v>
      </c>
      <c r="M108" s="23" t="b">
        <f t="shared" si="5"/>
        <v>0</v>
      </c>
      <c r="N108" s="23" t="b">
        <v>0</v>
      </c>
      <c r="O108" s="23" t="b">
        <f t="shared" si="6"/>
        <v>0</v>
      </c>
      <c r="P108" s="23" t="b">
        <v>0</v>
      </c>
      <c r="Q108" s="23" t="b">
        <f t="shared" si="7"/>
        <v>0</v>
      </c>
      <c r="R108" s="23" t="b">
        <v>0</v>
      </c>
      <c r="S108" s="23" t="b">
        <f t="shared" si="8"/>
        <v>0</v>
      </c>
      <c r="T108" s="23" t="b">
        <v>0</v>
      </c>
      <c r="U108" s="23" t="b">
        <f t="shared" si="9"/>
        <v>0</v>
      </c>
      <c r="V108" s="23" t="b">
        <v>0</v>
      </c>
      <c r="W108" s="23" t="b">
        <f t="shared" si="10"/>
        <v>0</v>
      </c>
      <c r="X108" s="23" t="b">
        <v>0</v>
      </c>
      <c r="Y108" s="23" t="b">
        <f t="shared" si="11"/>
        <v>0</v>
      </c>
      <c r="Z108" s="23" t="b">
        <v>0</v>
      </c>
      <c r="AA108" s="23" t="b">
        <f t="shared" si="12"/>
        <v>0</v>
      </c>
      <c r="AB108" s="23" t="b">
        <v>0</v>
      </c>
      <c r="AC108" s="23" t="b">
        <f t="shared" si="13"/>
        <v>0</v>
      </c>
      <c r="AD108" s="23" t="b">
        <v>0</v>
      </c>
      <c r="BE108" s="23" t="s">
        <v>1552</v>
      </c>
      <c r="BF108" s="23" t="s">
        <v>2670</v>
      </c>
      <c r="BG108" s="23" t="b">
        <v>1</v>
      </c>
      <c r="BH108" s="23">
        <v>0.037</v>
      </c>
      <c r="BI108" s="23" t="b">
        <v>0</v>
      </c>
      <c r="BJ108" s="23" t="b">
        <v>0</v>
      </c>
      <c r="BK108" s="23" t="b">
        <v>0</v>
      </c>
      <c r="BL108" s="23" t="b">
        <v>0</v>
      </c>
      <c r="BM108" s="23" t="b">
        <v>0</v>
      </c>
      <c r="BN108" s="23" t="b">
        <v>0</v>
      </c>
      <c r="BO108" s="23" t="b">
        <v>0</v>
      </c>
      <c r="BP108" s="23" t="b">
        <v>0</v>
      </c>
      <c r="BQ108" s="23" t="b">
        <v>0</v>
      </c>
      <c r="BR108" s="23" t="b">
        <v>0</v>
      </c>
      <c r="BS108" s="23" t="b">
        <v>0</v>
      </c>
    </row>
    <row r="109" ht="15.75" customHeight="1">
      <c r="A109" s="23" t="s">
        <v>1212</v>
      </c>
      <c r="B109" s="23" t="s">
        <v>2644</v>
      </c>
      <c r="C109" s="23" t="b">
        <v>1</v>
      </c>
      <c r="D109" s="23">
        <v>0.978</v>
      </c>
      <c r="E109" s="23" t="b">
        <f t="shared" si="1"/>
        <v>1</v>
      </c>
      <c r="F109" s="23" t="b">
        <v>1</v>
      </c>
      <c r="G109" s="23" t="b">
        <f t="shared" si="2"/>
        <v>1</v>
      </c>
      <c r="H109" s="23" t="b">
        <v>1</v>
      </c>
      <c r="I109" s="23" t="b">
        <f t="shared" si="3"/>
        <v>1</v>
      </c>
      <c r="J109" s="23" t="b">
        <v>1</v>
      </c>
      <c r="K109" s="23" t="b">
        <f t="shared" si="4"/>
        <v>1</v>
      </c>
      <c r="L109" s="23" t="b">
        <v>1</v>
      </c>
      <c r="M109" s="23" t="b">
        <f t="shared" si="5"/>
        <v>1</v>
      </c>
      <c r="N109" s="23" t="b">
        <v>1</v>
      </c>
      <c r="O109" s="23" t="b">
        <f t="shared" si="6"/>
        <v>1</v>
      </c>
      <c r="P109" s="23" t="b">
        <v>1</v>
      </c>
      <c r="Q109" s="23" t="b">
        <f t="shared" si="7"/>
        <v>1</v>
      </c>
      <c r="R109" s="23" t="b">
        <v>1</v>
      </c>
      <c r="S109" s="23" t="b">
        <f t="shared" si="8"/>
        <v>1</v>
      </c>
      <c r="T109" s="23" t="b">
        <v>1</v>
      </c>
      <c r="U109" s="23" t="b">
        <f t="shared" si="9"/>
        <v>1</v>
      </c>
      <c r="V109" s="23" t="b">
        <v>1</v>
      </c>
      <c r="W109" s="23" t="b">
        <f t="shared" si="10"/>
        <v>1</v>
      </c>
      <c r="X109" s="23" t="b">
        <v>1</v>
      </c>
      <c r="Y109" s="23" t="b">
        <f t="shared" si="11"/>
        <v>1</v>
      </c>
      <c r="Z109" s="23" t="b">
        <v>1</v>
      </c>
      <c r="AA109" s="23" t="b">
        <f t="shared" si="12"/>
        <v>1</v>
      </c>
      <c r="AB109" s="23" t="b">
        <v>1</v>
      </c>
      <c r="AC109" s="23" t="b">
        <f t="shared" si="13"/>
        <v>1</v>
      </c>
      <c r="AD109" s="23" t="b">
        <v>1</v>
      </c>
      <c r="BE109" s="23" t="s">
        <v>1560</v>
      </c>
      <c r="BF109" s="23" t="s">
        <v>2671</v>
      </c>
      <c r="BG109" s="23" t="b">
        <v>1</v>
      </c>
      <c r="BH109" s="23">
        <v>0.015</v>
      </c>
      <c r="BI109" s="23" t="b">
        <v>0</v>
      </c>
      <c r="BJ109" s="23" t="b">
        <v>0</v>
      </c>
      <c r="BK109" s="23" t="b">
        <v>0</v>
      </c>
      <c r="BL109" s="23" t="b">
        <v>0</v>
      </c>
      <c r="BM109" s="23" t="b">
        <v>0</v>
      </c>
      <c r="BN109" s="23" t="b">
        <v>0</v>
      </c>
      <c r="BO109" s="23" t="b">
        <v>0</v>
      </c>
      <c r="BP109" s="23" t="b">
        <v>0</v>
      </c>
      <c r="BQ109" s="23" t="b">
        <v>0</v>
      </c>
      <c r="BR109" s="23" t="b">
        <v>0</v>
      </c>
      <c r="BS109" s="23" t="b">
        <v>0</v>
      </c>
    </row>
    <row r="110" ht="15.75" customHeight="1">
      <c r="A110" s="23" t="s">
        <v>1225</v>
      </c>
      <c r="B110" s="23" t="s">
        <v>2646</v>
      </c>
      <c r="C110" s="23" t="b">
        <v>1</v>
      </c>
      <c r="D110" s="23">
        <v>0.909</v>
      </c>
      <c r="E110" s="23" t="b">
        <f t="shared" si="1"/>
        <v>1</v>
      </c>
      <c r="F110" s="23" t="b">
        <v>1</v>
      </c>
      <c r="G110" s="23" t="b">
        <f t="shared" si="2"/>
        <v>1</v>
      </c>
      <c r="H110" s="23" t="b">
        <v>1</v>
      </c>
      <c r="I110" s="23" t="b">
        <f t="shared" si="3"/>
        <v>1</v>
      </c>
      <c r="J110" s="23" t="b">
        <v>1</v>
      </c>
      <c r="K110" s="23" t="b">
        <f t="shared" si="4"/>
        <v>1</v>
      </c>
      <c r="L110" s="23" t="b">
        <v>1</v>
      </c>
      <c r="M110" s="23" t="b">
        <f t="shared" si="5"/>
        <v>1</v>
      </c>
      <c r="N110" s="23" t="b">
        <v>1</v>
      </c>
      <c r="O110" s="23" t="b">
        <f t="shared" si="6"/>
        <v>1</v>
      </c>
      <c r="P110" s="23" t="b">
        <v>1</v>
      </c>
      <c r="Q110" s="23" t="b">
        <f t="shared" si="7"/>
        <v>1</v>
      </c>
      <c r="R110" s="23" t="b">
        <v>1</v>
      </c>
      <c r="S110" s="23" t="b">
        <f t="shared" si="8"/>
        <v>1</v>
      </c>
      <c r="T110" s="23" t="b">
        <v>1</v>
      </c>
      <c r="U110" s="23" t="b">
        <f t="shared" si="9"/>
        <v>1</v>
      </c>
      <c r="V110" s="23" t="b">
        <v>1</v>
      </c>
      <c r="W110" s="23" t="b">
        <f t="shared" si="10"/>
        <v>1</v>
      </c>
      <c r="X110" s="23" t="b">
        <v>1</v>
      </c>
      <c r="Y110" s="23" t="b">
        <f t="shared" si="11"/>
        <v>1</v>
      </c>
      <c r="Z110" s="23" t="b">
        <v>1</v>
      </c>
      <c r="AA110" s="23" t="b">
        <f t="shared" si="12"/>
        <v>1</v>
      </c>
      <c r="AB110" s="23" t="b">
        <v>1</v>
      </c>
      <c r="AC110" s="23" t="b">
        <f t="shared" si="13"/>
        <v>0</v>
      </c>
      <c r="AD110" s="23" t="b">
        <v>0</v>
      </c>
      <c r="BE110" s="23" t="s">
        <v>1568</v>
      </c>
      <c r="BF110" s="23" t="s">
        <v>2672</v>
      </c>
      <c r="BG110" s="23" t="b">
        <v>1</v>
      </c>
      <c r="BH110" s="23">
        <v>0.466</v>
      </c>
      <c r="BI110" s="23" t="b">
        <v>0</v>
      </c>
      <c r="BJ110" s="23" t="b">
        <v>0</v>
      </c>
      <c r="BK110" s="23" t="b">
        <v>0</v>
      </c>
      <c r="BL110" s="23" t="b">
        <v>0</v>
      </c>
      <c r="BM110" s="23" t="b">
        <v>0</v>
      </c>
      <c r="BN110" s="23" t="b">
        <v>0</v>
      </c>
      <c r="BO110" s="23" t="b">
        <v>0</v>
      </c>
      <c r="BP110" s="23" t="b">
        <v>0</v>
      </c>
      <c r="BQ110" s="23" t="b">
        <v>0</v>
      </c>
      <c r="BR110" s="23" t="b">
        <v>0</v>
      </c>
      <c r="BS110" s="23" t="b">
        <v>1</v>
      </c>
    </row>
    <row r="111" ht="15.75" customHeight="1">
      <c r="A111" s="23" t="s">
        <v>1231</v>
      </c>
      <c r="B111" s="23" t="s">
        <v>2647</v>
      </c>
      <c r="C111" s="23" t="b">
        <v>1</v>
      </c>
      <c r="D111" s="23">
        <v>0.98</v>
      </c>
      <c r="E111" s="23" t="b">
        <f t="shared" si="1"/>
        <v>1</v>
      </c>
      <c r="F111" s="23" t="b">
        <v>1</v>
      </c>
      <c r="G111" s="23" t="b">
        <f t="shared" si="2"/>
        <v>1</v>
      </c>
      <c r="H111" s="23" t="b">
        <v>1</v>
      </c>
      <c r="I111" s="23" t="b">
        <f t="shared" si="3"/>
        <v>1</v>
      </c>
      <c r="J111" s="23" t="b">
        <v>1</v>
      </c>
      <c r="K111" s="23" t="b">
        <f t="shared" si="4"/>
        <v>1</v>
      </c>
      <c r="L111" s="23" t="b">
        <v>1</v>
      </c>
      <c r="M111" s="23" t="b">
        <f t="shared" si="5"/>
        <v>1</v>
      </c>
      <c r="N111" s="23" t="b">
        <v>1</v>
      </c>
      <c r="O111" s="23" t="b">
        <f t="shared" si="6"/>
        <v>1</v>
      </c>
      <c r="P111" s="23" t="b">
        <v>1</v>
      </c>
      <c r="Q111" s="23" t="b">
        <f t="shared" si="7"/>
        <v>1</v>
      </c>
      <c r="R111" s="23" t="b">
        <v>1</v>
      </c>
      <c r="S111" s="23" t="b">
        <f t="shared" si="8"/>
        <v>1</v>
      </c>
      <c r="T111" s="23" t="b">
        <v>1</v>
      </c>
      <c r="U111" s="23" t="b">
        <f t="shared" si="9"/>
        <v>1</v>
      </c>
      <c r="V111" s="23" t="b">
        <v>1</v>
      </c>
      <c r="W111" s="23" t="b">
        <f t="shared" si="10"/>
        <v>1</v>
      </c>
      <c r="X111" s="23" t="b">
        <v>1</v>
      </c>
      <c r="Y111" s="23" t="b">
        <f t="shared" si="11"/>
        <v>1</v>
      </c>
      <c r="Z111" s="23" t="b">
        <v>1</v>
      </c>
      <c r="AA111" s="23" t="b">
        <f t="shared" si="12"/>
        <v>1</v>
      </c>
      <c r="AB111" s="23" t="b">
        <v>1</v>
      </c>
      <c r="AC111" s="23" t="b">
        <f t="shared" si="13"/>
        <v>1</v>
      </c>
      <c r="AD111" s="23" t="b">
        <v>1</v>
      </c>
      <c r="BE111" s="23" t="s">
        <v>1640</v>
      </c>
      <c r="BF111" s="23" t="s">
        <v>2673</v>
      </c>
      <c r="BG111" s="23" t="b">
        <v>1</v>
      </c>
      <c r="BH111" s="23">
        <v>0.793</v>
      </c>
      <c r="BI111" s="23" t="b">
        <v>0</v>
      </c>
      <c r="BJ111" s="23" t="b">
        <v>0</v>
      </c>
      <c r="BK111" s="23" t="b">
        <v>0</v>
      </c>
      <c r="BL111" s="23" t="b">
        <v>0</v>
      </c>
      <c r="BM111" s="23" t="b">
        <v>1</v>
      </c>
      <c r="BN111" s="23" t="b">
        <v>1</v>
      </c>
      <c r="BO111" s="23" t="b">
        <v>1</v>
      </c>
      <c r="BP111" s="23" t="b">
        <v>1</v>
      </c>
      <c r="BQ111" s="23" t="b">
        <v>1</v>
      </c>
      <c r="BR111" s="23" t="b">
        <v>1</v>
      </c>
      <c r="BS111" s="23" t="b">
        <v>1</v>
      </c>
    </row>
    <row r="112" ht="15.75" customHeight="1">
      <c r="A112" s="23" t="s">
        <v>1246</v>
      </c>
      <c r="B112" s="17" t="s">
        <v>2648</v>
      </c>
      <c r="C112" s="23" t="b">
        <v>1</v>
      </c>
      <c r="D112" s="23">
        <v>0.616</v>
      </c>
      <c r="E112" s="23" t="b">
        <f t="shared" si="1"/>
        <v>1</v>
      </c>
      <c r="F112" s="23" t="b">
        <v>1</v>
      </c>
      <c r="G112" s="23" t="b">
        <f t="shared" si="2"/>
        <v>1</v>
      </c>
      <c r="H112" s="23" t="b">
        <v>1</v>
      </c>
      <c r="I112" s="23" t="b">
        <f t="shared" si="3"/>
        <v>1</v>
      </c>
      <c r="J112" s="23" t="b">
        <v>1</v>
      </c>
      <c r="K112" s="23" t="b">
        <f t="shared" si="4"/>
        <v>1</v>
      </c>
      <c r="L112" s="23" t="b">
        <v>1</v>
      </c>
      <c r="M112" s="23" t="b">
        <f t="shared" si="5"/>
        <v>1</v>
      </c>
      <c r="N112" s="23" t="b">
        <v>1</v>
      </c>
      <c r="O112" s="23" t="b">
        <f t="shared" si="6"/>
        <v>1</v>
      </c>
      <c r="P112" s="23" t="b">
        <v>1</v>
      </c>
      <c r="Q112" s="23" t="b">
        <f t="shared" si="7"/>
        <v>0</v>
      </c>
      <c r="R112" s="23" t="b">
        <v>0</v>
      </c>
      <c r="S112" s="23" t="b">
        <f t="shared" si="8"/>
        <v>0</v>
      </c>
      <c r="T112" s="23" t="b">
        <v>0</v>
      </c>
      <c r="U112" s="23" t="b">
        <f t="shared" si="9"/>
        <v>0</v>
      </c>
      <c r="V112" s="23" t="b">
        <v>0</v>
      </c>
      <c r="W112" s="23" t="b">
        <f t="shared" si="10"/>
        <v>0</v>
      </c>
      <c r="X112" s="23" t="b">
        <v>0</v>
      </c>
      <c r="Y112" s="23" t="b">
        <f t="shared" si="11"/>
        <v>0</v>
      </c>
      <c r="Z112" s="23" t="b">
        <v>0</v>
      </c>
      <c r="AA112" s="23" t="b">
        <f t="shared" si="12"/>
        <v>0</v>
      </c>
      <c r="AB112" s="23" t="b">
        <v>0</v>
      </c>
      <c r="AC112" s="23" t="b">
        <f t="shared" si="13"/>
        <v>0</v>
      </c>
      <c r="AD112" s="23" t="b">
        <v>0</v>
      </c>
      <c r="BE112" s="23" t="s">
        <v>1687</v>
      </c>
      <c r="BF112" s="23" t="s">
        <v>2677</v>
      </c>
      <c r="BG112" s="23" t="b">
        <v>1</v>
      </c>
      <c r="BH112" s="23">
        <v>0.785</v>
      </c>
      <c r="BI112" s="23" t="b">
        <v>0</v>
      </c>
      <c r="BJ112" s="23" t="b">
        <v>0</v>
      </c>
      <c r="BK112" s="23" t="b">
        <v>0</v>
      </c>
      <c r="BL112" s="23" t="b">
        <v>0</v>
      </c>
      <c r="BM112" s="23" t="b">
        <v>1</v>
      </c>
      <c r="BN112" s="23" t="b">
        <v>1</v>
      </c>
      <c r="BO112" s="23" t="b">
        <v>1</v>
      </c>
      <c r="BP112" s="23" t="b">
        <v>1</v>
      </c>
      <c r="BQ112" s="23" t="b">
        <v>1</v>
      </c>
      <c r="BR112" s="23" t="b">
        <v>1</v>
      </c>
      <c r="BS112" s="23" t="b">
        <v>1</v>
      </c>
    </row>
    <row r="113" ht="15.75" customHeight="1">
      <c r="A113" s="23" t="s">
        <v>1312</v>
      </c>
      <c r="B113" s="23" t="s">
        <v>2651</v>
      </c>
      <c r="C113" s="23" t="b">
        <v>1</v>
      </c>
      <c r="D113" s="23">
        <v>0.648</v>
      </c>
      <c r="E113" s="23" t="b">
        <f t="shared" si="1"/>
        <v>1</v>
      </c>
      <c r="F113" s="23" t="b">
        <v>1</v>
      </c>
      <c r="G113" s="23" t="b">
        <f t="shared" si="2"/>
        <v>1</v>
      </c>
      <c r="H113" s="23" t="b">
        <v>1</v>
      </c>
      <c r="I113" s="23" t="b">
        <f t="shared" si="3"/>
        <v>1</v>
      </c>
      <c r="J113" s="23" t="b">
        <v>1</v>
      </c>
      <c r="K113" s="23" t="b">
        <f t="shared" si="4"/>
        <v>1</v>
      </c>
      <c r="L113" s="23" t="b">
        <v>1</v>
      </c>
      <c r="M113" s="23" t="b">
        <f t="shared" si="5"/>
        <v>1</v>
      </c>
      <c r="N113" s="23" t="b">
        <v>1</v>
      </c>
      <c r="O113" s="23" t="b">
        <f t="shared" si="6"/>
        <v>1</v>
      </c>
      <c r="P113" s="23" t="b">
        <v>1</v>
      </c>
      <c r="Q113" s="23" t="b">
        <f t="shared" si="7"/>
        <v>0</v>
      </c>
      <c r="R113" s="23" t="b">
        <v>0</v>
      </c>
      <c r="S113" s="23" t="b">
        <f t="shared" si="8"/>
        <v>0</v>
      </c>
      <c r="T113" s="23" t="b">
        <v>0</v>
      </c>
      <c r="U113" s="23" t="b">
        <f t="shared" si="9"/>
        <v>0</v>
      </c>
      <c r="V113" s="23" t="b">
        <v>0</v>
      </c>
      <c r="W113" s="23" t="b">
        <f t="shared" si="10"/>
        <v>0</v>
      </c>
      <c r="X113" s="23" t="b">
        <v>0</v>
      </c>
      <c r="Y113" s="23" t="b">
        <f t="shared" si="11"/>
        <v>0</v>
      </c>
      <c r="Z113" s="23" t="b">
        <v>0</v>
      </c>
      <c r="AA113" s="23" t="b">
        <f t="shared" si="12"/>
        <v>0</v>
      </c>
      <c r="AB113" s="23" t="b">
        <v>0</v>
      </c>
      <c r="AC113" s="23" t="b">
        <f t="shared" si="13"/>
        <v>0</v>
      </c>
      <c r="AD113" s="23" t="b">
        <v>0</v>
      </c>
      <c r="BE113" s="23" t="s">
        <v>1695</v>
      </c>
      <c r="BF113" s="23" t="s">
        <v>2678</v>
      </c>
      <c r="BG113" s="23" t="b">
        <v>1</v>
      </c>
      <c r="BH113" s="23">
        <v>0.273</v>
      </c>
      <c r="BI113" s="23" t="b">
        <v>0</v>
      </c>
      <c r="BJ113" s="23" t="b">
        <v>0</v>
      </c>
      <c r="BK113" s="23" t="b">
        <v>0</v>
      </c>
      <c r="BL113" s="23" t="b">
        <v>0</v>
      </c>
      <c r="BM113" s="23" t="b">
        <v>0</v>
      </c>
      <c r="BN113" s="23" t="b">
        <v>0</v>
      </c>
      <c r="BO113" s="23" t="b">
        <v>0</v>
      </c>
      <c r="BP113" s="23" t="b">
        <v>0</v>
      </c>
      <c r="BQ113" s="23" t="b">
        <v>0</v>
      </c>
      <c r="BR113" s="23" t="b">
        <v>0</v>
      </c>
      <c r="BS113" s="23" t="b">
        <v>0</v>
      </c>
    </row>
    <row r="114" ht="15.75" customHeight="1">
      <c r="A114" s="23" t="s">
        <v>1320</v>
      </c>
      <c r="B114" s="23" t="s">
        <v>2652</v>
      </c>
      <c r="C114" s="23" t="b">
        <v>1</v>
      </c>
      <c r="D114" s="23">
        <v>0.019</v>
      </c>
      <c r="E114" s="23" t="b">
        <f t="shared" si="1"/>
        <v>0</v>
      </c>
      <c r="F114" s="23" t="b">
        <v>0</v>
      </c>
      <c r="G114" s="23" t="b">
        <f t="shared" si="2"/>
        <v>0</v>
      </c>
      <c r="H114" s="23" t="b">
        <v>0</v>
      </c>
      <c r="I114" s="23" t="b">
        <f t="shared" si="3"/>
        <v>0</v>
      </c>
      <c r="J114" s="23" t="b">
        <v>0</v>
      </c>
      <c r="K114" s="23" t="b">
        <f t="shared" si="4"/>
        <v>0</v>
      </c>
      <c r="L114" s="23" t="b">
        <v>0</v>
      </c>
      <c r="M114" s="23" t="b">
        <f t="shared" si="5"/>
        <v>0</v>
      </c>
      <c r="N114" s="23" t="b">
        <v>0</v>
      </c>
      <c r="O114" s="23" t="b">
        <f t="shared" si="6"/>
        <v>0</v>
      </c>
      <c r="P114" s="23" t="b">
        <v>0</v>
      </c>
      <c r="Q114" s="23" t="b">
        <f t="shared" si="7"/>
        <v>0</v>
      </c>
      <c r="R114" s="23" t="b">
        <v>0</v>
      </c>
      <c r="S114" s="23" t="b">
        <f t="shared" si="8"/>
        <v>0</v>
      </c>
      <c r="T114" s="23" t="b">
        <v>0</v>
      </c>
      <c r="U114" s="23" t="b">
        <f t="shared" si="9"/>
        <v>0</v>
      </c>
      <c r="V114" s="23" t="b">
        <v>0</v>
      </c>
      <c r="W114" s="23" t="b">
        <f t="shared" si="10"/>
        <v>0</v>
      </c>
      <c r="X114" s="23" t="b">
        <v>0</v>
      </c>
      <c r="Y114" s="23" t="b">
        <f t="shared" si="11"/>
        <v>0</v>
      </c>
      <c r="Z114" s="23" t="b">
        <v>0</v>
      </c>
      <c r="AA114" s="23" t="b">
        <f t="shared" si="12"/>
        <v>0</v>
      </c>
      <c r="AB114" s="23" t="b">
        <v>0</v>
      </c>
      <c r="AC114" s="23" t="b">
        <f t="shared" si="13"/>
        <v>0</v>
      </c>
      <c r="AD114" s="23" t="b">
        <v>0</v>
      </c>
      <c r="BE114" s="23" t="s">
        <v>1703</v>
      </c>
      <c r="BF114" s="23" t="s">
        <v>2679</v>
      </c>
      <c r="BG114" s="23" t="b">
        <v>1</v>
      </c>
      <c r="BH114" s="23">
        <v>0.916</v>
      </c>
      <c r="BI114" s="23" t="b">
        <v>0</v>
      </c>
      <c r="BJ114" s="23" t="b">
        <v>1</v>
      </c>
      <c r="BK114" s="23" t="b">
        <v>1</v>
      </c>
      <c r="BL114" s="23" t="b">
        <v>1</v>
      </c>
      <c r="BM114" s="23" t="b">
        <v>1</v>
      </c>
      <c r="BN114" s="23" t="b">
        <v>1</v>
      </c>
      <c r="BO114" s="23" t="b">
        <v>1</v>
      </c>
      <c r="BP114" s="23" t="b">
        <v>1</v>
      </c>
      <c r="BQ114" s="23" t="b">
        <v>1</v>
      </c>
      <c r="BR114" s="23" t="b">
        <v>1</v>
      </c>
      <c r="BS114" s="23" t="b">
        <v>1</v>
      </c>
    </row>
    <row r="115" ht="15.75" customHeight="1">
      <c r="A115" s="23" t="s">
        <v>1380</v>
      </c>
      <c r="B115" s="23" t="s">
        <v>2654</v>
      </c>
      <c r="C115" s="23" t="b">
        <v>0</v>
      </c>
      <c r="D115" s="23">
        <v>0.986</v>
      </c>
      <c r="E115" s="23" t="b">
        <f t="shared" si="1"/>
        <v>1</v>
      </c>
      <c r="F115" s="23" t="b">
        <v>0</v>
      </c>
      <c r="G115" s="23" t="b">
        <f t="shared" si="2"/>
        <v>1</v>
      </c>
      <c r="H115" s="23" t="b">
        <v>0</v>
      </c>
      <c r="I115" s="23" t="b">
        <f t="shared" si="3"/>
        <v>1</v>
      </c>
      <c r="J115" s="23" t="b">
        <v>0</v>
      </c>
      <c r="K115" s="23" t="b">
        <f t="shared" si="4"/>
        <v>1</v>
      </c>
      <c r="L115" s="23" t="b">
        <v>0</v>
      </c>
      <c r="M115" s="23" t="b">
        <f t="shared" si="5"/>
        <v>1</v>
      </c>
      <c r="N115" s="23" t="b">
        <v>0</v>
      </c>
      <c r="O115" s="23" t="b">
        <f t="shared" si="6"/>
        <v>1</v>
      </c>
      <c r="P115" s="23" t="b">
        <v>0</v>
      </c>
      <c r="Q115" s="23" t="b">
        <f t="shared" si="7"/>
        <v>1</v>
      </c>
      <c r="R115" s="23" t="b">
        <v>0</v>
      </c>
      <c r="S115" s="23" t="b">
        <f t="shared" si="8"/>
        <v>1</v>
      </c>
      <c r="T115" s="23" t="b">
        <v>0</v>
      </c>
      <c r="U115" s="23" t="b">
        <f t="shared" si="9"/>
        <v>1</v>
      </c>
      <c r="V115" s="23" t="b">
        <v>0</v>
      </c>
      <c r="W115" s="23" t="b">
        <f t="shared" si="10"/>
        <v>1</v>
      </c>
      <c r="X115" s="23" t="b">
        <v>0</v>
      </c>
      <c r="Y115" s="23" t="b">
        <f t="shared" si="11"/>
        <v>1</v>
      </c>
      <c r="Z115" s="23" t="b">
        <v>0</v>
      </c>
      <c r="AA115" s="23" t="b">
        <f t="shared" si="12"/>
        <v>1</v>
      </c>
      <c r="AB115" s="23" t="b">
        <v>0</v>
      </c>
      <c r="AC115" s="23" t="b">
        <f t="shared" si="13"/>
        <v>1</v>
      </c>
      <c r="AD115" s="23" t="b">
        <v>0</v>
      </c>
      <c r="BE115" s="23" t="s">
        <v>1711</v>
      </c>
      <c r="BF115" s="23" t="s">
        <v>2680</v>
      </c>
      <c r="BG115" s="23" t="b">
        <v>1</v>
      </c>
      <c r="BH115" s="23">
        <v>0.352</v>
      </c>
      <c r="BI115" s="23" t="b">
        <v>0</v>
      </c>
      <c r="BJ115" s="23" t="b">
        <v>0</v>
      </c>
      <c r="BK115" s="23" t="b">
        <v>0</v>
      </c>
      <c r="BL115" s="23" t="b">
        <v>0</v>
      </c>
      <c r="BM115" s="23" t="b">
        <v>0</v>
      </c>
      <c r="BN115" s="23" t="b">
        <v>0</v>
      </c>
      <c r="BO115" s="23" t="b">
        <v>0</v>
      </c>
      <c r="BP115" s="23" t="b">
        <v>0</v>
      </c>
      <c r="BQ115" s="23" t="b">
        <v>0</v>
      </c>
      <c r="BR115" s="23" t="b">
        <v>0</v>
      </c>
      <c r="BS115" s="23" t="b">
        <v>0</v>
      </c>
    </row>
    <row r="116" ht="15.75" customHeight="1">
      <c r="A116" s="23" t="s">
        <v>1397</v>
      </c>
      <c r="B116" s="23" t="s">
        <v>2542</v>
      </c>
      <c r="C116" s="23" t="b">
        <v>1</v>
      </c>
      <c r="D116" s="23">
        <v>0.452</v>
      </c>
      <c r="E116" s="23" t="b">
        <f t="shared" si="1"/>
        <v>1</v>
      </c>
      <c r="F116" s="23" t="b">
        <v>1</v>
      </c>
      <c r="G116" s="23" t="b">
        <f t="shared" si="2"/>
        <v>1</v>
      </c>
      <c r="H116" s="23" t="b">
        <v>1</v>
      </c>
      <c r="I116" s="23" t="b">
        <f t="shared" si="3"/>
        <v>1</v>
      </c>
      <c r="J116" s="23" t="b">
        <v>1</v>
      </c>
      <c r="K116" s="23" t="b">
        <f t="shared" si="4"/>
        <v>0</v>
      </c>
      <c r="L116" s="23" t="b">
        <v>0</v>
      </c>
      <c r="M116" s="23" t="b">
        <f t="shared" si="5"/>
        <v>0</v>
      </c>
      <c r="N116" s="23" t="b">
        <v>0</v>
      </c>
      <c r="O116" s="23" t="b">
        <f t="shared" si="6"/>
        <v>0</v>
      </c>
      <c r="P116" s="23" t="b">
        <v>0</v>
      </c>
      <c r="Q116" s="23" t="b">
        <f t="shared" si="7"/>
        <v>0</v>
      </c>
      <c r="R116" s="23" t="b">
        <v>0</v>
      </c>
      <c r="S116" s="23" t="b">
        <f t="shared" si="8"/>
        <v>0</v>
      </c>
      <c r="T116" s="23" t="b">
        <v>0</v>
      </c>
      <c r="U116" s="23" t="b">
        <f t="shared" si="9"/>
        <v>0</v>
      </c>
      <c r="V116" s="23" t="b">
        <v>0</v>
      </c>
      <c r="W116" s="23" t="b">
        <f t="shared" si="10"/>
        <v>0</v>
      </c>
      <c r="X116" s="23" t="b">
        <v>0</v>
      </c>
      <c r="Y116" s="23" t="b">
        <f t="shared" si="11"/>
        <v>0</v>
      </c>
      <c r="Z116" s="23" t="b">
        <v>0</v>
      </c>
      <c r="AA116" s="23" t="b">
        <f t="shared" si="12"/>
        <v>0</v>
      </c>
      <c r="AB116" s="23" t="b">
        <v>0</v>
      </c>
      <c r="AC116" s="23" t="b">
        <f t="shared" si="13"/>
        <v>0</v>
      </c>
      <c r="AD116" s="23" t="b">
        <v>0</v>
      </c>
      <c r="BE116" s="23" t="s">
        <v>1719</v>
      </c>
      <c r="BF116" s="23" t="s">
        <v>2681</v>
      </c>
      <c r="BG116" s="23" t="b">
        <v>1</v>
      </c>
      <c r="BH116" s="23">
        <v>0.168</v>
      </c>
      <c r="BI116" s="23" t="b">
        <v>0</v>
      </c>
      <c r="BJ116" s="23" t="b">
        <v>0</v>
      </c>
      <c r="BK116" s="23" t="b">
        <v>0</v>
      </c>
      <c r="BL116" s="23" t="b">
        <v>0</v>
      </c>
      <c r="BM116" s="23" t="b">
        <v>0</v>
      </c>
      <c r="BN116" s="23" t="b">
        <v>0</v>
      </c>
      <c r="BO116" s="23" t="b">
        <v>0</v>
      </c>
      <c r="BP116" s="23" t="b">
        <v>0</v>
      </c>
      <c r="BQ116" s="23" t="b">
        <v>0</v>
      </c>
      <c r="BR116" s="23" t="b">
        <v>0</v>
      </c>
      <c r="BS116" s="23" t="b">
        <v>0</v>
      </c>
    </row>
    <row r="117" ht="15.75" customHeight="1">
      <c r="A117" s="23" t="s">
        <v>1411</v>
      </c>
      <c r="B117" s="23" t="s">
        <v>2655</v>
      </c>
      <c r="C117" s="23" t="b">
        <v>1</v>
      </c>
      <c r="D117" s="23">
        <v>0.185</v>
      </c>
      <c r="E117" s="23" t="b">
        <f t="shared" si="1"/>
        <v>0</v>
      </c>
      <c r="F117" s="23" t="b">
        <v>0</v>
      </c>
      <c r="G117" s="23" t="b">
        <f t="shared" si="2"/>
        <v>0</v>
      </c>
      <c r="H117" s="23" t="b">
        <v>0</v>
      </c>
      <c r="I117" s="23" t="b">
        <f t="shared" si="3"/>
        <v>0</v>
      </c>
      <c r="J117" s="23" t="b">
        <v>0</v>
      </c>
      <c r="K117" s="23" t="b">
        <f t="shared" si="4"/>
        <v>0</v>
      </c>
      <c r="L117" s="23" t="b">
        <v>0</v>
      </c>
      <c r="M117" s="23" t="b">
        <f t="shared" si="5"/>
        <v>0</v>
      </c>
      <c r="N117" s="23" t="b">
        <v>0</v>
      </c>
      <c r="O117" s="23" t="b">
        <f t="shared" si="6"/>
        <v>0</v>
      </c>
      <c r="P117" s="23" t="b">
        <v>0</v>
      </c>
      <c r="Q117" s="23" t="b">
        <f t="shared" si="7"/>
        <v>0</v>
      </c>
      <c r="R117" s="23" t="b">
        <v>0</v>
      </c>
      <c r="S117" s="23" t="b">
        <f t="shared" si="8"/>
        <v>0</v>
      </c>
      <c r="T117" s="23" t="b">
        <v>0</v>
      </c>
      <c r="U117" s="23" t="b">
        <f t="shared" si="9"/>
        <v>0</v>
      </c>
      <c r="V117" s="23" t="b">
        <v>0</v>
      </c>
      <c r="W117" s="23" t="b">
        <f t="shared" si="10"/>
        <v>0</v>
      </c>
      <c r="X117" s="23" t="b">
        <v>0</v>
      </c>
      <c r="Y117" s="23" t="b">
        <f t="shared" si="11"/>
        <v>0</v>
      </c>
      <c r="Z117" s="23" t="b">
        <v>0</v>
      </c>
      <c r="AA117" s="23" t="b">
        <f t="shared" si="12"/>
        <v>0</v>
      </c>
      <c r="AB117" s="23" t="b">
        <v>0</v>
      </c>
      <c r="AC117" s="23" t="b">
        <f t="shared" si="13"/>
        <v>0</v>
      </c>
      <c r="AD117" s="23" t="b">
        <v>0</v>
      </c>
      <c r="BE117" s="23" t="s">
        <v>1759</v>
      </c>
      <c r="BF117" s="23" t="s">
        <v>2684</v>
      </c>
      <c r="BG117" s="23" t="b">
        <v>1</v>
      </c>
      <c r="BH117" s="23">
        <v>0.963</v>
      </c>
      <c r="BI117" s="23" t="b">
        <v>1</v>
      </c>
      <c r="BJ117" s="23" t="b">
        <v>1</v>
      </c>
      <c r="BK117" s="23" t="b">
        <v>1</v>
      </c>
      <c r="BL117" s="23" t="b">
        <v>1</v>
      </c>
      <c r="BM117" s="23" t="b">
        <v>1</v>
      </c>
      <c r="BN117" s="23" t="b">
        <v>1</v>
      </c>
      <c r="BO117" s="23" t="b">
        <v>1</v>
      </c>
      <c r="BP117" s="23" t="b">
        <v>1</v>
      </c>
      <c r="BQ117" s="23" t="b">
        <v>1</v>
      </c>
      <c r="BR117" s="23" t="b">
        <v>1</v>
      </c>
      <c r="BS117" s="23" t="b">
        <v>1</v>
      </c>
    </row>
    <row r="118" ht="15.75" customHeight="1">
      <c r="A118" s="23" t="s">
        <v>1416</v>
      </c>
      <c r="B118" s="23" t="s">
        <v>2656</v>
      </c>
      <c r="C118" s="23" t="b">
        <v>1</v>
      </c>
      <c r="D118" s="23">
        <v>0.613</v>
      </c>
      <c r="E118" s="23" t="b">
        <f t="shared" si="1"/>
        <v>1</v>
      </c>
      <c r="F118" s="23" t="b">
        <v>1</v>
      </c>
      <c r="G118" s="23" t="b">
        <f t="shared" si="2"/>
        <v>1</v>
      </c>
      <c r="H118" s="23" t="b">
        <v>1</v>
      </c>
      <c r="I118" s="23" t="b">
        <f t="shared" si="3"/>
        <v>1</v>
      </c>
      <c r="J118" s="23" t="b">
        <v>1</v>
      </c>
      <c r="K118" s="23" t="b">
        <f t="shared" si="4"/>
        <v>1</v>
      </c>
      <c r="L118" s="23" t="b">
        <v>1</v>
      </c>
      <c r="M118" s="23" t="b">
        <f t="shared" si="5"/>
        <v>1</v>
      </c>
      <c r="N118" s="23" t="b">
        <v>1</v>
      </c>
      <c r="O118" s="23" t="b">
        <f t="shared" si="6"/>
        <v>1</v>
      </c>
      <c r="P118" s="23" t="b">
        <v>1</v>
      </c>
      <c r="Q118" s="23" t="b">
        <f t="shared" si="7"/>
        <v>0</v>
      </c>
      <c r="R118" s="23" t="b">
        <v>0</v>
      </c>
      <c r="S118" s="23" t="b">
        <f t="shared" si="8"/>
        <v>0</v>
      </c>
      <c r="T118" s="23" t="b">
        <v>0</v>
      </c>
      <c r="U118" s="23" t="b">
        <f t="shared" si="9"/>
        <v>0</v>
      </c>
      <c r="V118" s="23" t="b">
        <v>0</v>
      </c>
      <c r="W118" s="23" t="b">
        <f t="shared" si="10"/>
        <v>0</v>
      </c>
      <c r="X118" s="23" t="b">
        <v>0</v>
      </c>
      <c r="Y118" s="23" t="b">
        <f t="shared" si="11"/>
        <v>0</v>
      </c>
      <c r="Z118" s="23" t="b">
        <v>0</v>
      </c>
      <c r="AA118" s="23" t="b">
        <f t="shared" si="12"/>
        <v>0</v>
      </c>
      <c r="AB118" s="23" t="b">
        <v>0</v>
      </c>
      <c r="AC118" s="23" t="b">
        <f t="shared" si="13"/>
        <v>0</v>
      </c>
      <c r="AD118" s="23" t="b">
        <v>0</v>
      </c>
      <c r="BE118" s="23" t="s">
        <v>1782</v>
      </c>
      <c r="BF118" s="23" t="s">
        <v>2686</v>
      </c>
      <c r="BG118" s="23" t="b">
        <v>1</v>
      </c>
      <c r="BH118" s="23">
        <v>0.943</v>
      </c>
      <c r="BI118" s="23" t="b">
        <v>0</v>
      </c>
      <c r="BJ118" s="23" t="b">
        <v>1</v>
      </c>
      <c r="BK118" s="23" t="b">
        <v>1</v>
      </c>
      <c r="BL118" s="23" t="b">
        <v>1</v>
      </c>
      <c r="BM118" s="23" t="b">
        <v>1</v>
      </c>
      <c r="BN118" s="23" t="b">
        <v>1</v>
      </c>
      <c r="BO118" s="23" t="b">
        <v>1</v>
      </c>
      <c r="BP118" s="23" t="b">
        <v>1</v>
      </c>
      <c r="BQ118" s="23" t="b">
        <v>1</v>
      </c>
      <c r="BR118" s="23" t="b">
        <v>1</v>
      </c>
      <c r="BS118" s="23" t="b">
        <v>1</v>
      </c>
    </row>
    <row r="119" ht="15.75" customHeight="1">
      <c r="A119" s="23" t="s">
        <v>1421</v>
      </c>
      <c r="B119" s="23" t="s">
        <v>2657</v>
      </c>
      <c r="C119" s="23" t="b">
        <v>1</v>
      </c>
      <c r="D119" s="23">
        <v>0.884</v>
      </c>
      <c r="E119" s="23" t="b">
        <f t="shared" si="1"/>
        <v>1</v>
      </c>
      <c r="F119" s="23" t="b">
        <v>1</v>
      </c>
      <c r="G119" s="23" t="b">
        <f t="shared" si="2"/>
        <v>1</v>
      </c>
      <c r="H119" s="23" t="b">
        <v>1</v>
      </c>
      <c r="I119" s="23" t="b">
        <f t="shared" si="3"/>
        <v>1</v>
      </c>
      <c r="J119" s="23" t="b">
        <v>1</v>
      </c>
      <c r="K119" s="23" t="b">
        <f t="shared" si="4"/>
        <v>1</v>
      </c>
      <c r="L119" s="23" t="b">
        <v>1</v>
      </c>
      <c r="M119" s="23" t="b">
        <f t="shared" si="5"/>
        <v>1</v>
      </c>
      <c r="N119" s="23" t="b">
        <v>1</v>
      </c>
      <c r="O119" s="23" t="b">
        <f t="shared" si="6"/>
        <v>1</v>
      </c>
      <c r="P119" s="23" t="b">
        <v>1</v>
      </c>
      <c r="Q119" s="23" t="b">
        <f t="shared" si="7"/>
        <v>1</v>
      </c>
      <c r="R119" s="23" t="b">
        <v>1</v>
      </c>
      <c r="S119" s="23" t="b">
        <f t="shared" si="8"/>
        <v>1</v>
      </c>
      <c r="T119" s="23" t="b">
        <v>1</v>
      </c>
      <c r="U119" s="23" t="b">
        <f t="shared" si="9"/>
        <v>1</v>
      </c>
      <c r="V119" s="23" t="b">
        <v>1</v>
      </c>
      <c r="W119" s="23" t="b">
        <f t="shared" si="10"/>
        <v>1</v>
      </c>
      <c r="X119" s="23" t="b">
        <v>1</v>
      </c>
      <c r="Y119" s="23" t="b">
        <f t="shared" si="11"/>
        <v>1</v>
      </c>
      <c r="Z119" s="23" t="b">
        <v>1</v>
      </c>
      <c r="AA119" s="23" t="b">
        <f t="shared" si="12"/>
        <v>0</v>
      </c>
      <c r="AB119" s="23" t="b">
        <v>0</v>
      </c>
      <c r="AC119" s="23" t="b">
        <f t="shared" si="13"/>
        <v>0</v>
      </c>
      <c r="AD119" s="23" t="b">
        <v>0</v>
      </c>
      <c r="BE119" s="23" t="s">
        <v>1821</v>
      </c>
      <c r="BF119" s="23" t="s">
        <v>2687</v>
      </c>
      <c r="BG119" s="23" t="b">
        <v>1</v>
      </c>
      <c r="BH119" s="23">
        <v>0.154</v>
      </c>
      <c r="BI119" s="23" t="b">
        <v>0</v>
      </c>
      <c r="BJ119" s="23" t="b">
        <v>0</v>
      </c>
      <c r="BK119" s="23" t="b">
        <v>0</v>
      </c>
      <c r="BL119" s="23" t="b">
        <v>0</v>
      </c>
      <c r="BM119" s="23" t="b">
        <v>0</v>
      </c>
      <c r="BN119" s="23" t="b">
        <v>0</v>
      </c>
      <c r="BO119" s="23" t="b">
        <v>0</v>
      </c>
      <c r="BP119" s="23" t="b">
        <v>0</v>
      </c>
      <c r="BQ119" s="23" t="b">
        <v>0</v>
      </c>
      <c r="BR119" s="23" t="b">
        <v>0</v>
      </c>
      <c r="BS119" s="23" t="b">
        <v>0</v>
      </c>
    </row>
    <row r="120" ht="15.75" customHeight="1">
      <c r="A120" s="23" t="s">
        <v>1426</v>
      </c>
      <c r="B120" s="23" t="s">
        <v>2546</v>
      </c>
      <c r="C120" s="23" t="b">
        <v>0</v>
      </c>
      <c r="D120" s="23">
        <v>0.693</v>
      </c>
      <c r="E120" s="23" t="b">
        <f t="shared" si="1"/>
        <v>1</v>
      </c>
      <c r="F120" s="23" t="b">
        <v>0</v>
      </c>
      <c r="G120" s="23" t="b">
        <f t="shared" si="2"/>
        <v>1</v>
      </c>
      <c r="H120" s="23" t="b">
        <v>0</v>
      </c>
      <c r="I120" s="23" t="b">
        <f t="shared" si="3"/>
        <v>1</v>
      </c>
      <c r="J120" s="23" t="b">
        <v>0</v>
      </c>
      <c r="K120" s="23" t="b">
        <f t="shared" si="4"/>
        <v>1</v>
      </c>
      <c r="L120" s="23" t="b">
        <v>0</v>
      </c>
      <c r="M120" s="23" t="b">
        <f t="shared" si="5"/>
        <v>1</v>
      </c>
      <c r="N120" s="23" t="b">
        <v>0</v>
      </c>
      <c r="O120" s="23" t="b">
        <f t="shared" si="6"/>
        <v>1</v>
      </c>
      <c r="P120" s="23" t="b">
        <v>0</v>
      </c>
      <c r="Q120" s="23" t="b">
        <f t="shared" si="7"/>
        <v>1</v>
      </c>
      <c r="R120" s="23" t="b">
        <v>0</v>
      </c>
      <c r="S120" s="23" t="b">
        <f t="shared" si="8"/>
        <v>0</v>
      </c>
      <c r="T120" s="23" t="b">
        <v>1</v>
      </c>
      <c r="U120" s="23" t="b">
        <f t="shared" si="9"/>
        <v>0</v>
      </c>
      <c r="V120" s="23" t="b">
        <v>1</v>
      </c>
      <c r="W120" s="23" t="b">
        <f t="shared" si="10"/>
        <v>0</v>
      </c>
      <c r="X120" s="23" t="b">
        <v>1</v>
      </c>
      <c r="Y120" s="23" t="b">
        <f t="shared" si="11"/>
        <v>0</v>
      </c>
      <c r="Z120" s="23" t="b">
        <v>1</v>
      </c>
      <c r="AA120" s="23" t="b">
        <f t="shared" si="12"/>
        <v>0</v>
      </c>
      <c r="AB120" s="23" t="b">
        <v>1</v>
      </c>
      <c r="AC120" s="23" t="b">
        <f t="shared" si="13"/>
        <v>0</v>
      </c>
      <c r="AD120" s="23" t="b">
        <v>1</v>
      </c>
      <c r="BE120" s="23" t="s">
        <v>1845</v>
      </c>
      <c r="BF120" s="23" t="s">
        <v>2689</v>
      </c>
      <c r="BG120" s="23" t="b">
        <v>1</v>
      </c>
      <c r="BH120" s="23">
        <v>0.617</v>
      </c>
      <c r="BI120" s="23" t="b">
        <v>0</v>
      </c>
      <c r="BJ120" s="23" t="b">
        <v>0</v>
      </c>
      <c r="BK120" s="23" t="b">
        <v>0</v>
      </c>
      <c r="BL120" s="23" t="b">
        <v>0</v>
      </c>
      <c r="BM120" s="23" t="b">
        <v>0</v>
      </c>
      <c r="BN120" s="23" t="b">
        <v>0</v>
      </c>
      <c r="BO120" s="23" t="b">
        <v>0</v>
      </c>
      <c r="BP120" s="23" t="b">
        <v>1</v>
      </c>
      <c r="BQ120" s="23" t="b">
        <v>1</v>
      </c>
      <c r="BR120" s="23" t="b">
        <v>1</v>
      </c>
      <c r="BS120" s="23" t="b">
        <v>1</v>
      </c>
    </row>
    <row r="121" ht="15.75" customHeight="1">
      <c r="A121" s="23" t="s">
        <v>1431</v>
      </c>
      <c r="B121" s="23" t="s">
        <v>2658</v>
      </c>
      <c r="C121" s="23" t="b">
        <v>1</v>
      </c>
      <c r="D121" s="23">
        <v>0.651</v>
      </c>
      <c r="E121" s="23" t="b">
        <f t="shared" si="1"/>
        <v>1</v>
      </c>
      <c r="F121" s="23" t="b">
        <v>1</v>
      </c>
      <c r="G121" s="23" t="b">
        <f t="shared" si="2"/>
        <v>1</v>
      </c>
      <c r="H121" s="23" t="b">
        <v>1</v>
      </c>
      <c r="I121" s="23" t="b">
        <f t="shared" si="3"/>
        <v>1</v>
      </c>
      <c r="J121" s="23" t="b">
        <v>1</v>
      </c>
      <c r="K121" s="23" t="b">
        <f t="shared" si="4"/>
        <v>1</v>
      </c>
      <c r="L121" s="23" t="b">
        <v>1</v>
      </c>
      <c r="M121" s="23" t="b">
        <f t="shared" si="5"/>
        <v>1</v>
      </c>
      <c r="N121" s="23" t="b">
        <v>1</v>
      </c>
      <c r="O121" s="23" t="b">
        <f t="shared" si="6"/>
        <v>1</v>
      </c>
      <c r="P121" s="23" t="b">
        <v>1</v>
      </c>
      <c r="Q121" s="23" t="b">
        <f t="shared" si="7"/>
        <v>1</v>
      </c>
      <c r="R121" s="23" t="b">
        <v>1</v>
      </c>
      <c r="S121" s="23" t="b">
        <f t="shared" si="8"/>
        <v>0</v>
      </c>
      <c r="T121" s="23" t="b">
        <v>0</v>
      </c>
      <c r="U121" s="23" t="b">
        <f t="shared" si="9"/>
        <v>0</v>
      </c>
      <c r="V121" s="23" t="b">
        <v>0</v>
      </c>
      <c r="W121" s="23" t="b">
        <f t="shared" si="10"/>
        <v>0</v>
      </c>
      <c r="X121" s="23" t="b">
        <v>0</v>
      </c>
      <c r="Y121" s="23" t="b">
        <f t="shared" si="11"/>
        <v>0</v>
      </c>
      <c r="Z121" s="23" t="b">
        <v>0</v>
      </c>
      <c r="AA121" s="23" t="b">
        <f t="shared" si="12"/>
        <v>0</v>
      </c>
      <c r="AB121" s="23" t="b">
        <v>0</v>
      </c>
      <c r="AC121" s="23" t="b">
        <f t="shared" si="13"/>
        <v>0</v>
      </c>
      <c r="AD121" s="23" t="b">
        <v>0</v>
      </c>
      <c r="BE121" s="23" t="s">
        <v>1876</v>
      </c>
      <c r="BF121" s="23" t="s">
        <v>2691</v>
      </c>
      <c r="BG121" s="23" t="b">
        <v>1</v>
      </c>
      <c r="BH121" s="23">
        <v>0.88</v>
      </c>
      <c r="BI121" s="23" t="b">
        <v>0</v>
      </c>
      <c r="BJ121" s="23" t="b">
        <v>0</v>
      </c>
      <c r="BK121" s="23" t="b">
        <v>1</v>
      </c>
      <c r="BL121" s="23" t="b">
        <v>1</v>
      </c>
      <c r="BM121" s="23" t="b">
        <v>1</v>
      </c>
      <c r="BN121" s="23" t="b">
        <v>1</v>
      </c>
      <c r="BO121" s="23" t="b">
        <v>1</v>
      </c>
      <c r="BP121" s="23" t="b">
        <v>1</v>
      </c>
      <c r="BQ121" s="23" t="b">
        <v>1</v>
      </c>
      <c r="BR121" s="23" t="b">
        <v>1</v>
      </c>
      <c r="BS121" s="23" t="b">
        <v>1</v>
      </c>
    </row>
    <row r="122" ht="15.75" customHeight="1">
      <c r="A122" s="23" t="s">
        <v>1436</v>
      </c>
      <c r="B122" s="23" t="s">
        <v>2548</v>
      </c>
      <c r="C122" s="23" t="b">
        <v>1</v>
      </c>
      <c r="D122" s="23">
        <v>0.187</v>
      </c>
      <c r="E122" s="23" t="b">
        <f t="shared" si="1"/>
        <v>0</v>
      </c>
      <c r="F122" s="23" t="b">
        <v>0</v>
      </c>
      <c r="G122" s="23" t="b">
        <f t="shared" si="2"/>
        <v>0</v>
      </c>
      <c r="H122" s="23" t="b">
        <v>0</v>
      </c>
      <c r="I122" s="23" t="b">
        <f t="shared" si="3"/>
        <v>0</v>
      </c>
      <c r="J122" s="23" t="b">
        <v>0</v>
      </c>
      <c r="K122" s="23" t="b">
        <f t="shared" si="4"/>
        <v>0</v>
      </c>
      <c r="L122" s="23" t="b">
        <v>0</v>
      </c>
      <c r="M122" s="23" t="b">
        <f t="shared" si="5"/>
        <v>0</v>
      </c>
      <c r="N122" s="23" t="b">
        <v>0</v>
      </c>
      <c r="O122" s="23" t="b">
        <f t="shared" si="6"/>
        <v>0</v>
      </c>
      <c r="P122" s="23" t="b">
        <v>0</v>
      </c>
      <c r="Q122" s="23" t="b">
        <f t="shared" si="7"/>
        <v>0</v>
      </c>
      <c r="R122" s="23" t="b">
        <v>0</v>
      </c>
      <c r="S122" s="23" t="b">
        <f t="shared" si="8"/>
        <v>0</v>
      </c>
      <c r="T122" s="23" t="b">
        <v>0</v>
      </c>
      <c r="U122" s="23" t="b">
        <f t="shared" si="9"/>
        <v>0</v>
      </c>
      <c r="V122" s="23" t="b">
        <v>0</v>
      </c>
      <c r="W122" s="23" t="b">
        <f t="shared" si="10"/>
        <v>0</v>
      </c>
      <c r="X122" s="23" t="b">
        <v>0</v>
      </c>
      <c r="Y122" s="23" t="b">
        <f t="shared" si="11"/>
        <v>0</v>
      </c>
      <c r="Z122" s="23" t="b">
        <v>0</v>
      </c>
      <c r="AA122" s="23" t="b">
        <f t="shared" si="12"/>
        <v>0</v>
      </c>
      <c r="AB122" s="23" t="b">
        <v>0</v>
      </c>
      <c r="AC122" s="23" t="b">
        <f t="shared" si="13"/>
        <v>0</v>
      </c>
      <c r="AD122" s="23" t="b">
        <v>0</v>
      </c>
      <c r="BE122" s="23" t="s">
        <v>1892</v>
      </c>
      <c r="BF122" s="23" t="s">
        <v>2693</v>
      </c>
      <c r="BG122" s="23" t="b">
        <v>1</v>
      </c>
      <c r="BH122" s="23">
        <v>0.594</v>
      </c>
      <c r="BI122" s="23" t="b">
        <v>0</v>
      </c>
      <c r="BJ122" s="23" t="b">
        <v>0</v>
      </c>
      <c r="BK122" s="23" t="b">
        <v>0</v>
      </c>
      <c r="BL122" s="23" t="b">
        <v>0</v>
      </c>
      <c r="BM122" s="23" t="b">
        <v>0</v>
      </c>
      <c r="BN122" s="23" t="b">
        <v>0</v>
      </c>
      <c r="BO122" s="23" t="b">
        <v>0</v>
      </c>
      <c r="BP122" s="23" t="b">
        <v>0</v>
      </c>
      <c r="BQ122" s="23" t="b">
        <v>1</v>
      </c>
      <c r="BR122" s="23" t="b">
        <v>1</v>
      </c>
      <c r="BS122" s="23" t="b">
        <v>1</v>
      </c>
    </row>
    <row r="123" ht="15.75" customHeight="1">
      <c r="A123" s="23" t="s">
        <v>1441</v>
      </c>
      <c r="B123" s="23" t="s">
        <v>2659</v>
      </c>
      <c r="C123" s="23" t="b">
        <v>1</v>
      </c>
      <c r="D123" s="23">
        <v>0.191</v>
      </c>
      <c r="E123" s="23" t="b">
        <f t="shared" si="1"/>
        <v>0</v>
      </c>
      <c r="F123" s="23" t="b">
        <v>0</v>
      </c>
      <c r="G123" s="23" t="b">
        <f t="shared" si="2"/>
        <v>0</v>
      </c>
      <c r="H123" s="23" t="b">
        <v>0</v>
      </c>
      <c r="I123" s="23" t="b">
        <f t="shared" si="3"/>
        <v>0</v>
      </c>
      <c r="J123" s="23" t="b">
        <v>0</v>
      </c>
      <c r="K123" s="23" t="b">
        <f t="shared" si="4"/>
        <v>0</v>
      </c>
      <c r="L123" s="23" t="b">
        <v>0</v>
      </c>
      <c r="M123" s="23" t="b">
        <f t="shared" si="5"/>
        <v>0</v>
      </c>
      <c r="N123" s="23" t="b">
        <v>0</v>
      </c>
      <c r="O123" s="23" t="b">
        <f t="shared" si="6"/>
        <v>0</v>
      </c>
      <c r="P123" s="23" t="b">
        <v>0</v>
      </c>
      <c r="Q123" s="23" t="b">
        <f t="shared" si="7"/>
        <v>0</v>
      </c>
      <c r="R123" s="23" t="b">
        <v>0</v>
      </c>
      <c r="S123" s="23" t="b">
        <f t="shared" si="8"/>
        <v>0</v>
      </c>
      <c r="T123" s="23" t="b">
        <v>0</v>
      </c>
      <c r="U123" s="23" t="b">
        <f t="shared" si="9"/>
        <v>0</v>
      </c>
      <c r="V123" s="23" t="b">
        <v>0</v>
      </c>
      <c r="W123" s="23" t="b">
        <f t="shared" si="10"/>
        <v>0</v>
      </c>
      <c r="X123" s="23" t="b">
        <v>0</v>
      </c>
      <c r="Y123" s="23" t="b">
        <f t="shared" si="11"/>
        <v>0</v>
      </c>
      <c r="Z123" s="23" t="b">
        <v>0</v>
      </c>
      <c r="AA123" s="23" t="b">
        <f t="shared" si="12"/>
        <v>0</v>
      </c>
      <c r="AB123" s="23" t="b">
        <v>0</v>
      </c>
      <c r="AC123" s="23" t="b">
        <f t="shared" si="13"/>
        <v>0</v>
      </c>
      <c r="AD123" s="23" t="b">
        <v>0</v>
      </c>
      <c r="BE123" s="23" t="s">
        <v>1957</v>
      </c>
      <c r="BF123" s="23" t="s">
        <v>2558</v>
      </c>
      <c r="BG123" s="23" t="b">
        <v>1</v>
      </c>
      <c r="BH123" s="23">
        <v>0.297</v>
      </c>
      <c r="BI123" s="23" t="b">
        <v>0</v>
      </c>
      <c r="BJ123" s="23" t="b">
        <v>0</v>
      </c>
      <c r="BK123" s="23" t="b">
        <v>0</v>
      </c>
      <c r="BL123" s="23" t="b">
        <v>0</v>
      </c>
      <c r="BM123" s="23" t="b">
        <v>0</v>
      </c>
      <c r="BN123" s="23" t="b">
        <v>0</v>
      </c>
      <c r="BO123" s="23" t="b">
        <v>0</v>
      </c>
      <c r="BP123" s="23" t="b">
        <v>0</v>
      </c>
      <c r="BQ123" s="23" t="b">
        <v>0</v>
      </c>
      <c r="BR123" s="23" t="b">
        <v>0</v>
      </c>
      <c r="BS123" s="23" t="b">
        <v>0</v>
      </c>
    </row>
    <row r="124" ht="15.75" customHeight="1">
      <c r="A124" s="23" t="s">
        <v>1446</v>
      </c>
      <c r="B124" s="23" t="s">
        <v>2550</v>
      </c>
      <c r="C124" s="23" t="b">
        <v>1</v>
      </c>
      <c r="D124" s="23">
        <v>0.44</v>
      </c>
      <c r="E124" s="23" t="b">
        <f t="shared" si="1"/>
        <v>1</v>
      </c>
      <c r="F124" s="23" t="b">
        <v>1</v>
      </c>
      <c r="G124" s="23" t="b">
        <f t="shared" si="2"/>
        <v>1</v>
      </c>
      <c r="H124" s="23" t="b">
        <v>1</v>
      </c>
      <c r="I124" s="23" t="b">
        <f t="shared" si="3"/>
        <v>0</v>
      </c>
      <c r="J124" s="23" t="b">
        <v>0</v>
      </c>
      <c r="K124" s="23" t="b">
        <f t="shared" si="4"/>
        <v>0</v>
      </c>
      <c r="L124" s="23" t="b">
        <v>0</v>
      </c>
      <c r="M124" s="23" t="b">
        <f t="shared" si="5"/>
        <v>0</v>
      </c>
      <c r="N124" s="23" t="b">
        <v>0</v>
      </c>
      <c r="O124" s="23" t="b">
        <f t="shared" si="6"/>
        <v>0</v>
      </c>
      <c r="P124" s="23" t="b">
        <v>0</v>
      </c>
      <c r="Q124" s="23" t="b">
        <f t="shared" si="7"/>
        <v>0</v>
      </c>
      <c r="R124" s="23" t="b">
        <v>0</v>
      </c>
      <c r="S124" s="23" t="b">
        <f t="shared" si="8"/>
        <v>0</v>
      </c>
      <c r="T124" s="23" t="b">
        <v>0</v>
      </c>
      <c r="U124" s="23" t="b">
        <f t="shared" si="9"/>
        <v>0</v>
      </c>
      <c r="V124" s="23" t="b">
        <v>0</v>
      </c>
      <c r="W124" s="23" t="b">
        <f t="shared" si="10"/>
        <v>0</v>
      </c>
      <c r="X124" s="23" t="b">
        <v>0</v>
      </c>
      <c r="Y124" s="23" t="b">
        <f t="shared" si="11"/>
        <v>0</v>
      </c>
      <c r="Z124" s="23" t="b">
        <v>0</v>
      </c>
      <c r="AA124" s="23" t="b">
        <f t="shared" si="12"/>
        <v>0</v>
      </c>
      <c r="AB124" s="23" t="b">
        <v>0</v>
      </c>
      <c r="AC124" s="23" t="b">
        <f t="shared" si="13"/>
        <v>0</v>
      </c>
      <c r="AD124" s="23" t="b">
        <v>0</v>
      </c>
      <c r="BE124" s="23" t="s">
        <v>1965</v>
      </c>
      <c r="BF124" s="23" t="s">
        <v>2560</v>
      </c>
      <c r="BG124" s="23" t="b">
        <v>1</v>
      </c>
      <c r="BH124" s="23">
        <v>0.56</v>
      </c>
      <c r="BI124" s="23" t="b">
        <v>0</v>
      </c>
      <c r="BJ124" s="23" t="b">
        <v>0</v>
      </c>
      <c r="BK124" s="23" t="b">
        <v>0</v>
      </c>
      <c r="BL124" s="23" t="b">
        <v>0</v>
      </c>
      <c r="BM124" s="23" t="b">
        <v>0</v>
      </c>
      <c r="BN124" s="23" t="b">
        <v>0</v>
      </c>
      <c r="BO124" s="23" t="b">
        <v>0</v>
      </c>
      <c r="BP124" s="23" t="b">
        <v>0</v>
      </c>
      <c r="BQ124" s="23" t="b">
        <v>1</v>
      </c>
      <c r="BR124" s="23" t="b">
        <v>1</v>
      </c>
      <c r="BS124" s="23" t="b">
        <v>1</v>
      </c>
    </row>
    <row r="125" ht="15.75" customHeight="1">
      <c r="A125" s="23" t="s">
        <v>1461</v>
      </c>
      <c r="B125" s="23" t="s">
        <v>2660</v>
      </c>
      <c r="C125" s="23" t="b">
        <v>1</v>
      </c>
      <c r="D125" s="23">
        <v>0.005</v>
      </c>
      <c r="E125" s="23" t="b">
        <f t="shared" si="1"/>
        <v>0</v>
      </c>
      <c r="F125" s="23" t="b">
        <v>0</v>
      </c>
      <c r="G125" s="23" t="b">
        <f t="shared" si="2"/>
        <v>0</v>
      </c>
      <c r="H125" s="23" t="b">
        <v>0</v>
      </c>
      <c r="I125" s="23" t="b">
        <f t="shared" si="3"/>
        <v>0</v>
      </c>
      <c r="J125" s="23" t="b">
        <v>0</v>
      </c>
      <c r="K125" s="23" t="b">
        <f t="shared" si="4"/>
        <v>0</v>
      </c>
      <c r="L125" s="23" t="b">
        <v>0</v>
      </c>
      <c r="M125" s="23" t="b">
        <f t="shared" si="5"/>
        <v>0</v>
      </c>
      <c r="N125" s="23" t="b">
        <v>0</v>
      </c>
      <c r="O125" s="23" t="b">
        <f t="shared" si="6"/>
        <v>0</v>
      </c>
      <c r="P125" s="23" t="b">
        <v>0</v>
      </c>
      <c r="Q125" s="23" t="b">
        <f t="shared" si="7"/>
        <v>0</v>
      </c>
      <c r="R125" s="23" t="b">
        <v>0</v>
      </c>
      <c r="S125" s="23" t="b">
        <f t="shared" si="8"/>
        <v>0</v>
      </c>
      <c r="T125" s="23" t="b">
        <v>0</v>
      </c>
      <c r="U125" s="23" t="b">
        <f t="shared" si="9"/>
        <v>0</v>
      </c>
      <c r="V125" s="23" t="b">
        <v>0</v>
      </c>
      <c r="W125" s="23" t="b">
        <f t="shared" si="10"/>
        <v>0</v>
      </c>
      <c r="X125" s="23" t="b">
        <v>0</v>
      </c>
      <c r="Y125" s="23" t="b">
        <f t="shared" si="11"/>
        <v>0</v>
      </c>
      <c r="Z125" s="23" t="b">
        <v>0</v>
      </c>
      <c r="AA125" s="23" t="b">
        <f t="shared" si="12"/>
        <v>0</v>
      </c>
      <c r="AB125" s="23" t="b">
        <v>0</v>
      </c>
      <c r="AC125" s="23" t="b">
        <f t="shared" si="13"/>
        <v>0</v>
      </c>
      <c r="AD125" s="23" t="b">
        <v>0</v>
      </c>
      <c r="BE125" s="23" t="s">
        <v>1971</v>
      </c>
      <c r="BF125" s="23" t="s">
        <v>2562</v>
      </c>
      <c r="BG125" s="23" t="b">
        <v>1</v>
      </c>
      <c r="BH125" s="23">
        <v>0.54</v>
      </c>
      <c r="BI125" s="23" t="b">
        <v>0</v>
      </c>
      <c r="BJ125" s="23" t="b">
        <v>0</v>
      </c>
      <c r="BK125" s="23" t="b">
        <v>0</v>
      </c>
      <c r="BL125" s="23" t="b">
        <v>0</v>
      </c>
      <c r="BM125" s="23" t="b">
        <v>0</v>
      </c>
      <c r="BN125" s="23" t="b">
        <v>0</v>
      </c>
      <c r="BO125" s="23" t="b">
        <v>0</v>
      </c>
      <c r="BP125" s="23" t="b">
        <v>0</v>
      </c>
      <c r="BQ125" s="23" t="b">
        <v>0</v>
      </c>
      <c r="BR125" s="23" t="b">
        <v>1</v>
      </c>
      <c r="BS125" s="23" t="b">
        <v>1</v>
      </c>
    </row>
    <row r="126" ht="15.75" customHeight="1">
      <c r="A126" s="23" t="s">
        <v>1469</v>
      </c>
      <c r="B126" s="23" t="s">
        <v>2661</v>
      </c>
      <c r="C126" s="23" t="b">
        <v>1</v>
      </c>
      <c r="D126" s="23">
        <v>0.283</v>
      </c>
      <c r="E126" s="23" t="b">
        <f t="shared" si="1"/>
        <v>0</v>
      </c>
      <c r="F126" s="23" t="b">
        <v>0</v>
      </c>
      <c r="G126" s="23" t="b">
        <f t="shared" si="2"/>
        <v>0</v>
      </c>
      <c r="H126" s="23" t="b">
        <v>0</v>
      </c>
      <c r="I126" s="23" t="b">
        <f t="shared" si="3"/>
        <v>0</v>
      </c>
      <c r="J126" s="23" t="b">
        <v>0</v>
      </c>
      <c r="K126" s="23" t="b">
        <f t="shared" si="4"/>
        <v>0</v>
      </c>
      <c r="L126" s="23" t="b">
        <v>0</v>
      </c>
      <c r="M126" s="23" t="b">
        <f t="shared" si="5"/>
        <v>0</v>
      </c>
      <c r="N126" s="23" t="b">
        <v>0</v>
      </c>
      <c r="O126" s="23" t="b">
        <f t="shared" si="6"/>
        <v>0</v>
      </c>
      <c r="P126" s="23" t="b">
        <v>0</v>
      </c>
      <c r="Q126" s="23" t="b">
        <f t="shared" si="7"/>
        <v>0</v>
      </c>
      <c r="R126" s="23" t="b">
        <v>0</v>
      </c>
      <c r="S126" s="23" t="b">
        <f t="shared" si="8"/>
        <v>0</v>
      </c>
      <c r="T126" s="23" t="b">
        <v>0</v>
      </c>
      <c r="U126" s="23" t="b">
        <f t="shared" si="9"/>
        <v>0</v>
      </c>
      <c r="V126" s="23" t="b">
        <v>0</v>
      </c>
      <c r="W126" s="23" t="b">
        <f t="shared" si="10"/>
        <v>0</v>
      </c>
      <c r="X126" s="23" t="b">
        <v>0</v>
      </c>
      <c r="Y126" s="23" t="b">
        <f t="shared" si="11"/>
        <v>0</v>
      </c>
      <c r="Z126" s="23" t="b">
        <v>0</v>
      </c>
      <c r="AA126" s="23" t="b">
        <f t="shared" si="12"/>
        <v>0</v>
      </c>
      <c r="AB126" s="23" t="b">
        <v>0</v>
      </c>
      <c r="AC126" s="23" t="b">
        <f t="shared" si="13"/>
        <v>0</v>
      </c>
      <c r="AD126" s="23" t="b">
        <v>0</v>
      </c>
      <c r="BE126" s="23" t="s">
        <v>1978</v>
      </c>
      <c r="BF126" s="23" t="s">
        <v>2564</v>
      </c>
      <c r="BG126" s="23" t="b">
        <v>1</v>
      </c>
      <c r="BH126" s="23">
        <v>0.072</v>
      </c>
      <c r="BI126" s="23" t="b">
        <v>0</v>
      </c>
      <c r="BJ126" s="23" t="b">
        <v>0</v>
      </c>
      <c r="BK126" s="23" t="b">
        <v>0</v>
      </c>
      <c r="BL126" s="23" t="b">
        <v>0</v>
      </c>
      <c r="BM126" s="23" t="b">
        <v>0</v>
      </c>
      <c r="BN126" s="23" t="b">
        <v>0</v>
      </c>
      <c r="BO126" s="23" t="b">
        <v>0</v>
      </c>
      <c r="BP126" s="23" t="b">
        <v>0</v>
      </c>
      <c r="BQ126" s="23" t="b">
        <v>0</v>
      </c>
      <c r="BR126" s="23" t="b">
        <v>0</v>
      </c>
      <c r="BS126" s="23" t="b">
        <v>0</v>
      </c>
    </row>
    <row r="127" ht="15.75" customHeight="1">
      <c r="A127" s="23" t="s">
        <v>1475</v>
      </c>
      <c r="B127" s="23" t="s">
        <v>2662</v>
      </c>
      <c r="C127" s="23" t="b">
        <v>1</v>
      </c>
      <c r="D127" s="23">
        <v>0.867</v>
      </c>
      <c r="E127" s="23" t="b">
        <f t="shared" si="1"/>
        <v>1</v>
      </c>
      <c r="F127" s="23" t="b">
        <v>1</v>
      </c>
      <c r="G127" s="23" t="b">
        <f t="shared" si="2"/>
        <v>1</v>
      </c>
      <c r="H127" s="23" t="b">
        <v>1</v>
      </c>
      <c r="I127" s="23" t="b">
        <f t="shared" si="3"/>
        <v>1</v>
      </c>
      <c r="J127" s="23" t="b">
        <v>1</v>
      </c>
      <c r="K127" s="23" t="b">
        <f t="shared" si="4"/>
        <v>1</v>
      </c>
      <c r="L127" s="23" t="b">
        <v>1</v>
      </c>
      <c r="M127" s="23" t="b">
        <f t="shared" si="5"/>
        <v>1</v>
      </c>
      <c r="N127" s="23" t="b">
        <v>1</v>
      </c>
      <c r="O127" s="23" t="b">
        <f t="shared" si="6"/>
        <v>1</v>
      </c>
      <c r="P127" s="23" t="b">
        <v>1</v>
      </c>
      <c r="Q127" s="23" t="b">
        <f t="shared" si="7"/>
        <v>1</v>
      </c>
      <c r="R127" s="23" t="b">
        <v>1</v>
      </c>
      <c r="S127" s="23" t="b">
        <f t="shared" si="8"/>
        <v>1</v>
      </c>
      <c r="T127" s="23" t="b">
        <v>1</v>
      </c>
      <c r="U127" s="23" t="b">
        <f t="shared" si="9"/>
        <v>1</v>
      </c>
      <c r="V127" s="23" t="b">
        <v>1</v>
      </c>
      <c r="W127" s="23" t="b">
        <f t="shared" si="10"/>
        <v>1</v>
      </c>
      <c r="X127" s="23" t="b">
        <v>1</v>
      </c>
      <c r="Y127" s="23" t="b">
        <f t="shared" si="11"/>
        <v>1</v>
      </c>
      <c r="Z127" s="23" t="b">
        <v>1</v>
      </c>
      <c r="AA127" s="23" t="b">
        <f t="shared" si="12"/>
        <v>0</v>
      </c>
      <c r="AB127" s="23" t="b">
        <v>0</v>
      </c>
      <c r="AC127" s="23" t="b">
        <f t="shared" si="13"/>
        <v>0</v>
      </c>
      <c r="AD127" s="23" t="b">
        <v>0</v>
      </c>
      <c r="BE127" s="23" t="s">
        <v>1994</v>
      </c>
      <c r="BF127" s="23" t="s">
        <v>2694</v>
      </c>
      <c r="BG127" s="23" t="b">
        <v>1</v>
      </c>
      <c r="BH127" s="23">
        <v>0.028</v>
      </c>
      <c r="BI127" s="23" t="b">
        <v>0</v>
      </c>
      <c r="BJ127" s="23" t="b">
        <v>0</v>
      </c>
      <c r="BK127" s="23" t="b">
        <v>0</v>
      </c>
      <c r="BL127" s="23" t="b">
        <v>0</v>
      </c>
      <c r="BM127" s="23" t="b">
        <v>0</v>
      </c>
      <c r="BN127" s="23" t="b">
        <v>0</v>
      </c>
      <c r="BO127" s="23" t="b">
        <v>0</v>
      </c>
      <c r="BP127" s="23" t="b">
        <v>0</v>
      </c>
      <c r="BQ127" s="23" t="b">
        <v>0</v>
      </c>
      <c r="BR127" s="23" t="b">
        <v>0</v>
      </c>
      <c r="BS127" s="23" t="b">
        <v>0</v>
      </c>
    </row>
    <row r="128" ht="15.75" customHeight="1">
      <c r="A128" s="23" t="s">
        <v>1482</v>
      </c>
      <c r="B128" s="23" t="s">
        <v>2724</v>
      </c>
      <c r="C128" s="23" t="b">
        <v>1</v>
      </c>
      <c r="D128" s="23">
        <v>0.041</v>
      </c>
      <c r="E128" s="23" t="b">
        <f t="shared" si="1"/>
        <v>0</v>
      </c>
      <c r="F128" s="23" t="b">
        <v>0</v>
      </c>
      <c r="G128" s="23" t="b">
        <f t="shared" si="2"/>
        <v>0</v>
      </c>
      <c r="H128" s="23" t="b">
        <v>0</v>
      </c>
      <c r="I128" s="23" t="b">
        <f t="shared" si="3"/>
        <v>0</v>
      </c>
      <c r="J128" s="23" t="b">
        <v>0</v>
      </c>
      <c r="K128" s="23" t="b">
        <f t="shared" si="4"/>
        <v>0</v>
      </c>
      <c r="L128" s="23" t="b">
        <v>0</v>
      </c>
      <c r="M128" s="23" t="b">
        <f t="shared" si="5"/>
        <v>0</v>
      </c>
      <c r="N128" s="23" t="b">
        <v>0</v>
      </c>
      <c r="O128" s="23" t="b">
        <f t="shared" si="6"/>
        <v>0</v>
      </c>
      <c r="P128" s="23" t="b">
        <v>0</v>
      </c>
      <c r="Q128" s="23" t="b">
        <f t="shared" si="7"/>
        <v>0</v>
      </c>
      <c r="R128" s="23" t="b">
        <v>0</v>
      </c>
      <c r="S128" s="23" t="b">
        <f t="shared" si="8"/>
        <v>0</v>
      </c>
      <c r="T128" s="23" t="b">
        <v>0</v>
      </c>
      <c r="U128" s="23" t="b">
        <f t="shared" si="9"/>
        <v>0</v>
      </c>
      <c r="V128" s="23" t="b">
        <v>0</v>
      </c>
      <c r="W128" s="23" t="b">
        <f t="shared" si="10"/>
        <v>0</v>
      </c>
      <c r="X128" s="23" t="b">
        <v>0</v>
      </c>
      <c r="Y128" s="23" t="b">
        <f t="shared" si="11"/>
        <v>0</v>
      </c>
      <c r="Z128" s="23" t="b">
        <v>0</v>
      </c>
      <c r="AA128" s="23" t="b">
        <f t="shared" si="12"/>
        <v>0</v>
      </c>
      <c r="AB128" s="23" t="b">
        <v>0</v>
      </c>
      <c r="AC128" s="23" t="b">
        <f t="shared" si="13"/>
        <v>0</v>
      </c>
      <c r="AD128" s="23" t="b">
        <v>0</v>
      </c>
      <c r="BE128" s="23" t="s">
        <v>2000</v>
      </c>
      <c r="BF128" s="23" t="s">
        <v>2695</v>
      </c>
      <c r="BG128" s="23" t="b">
        <v>1</v>
      </c>
      <c r="BH128" s="23">
        <v>0.025</v>
      </c>
      <c r="BI128" s="23" t="b">
        <v>0</v>
      </c>
      <c r="BJ128" s="23" t="b">
        <v>0</v>
      </c>
      <c r="BK128" s="23" t="b">
        <v>0</v>
      </c>
      <c r="BL128" s="23" t="b">
        <v>0</v>
      </c>
      <c r="BM128" s="23" t="b">
        <v>0</v>
      </c>
      <c r="BN128" s="23" t="b">
        <v>0</v>
      </c>
      <c r="BO128" s="23" t="b">
        <v>0</v>
      </c>
      <c r="BP128" s="23" t="b">
        <v>0</v>
      </c>
      <c r="BQ128" s="23" t="b">
        <v>0</v>
      </c>
      <c r="BR128" s="23" t="b">
        <v>0</v>
      </c>
      <c r="BS128" s="23" t="b">
        <v>0</v>
      </c>
    </row>
    <row r="129" ht="15.75" customHeight="1">
      <c r="A129" s="23" t="s">
        <v>1490</v>
      </c>
      <c r="B129" s="23" t="s">
        <v>2663</v>
      </c>
      <c r="C129" s="23" t="b">
        <v>1</v>
      </c>
      <c r="D129" s="23">
        <v>0.661</v>
      </c>
      <c r="E129" s="23" t="b">
        <f t="shared" si="1"/>
        <v>1</v>
      </c>
      <c r="F129" s="23" t="b">
        <v>1</v>
      </c>
      <c r="G129" s="23" t="b">
        <f t="shared" si="2"/>
        <v>1</v>
      </c>
      <c r="H129" s="23" t="b">
        <v>1</v>
      </c>
      <c r="I129" s="23" t="b">
        <f t="shared" si="3"/>
        <v>1</v>
      </c>
      <c r="J129" s="23" t="b">
        <v>1</v>
      </c>
      <c r="K129" s="23" t="b">
        <f t="shared" si="4"/>
        <v>1</v>
      </c>
      <c r="L129" s="23" t="b">
        <v>1</v>
      </c>
      <c r="M129" s="23" t="b">
        <f t="shared" si="5"/>
        <v>1</v>
      </c>
      <c r="N129" s="23" t="b">
        <v>1</v>
      </c>
      <c r="O129" s="23" t="b">
        <f t="shared" si="6"/>
        <v>1</v>
      </c>
      <c r="P129" s="23" t="b">
        <v>1</v>
      </c>
      <c r="Q129" s="23" t="b">
        <f t="shared" si="7"/>
        <v>1</v>
      </c>
      <c r="R129" s="23" t="b">
        <v>1</v>
      </c>
      <c r="S129" s="23" t="b">
        <f t="shared" si="8"/>
        <v>0</v>
      </c>
      <c r="T129" s="23" t="b">
        <v>0</v>
      </c>
      <c r="U129" s="23" t="b">
        <f t="shared" si="9"/>
        <v>0</v>
      </c>
      <c r="V129" s="23" t="b">
        <v>0</v>
      </c>
      <c r="W129" s="23" t="b">
        <f t="shared" si="10"/>
        <v>0</v>
      </c>
      <c r="X129" s="23" t="b">
        <v>0</v>
      </c>
      <c r="Y129" s="23" t="b">
        <f t="shared" si="11"/>
        <v>0</v>
      </c>
      <c r="Z129" s="23" t="b">
        <v>0</v>
      </c>
      <c r="AA129" s="23" t="b">
        <f t="shared" si="12"/>
        <v>0</v>
      </c>
      <c r="AB129" s="23" t="b">
        <v>0</v>
      </c>
      <c r="AC129" s="23" t="b">
        <f t="shared" si="13"/>
        <v>0</v>
      </c>
      <c r="AD129" s="23" t="b">
        <v>0</v>
      </c>
      <c r="BE129" s="23" t="s">
        <v>2006</v>
      </c>
      <c r="BF129" s="23" t="s">
        <v>2566</v>
      </c>
      <c r="BG129" s="23" t="b">
        <v>1</v>
      </c>
      <c r="BH129" s="23">
        <v>0.049</v>
      </c>
      <c r="BI129" s="23" t="b">
        <v>0</v>
      </c>
      <c r="BJ129" s="23" t="b">
        <v>0</v>
      </c>
      <c r="BK129" s="23" t="b">
        <v>0</v>
      </c>
      <c r="BL129" s="23" t="b">
        <v>0</v>
      </c>
      <c r="BM129" s="23" t="b">
        <v>0</v>
      </c>
      <c r="BN129" s="23" t="b">
        <v>0</v>
      </c>
      <c r="BO129" s="23" t="b">
        <v>0</v>
      </c>
      <c r="BP129" s="23" t="b">
        <v>0</v>
      </c>
      <c r="BQ129" s="23" t="b">
        <v>0</v>
      </c>
      <c r="BR129" s="23" t="b">
        <v>0</v>
      </c>
      <c r="BS129" s="23" t="b">
        <v>0</v>
      </c>
    </row>
    <row r="130" ht="15.75" customHeight="1">
      <c r="A130" s="23" t="s">
        <v>1497</v>
      </c>
      <c r="B130" s="23" t="s">
        <v>2664</v>
      </c>
      <c r="C130" s="23" t="b">
        <v>1</v>
      </c>
      <c r="D130" s="23">
        <v>0.065</v>
      </c>
      <c r="E130" s="23" t="b">
        <f t="shared" si="1"/>
        <v>0</v>
      </c>
      <c r="F130" s="23" t="b">
        <v>0</v>
      </c>
      <c r="G130" s="23" t="b">
        <f t="shared" si="2"/>
        <v>0</v>
      </c>
      <c r="H130" s="23" t="b">
        <v>0</v>
      </c>
      <c r="I130" s="23" t="b">
        <f t="shared" si="3"/>
        <v>0</v>
      </c>
      <c r="J130" s="23" t="b">
        <v>0</v>
      </c>
      <c r="K130" s="23" t="b">
        <f t="shared" si="4"/>
        <v>0</v>
      </c>
      <c r="L130" s="23" t="b">
        <v>0</v>
      </c>
      <c r="M130" s="23" t="b">
        <f t="shared" si="5"/>
        <v>0</v>
      </c>
      <c r="N130" s="23" t="b">
        <v>0</v>
      </c>
      <c r="O130" s="23" t="b">
        <f t="shared" si="6"/>
        <v>0</v>
      </c>
      <c r="P130" s="23" t="b">
        <v>0</v>
      </c>
      <c r="Q130" s="23" t="b">
        <f t="shared" si="7"/>
        <v>0</v>
      </c>
      <c r="R130" s="23" t="b">
        <v>0</v>
      </c>
      <c r="S130" s="23" t="b">
        <f t="shared" si="8"/>
        <v>0</v>
      </c>
      <c r="T130" s="23" t="b">
        <v>0</v>
      </c>
      <c r="U130" s="23" t="b">
        <f t="shared" si="9"/>
        <v>0</v>
      </c>
      <c r="V130" s="23" t="b">
        <v>0</v>
      </c>
      <c r="W130" s="23" t="b">
        <f t="shared" si="10"/>
        <v>0</v>
      </c>
      <c r="X130" s="23" t="b">
        <v>0</v>
      </c>
      <c r="Y130" s="23" t="b">
        <f t="shared" si="11"/>
        <v>0</v>
      </c>
      <c r="Z130" s="23" t="b">
        <v>0</v>
      </c>
      <c r="AA130" s="23" t="b">
        <f t="shared" si="12"/>
        <v>0</v>
      </c>
      <c r="AB130" s="23" t="b">
        <v>0</v>
      </c>
      <c r="AC130" s="23" t="b">
        <f t="shared" si="13"/>
        <v>0</v>
      </c>
      <c r="AD130" s="23" t="b">
        <v>0</v>
      </c>
      <c r="BE130" s="23" t="s">
        <v>2015</v>
      </c>
      <c r="BF130" s="23" t="s">
        <v>2696</v>
      </c>
      <c r="BG130" s="23" t="b">
        <v>1</v>
      </c>
      <c r="BH130" s="23">
        <v>0.664</v>
      </c>
      <c r="BI130" s="23" t="b">
        <v>0</v>
      </c>
      <c r="BJ130" s="23" t="b">
        <v>0</v>
      </c>
      <c r="BK130" s="23" t="b">
        <v>0</v>
      </c>
      <c r="BL130" s="23" t="b">
        <v>0</v>
      </c>
      <c r="BM130" s="23" t="b">
        <v>0</v>
      </c>
      <c r="BN130" s="23" t="b">
        <v>0</v>
      </c>
      <c r="BO130" s="23" t="b">
        <v>1</v>
      </c>
      <c r="BP130" s="23" t="b">
        <v>1</v>
      </c>
      <c r="BQ130" s="23" t="b">
        <v>1</v>
      </c>
      <c r="BR130" s="23" t="b">
        <v>1</v>
      </c>
      <c r="BS130" s="23" t="b">
        <v>1</v>
      </c>
    </row>
    <row r="131" ht="15.75" customHeight="1">
      <c r="A131" s="23" t="s">
        <v>1503</v>
      </c>
      <c r="B131" s="23" t="s">
        <v>2665</v>
      </c>
      <c r="C131" s="23" t="b">
        <v>1</v>
      </c>
      <c r="D131" s="23">
        <v>0.021</v>
      </c>
      <c r="E131" s="23" t="b">
        <f t="shared" si="1"/>
        <v>0</v>
      </c>
      <c r="F131" s="23" t="b">
        <v>0</v>
      </c>
      <c r="G131" s="23" t="b">
        <f t="shared" si="2"/>
        <v>0</v>
      </c>
      <c r="H131" s="23" t="b">
        <v>0</v>
      </c>
      <c r="I131" s="23" t="b">
        <f t="shared" si="3"/>
        <v>0</v>
      </c>
      <c r="J131" s="23" t="b">
        <v>0</v>
      </c>
      <c r="K131" s="23" t="b">
        <f t="shared" si="4"/>
        <v>0</v>
      </c>
      <c r="L131" s="23" t="b">
        <v>0</v>
      </c>
      <c r="M131" s="23" t="b">
        <f t="shared" si="5"/>
        <v>0</v>
      </c>
      <c r="N131" s="23" t="b">
        <v>0</v>
      </c>
      <c r="O131" s="23" t="b">
        <f t="shared" si="6"/>
        <v>0</v>
      </c>
      <c r="P131" s="23" t="b">
        <v>0</v>
      </c>
      <c r="Q131" s="23" t="b">
        <f t="shared" si="7"/>
        <v>0</v>
      </c>
      <c r="R131" s="23" t="b">
        <v>0</v>
      </c>
      <c r="S131" s="23" t="b">
        <f t="shared" si="8"/>
        <v>0</v>
      </c>
      <c r="T131" s="23" t="b">
        <v>0</v>
      </c>
      <c r="U131" s="23" t="b">
        <f t="shared" si="9"/>
        <v>0</v>
      </c>
      <c r="V131" s="23" t="b">
        <v>0</v>
      </c>
      <c r="W131" s="23" t="b">
        <f t="shared" si="10"/>
        <v>0</v>
      </c>
      <c r="X131" s="23" t="b">
        <v>0</v>
      </c>
      <c r="Y131" s="23" t="b">
        <f t="shared" si="11"/>
        <v>0</v>
      </c>
      <c r="Z131" s="23" t="b">
        <v>0</v>
      </c>
      <c r="AA131" s="23" t="b">
        <f t="shared" si="12"/>
        <v>0</v>
      </c>
      <c r="AB131" s="23" t="b">
        <v>0</v>
      </c>
      <c r="AC131" s="23" t="b">
        <f t="shared" si="13"/>
        <v>0</v>
      </c>
      <c r="AD131" s="23" t="b">
        <v>0</v>
      </c>
      <c r="BE131" s="23" t="s">
        <v>2024</v>
      </c>
      <c r="BF131" s="23" t="s">
        <v>2568</v>
      </c>
      <c r="BG131" s="23" t="b">
        <v>1</v>
      </c>
      <c r="BH131" s="23">
        <v>0.323</v>
      </c>
      <c r="BI131" s="23" t="b">
        <v>0</v>
      </c>
      <c r="BJ131" s="23" t="b">
        <v>0</v>
      </c>
      <c r="BK131" s="23" t="b">
        <v>0</v>
      </c>
      <c r="BL131" s="23" t="b">
        <v>0</v>
      </c>
      <c r="BM131" s="23" t="b">
        <v>0</v>
      </c>
      <c r="BN131" s="23" t="b">
        <v>0</v>
      </c>
      <c r="BO131" s="23" t="b">
        <v>0</v>
      </c>
      <c r="BP131" s="23" t="b">
        <v>0</v>
      </c>
      <c r="BQ131" s="23" t="b">
        <v>0</v>
      </c>
      <c r="BR131" s="23" t="b">
        <v>0</v>
      </c>
      <c r="BS131" s="23" t="b">
        <v>0</v>
      </c>
    </row>
    <row r="132" ht="15.75" customHeight="1">
      <c r="A132" s="23" t="s">
        <v>1519</v>
      </c>
      <c r="B132" s="23" t="s">
        <v>2667</v>
      </c>
      <c r="C132" s="23" t="b">
        <v>1</v>
      </c>
      <c r="D132" s="23">
        <v>0.94</v>
      </c>
      <c r="E132" s="23" t="b">
        <f t="shared" si="1"/>
        <v>1</v>
      </c>
      <c r="F132" s="23" t="b">
        <v>1</v>
      </c>
      <c r="G132" s="23" t="b">
        <f t="shared" si="2"/>
        <v>1</v>
      </c>
      <c r="H132" s="23" t="b">
        <v>1</v>
      </c>
      <c r="I132" s="23" t="b">
        <f t="shared" si="3"/>
        <v>1</v>
      </c>
      <c r="J132" s="23" t="b">
        <v>1</v>
      </c>
      <c r="K132" s="23" t="b">
        <f t="shared" si="4"/>
        <v>1</v>
      </c>
      <c r="L132" s="23" t="b">
        <v>1</v>
      </c>
      <c r="M132" s="23" t="b">
        <f t="shared" si="5"/>
        <v>1</v>
      </c>
      <c r="N132" s="23" t="b">
        <v>1</v>
      </c>
      <c r="O132" s="23" t="b">
        <f t="shared" si="6"/>
        <v>1</v>
      </c>
      <c r="P132" s="23" t="b">
        <v>1</v>
      </c>
      <c r="Q132" s="23" t="b">
        <f t="shared" si="7"/>
        <v>1</v>
      </c>
      <c r="R132" s="23" t="b">
        <v>1</v>
      </c>
      <c r="S132" s="23" t="b">
        <f t="shared" si="8"/>
        <v>1</v>
      </c>
      <c r="T132" s="23" t="b">
        <v>1</v>
      </c>
      <c r="U132" s="23" t="b">
        <f t="shared" si="9"/>
        <v>1</v>
      </c>
      <c r="V132" s="23" t="b">
        <v>1</v>
      </c>
      <c r="W132" s="23" t="b">
        <f t="shared" si="10"/>
        <v>1</v>
      </c>
      <c r="X132" s="23" t="b">
        <v>1</v>
      </c>
      <c r="Y132" s="23" t="b">
        <f t="shared" si="11"/>
        <v>1</v>
      </c>
      <c r="Z132" s="23" t="b">
        <v>1</v>
      </c>
      <c r="AA132" s="23" t="b">
        <f t="shared" si="12"/>
        <v>1</v>
      </c>
      <c r="AB132" s="23" t="b">
        <v>1</v>
      </c>
      <c r="AC132" s="23" t="b">
        <f t="shared" si="13"/>
        <v>0</v>
      </c>
      <c r="AD132" s="23" t="b">
        <v>0</v>
      </c>
      <c r="BE132" s="23" t="s">
        <v>2032</v>
      </c>
      <c r="BF132" s="23" t="s">
        <v>2697</v>
      </c>
      <c r="BG132" s="23" t="b">
        <v>1</v>
      </c>
      <c r="BH132" s="23">
        <v>0.663</v>
      </c>
      <c r="BI132" s="23" t="b">
        <v>0</v>
      </c>
      <c r="BJ132" s="23" t="b">
        <v>0</v>
      </c>
      <c r="BK132" s="23" t="b">
        <v>0</v>
      </c>
      <c r="BL132" s="23" t="b">
        <v>0</v>
      </c>
      <c r="BM132" s="23" t="b">
        <v>0</v>
      </c>
      <c r="BN132" s="23" t="b">
        <v>0</v>
      </c>
      <c r="BO132" s="23" t="b">
        <v>1</v>
      </c>
      <c r="BP132" s="23" t="b">
        <v>1</v>
      </c>
      <c r="BQ132" s="23" t="b">
        <v>1</v>
      </c>
      <c r="BR132" s="23" t="b">
        <v>1</v>
      </c>
      <c r="BS132" s="23" t="b">
        <v>1</v>
      </c>
    </row>
    <row r="133" ht="15.75" customHeight="1">
      <c r="A133" s="23" t="s">
        <v>1535</v>
      </c>
      <c r="B133" s="23" t="s">
        <v>2668</v>
      </c>
      <c r="C133" s="23" t="b">
        <v>1</v>
      </c>
      <c r="D133" s="23">
        <v>0.316</v>
      </c>
      <c r="E133" s="23" t="b">
        <f t="shared" si="1"/>
        <v>0</v>
      </c>
      <c r="F133" s="23" t="b">
        <v>0</v>
      </c>
      <c r="G133" s="23" t="b">
        <f t="shared" si="2"/>
        <v>0</v>
      </c>
      <c r="H133" s="23" t="b">
        <v>0</v>
      </c>
      <c r="I133" s="23" t="b">
        <f t="shared" si="3"/>
        <v>0</v>
      </c>
      <c r="J133" s="23" t="b">
        <v>0</v>
      </c>
      <c r="K133" s="23" t="b">
        <f t="shared" si="4"/>
        <v>0</v>
      </c>
      <c r="L133" s="23" t="b">
        <v>0</v>
      </c>
      <c r="M133" s="23" t="b">
        <f t="shared" si="5"/>
        <v>0</v>
      </c>
      <c r="N133" s="23" t="b">
        <v>0</v>
      </c>
      <c r="O133" s="23" t="b">
        <f t="shared" si="6"/>
        <v>0</v>
      </c>
      <c r="P133" s="23" t="b">
        <v>0</v>
      </c>
      <c r="Q133" s="23" t="b">
        <f t="shared" si="7"/>
        <v>0</v>
      </c>
      <c r="R133" s="23" t="b">
        <v>0</v>
      </c>
      <c r="S133" s="23" t="b">
        <f t="shared" si="8"/>
        <v>0</v>
      </c>
      <c r="T133" s="23" t="b">
        <v>0</v>
      </c>
      <c r="U133" s="23" t="b">
        <f t="shared" si="9"/>
        <v>0</v>
      </c>
      <c r="V133" s="23" t="b">
        <v>0</v>
      </c>
      <c r="W133" s="23" t="b">
        <f t="shared" si="10"/>
        <v>0</v>
      </c>
      <c r="X133" s="23" t="b">
        <v>0</v>
      </c>
      <c r="Y133" s="23" t="b">
        <f t="shared" si="11"/>
        <v>0</v>
      </c>
      <c r="Z133" s="23" t="b">
        <v>0</v>
      </c>
      <c r="AA133" s="23" t="b">
        <f t="shared" si="12"/>
        <v>0</v>
      </c>
      <c r="AB133" s="23" t="b">
        <v>0</v>
      </c>
      <c r="AC133" s="23" t="b">
        <f t="shared" si="13"/>
        <v>0</v>
      </c>
      <c r="AD133" s="23" t="b">
        <v>0</v>
      </c>
      <c r="BE133" s="23" t="s">
        <v>2040</v>
      </c>
      <c r="BF133" s="23" t="s">
        <v>2698</v>
      </c>
      <c r="BG133" s="23" t="b">
        <v>1</v>
      </c>
      <c r="BH133" s="23">
        <v>0.403</v>
      </c>
      <c r="BI133" s="23" t="b">
        <v>0</v>
      </c>
      <c r="BJ133" s="23" t="b">
        <v>0</v>
      </c>
      <c r="BK133" s="23" t="b">
        <v>0</v>
      </c>
      <c r="BL133" s="23" t="b">
        <v>0</v>
      </c>
      <c r="BM133" s="23" t="b">
        <v>0</v>
      </c>
      <c r="BN133" s="23" t="b">
        <v>0</v>
      </c>
      <c r="BO133" s="23" t="b">
        <v>0</v>
      </c>
      <c r="BP133" s="23" t="b">
        <v>0</v>
      </c>
      <c r="BQ133" s="23" t="b">
        <v>0</v>
      </c>
      <c r="BR133" s="23" t="b">
        <v>0</v>
      </c>
      <c r="BS133" s="23" t="b">
        <v>0</v>
      </c>
    </row>
    <row r="134" ht="15.75" customHeight="1">
      <c r="A134" s="23" t="s">
        <v>1544</v>
      </c>
      <c r="B134" s="23" t="s">
        <v>2669</v>
      </c>
      <c r="C134" s="23" t="b">
        <v>1</v>
      </c>
      <c r="D134" s="23">
        <v>0.093</v>
      </c>
      <c r="E134" s="23" t="b">
        <f t="shared" si="1"/>
        <v>0</v>
      </c>
      <c r="F134" s="23" t="b">
        <v>0</v>
      </c>
      <c r="G134" s="23" t="b">
        <f t="shared" si="2"/>
        <v>0</v>
      </c>
      <c r="H134" s="23" t="b">
        <v>0</v>
      </c>
      <c r="I134" s="23" t="b">
        <f t="shared" si="3"/>
        <v>0</v>
      </c>
      <c r="J134" s="23" t="b">
        <v>0</v>
      </c>
      <c r="K134" s="23" t="b">
        <f t="shared" si="4"/>
        <v>0</v>
      </c>
      <c r="L134" s="23" t="b">
        <v>0</v>
      </c>
      <c r="M134" s="23" t="b">
        <f t="shared" si="5"/>
        <v>0</v>
      </c>
      <c r="N134" s="23" t="b">
        <v>0</v>
      </c>
      <c r="O134" s="23" t="b">
        <f t="shared" si="6"/>
        <v>0</v>
      </c>
      <c r="P134" s="23" t="b">
        <v>0</v>
      </c>
      <c r="Q134" s="23" t="b">
        <f t="shared" si="7"/>
        <v>0</v>
      </c>
      <c r="R134" s="23" t="b">
        <v>0</v>
      </c>
      <c r="S134" s="23" t="b">
        <f t="shared" si="8"/>
        <v>0</v>
      </c>
      <c r="T134" s="23" t="b">
        <v>0</v>
      </c>
      <c r="U134" s="23" t="b">
        <f t="shared" si="9"/>
        <v>0</v>
      </c>
      <c r="V134" s="23" t="b">
        <v>0</v>
      </c>
      <c r="W134" s="23" t="b">
        <f t="shared" si="10"/>
        <v>0</v>
      </c>
      <c r="X134" s="23" t="b">
        <v>0</v>
      </c>
      <c r="Y134" s="23" t="b">
        <f t="shared" si="11"/>
        <v>0</v>
      </c>
      <c r="Z134" s="23" t="b">
        <v>0</v>
      </c>
      <c r="AA134" s="23" t="b">
        <f t="shared" si="12"/>
        <v>0</v>
      </c>
      <c r="AB134" s="23" t="b">
        <v>0</v>
      </c>
      <c r="AC134" s="23" t="b">
        <f t="shared" si="13"/>
        <v>0</v>
      </c>
      <c r="AD134" s="23" t="b">
        <v>0</v>
      </c>
      <c r="BE134" s="23" t="s">
        <v>2048</v>
      </c>
      <c r="BF134" s="23" t="s">
        <v>2699</v>
      </c>
      <c r="BG134" s="23" t="b">
        <v>1</v>
      </c>
      <c r="BH134" s="23">
        <v>0.001</v>
      </c>
      <c r="BI134" s="23" t="b">
        <v>0</v>
      </c>
      <c r="BJ134" s="23" t="b">
        <v>0</v>
      </c>
      <c r="BK134" s="23" t="b">
        <v>0</v>
      </c>
      <c r="BL134" s="23" t="b">
        <v>0</v>
      </c>
      <c r="BM134" s="23" t="b">
        <v>0</v>
      </c>
      <c r="BN134" s="23" t="b">
        <v>0</v>
      </c>
      <c r="BO134" s="23" t="b">
        <v>0</v>
      </c>
      <c r="BP134" s="23" t="b">
        <v>0</v>
      </c>
      <c r="BQ134" s="23" t="b">
        <v>0</v>
      </c>
      <c r="BR134" s="23" t="b">
        <v>0</v>
      </c>
      <c r="BS134" s="23" t="b">
        <v>0</v>
      </c>
    </row>
    <row r="135" ht="15.75" customHeight="1">
      <c r="A135" s="23" t="s">
        <v>1552</v>
      </c>
      <c r="B135" s="23" t="s">
        <v>2670</v>
      </c>
      <c r="C135" s="23" t="b">
        <v>1</v>
      </c>
      <c r="D135" s="23">
        <v>0.037</v>
      </c>
      <c r="E135" s="23" t="b">
        <f t="shared" si="1"/>
        <v>0</v>
      </c>
      <c r="F135" s="23" t="b">
        <v>0</v>
      </c>
      <c r="G135" s="23" t="b">
        <f t="shared" si="2"/>
        <v>0</v>
      </c>
      <c r="H135" s="23" t="b">
        <v>0</v>
      </c>
      <c r="I135" s="23" t="b">
        <f t="shared" si="3"/>
        <v>0</v>
      </c>
      <c r="J135" s="23" t="b">
        <v>0</v>
      </c>
      <c r="K135" s="23" t="b">
        <f t="shared" si="4"/>
        <v>0</v>
      </c>
      <c r="L135" s="23" t="b">
        <v>0</v>
      </c>
      <c r="M135" s="23" t="b">
        <f t="shared" si="5"/>
        <v>0</v>
      </c>
      <c r="N135" s="23" t="b">
        <v>0</v>
      </c>
      <c r="O135" s="23" t="b">
        <f t="shared" si="6"/>
        <v>0</v>
      </c>
      <c r="P135" s="23" t="b">
        <v>0</v>
      </c>
      <c r="Q135" s="23" t="b">
        <f t="shared" si="7"/>
        <v>0</v>
      </c>
      <c r="R135" s="23" t="b">
        <v>0</v>
      </c>
      <c r="S135" s="23" t="b">
        <f t="shared" si="8"/>
        <v>0</v>
      </c>
      <c r="T135" s="23" t="b">
        <v>0</v>
      </c>
      <c r="U135" s="23" t="b">
        <f t="shared" si="9"/>
        <v>0</v>
      </c>
      <c r="V135" s="23" t="b">
        <v>0</v>
      </c>
      <c r="W135" s="23" t="b">
        <f t="shared" si="10"/>
        <v>0</v>
      </c>
      <c r="X135" s="23" t="b">
        <v>0</v>
      </c>
      <c r="Y135" s="23" t="b">
        <f t="shared" si="11"/>
        <v>0</v>
      </c>
      <c r="Z135" s="23" t="b">
        <v>0</v>
      </c>
      <c r="AA135" s="23" t="b">
        <f t="shared" si="12"/>
        <v>0</v>
      </c>
      <c r="AB135" s="23" t="b">
        <v>0</v>
      </c>
      <c r="AC135" s="23" t="b">
        <f t="shared" si="13"/>
        <v>0</v>
      </c>
      <c r="AD135" s="23" t="b">
        <v>0</v>
      </c>
      <c r="BE135" s="23" t="s">
        <v>2090</v>
      </c>
      <c r="BF135" s="23" t="s">
        <v>2570</v>
      </c>
      <c r="BG135" s="23" t="b">
        <v>1</v>
      </c>
      <c r="BH135" s="23">
        <v>0.964</v>
      </c>
      <c r="BI135" s="23" t="b">
        <v>1</v>
      </c>
      <c r="BJ135" s="23" t="b">
        <v>1</v>
      </c>
      <c r="BK135" s="23" t="b">
        <v>1</v>
      </c>
      <c r="BL135" s="23" t="b">
        <v>1</v>
      </c>
      <c r="BM135" s="23" t="b">
        <v>1</v>
      </c>
      <c r="BN135" s="23" t="b">
        <v>1</v>
      </c>
      <c r="BO135" s="23" t="b">
        <v>1</v>
      </c>
      <c r="BP135" s="23" t="b">
        <v>1</v>
      </c>
      <c r="BQ135" s="23" t="b">
        <v>1</v>
      </c>
      <c r="BR135" s="23" t="b">
        <v>1</v>
      </c>
      <c r="BS135" s="23" t="b">
        <v>1</v>
      </c>
    </row>
    <row r="136" ht="15.75" customHeight="1">
      <c r="A136" s="23" t="s">
        <v>1560</v>
      </c>
      <c r="B136" s="23" t="s">
        <v>2671</v>
      </c>
      <c r="C136" s="23" t="b">
        <v>1</v>
      </c>
      <c r="D136" s="23">
        <v>0.015</v>
      </c>
      <c r="E136" s="23" t="b">
        <f t="shared" si="1"/>
        <v>0</v>
      </c>
      <c r="F136" s="23" t="b">
        <v>0</v>
      </c>
      <c r="G136" s="23" t="b">
        <f t="shared" si="2"/>
        <v>0</v>
      </c>
      <c r="H136" s="23" t="b">
        <v>0</v>
      </c>
      <c r="I136" s="23" t="b">
        <f t="shared" si="3"/>
        <v>0</v>
      </c>
      <c r="J136" s="23" t="b">
        <v>0</v>
      </c>
      <c r="K136" s="23" t="b">
        <f t="shared" si="4"/>
        <v>0</v>
      </c>
      <c r="L136" s="23" t="b">
        <v>0</v>
      </c>
      <c r="M136" s="23" t="b">
        <f t="shared" si="5"/>
        <v>0</v>
      </c>
      <c r="N136" s="23" t="b">
        <v>0</v>
      </c>
      <c r="O136" s="23" t="b">
        <f t="shared" si="6"/>
        <v>0</v>
      </c>
      <c r="P136" s="23" t="b">
        <v>0</v>
      </c>
      <c r="Q136" s="23" t="b">
        <f t="shared" si="7"/>
        <v>0</v>
      </c>
      <c r="R136" s="23" t="b">
        <v>0</v>
      </c>
      <c r="S136" s="23" t="b">
        <f t="shared" si="8"/>
        <v>0</v>
      </c>
      <c r="T136" s="23" t="b">
        <v>0</v>
      </c>
      <c r="U136" s="23" t="b">
        <f t="shared" si="9"/>
        <v>0</v>
      </c>
      <c r="V136" s="23" t="b">
        <v>0</v>
      </c>
      <c r="W136" s="23" t="b">
        <f t="shared" si="10"/>
        <v>0</v>
      </c>
      <c r="X136" s="23" t="b">
        <v>0</v>
      </c>
      <c r="Y136" s="23" t="b">
        <f t="shared" si="11"/>
        <v>0</v>
      </c>
      <c r="Z136" s="23" t="b">
        <v>0</v>
      </c>
      <c r="AA136" s="23" t="b">
        <f t="shared" si="12"/>
        <v>0</v>
      </c>
      <c r="AB136" s="23" t="b">
        <v>0</v>
      </c>
      <c r="AC136" s="23" t="b">
        <f t="shared" si="13"/>
        <v>0</v>
      </c>
      <c r="AD136" s="23" t="b">
        <v>0</v>
      </c>
      <c r="BE136" s="23" t="s">
        <v>2098</v>
      </c>
      <c r="BF136" s="23" t="s">
        <v>2701</v>
      </c>
      <c r="BG136" s="23" t="b">
        <v>1</v>
      </c>
      <c r="BH136" s="23">
        <v>0.047</v>
      </c>
      <c r="BI136" s="23" t="b">
        <v>0</v>
      </c>
      <c r="BJ136" s="23" t="b">
        <v>0</v>
      </c>
      <c r="BK136" s="23" t="b">
        <v>0</v>
      </c>
      <c r="BL136" s="23" t="b">
        <v>0</v>
      </c>
      <c r="BM136" s="23" t="b">
        <v>0</v>
      </c>
      <c r="BN136" s="23" t="b">
        <v>0</v>
      </c>
      <c r="BO136" s="23" t="b">
        <v>0</v>
      </c>
      <c r="BP136" s="23" t="b">
        <v>0</v>
      </c>
      <c r="BQ136" s="23" t="b">
        <v>0</v>
      </c>
      <c r="BR136" s="23" t="b">
        <v>0</v>
      </c>
      <c r="BS136" s="23" t="b">
        <v>0</v>
      </c>
    </row>
    <row r="137" ht="15.75" customHeight="1">
      <c r="A137" s="23" t="s">
        <v>1568</v>
      </c>
      <c r="B137" s="23" t="s">
        <v>2672</v>
      </c>
      <c r="C137" s="23" t="b">
        <v>1</v>
      </c>
      <c r="D137" s="23">
        <v>0.466</v>
      </c>
      <c r="E137" s="23" t="b">
        <f t="shared" si="1"/>
        <v>1</v>
      </c>
      <c r="F137" s="23" t="b">
        <v>1</v>
      </c>
      <c r="G137" s="23" t="b">
        <f t="shared" si="2"/>
        <v>1</v>
      </c>
      <c r="H137" s="23" t="b">
        <v>1</v>
      </c>
      <c r="I137" s="23" t="b">
        <f t="shared" si="3"/>
        <v>1</v>
      </c>
      <c r="J137" s="23" t="b">
        <v>1</v>
      </c>
      <c r="K137" s="23" t="b">
        <f t="shared" si="4"/>
        <v>0</v>
      </c>
      <c r="L137" s="23" t="b">
        <v>0</v>
      </c>
      <c r="M137" s="23" t="b">
        <f t="shared" si="5"/>
        <v>0</v>
      </c>
      <c r="N137" s="23" t="b">
        <v>0</v>
      </c>
      <c r="O137" s="23" t="b">
        <f t="shared" si="6"/>
        <v>0</v>
      </c>
      <c r="P137" s="23" t="b">
        <v>0</v>
      </c>
      <c r="Q137" s="23" t="b">
        <f t="shared" si="7"/>
        <v>0</v>
      </c>
      <c r="R137" s="23" t="b">
        <v>0</v>
      </c>
      <c r="S137" s="23" t="b">
        <f t="shared" si="8"/>
        <v>0</v>
      </c>
      <c r="T137" s="23" t="b">
        <v>0</v>
      </c>
      <c r="U137" s="23" t="b">
        <f t="shared" si="9"/>
        <v>0</v>
      </c>
      <c r="V137" s="23" t="b">
        <v>0</v>
      </c>
      <c r="W137" s="23" t="b">
        <f t="shared" si="10"/>
        <v>0</v>
      </c>
      <c r="X137" s="23" t="b">
        <v>0</v>
      </c>
      <c r="Y137" s="23" t="b">
        <f t="shared" si="11"/>
        <v>0</v>
      </c>
      <c r="Z137" s="23" t="b">
        <v>0</v>
      </c>
      <c r="AA137" s="23" t="b">
        <f t="shared" si="12"/>
        <v>0</v>
      </c>
      <c r="AB137" s="23" t="b">
        <v>0</v>
      </c>
      <c r="AC137" s="23" t="b">
        <f t="shared" si="13"/>
        <v>0</v>
      </c>
      <c r="AD137" s="23" t="b">
        <v>0</v>
      </c>
      <c r="BE137" s="23" t="s">
        <v>2106</v>
      </c>
      <c r="BF137" s="23" t="s">
        <v>2702</v>
      </c>
      <c r="BG137" s="23" t="b">
        <v>1</v>
      </c>
      <c r="BH137" s="23">
        <v>0.936</v>
      </c>
      <c r="BI137" s="23" t="b">
        <v>0</v>
      </c>
      <c r="BJ137" s="23" t="b">
        <v>1</v>
      </c>
      <c r="BK137" s="23" t="b">
        <v>1</v>
      </c>
      <c r="BL137" s="23" t="b">
        <v>1</v>
      </c>
      <c r="BM137" s="23" t="b">
        <v>1</v>
      </c>
      <c r="BN137" s="23" t="b">
        <v>1</v>
      </c>
      <c r="BO137" s="23" t="b">
        <v>1</v>
      </c>
      <c r="BP137" s="23" t="b">
        <v>1</v>
      </c>
      <c r="BQ137" s="23" t="b">
        <v>1</v>
      </c>
      <c r="BR137" s="23" t="b">
        <v>1</v>
      </c>
      <c r="BS137" s="23" t="b">
        <v>1</v>
      </c>
    </row>
    <row r="138" ht="15.75" customHeight="1">
      <c r="A138" s="23" t="s">
        <v>1633</v>
      </c>
      <c r="B138" s="23" t="s">
        <v>2552</v>
      </c>
      <c r="C138" s="23" t="b">
        <v>0</v>
      </c>
      <c r="D138" s="23">
        <v>0.039</v>
      </c>
      <c r="E138" s="23" t="b">
        <f t="shared" si="1"/>
        <v>0</v>
      </c>
      <c r="F138" s="23" t="b">
        <v>1</v>
      </c>
      <c r="G138" s="23" t="b">
        <f t="shared" si="2"/>
        <v>0</v>
      </c>
      <c r="H138" s="23" t="b">
        <v>1</v>
      </c>
      <c r="I138" s="23" t="b">
        <f t="shared" si="3"/>
        <v>0</v>
      </c>
      <c r="J138" s="23" t="b">
        <v>1</v>
      </c>
      <c r="K138" s="23" t="b">
        <f t="shared" si="4"/>
        <v>0</v>
      </c>
      <c r="L138" s="23" t="b">
        <v>1</v>
      </c>
      <c r="M138" s="23" t="b">
        <f t="shared" si="5"/>
        <v>0</v>
      </c>
      <c r="N138" s="23" t="b">
        <v>1</v>
      </c>
      <c r="O138" s="23" t="b">
        <f t="shared" si="6"/>
        <v>0</v>
      </c>
      <c r="P138" s="23" t="b">
        <v>1</v>
      </c>
      <c r="Q138" s="23" t="b">
        <f t="shared" si="7"/>
        <v>0</v>
      </c>
      <c r="R138" s="23" t="b">
        <v>1</v>
      </c>
      <c r="S138" s="23" t="b">
        <f t="shared" si="8"/>
        <v>0</v>
      </c>
      <c r="T138" s="23" t="b">
        <v>1</v>
      </c>
      <c r="U138" s="23" t="b">
        <f t="shared" si="9"/>
        <v>0</v>
      </c>
      <c r="V138" s="23" t="b">
        <v>1</v>
      </c>
      <c r="W138" s="23" t="b">
        <f t="shared" si="10"/>
        <v>0</v>
      </c>
      <c r="X138" s="23" t="b">
        <v>1</v>
      </c>
      <c r="Y138" s="23" t="b">
        <f t="shared" si="11"/>
        <v>0</v>
      </c>
      <c r="Z138" s="23" t="b">
        <v>1</v>
      </c>
      <c r="AA138" s="23" t="b">
        <f t="shared" si="12"/>
        <v>0</v>
      </c>
      <c r="AB138" s="23" t="b">
        <v>1</v>
      </c>
      <c r="AC138" s="23" t="b">
        <f t="shared" si="13"/>
        <v>0</v>
      </c>
      <c r="AD138" s="23" t="b">
        <v>1</v>
      </c>
      <c r="BE138" s="23" t="s">
        <v>2112</v>
      </c>
      <c r="BF138" s="23" t="s">
        <v>2703</v>
      </c>
      <c r="BG138" s="23" t="b">
        <v>1</v>
      </c>
      <c r="BH138" s="23">
        <v>0.932</v>
      </c>
      <c r="BI138" s="23" t="b">
        <v>0</v>
      </c>
      <c r="BJ138" s="23" t="b">
        <v>1</v>
      </c>
      <c r="BK138" s="23" t="b">
        <v>1</v>
      </c>
      <c r="BL138" s="23" t="b">
        <v>1</v>
      </c>
      <c r="BM138" s="23" t="b">
        <v>1</v>
      </c>
      <c r="BN138" s="23" t="b">
        <v>1</v>
      </c>
      <c r="BO138" s="23" t="b">
        <v>1</v>
      </c>
      <c r="BP138" s="23" t="b">
        <v>1</v>
      </c>
      <c r="BQ138" s="23" t="b">
        <v>1</v>
      </c>
      <c r="BR138" s="23" t="b">
        <v>1</v>
      </c>
      <c r="BS138" s="23" t="b">
        <v>1</v>
      </c>
    </row>
    <row r="139" ht="15.75" customHeight="1">
      <c r="A139" s="23" t="s">
        <v>1640</v>
      </c>
      <c r="B139" s="23" t="s">
        <v>2673</v>
      </c>
      <c r="C139" s="23" t="b">
        <v>1</v>
      </c>
      <c r="D139" s="23">
        <v>0.793</v>
      </c>
      <c r="E139" s="23" t="b">
        <f t="shared" si="1"/>
        <v>1</v>
      </c>
      <c r="F139" s="23" t="b">
        <v>1</v>
      </c>
      <c r="G139" s="23" t="b">
        <f t="shared" si="2"/>
        <v>1</v>
      </c>
      <c r="H139" s="23" t="b">
        <v>1</v>
      </c>
      <c r="I139" s="23" t="b">
        <f t="shared" si="3"/>
        <v>1</v>
      </c>
      <c r="J139" s="23" t="b">
        <v>1</v>
      </c>
      <c r="K139" s="23" t="b">
        <f t="shared" si="4"/>
        <v>1</v>
      </c>
      <c r="L139" s="23" t="b">
        <v>1</v>
      </c>
      <c r="M139" s="23" t="b">
        <f t="shared" si="5"/>
        <v>1</v>
      </c>
      <c r="N139" s="23" t="b">
        <v>1</v>
      </c>
      <c r="O139" s="23" t="b">
        <f t="shared" si="6"/>
        <v>1</v>
      </c>
      <c r="P139" s="23" t="b">
        <v>1</v>
      </c>
      <c r="Q139" s="23" t="b">
        <f t="shared" si="7"/>
        <v>1</v>
      </c>
      <c r="R139" s="23" t="b">
        <v>1</v>
      </c>
      <c r="S139" s="23" t="b">
        <f t="shared" si="8"/>
        <v>1</v>
      </c>
      <c r="T139" s="23" t="b">
        <v>1</v>
      </c>
      <c r="U139" s="23" t="b">
        <f t="shared" si="9"/>
        <v>1</v>
      </c>
      <c r="V139" s="23" t="b">
        <v>1</v>
      </c>
      <c r="W139" s="23" t="b">
        <f t="shared" si="10"/>
        <v>0</v>
      </c>
      <c r="X139" s="23" t="b">
        <v>0</v>
      </c>
      <c r="Y139" s="23" t="b">
        <f t="shared" si="11"/>
        <v>0</v>
      </c>
      <c r="Z139" s="23" t="b">
        <v>0</v>
      </c>
      <c r="AA139" s="23" t="b">
        <f t="shared" si="12"/>
        <v>0</v>
      </c>
      <c r="AB139" s="23" t="b">
        <v>0</v>
      </c>
      <c r="AC139" s="23" t="b">
        <f t="shared" si="13"/>
        <v>0</v>
      </c>
      <c r="AD139" s="23" t="b">
        <v>0</v>
      </c>
      <c r="BE139" s="23" t="s">
        <v>2127</v>
      </c>
      <c r="BF139" s="23" t="s">
        <v>2704</v>
      </c>
      <c r="BG139" s="23" t="b">
        <v>1</v>
      </c>
      <c r="BH139" s="23">
        <v>0.981</v>
      </c>
      <c r="BI139" s="23" t="b">
        <v>1</v>
      </c>
      <c r="BJ139" s="23" t="b">
        <v>1</v>
      </c>
      <c r="BK139" s="23" t="b">
        <v>1</v>
      </c>
      <c r="BL139" s="23" t="b">
        <v>1</v>
      </c>
      <c r="BM139" s="23" t="b">
        <v>1</v>
      </c>
      <c r="BN139" s="23" t="b">
        <v>1</v>
      </c>
      <c r="BO139" s="23" t="b">
        <v>1</v>
      </c>
      <c r="BP139" s="23" t="b">
        <v>1</v>
      </c>
      <c r="BQ139" s="23" t="b">
        <v>1</v>
      </c>
      <c r="BR139" s="23" t="b">
        <v>1</v>
      </c>
      <c r="BS139" s="23" t="b">
        <v>1</v>
      </c>
    </row>
    <row r="140" ht="15.75" customHeight="1">
      <c r="A140" s="23" t="s">
        <v>1687</v>
      </c>
      <c r="B140" s="23" t="s">
        <v>2677</v>
      </c>
      <c r="C140" s="23" t="b">
        <v>1</v>
      </c>
      <c r="D140" s="23">
        <v>0.785</v>
      </c>
      <c r="E140" s="23" t="b">
        <f t="shared" si="1"/>
        <v>1</v>
      </c>
      <c r="F140" s="23" t="b">
        <v>1</v>
      </c>
      <c r="G140" s="23" t="b">
        <f t="shared" si="2"/>
        <v>1</v>
      </c>
      <c r="H140" s="23" t="b">
        <v>1</v>
      </c>
      <c r="I140" s="23" t="b">
        <f t="shared" si="3"/>
        <v>1</v>
      </c>
      <c r="J140" s="23" t="b">
        <v>1</v>
      </c>
      <c r="K140" s="23" t="b">
        <f t="shared" si="4"/>
        <v>1</v>
      </c>
      <c r="L140" s="23" t="b">
        <v>1</v>
      </c>
      <c r="M140" s="23" t="b">
        <f t="shared" si="5"/>
        <v>1</v>
      </c>
      <c r="N140" s="23" t="b">
        <v>1</v>
      </c>
      <c r="O140" s="23" t="b">
        <f t="shared" si="6"/>
        <v>1</v>
      </c>
      <c r="P140" s="23" t="b">
        <v>1</v>
      </c>
      <c r="Q140" s="23" t="b">
        <f t="shared" si="7"/>
        <v>1</v>
      </c>
      <c r="R140" s="23" t="b">
        <v>1</v>
      </c>
      <c r="S140" s="23" t="b">
        <f t="shared" si="8"/>
        <v>1</v>
      </c>
      <c r="T140" s="23" t="b">
        <v>1</v>
      </c>
      <c r="U140" s="23" t="b">
        <f t="shared" si="9"/>
        <v>1</v>
      </c>
      <c r="V140" s="23" t="b">
        <v>1</v>
      </c>
      <c r="W140" s="23" t="b">
        <f t="shared" si="10"/>
        <v>0</v>
      </c>
      <c r="X140" s="23" t="b">
        <v>0</v>
      </c>
      <c r="Y140" s="23" t="b">
        <f t="shared" si="11"/>
        <v>0</v>
      </c>
      <c r="Z140" s="23" t="b">
        <v>0</v>
      </c>
      <c r="AA140" s="23" t="b">
        <f t="shared" si="12"/>
        <v>0</v>
      </c>
      <c r="AB140" s="23" t="b">
        <v>0</v>
      </c>
      <c r="AC140" s="23" t="b">
        <f t="shared" si="13"/>
        <v>0</v>
      </c>
      <c r="AD140" s="23" t="b">
        <v>0</v>
      </c>
      <c r="BE140" s="23" t="s">
        <v>2135</v>
      </c>
      <c r="BF140" s="23" t="s">
        <v>2705</v>
      </c>
      <c r="BG140" s="23" t="b">
        <v>1</v>
      </c>
      <c r="BH140" s="23">
        <v>0.771</v>
      </c>
      <c r="BI140" s="23" t="b">
        <v>0</v>
      </c>
      <c r="BJ140" s="23" t="b">
        <v>0</v>
      </c>
      <c r="BK140" s="23" t="b">
        <v>0</v>
      </c>
      <c r="BL140" s="23" t="b">
        <v>0</v>
      </c>
      <c r="BM140" s="23" t="b">
        <v>1</v>
      </c>
      <c r="BN140" s="23" t="b">
        <v>1</v>
      </c>
      <c r="BO140" s="23" t="b">
        <v>1</v>
      </c>
      <c r="BP140" s="23" t="b">
        <v>1</v>
      </c>
      <c r="BQ140" s="23" t="b">
        <v>1</v>
      </c>
      <c r="BR140" s="23" t="b">
        <v>1</v>
      </c>
      <c r="BS140" s="23" t="b">
        <v>1</v>
      </c>
    </row>
    <row r="141" ht="15.75" customHeight="1">
      <c r="A141" s="23" t="s">
        <v>1695</v>
      </c>
      <c r="B141" s="23" t="s">
        <v>2678</v>
      </c>
      <c r="C141" s="23" t="b">
        <v>1</v>
      </c>
      <c r="D141" s="23">
        <v>0.273</v>
      </c>
      <c r="E141" s="23" t="b">
        <f t="shared" si="1"/>
        <v>0</v>
      </c>
      <c r="F141" s="23" t="b">
        <v>0</v>
      </c>
      <c r="G141" s="23" t="b">
        <f t="shared" si="2"/>
        <v>0</v>
      </c>
      <c r="H141" s="23" t="b">
        <v>0</v>
      </c>
      <c r="I141" s="23" t="b">
        <f t="shared" si="3"/>
        <v>0</v>
      </c>
      <c r="J141" s="23" t="b">
        <v>0</v>
      </c>
      <c r="K141" s="23" t="b">
        <f t="shared" si="4"/>
        <v>0</v>
      </c>
      <c r="L141" s="23" t="b">
        <v>0</v>
      </c>
      <c r="M141" s="23" t="b">
        <f t="shared" si="5"/>
        <v>0</v>
      </c>
      <c r="N141" s="23" t="b">
        <v>0</v>
      </c>
      <c r="O141" s="23" t="b">
        <f t="shared" si="6"/>
        <v>0</v>
      </c>
      <c r="P141" s="23" t="b">
        <v>0</v>
      </c>
      <c r="Q141" s="23" t="b">
        <f t="shared" si="7"/>
        <v>0</v>
      </c>
      <c r="R141" s="23" t="b">
        <v>0</v>
      </c>
      <c r="S141" s="23" t="b">
        <f t="shared" si="8"/>
        <v>0</v>
      </c>
      <c r="T141" s="23" t="b">
        <v>0</v>
      </c>
      <c r="U141" s="23" t="b">
        <f t="shared" si="9"/>
        <v>0</v>
      </c>
      <c r="V141" s="23" t="b">
        <v>0</v>
      </c>
      <c r="W141" s="23" t="b">
        <f t="shared" si="10"/>
        <v>0</v>
      </c>
      <c r="X141" s="23" t="b">
        <v>0</v>
      </c>
      <c r="Y141" s="23" t="b">
        <f t="shared" si="11"/>
        <v>0</v>
      </c>
      <c r="Z141" s="23" t="b">
        <v>0</v>
      </c>
      <c r="AA141" s="23" t="b">
        <f t="shared" si="12"/>
        <v>0</v>
      </c>
      <c r="AB141" s="23" t="b">
        <v>0</v>
      </c>
      <c r="AC141" s="23" t="b">
        <f t="shared" si="13"/>
        <v>0</v>
      </c>
      <c r="AD141" s="23" t="b">
        <v>0</v>
      </c>
      <c r="BE141" s="23" t="s">
        <v>2143</v>
      </c>
      <c r="BF141" s="23" t="s">
        <v>2572</v>
      </c>
      <c r="BG141" s="23" t="b">
        <v>1</v>
      </c>
      <c r="BH141" s="23">
        <v>0.967</v>
      </c>
      <c r="BI141" s="23" t="b">
        <v>1</v>
      </c>
      <c r="BJ141" s="23" t="b">
        <v>1</v>
      </c>
      <c r="BK141" s="23" t="b">
        <v>1</v>
      </c>
      <c r="BL141" s="23" t="b">
        <v>1</v>
      </c>
      <c r="BM141" s="23" t="b">
        <v>1</v>
      </c>
      <c r="BN141" s="23" t="b">
        <v>1</v>
      </c>
      <c r="BO141" s="23" t="b">
        <v>1</v>
      </c>
      <c r="BP141" s="23" t="b">
        <v>1</v>
      </c>
      <c r="BQ141" s="23" t="b">
        <v>1</v>
      </c>
      <c r="BR141" s="23" t="b">
        <v>1</v>
      </c>
      <c r="BS141" s="23" t="b">
        <v>1</v>
      </c>
    </row>
    <row r="142" ht="15.75" customHeight="1">
      <c r="A142" s="23" t="s">
        <v>1703</v>
      </c>
      <c r="B142" s="23" t="s">
        <v>2679</v>
      </c>
      <c r="C142" s="23" t="b">
        <v>1</v>
      </c>
      <c r="D142" s="23">
        <v>0.916</v>
      </c>
      <c r="E142" s="23" t="b">
        <f t="shared" si="1"/>
        <v>1</v>
      </c>
      <c r="F142" s="23" t="b">
        <v>1</v>
      </c>
      <c r="G142" s="23" t="b">
        <f t="shared" si="2"/>
        <v>1</v>
      </c>
      <c r="H142" s="23" t="b">
        <v>1</v>
      </c>
      <c r="I142" s="23" t="b">
        <f t="shared" si="3"/>
        <v>1</v>
      </c>
      <c r="J142" s="23" t="b">
        <v>1</v>
      </c>
      <c r="K142" s="23" t="b">
        <f t="shared" si="4"/>
        <v>1</v>
      </c>
      <c r="L142" s="23" t="b">
        <v>1</v>
      </c>
      <c r="M142" s="23" t="b">
        <f t="shared" si="5"/>
        <v>1</v>
      </c>
      <c r="N142" s="23" t="b">
        <v>1</v>
      </c>
      <c r="O142" s="23" t="b">
        <f t="shared" si="6"/>
        <v>1</v>
      </c>
      <c r="P142" s="23" t="b">
        <v>1</v>
      </c>
      <c r="Q142" s="23" t="b">
        <f t="shared" si="7"/>
        <v>1</v>
      </c>
      <c r="R142" s="23" t="b">
        <v>1</v>
      </c>
      <c r="S142" s="23" t="b">
        <f t="shared" si="8"/>
        <v>1</v>
      </c>
      <c r="T142" s="23" t="b">
        <v>1</v>
      </c>
      <c r="U142" s="23" t="b">
        <f t="shared" si="9"/>
        <v>1</v>
      </c>
      <c r="V142" s="23" t="b">
        <v>1</v>
      </c>
      <c r="W142" s="23" t="b">
        <f t="shared" si="10"/>
        <v>1</v>
      </c>
      <c r="X142" s="23" t="b">
        <v>1</v>
      </c>
      <c r="Y142" s="23" t="b">
        <f t="shared" si="11"/>
        <v>1</v>
      </c>
      <c r="Z142" s="23" t="b">
        <v>1</v>
      </c>
      <c r="AA142" s="23" t="b">
        <f t="shared" si="12"/>
        <v>1</v>
      </c>
      <c r="AB142" s="23" t="b">
        <v>1</v>
      </c>
      <c r="AC142" s="23" t="b">
        <f t="shared" si="13"/>
        <v>0</v>
      </c>
      <c r="AD142" s="23" t="b">
        <v>0</v>
      </c>
      <c r="BE142" s="23" t="s">
        <v>2159</v>
      </c>
      <c r="BF142" s="23" t="s">
        <v>2706</v>
      </c>
      <c r="BG142" s="23" t="b">
        <v>1</v>
      </c>
      <c r="BH142" s="23">
        <v>0.923</v>
      </c>
      <c r="BI142" s="23" t="b">
        <v>0</v>
      </c>
      <c r="BJ142" s="23" t="b">
        <v>1</v>
      </c>
      <c r="BK142" s="23" t="b">
        <v>1</v>
      </c>
      <c r="BL142" s="23" t="b">
        <v>1</v>
      </c>
      <c r="BM142" s="23" t="b">
        <v>1</v>
      </c>
      <c r="BN142" s="23" t="b">
        <v>1</v>
      </c>
      <c r="BO142" s="23" t="b">
        <v>1</v>
      </c>
      <c r="BP142" s="23" t="b">
        <v>1</v>
      </c>
      <c r="BQ142" s="23" t="b">
        <v>1</v>
      </c>
      <c r="BR142" s="23" t="b">
        <v>1</v>
      </c>
      <c r="BS142" s="23" t="b">
        <v>1</v>
      </c>
    </row>
    <row r="143" ht="15.75" customHeight="1">
      <c r="A143" s="23" t="s">
        <v>1711</v>
      </c>
      <c r="B143" s="23" t="s">
        <v>2680</v>
      </c>
      <c r="C143" s="23" t="b">
        <v>1</v>
      </c>
      <c r="D143" s="23">
        <v>0.352</v>
      </c>
      <c r="E143" s="23" t="b">
        <f t="shared" si="1"/>
        <v>1</v>
      </c>
      <c r="F143" s="23" t="b">
        <v>1</v>
      </c>
      <c r="G143" s="23" t="b">
        <f t="shared" si="2"/>
        <v>0</v>
      </c>
      <c r="H143" s="23" t="b">
        <v>0</v>
      </c>
      <c r="I143" s="23" t="b">
        <f t="shared" si="3"/>
        <v>0</v>
      </c>
      <c r="J143" s="23" t="b">
        <v>0</v>
      </c>
      <c r="K143" s="23" t="b">
        <f t="shared" si="4"/>
        <v>0</v>
      </c>
      <c r="L143" s="23" t="b">
        <v>0</v>
      </c>
      <c r="M143" s="23" t="b">
        <f t="shared" si="5"/>
        <v>0</v>
      </c>
      <c r="N143" s="23" t="b">
        <v>0</v>
      </c>
      <c r="O143" s="23" t="b">
        <f t="shared" si="6"/>
        <v>0</v>
      </c>
      <c r="P143" s="23" t="b">
        <v>0</v>
      </c>
      <c r="Q143" s="23" t="b">
        <f t="shared" si="7"/>
        <v>0</v>
      </c>
      <c r="R143" s="23" t="b">
        <v>0</v>
      </c>
      <c r="S143" s="23" t="b">
        <f t="shared" si="8"/>
        <v>0</v>
      </c>
      <c r="T143" s="23" t="b">
        <v>0</v>
      </c>
      <c r="U143" s="23" t="b">
        <f t="shared" si="9"/>
        <v>0</v>
      </c>
      <c r="V143" s="23" t="b">
        <v>0</v>
      </c>
      <c r="W143" s="23" t="b">
        <f t="shared" si="10"/>
        <v>0</v>
      </c>
      <c r="X143" s="23" t="b">
        <v>0</v>
      </c>
      <c r="Y143" s="23" t="b">
        <f t="shared" si="11"/>
        <v>0</v>
      </c>
      <c r="Z143" s="23" t="b">
        <v>0</v>
      </c>
      <c r="AA143" s="23" t="b">
        <f t="shared" si="12"/>
        <v>0</v>
      </c>
      <c r="AB143" s="23" t="b">
        <v>0</v>
      </c>
      <c r="AC143" s="23" t="b">
        <f t="shared" si="13"/>
        <v>0</v>
      </c>
      <c r="AD143" s="23" t="b">
        <v>0</v>
      </c>
      <c r="BE143" s="23" t="s">
        <v>2182</v>
      </c>
      <c r="BF143" s="23" t="s">
        <v>2574</v>
      </c>
      <c r="BG143" s="23" t="b">
        <v>1</v>
      </c>
      <c r="BH143" s="23">
        <v>0.347</v>
      </c>
      <c r="BI143" s="23" t="b">
        <v>0</v>
      </c>
      <c r="BJ143" s="23" t="b">
        <v>0</v>
      </c>
      <c r="BK143" s="23" t="b">
        <v>0</v>
      </c>
      <c r="BL143" s="23" t="b">
        <v>0</v>
      </c>
      <c r="BM143" s="23" t="b">
        <v>0</v>
      </c>
      <c r="BN143" s="23" t="b">
        <v>0</v>
      </c>
      <c r="BO143" s="23" t="b">
        <v>0</v>
      </c>
      <c r="BP143" s="23" t="b">
        <v>0</v>
      </c>
      <c r="BQ143" s="23" t="b">
        <v>0</v>
      </c>
      <c r="BR143" s="23" t="b">
        <v>0</v>
      </c>
      <c r="BS143" s="23" t="b">
        <v>0</v>
      </c>
    </row>
    <row r="144" ht="15.75" customHeight="1">
      <c r="A144" s="23" t="s">
        <v>1719</v>
      </c>
      <c r="B144" s="23" t="s">
        <v>2681</v>
      </c>
      <c r="C144" s="23" t="b">
        <v>1</v>
      </c>
      <c r="D144" s="23">
        <v>0.168</v>
      </c>
      <c r="E144" s="23" t="b">
        <f t="shared" si="1"/>
        <v>0</v>
      </c>
      <c r="F144" s="23" t="b">
        <v>0</v>
      </c>
      <c r="G144" s="23" t="b">
        <f t="shared" si="2"/>
        <v>0</v>
      </c>
      <c r="H144" s="23" t="b">
        <v>0</v>
      </c>
      <c r="I144" s="23" t="b">
        <f t="shared" si="3"/>
        <v>0</v>
      </c>
      <c r="J144" s="23" t="b">
        <v>0</v>
      </c>
      <c r="K144" s="23" t="b">
        <f t="shared" si="4"/>
        <v>0</v>
      </c>
      <c r="L144" s="23" t="b">
        <v>0</v>
      </c>
      <c r="M144" s="23" t="b">
        <f t="shared" si="5"/>
        <v>0</v>
      </c>
      <c r="N144" s="23" t="b">
        <v>0</v>
      </c>
      <c r="O144" s="23" t="b">
        <f t="shared" si="6"/>
        <v>0</v>
      </c>
      <c r="P144" s="23" t="b">
        <v>0</v>
      </c>
      <c r="Q144" s="23" t="b">
        <f t="shared" si="7"/>
        <v>0</v>
      </c>
      <c r="R144" s="23" t="b">
        <v>0</v>
      </c>
      <c r="S144" s="23" t="b">
        <f t="shared" si="8"/>
        <v>0</v>
      </c>
      <c r="T144" s="23" t="b">
        <v>0</v>
      </c>
      <c r="U144" s="23" t="b">
        <f t="shared" si="9"/>
        <v>0</v>
      </c>
      <c r="V144" s="23" t="b">
        <v>0</v>
      </c>
      <c r="W144" s="23" t="b">
        <f t="shared" si="10"/>
        <v>0</v>
      </c>
      <c r="X144" s="23" t="b">
        <v>0</v>
      </c>
      <c r="Y144" s="23" t="b">
        <f t="shared" si="11"/>
        <v>0</v>
      </c>
      <c r="Z144" s="23" t="b">
        <v>0</v>
      </c>
      <c r="AA144" s="23" t="b">
        <f t="shared" si="12"/>
        <v>0</v>
      </c>
      <c r="AB144" s="23" t="b">
        <v>0</v>
      </c>
      <c r="AC144" s="23" t="b">
        <f t="shared" si="13"/>
        <v>0</v>
      </c>
      <c r="AD144" s="23" t="b">
        <v>0</v>
      </c>
      <c r="BE144" s="23" t="s">
        <v>2190</v>
      </c>
      <c r="BF144" s="23" t="s">
        <v>2707</v>
      </c>
      <c r="BG144" s="23" t="b">
        <v>1</v>
      </c>
      <c r="BH144" s="23">
        <v>0.34</v>
      </c>
      <c r="BI144" s="23" t="b">
        <v>0</v>
      </c>
      <c r="BJ144" s="23" t="b">
        <v>0</v>
      </c>
      <c r="BK144" s="23" t="b">
        <v>0</v>
      </c>
      <c r="BL144" s="23" t="b">
        <v>0</v>
      </c>
      <c r="BM144" s="23" t="b">
        <v>0</v>
      </c>
      <c r="BN144" s="23" t="b">
        <v>0</v>
      </c>
      <c r="BO144" s="23" t="b">
        <v>0</v>
      </c>
      <c r="BP144" s="23" t="b">
        <v>0</v>
      </c>
      <c r="BQ144" s="23" t="b">
        <v>0</v>
      </c>
      <c r="BR144" s="23" t="b">
        <v>0</v>
      </c>
      <c r="BS144" s="23" t="b">
        <v>0</v>
      </c>
    </row>
    <row r="145" ht="15.75" customHeight="1">
      <c r="A145" s="23" t="s">
        <v>1727</v>
      </c>
      <c r="B145" s="23" t="s">
        <v>2682</v>
      </c>
      <c r="C145" s="23" t="b">
        <v>0</v>
      </c>
      <c r="D145" s="23">
        <v>0.066</v>
      </c>
      <c r="E145" s="23" t="b">
        <f t="shared" si="1"/>
        <v>0</v>
      </c>
      <c r="F145" s="23" t="b">
        <v>1</v>
      </c>
      <c r="G145" s="23" t="b">
        <f t="shared" si="2"/>
        <v>0</v>
      </c>
      <c r="H145" s="23" t="b">
        <v>1</v>
      </c>
      <c r="I145" s="23" t="b">
        <f t="shared" si="3"/>
        <v>0</v>
      </c>
      <c r="J145" s="23" t="b">
        <v>1</v>
      </c>
      <c r="K145" s="23" t="b">
        <f t="shared" si="4"/>
        <v>0</v>
      </c>
      <c r="L145" s="23" t="b">
        <v>1</v>
      </c>
      <c r="M145" s="23" t="b">
        <f t="shared" si="5"/>
        <v>0</v>
      </c>
      <c r="N145" s="23" t="b">
        <v>1</v>
      </c>
      <c r="O145" s="23" t="b">
        <f t="shared" si="6"/>
        <v>0</v>
      </c>
      <c r="P145" s="23" t="b">
        <v>1</v>
      </c>
      <c r="Q145" s="23" t="b">
        <f t="shared" si="7"/>
        <v>0</v>
      </c>
      <c r="R145" s="23" t="b">
        <v>1</v>
      </c>
      <c r="S145" s="23" t="b">
        <f t="shared" si="8"/>
        <v>0</v>
      </c>
      <c r="T145" s="23" t="b">
        <v>1</v>
      </c>
      <c r="U145" s="23" t="b">
        <f t="shared" si="9"/>
        <v>0</v>
      </c>
      <c r="V145" s="23" t="b">
        <v>1</v>
      </c>
      <c r="W145" s="23" t="b">
        <f t="shared" si="10"/>
        <v>0</v>
      </c>
      <c r="X145" s="23" t="b">
        <v>1</v>
      </c>
      <c r="Y145" s="23" t="b">
        <f t="shared" si="11"/>
        <v>0</v>
      </c>
      <c r="Z145" s="23" t="b">
        <v>1</v>
      </c>
      <c r="AA145" s="23" t="b">
        <f t="shared" si="12"/>
        <v>0</v>
      </c>
      <c r="AB145" s="23" t="b">
        <v>1</v>
      </c>
      <c r="AC145" s="23" t="b">
        <f t="shared" si="13"/>
        <v>0</v>
      </c>
      <c r="AD145" s="23" t="b">
        <v>1</v>
      </c>
      <c r="BE145" s="23" t="s">
        <v>2198</v>
      </c>
      <c r="BF145" s="23" t="s">
        <v>2708</v>
      </c>
      <c r="BG145" s="23" t="b">
        <v>1</v>
      </c>
      <c r="BH145" s="23">
        <v>0.886</v>
      </c>
      <c r="BI145" s="23" t="b">
        <v>0</v>
      </c>
      <c r="BJ145" s="23" t="b">
        <v>0</v>
      </c>
      <c r="BK145" s="23" t="b">
        <v>1</v>
      </c>
      <c r="BL145" s="23" t="b">
        <v>1</v>
      </c>
      <c r="BM145" s="23" t="b">
        <v>1</v>
      </c>
      <c r="BN145" s="23" t="b">
        <v>1</v>
      </c>
      <c r="BO145" s="23" t="b">
        <v>1</v>
      </c>
      <c r="BP145" s="23" t="b">
        <v>1</v>
      </c>
      <c r="BQ145" s="23" t="b">
        <v>1</v>
      </c>
      <c r="BR145" s="23" t="b">
        <v>1</v>
      </c>
      <c r="BS145" s="23" t="b">
        <v>1</v>
      </c>
    </row>
    <row r="146" ht="15.75" customHeight="1">
      <c r="A146" s="23" t="s">
        <v>1735</v>
      </c>
      <c r="B146" s="23" t="s">
        <v>2683</v>
      </c>
      <c r="C146" s="23" t="b">
        <v>0</v>
      </c>
      <c r="D146" s="23">
        <v>0.635</v>
      </c>
      <c r="E146" s="23" t="b">
        <f t="shared" si="1"/>
        <v>1</v>
      </c>
      <c r="F146" s="23" t="b">
        <v>0</v>
      </c>
      <c r="G146" s="23" t="b">
        <f t="shared" si="2"/>
        <v>1</v>
      </c>
      <c r="H146" s="23" t="b">
        <v>0</v>
      </c>
      <c r="I146" s="23" t="b">
        <f t="shared" si="3"/>
        <v>1</v>
      </c>
      <c r="J146" s="23" t="b">
        <v>0</v>
      </c>
      <c r="K146" s="23" t="b">
        <f t="shared" si="4"/>
        <v>1</v>
      </c>
      <c r="L146" s="23" t="b">
        <v>0</v>
      </c>
      <c r="M146" s="23" t="b">
        <f t="shared" si="5"/>
        <v>1</v>
      </c>
      <c r="N146" s="23" t="b">
        <v>0</v>
      </c>
      <c r="O146" s="23" t="b">
        <f t="shared" si="6"/>
        <v>1</v>
      </c>
      <c r="P146" s="23" t="b">
        <v>0</v>
      </c>
      <c r="Q146" s="23" t="b">
        <f t="shared" si="7"/>
        <v>0</v>
      </c>
      <c r="R146" s="23" t="b">
        <v>1</v>
      </c>
      <c r="S146" s="23" t="b">
        <f t="shared" si="8"/>
        <v>0</v>
      </c>
      <c r="T146" s="23" t="b">
        <v>1</v>
      </c>
      <c r="U146" s="23" t="b">
        <f t="shared" si="9"/>
        <v>0</v>
      </c>
      <c r="V146" s="23" t="b">
        <v>1</v>
      </c>
      <c r="W146" s="23" t="b">
        <f t="shared" si="10"/>
        <v>0</v>
      </c>
      <c r="X146" s="23" t="b">
        <v>1</v>
      </c>
      <c r="Y146" s="23" t="b">
        <f t="shared" si="11"/>
        <v>0</v>
      </c>
      <c r="Z146" s="23" t="b">
        <v>1</v>
      </c>
      <c r="AA146" s="23" t="b">
        <f t="shared" si="12"/>
        <v>0</v>
      </c>
      <c r="AB146" s="23" t="b">
        <v>1</v>
      </c>
      <c r="AC146" s="23" t="b">
        <f t="shared" si="13"/>
        <v>0</v>
      </c>
      <c r="AD146" s="23" t="b">
        <v>1</v>
      </c>
      <c r="BE146" s="23" t="s">
        <v>2221</v>
      </c>
      <c r="BF146" s="23" t="s">
        <v>2577</v>
      </c>
      <c r="BG146" s="23" t="b">
        <v>1</v>
      </c>
      <c r="BH146" s="23">
        <v>0.093</v>
      </c>
      <c r="BI146" s="23" t="b">
        <v>0</v>
      </c>
      <c r="BJ146" s="23" t="b">
        <v>0</v>
      </c>
      <c r="BK146" s="23" t="b">
        <v>0</v>
      </c>
      <c r="BL146" s="23" t="b">
        <v>0</v>
      </c>
      <c r="BM146" s="23" t="b">
        <v>0</v>
      </c>
      <c r="BN146" s="23" t="b">
        <v>0</v>
      </c>
      <c r="BO146" s="23" t="b">
        <v>0</v>
      </c>
      <c r="BP146" s="23" t="b">
        <v>0</v>
      </c>
      <c r="BQ146" s="23" t="b">
        <v>0</v>
      </c>
      <c r="BR146" s="23" t="b">
        <v>0</v>
      </c>
      <c r="BS146" s="23" t="b">
        <v>0</v>
      </c>
    </row>
    <row r="147" ht="15.75" customHeight="1">
      <c r="A147" s="23" t="s">
        <v>1759</v>
      </c>
      <c r="B147" s="23" t="s">
        <v>2684</v>
      </c>
      <c r="C147" s="23" t="b">
        <v>1</v>
      </c>
      <c r="D147" s="23">
        <v>0.963</v>
      </c>
      <c r="E147" s="23" t="b">
        <f t="shared" si="1"/>
        <v>1</v>
      </c>
      <c r="F147" s="23" t="b">
        <v>1</v>
      </c>
      <c r="G147" s="23" t="b">
        <f t="shared" si="2"/>
        <v>1</v>
      </c>
      <c r="H147" s="23" t="b">
        <v>1</v>
      </c>
      <c r="I147" s="23" t="b">
        <f t="shared" si="3"/>
        <v>1</v>
      </c>
      <c r="J147" s="23" t="b">
        <v>1</v>
      </c>
      <c r="K147" s="23" t="b">
        <f t="shared" si="4"/>
        <v>1</v>
      </c>
      <c r="L147" s="23" t="b">
        <v>1</v>
      </c>
      <c r="M147" s="23" t="b">
        <f t="shared" si="5"/>
        <v>1</v>
      </c>
      <c r="N147" s="23" t="b">
        <v>1</v>
      </c>
      <c r="O147" s="23" t="b">
        <f t="shared" si="6"/>
        <v>1</v>
      </c>
      <c r="P147" s="23" t="b">
        <v>1</v>
      </c>
      <c r="Q147" s="23" t="b">
        <f t="shared" si="7"/>
        <v>1</v>
      </c>
      <c r="R147" s="23" t="b">
        <v>1</v>
      </c>
      <c r="S147" s="23" t="b">
        <f t="shared" si="8"/>
        <v>1</v>
      </c>
      <c r="T147" s="23" t="b">
        <v>1</v>
      </c>
      <c r="U147" s="23" t="b">
        <f t="shared" si="9"/>
        <v>1</v>
      </c>
      <c r="V147" s="23" t="b">
        <v>1</v>
      </c>
      <c r="W147" s="23" t="b">
        <f t="shared" si="10"/>
        <v>1</v>
      </c>
      <c r="X147" s="23" t="b">
        <v>1</v>
      </c>
      <c r="Y147" s="23" t="b">
        <f t="shared" si="11"/>
        <v>1</v>
      </c>
      <c r="Z147" s="23" t="b">
        <v>1</v>
      </c>
      <c r="AA147" s="23" t="b">
        <f t="shared" si="12"/>
        <v>1</v>
      </c>
      <c r="AB147" s="23" t="b">
        <v>1</v>
      </c>
      <c r="AC147" s="23" t="b">
        <f t="shared" si="13"/>
        <v>1</v>
      </c>
      <c r="AD147" s="23" t="b">
        <v>1</v>
      </c>
      <c r="BE147" s="23" t="s">
        <v>2241</v>
      </c>
      <c r="BF147" s="23" t="s">
        <v>2709</v>
      </c>
      <c r="BG147" s="23" t="b">
        <v>1</v>
      </c>
      <c r="BH147" s="23">
        <v>0.92</v>
      </c>
      <c r="BI147" s="23" t="b">
        <v>0</v>
      </c>
      <c r="BJ147" s="23" t="b">
        <v>1</v>
      </c>
      <c r="BK147" s="23" t="b">
        <v>1</v>
      </c>
      <c r="BL147" s="23" t="b">
        <v>1</v>
      </c>
      <c r="BM147" s="23" t="b">
        <v>1</v>
      </c>
      <c r="BN147" s="23" t="b">
        <v>1</v>
      </c>
      <c r="BO147" s="23" t="b">
        <v>1</v>
      </c>
      <c r="BP147" s="23" t="b">
        <v>1</v>
      </c>
      <c r="BQ147" s="23" t="b">
        <v>1</v>
      </c>
      <c r="BR147" s="23" t="b">
        <v>1</v>
      </c>
      <c r="BS147" s="23" t="b">
        <v>1</v>
      </c>
    </row>
    <row r="148" ht="15.75" customHeight="1">
      <c r="A148" s="23" t="s">
        <v>1782</v>
      </c>
      <c r="B148" s="23" t="s">
        <v>2686</v>
      </c>
      <c r="C148" s="23" t="b">
        <v>1</v>
      </c>
      <c r="D148" s="23">
        <v>0.943</v>
      </c>
      <c r="E148" s="23" t="b">
        <f t="shared" si="1"/>
        <v>1</v>
      </c>
      <c r="F148" s="23" t="b">
        <v>1</v>
      </c>
      <c r="G148" s="23" t="b">
        <f t="shared" si="2"/>
        <v>1</v>
      </c>
      <c r="H148" s="23" t="b">
        <v>1</v>
      </c>
      <c r="I148" s="23" t="b">
        <f t="shared" si="3"/>
        <v>1</v>
      </c>
      <c r="J148" s="23" t="b">
        <v>1</v>
      </c>
      <c r="K148" s="23" t="b">
        <f t="shared" si="4"/>
        <v>1</v>
      </c>
      <c r="L148" s="23" t="b">
        <v>1</v>
      </c>
      <c r="M148" s="23" t="b">
        <f t="shared" si="5"/>
        <v>1</v>
      </c>
      <c r="N148" s="23" t="b">
        <v>1</v>
      </c>
      <c r="O148" s="23" t="b">
        <f t="shared" si="6"/>
        <v>1</v>
      </c>
      <c r="P148" s="23" t="b">
        <v>1</v>
      </c>
      <c r="Q148" s="23" t="b">
        <f t="shared" si="7"/>
        <v>1</v>
      </c>
      <c r="R148" s="23" t="b">
        <v>1</v>
      </c>
      <c r="S148" s="23" t="b">
        <f t="shared" si="8"/>
        <v>1</v>
      </c>
      <c r="T148" s="23" t="b">
        <v>1</v>
      </c>
      <c r="U148" s="23" t="b">
        <f t="shared" si="9"/>
        <v>1</v>
      </c>
      <c r="V148" s="23" t="b">
        <v>1</v>
      </c>
      <c r="W148" s="23" t="b">
        <f t="shared" si="10"/>
        <v>1</v>
      </c>
      <c r="X148" s="23" t="b">
        <v>1</v>
      </c>
      <c r="Y148" s="23" t="b">
        <f t="shared" si="11"/>
        <v>1</v>
      </c>
      <c r="Z148" s="23" t="b">
        <v>1</v>
      </c>
      <c r="AA148" s="23" t="b">
        <f t="shared" si="12"/>
        <v>1</v>
      </c>
      <c r="AB148" s="23" t="b">
        <v>1</v>
      </c>
      <c r="AC148" s="23" t="b">
        <f t="shared" si="13"/>
        <v>0</v>
      </c>
      <c r="AD148" s="23" t="b">
        <v>0</v>
      </c>
      <c r="BE148" s="23" t="s">
        <v>2247</v>
      </c>
      <c r="BF148" s="23" t="s">
        <v>2710</v>
      </c>
      <c r="BG148" s="23" t="b">
        <v>1</v>
      </c>
      <c r="BH148" s="23">
        <v>0.936</v>
      </c>
      <c r="BI148" s="23" t="b">
        <v>0</v>
      </c>
      <c r="BJ148" s="23" t="b">
        <v>1</v>
      </c>
      <c r="BK148" s="23" t="b">
        <v>1</v>
      </c>
      <c r="BL148" s="23" t="b">
        <v>1</v>
      </c>
      <c r="BM148" s="23" t="b">
        <v>1</v>
      </c>
      <c r="BN148" s="23" t="b">
        <v>1</v>
      </c>
      <c r="BO148" s="23" t="b">
        <v>1</v>
      </c>
      <c r="BP148" s="23" t="b">
        <v>1</v>
      </c>
      <c r="BQ148" s="23" t="b">
        <v>1</v>
      </c>
      <c r="BR148" s="23" t="b">
        <v>1</v>
      </c>
      <c r="BS148" s="23" t="b">
        <v>1</v>
      </c>
    </row>
    <row r="149" ht="15.75" customHeight="1">
      <c r="A149" s="23" t="s">
        <v>1821</v>
      </c>
      <c r="B149" s="23" t="s">
        <v>2687</v>
      </c>
      <c r="C149" s="23" t="b">
        <v>1</v>
      </c>
      <c r="D149" s="23">
        <v>0.154</v>
      </c>
      <c r="E149" s="23" t="b">
        <f t="shared" si="1"/>
        <v>0</v>
      </c>
      <c r="F149" s="23" t="b">
        <v>0</v>
      </c>
      <c r="G149" s="23" t="b">
        <f t="shared" si="2"/>
        <v>0</v>
      </c>
      <c r="H149" s="23" t="b">
        <v>0</v>
      </c>
      <c r="I149" s="23" t="b">
        <f t="shared" si="3"/>
        <v>0</v>
      </c>
      <c r="J149" s="23" t="b">
        <v>0</v>
      </c>
      <c r="K149" s="23" t="b">
        <f t="shared" si="4"/>
        <v>0</v>
      </c>
      <c r="L149" s="23" t="b">
        <v>0</v>
      </c>
      <c r="M149" s="23" t="b">
        <f t="shared" si="5"/>
        <v>0</v>
      </c>
      <c r="N149" s="23" t="b">
        <v>0</v>
      </c>
      <c r="O149" s="23" t="b">
        <f t="shared" si="6"/>
        <v>0</v>
      </c>
      <c r="P149" s="23" t="b">
        <v>0</v>
      </c>
      <c r="Q149" s="23" t="b">
        <f t="shared" si="7"/>
        <v>0</v>
      </c>
      <c r="R149" s="23" t="b">
        <v>0</v>
      </c>
      <c r="S149" s="23" t="b">
        <f t="shared" si="8"/>
        <v>0</v>
      </c>
      <c r="T149" s="23" t="b">
        <v>0</v>
      </c>
      <c r="U149" s="23" t="b">
        <f t="shared" si="9"/>
        <v>0</v>
      </c>
      <c r="V149" s="23" t="b">
        <v>0</v>
      </c>
      <c r="W149" s="23" t="b">
        <f t="shared" si="10"/>
        <v>0</v>
      </c>
      <c r="X149" s="23" t="b">
        <v>0</v>
      </c>
      <c r="Y149" s="23" t="b">
        <f t="shared" si="11"/>
        <v>0</v>
      </c>
      <c r="Z149" s="23" t="b">
        <v>0</v>
      </c>
      <c r="AA149" s="23" t="b">
        <f t="shared" si="12"/>
        <v>0</v>
      </c>
      <c r="AB149" s="23" t="b">
        <v>0</v>
      </c>
      <c r="AC149" s="23" t="b">
        <f t="shared" si="13"/>
        <v>0</v>
      </c>
      <c r="AD149" s="23" t="b">
        <v>0</v>
      </c>
      <c r="BE149" s="23" t="s">
        <v>2312</v>
      </c>
      <c r="BF149" s="23" t="s">
        <v>2713</v>
      </c>
      <c r="BG149" s="23" t="b">
        <v>1</v>
      </c>
      <c r="BH149" s="23">
        <v>0.247</v>
      </c>
      <c r="BI149" s="23" t="b">
        <v>0</v>
      </c>
      <c r="BJ149" s="23" t="b">
        <v>0</v>
      </c>
      <c r="BK149" s="23" t="b">
        <v>0</v>
      </c>
      <c r="BL149" s="23" t="b">
        <v>0</v>
      </c>
      <c r="BM149" s="23" t="b">
        <v>0</v>
      </c>
      <c r="BN149" s="23" t="b">
        <v>0</v>
      </c>
      <c r="BO149" s="23" t="b">
        <v>0</v>
      </c>
      <c r="BP149" s="23" t="b">
        <v>0</v>
      </c>
      <c r="BQ149" s="23" t="b">
        <v>0</v>
      </c>
      <c r="BR149" s="23" t="b">
        <v>0</v>
      </c>
      <c r="BS149" s="23" t="b">
        <v>0</v>
      </c>
    </row>
    <row r="150" ht="15.75" customHeight="1">
      <c r="A150" s="23" t="s">
        <v>1837</v>
      </c>
      <c r="B150" s="23" t="s">
        <v>2688</v>
      </c>
      <c r="C150" s="23" t="b">
        <v>0</v>
      </c>
      <c r="D150" s="23">
        <v>0.998</v>
      </c>
      <c r="E150" s="23" t="b">
        <f t="shared" si="1"/>
        <v>1</v>
      </c>
      <c r="F150" s="23" t="b">
        <v>0</v>
      </c>
      <c r="G150" s="23" t="b">
        <f t="shared" si="2"/>
        <v>1</v>
      </c>
      <c r="H150" s="23" t="b">
        <v>0</v>
      </c>
      <c r="I150" s="23" t="b">
        <f t="shared" si="3"/>
        <v>1</v>
      </c>
      <c r="J150" s="23" t="b">
        <v>0</v>
      </c>
      <c r="K150" s="23" t="b">
        <f t="shared" si="4"/>
        <v>1</v>
      </c>
      <c r="L150" s="23" t="b">
        <v>0</v>
      </c>
      <c r="M150" s="23" t="b">
        <f t="shared" si="5"/>
        <v>1</v>
      </c>
      <c r="N150" s="23" t="b">
        <v>0</v>
      </c>
      <c r="O150" s="23" t="b">
        <f t="shared" si="6"/>
        <v>1</v>
      </c>
      <c r="P150" s="23" t="b">
        <v>0</v>
      </c>
      <c r="Q150" s="23" t="b">
        <f t="shared" si="7"/>
        <v>1</v>
      </c>
      <c r="R150" s="23" t="b">
        <v>0</v>
      </c>
      <c r="S150" s="23" t="b">
        <f t="shared" si="8"/>
        <v>1</v>
      </c>
      <c r="T150" s="23" t="b">
        <v>0</v>
      </c>
      <c r="U150" s="23" t="b">
        <f t="shared" si="9"/>
        <v>1</v>
      </c>
      <c r="V150" s="23" t="b">
        <v>0</v>
      </c>
      <c r="W150" s="23" t="b">
        <f t="shared" si="10"/>
        <v>1</v>
      </c>
      <c r="X150" s="23" t="b">
        <v>0</v>
      </c>
      <c r="Y150" s="23" t="b">
        <f t="shared" si="11"/>
        <v>1</v>
      </c>
      <c r="Z150" s="23" t="b">
        <v>0</v>
      </c>
      <c r="AA150" s="23" t="b">
        <f t="shared" si="12"/>
        <v>1</v>
      </c>
      <c r="AB150" s="23" t="b">
        <v>0</v>
      </c>
      <c r="AC150" s="23" t="b">
        <f t="shared" si="13"/>
        <v>1</v>
      </c>
      <c r="AD150" s="23" t="b">
        <v>0</v>
      </c>
      <c r="BE150" s="23" t="s">
        <v>2329</v>
      </c>
      <c r="BF150" s="23" t="s">
        <v>2579</v>
      </c>
      <c r="BG150" s="23" t="b">
        <v>1</v>
      </c>
      <c r="BH150" s="23">
        <v>0.36</v>
      </c>
      <c r="BI150" s="23" t="b">
        <v>0</v>
      </c>
      <c r="BJ150" s="23" t="b">
        <v>0</v>
      </c>
      <c r="BK150" s="23" t="b">
        <v>0</v>
      </c>
      <c r="BL150" s="23" t="b">
        <v>0</v>
      </c>
      <c r="BM150" s="23" t="b">
        <v>0</v>
      </c>
      <c r="BN150" s="23" t="b">
        <v>0</v>
      </c>
      <c r="BO150" s="23" t="b">
        <v>0</v>
      </c>
      <c r="BP150" s="23" t="b">
        <v>0</v>
      </c>
      <c r="BQ150" s="23" t="b">
        <v>0</v>
      </c>
      <c r="BR150" s="23" t="b">
        <v>0</v>
      </c>
      <c r="BS150" s="23" t="b">
        <v>0</v>
      </c>
    </row>
    <row r="151" ht="15.75" customHeight="1">
      <c r="A151" s="23" t="s">
        <v>1845</v>
      </c>
      <c r="B151" s="23" t="s">
        <v>2689</v>
      </c>
      <c r="C151" s="23" t="b">
        <v>1</v>
      </c>
      <c r="D151" s="23">
        <v>0.617</v>
      </c>
      <c r="E151" s="23" t="b">
        <f t="shared" si="1"/>
        <v>1</v>
      </c>
      <c r="F151" s="23" t="b">
        <v>1</v>
      </c>
      <c r="G151" s="23" t="b">
        <f t="shared" si="2"/>
        <v>1</v>
      </c>
      <c r="H151" s="23" t="b">
        <v>1</v>
      </c>
      <c r="I151" s="23" t="b">
        <f t="shared" si="3"/>
        <v>1</v>
      </c>
      <c r="J151" s="23" t="b">
        <v>1</v>
      </c>
      <c r="K151" s="23" t="b">
        <f t="shared" si="4"/>
        <v>1</v>
      </c>
      <c r="L151" s="23" t="b">
        <v>1</v>
      </c>
      <c r="M151" s="23" t="b">
        <f t="shared" si="5"/>
        <v>1</v>
      </c>
      <c r="N151" s="23" t="b">
        <v>1</v>
      </c>
      <c r="O151" s="23" t="b">
        <f t="shared" si="6"/>
        <v>1</v>
      </c>
      <c r="P151" s="23" t="b">
        <v>1</v>
      </c>
      <c r="Q151" s="23" t="b">
        <f t="shared" si="7"/>
        <v>0</v>
      </c>
      <c r="R151" s="23" t="b">
        <v>0</v>
      </c>
      <c r="S151" s="23" t="b">
        <f t="shared" si="8"/>
        <v>0</v>
      </c>
      <c r="T151" s="23" t="b">
        <v>0</v>
      </c>
      <c r="U151" s="23" t="b">
        <f t="shared" si="9"/>
        <v>0</v>
      </c>
      <c r="V151" s="23" t="b">
        <v>0</v>
      </c>
      <c r="W151" s="23" t="b">
        <f t="shared" si="10"/>
        <v>0</v>
      </c>
      <c r="X151" s="23" t="b">
        <v>0</v>
      </c>
      <c r="Y151" s="23" t="b">
        <f t="shared" si="11"/>
        <v>0</v>
      </c>
      <c r="Z151" s="23" t="b">
        <v>0</v>
      </c>
      <c r="AA151" s="23" t="b">
        <f t="shared" si="12"/>
        <v>0</v>
      </c>
      <c r="AB151" s="23" t="b">
        <v>0</v>
      </c>
      <c r="AC151" s="23" t="b">
        <f t="shared" si="13"/>
        <v>0</v>
      </c>
      <c r="AD151" s="23" t="b">
        <v>0</v>
      </c>
      <c r="BE151" s="23" t="s">
        <v>2336</v>
      </c>
      <c r="BF151" s="23" t="s">
        <v>2581</v>
      </c>
      <c r="BG151" s="23" t="b">
        <v>1</v>
      </c>
      <c r="BH151" s="23">
        <v>0.035</v>
      </c>
      <c r="BI151" s="23" t="b">
        <v>0</v>
      </c>
      <c r="BJ151" s="23" t="b">
        <v>0</v>
      </c>
      <c r="BK151" s="23" t="b">
        <v>0</v>
      </c>
      <c r="BL151" s="23" t="b">
        <v>0</v>
      </c>
      <c r="BM151" s="23" t="b">
        <v>0</v>
      </c>
      <c r="BN151" s="23" t="b">
        <v>0</v>
      </c>
      <c r="BO151" s="23" t="b">
        <v>0</v>
      </c>
      <c r="BP151" s="23" t="b">
        <v>0</v>
      </c>
      <c r="BQ151" s="23" t="b">
        <v>0</v>
      </c>
      <c r="BR151" s="23" t="b">
        <v>0</v>
      </c>
      <c r="BS151" s="23" t="b">
        <v>0</v>
      </c>
    </row>
    <row r="152" ht="15.75" customHeight="1">
      <c r="A152" s="23" t="s">
        <v>1852</v>
      </c>
      <c r="B152" s="23" t="s">
        <v>2690</v>
      </c>
      <c r="C152" s="23" t="b">
        <v>0</v>
      </c>
      <c r="D152" s="23">
        <v>0.999</v>
      </c>
      <c r="E152" s="23" t="b">
        <f t="shared" si="1"/>
        <v>1</v>
      </c>
      <c r="F152" s="23" t="b">
        <v>0</v>
      </c>
      <c r="G152" s="23" t="b">
        <f t="shared" si="2"/>
        <v>1</v>
      </c>
      <c r="H152" s="23" t="b">
        <v>0</v>
      </c>
      <c r="I152" s="23" t="b">
        <f t="shared" si="3"/>
        <v>1</v>
      </c>
      <c r="J152" s="23" t="b">
        <v>0</v>
      </c>
      <c r="K152" s="23" t="b">
        <f t="shared" si="4"/>
        <v>1</v>
      </c>
      <c r="L152" s="23" t="b">
        <v>0</v>
      </c>
      <c r="M152" s="23" t="b">
        <f t="shared" si="5"/>
        <v>1</v>
      </c>
      <c r="N152" s="23" t="b">
        <v>0</v>
      </c>
      <c r="O152" s="23" t="b">
        <f t="shared" si="6"/>
        <v>1</v>
      </c>
      <c r="P152" s="23" t="b">
        <v>0</v>
      </c>
      <c r="Q152" s="23" t="b">
        <f t="shared" si="7"/>
        <v>1</v>
      </c>
      <c r="R152" s="23" t="b">
        <v>0</v>
      </c>
      <c r="S152" s="23" t="b">
        <f t="shared" si="8"/>
        <v>1</v>
      </c>
      <c r="T152" s="23" t="b">
        <v>0</v>
      </c>
      <c r="U152" s="23" t="b">
        <f t="shared" si="9"/>
        <v>1</v>
      </c>
      <c r="V152" s="23" t="b">
        <v>0</v>
      </c>
      <c r="W152" s="23" t="b">
        <f t="shared" si="10"/>
        <v>1</v>
      </c>
      <c r="X152" s="23" t="b">
        <v>0</v>
      </c>
      <c r="Y152" s="23" t="b">
        <f t="shared" si="11"/>
        <v>1</v>
      </c>
      <c r="Z152" s="23" t="b">
        <v>0</v>
      </c>
      <c r="AA152" s="23" t="b">
        <f t="shared" si="12"/>
        <v>1</v>
      </c>
      <c r="AB152" s="23" t="b">
        <v>0</v>
      </c>
      <c r="AC152" s="23" t="b">
        <f t="shared" si="13"/>
        <v>1</v>
      </c>
      <c r="AD152" s="23" t="b">
        <v>0</v>
      </c>
      <c r="BE152" s="23" t="s">
        <v>2344</v>
      </c>
      <c r="BF152" s="23" t="s">
        <v>2714</v>
      </c>
      <c r="BG152" s="23" t="b">
        <v>1</v>
      </c>
      <c r="BH152" s="23">
        <v>0.634</v>
      </c>
      <c r="BI152" s="23" t="b">
        <v>0</v>
      </c>
      <c r="BJ152" s="23" t="b">
        <v>0</v>
      </c>
      <c r="BK152" s="23" t="b">
        <v>0</v>
      </c>
      <c r="BL152" s="23" t="b">
        <v>0</v>
      </c>
      <c r="BM152" s="23" t="b">
        <v>0</v>
      </c>
      <c r="BN152" s="23" t="b">
        <v>0</v>
      </c>
      <c r="BO152" s="23" t="b">
        <v>0</v>
      </c>
      <c r="BP152" s="23" t="b">
        <v>1</v>
      </c>
      <c r="BQ152" s="23" t="b">
        <v>1</v>
      </c>
      <c r="BR152" s="23" t="b">
        <v>1</v>
      </c>
      <c r="BS152" s="23" t="b">
        <v>1</v>
      </c>
    </row>
    <row r="153" ht="15.75" customHeight="1">
      <c r="A153" s="23" t="s">
        <v>1876</v>
      </c>
      <c r="B153" s="23" t="s">
        <v>2691</v>
      </c>
      <c r="C153" s="23" t="b">
        <v>1</v>
      </c>
      <c r="D153" s="23">
        <v>0.88</v>
      </c>
      <c r="E153" s="23" t="b">
        <f t="shared" si="1"/>
        <v>1</v>
      </c>
      <c r="F153" s="23" t="b">
        <v>1</v>
      </c>
      <c r="G153" s="23" t="b">
        <f t="shared" si="2"/>
        <v>1</v>
      </c>
      <c r="H153" s="23" t="b">
        <v>1</v>
      </c>
      <c r="I153" s="23" t="b">
        <f t="shared" si="3"/>
        <v>1</v>
      </c>
      <c r="J153" s="23" t="b">
        <v>1</v>
      </c>
      <c r="K153" s="23" t="b">
        <f t="shared" si="4"/>
        <v>1</v>
      </c>
      <c r="L153" s="23" t="b">
        <v>1</v>
      </c>
      <c r="M153" s="23" t="b">
        <f t="shared" si="5"/>
        <v>1</v>
      </c>
      <c r="N153" s="23" t="b">
        <v>1</v>
      </c>
      <c r="O153" s="23" t="b">
        <f t="shared" si="6"/>
        <v>1</v>
      </c>
      <c r="P153" s="23" t="b">
        <v>1</v>
      </c>
      <c r="Q153" s="23" t="b">
        <f t="shared" si="7"/>
        <v>1</v>
      </c>
      <c r="R153" s="23" t="b">
        <v>1</v>
      </c>
      <c r="S153" s="23" t="b">
        <f t="shared" si="8"/>
        <v>1</v>
      </c>
      <c r="T153" s="23" t="b">
        <v>1</v>
      </c>
      <c r="U153" s="23" t="b">
        <f t="shared" si="9"/>
        <v>1</v>
      </c>
      <c r="V153" s="23" t="b">
        <v>1</v>
      </c>
      <c r="W153" s="23" t="b">
        <f t="shared" si="10"/>
        <v>1</v>
      </c>
      <c r="X153" s="23" t="b">
        <v>1</v>
      </c>
      <c r="Y153" s="23" t="b">
        <f t="shared" si="11"/>
        <v>1</v>
      </c>
      <c r="Z153" s="23" t="b">
        <v>1</v>
      </c>
      <c r="AA153" s="23" t="b">
        <f t="shared" si="12"/>
        <v>0</v>
      </c>
      <c r="AB153" s="23" t="b">
        <v>0</v>
      </c>
      <c r="AC153" s="23" t="b">
        <f t="shared" si="13"/>
        <v>0</v>
      </c>
      <c r="AD153" s="23" t="b">
        <v>0</v>
      </c>
      <c r="BE153" s="23" t="s">
        <v>2390</v>
      </c>
      <c r="BF153" s="23" t="s">
        <v>2583</v>
      </c>
      <c r="BG153" s="23" t="b">
        <v>1</v>
      </c>
      <c r="BH153" s="23">
        <v>0.28</v>
      </c>
      <c r="BI153" s="23" t="b">
        <v>0</v>
      </c>
      <c r="BJ153" s="23" t="b">
        <v>0</v>
      </c>
      <c r="BK153" s="23" t="b">
        <v>0</v>
      </c>
      <c r="BL153" s="23" t="b">
        <v>0</v>
      </c>
      <c r="BM153" s="23" t="b">
        <v>0</v>
      </c>
      <c r="BN153" s="23" t="b">
        <v>0</v>
      </c>
      <c r="BO153" s="23" t="b">
        <v>0</v>
      </c>
      <c r="BP153" s="23" t="b">
        <v>0</v>
      </c>
      <c r="BQ153" s="23" t="b">
        <v>0</v>
      </c>
      <c r="BR153" s="23" t="b">
        <v>0</v>
      </c>
      <c r="BS153" s="23" t="b">
        <v>0</v>
      </c>
    </row>
    <row r="154" ht="15.75" customHeight="1">
      <c r="A154" s="23" t="s">
        <v>1884</v>
      </c>
      <c r="B154" s="23" t="s">
        <v>2692</v>
      </c>
      <c r="C154" s="23" t="b">
        <v>0</v>
      </c>
      <c r="D154" s="23">
        <v>0.69</v>
      </c>
      <c r="E154" s="23" t="b">
        <f t="shared" si="1"/>
        <v>1</v>
      </c>
      <c r="F154" s="23" t="b">
        <v>0</v>
      </c>
      <c r="G154" s="23" t="b">
        <f t="shared" si="2"/>
        <v>1</v>
      </c>
      <c r="H154" s="23" t="b">
        <v>0</v>
      </c>
      <c r="I154" s="23" t="b">
        <f t="shared" si="3"/>
        <v>1</v>
      </c>
      <c r="J154" s="23" t="b">
        <v>0</v>
      </c>
      <c r="K154" s="23" t="b">
        <f t="shared" si="4"/>
        <v>1</v>
      </c>
      <c r="L154" s="23" t="b">
        <v>0</v>
      </c>
      <c r="M154" s="23" t="b">
        <f t="shared" si="5"/>
        <v>1</v>
      </c>
      <c r="N154" s="23" t="b">
        <v>0</v>
      </c>
      <c r="O154" s="23" t="b">
        <f t="shared" si="6"/>
        <v>1</v>
      </c>
      <c r="P154" s="23" t="b">
        <v>0</v>
      </c>
      <c r="Q154" s="23" t="b">
        <f t="shared" si="7"/>
        <v>1</v>
      </c>
      <c r="R154" s="23" t="b">
        <v>0</v>
      </c>
      <c r="S154" s="23" t="b">
        <f t="shared" si="8"/>
        <v>0</v>
      </c>
      <c r="T154" s="23" t="b">
        <v>1</v>
      </c>
      <c r="U154" s="23" t="b">
        <f t="shared" si="9"/>
        <v>0</v>
      </c>
      <c r="V154" s="23" t="b">
        <v>1</v>
      </c>
      <c r="W154" s="23" t="b">
        <f t="shared" si="10"/>
        <v>0</v>
      </c>
      <c r="X154" s="23" t="b">
        <v>1</v>
      </c>
      <c r="Y154" s="23" t="b">
        <f t="shared" si="11"/>
        <v>0</v>
      </c>
      <c r="Z154" s="23" t="b">
        <v>1</v>
      </c>
      <c r="AA154" s="23" t="b">
        <f t="shared" si="12"/>
        <v>0</v>
      </c>
      <c r="AB154" s="23" t="b">
        <v>1</v>
      </c>
      <c r="AC154" s="23" t="b">
        <f t="shared" si="13"/>
        <v>0</v>
      </c>
      <c r="AD154" s="23" t="b">
        <v>1</v>
      </c>
      <c r="BE154" s="23" t="s">
        <v>2398</v>
      </c>
      <c r="BF154" s="23" t="s">
        <v>2585</v>
      </c>
      <c r="BG154" s="23" t="b">
        <v>1</v>
      </c>
      <c r="BH154" s="23">
        <v>0.018</v>
      </c>
      <c r="BI154" s="23" t="b">
        <v>0</v>
      </c>
      <c r="BJ154" s="23" t="b">
        <v>0</v>
      </c>
      <c r="BK154" s="23" t="b">
        <v>0</v>
      </c>
      <c r="BL154" s="23" t="b">
        <v>0</v>
      </c>
      <c r="BM154" s="23" t="b">
        <v>0</v>
      </c>
      <c r="BN154" s="23" t="b">
        <v>0</v>
      </c>
      <c r="BO154" s="23" t="b">
        <v>0</v>
      </c>
      <c r="BP154" s="23" t="b">
        <v>0</v>
      </c>
      <c r="BQ154" s="23" t="b">
        <v>0</v>
      </c>
      <c r="BR154" s="23" t="b">
        <v>0</v>
      </c>
      <c r="BS154" s="23" t="b">
        <v>0</v>
      </c>
    </row>
    <row r="155" ht="15.75" customHeight="1">
      <c r="A155" s="23" t="s">
        <v>1892</v>
      </c>
      <c r="B155" s="23" t="s">
        <v>2693</v>
      </c>
      <c r="C155" s="23" t="b">
        <v>1</v>
      </c>
      <c r="D155" s="23">
        <v>0.594</v>
      </c>
      <c r="E155" s="23" t="b">
        <f t="shared" si="1"/>
        <v>1</v>
      </c>
      <c r="F155" s="23" t="b">
        <v>1</v>
      </c>
      <c r="G155" s="23" t="b">
        <f t="shared" si="2"/>
        <v>1</v>
      </c>
      <c r="H155" s="23" t="b">
        <v>1</v>
      </c>
      <c r="I155" s="23" t="b">
        <f t="shared" si="3"/>
        <v>1</v>
      </c>
      <c r="J155" s="23" t="b">
        <v>1</v>
      </c>
      <c r="K155" s="23" t="b">
        <f t="shared" si="4"/>
        <v>1</v>
      </c>
      <c r="L155" s="23" t="b">
        <v>1</v>
      </c>
      <c r="M155" s="23" t="b">
        <f t="shared" si="5"/>
        <v>1</v>
      </c>
      <c r="N155" s="23" t="b">
        <v>1</v>
      </c>
      <c r="O155" s="23" t="b">
        <f t="shared" si="6"/>
        <v>0</v>
      </c>
      <c r="P155" s="23" t="b">
        <v>0</v>
      </c>
      <c r="Q155" s="23" t="b">
        <f t="shared" si="7"/>
        <v>0</v>
      </c>
      <c r="R155" s="23" t="b">
        <v>0</v>
      </c>
      <c r="S155" s="23" t="b">
        <f t="shared" si="8"/>
        <v>0</v>
      </c>
      <c r="T155" s="23" t="b">
        <v>0</v>
      </c>
      <c r="U155" s="23" t="b">
        <f t="shared" si="9"/>
        <v>0</v>
      </c>
      <c r="V155" s="23" t="b">
        <v>0</v>
      </c>
      <c r="W155" s="23" t="b">
        <f t="shared" si="10"/>
        <v>0</v>
      </c>
      <c r="X155" s="23" t="b">
        <v>0</v>
      </c>
      <c r="Y155" s="23" t="b">
        <f t="shared" si="11"/>
        <v>0</v>
      </c>
      <c r="Z155" s="23" t="b">
        <v>0</v>
      </c>
      <c r="AA155" s="23" t="b">
        <f t="shared" si="12"/>
        <v>0</v>
      </c>
      <c r="AB155" s="23" t="b">
        <v>0</v>
      </c>
      <c r="AC155" s="23" t="b">
        <f t="shared" si="13"/>
        <v>0</v>
      </c>
      <c r="AD155" s="23" t="b">
        <v>0</v>
      </c>
      <c r="BE155" s="23" t="s">
        <v>2437</v>
      </c>
      <c r="BF155" s="23" t="s">
        <v>2718</v>
      </c>
      <c r="BG155" s="23" t="b">
        <v>1</v>
      </c>
      <c r="BH155" s="23">
        <v>0.406</v>
      </c>
      <c r="BI155" s="23" t="b">
        <v>0</v>
      </c>
      <c r="BJ155" s="23" t="b">
        <v>0</v>
      </c>
      <c r="BK155" s="23" t="b">
        <v>0</v>
      </c>
      <c r="BL155" s="23" t="b">
        <v>0</v>
      </c>
      <c r="BM155" s="23" t="b">
        <v>0</v>
      </c>
      <c r="BN155" s="23" t="b">
        <v>0</v>
      </c>
      <c r="BO155" s="23" t="b">
        <v>0</v>
      </c>
      <c r="BP155" s="23" t="b">
        <v>0</v>
      </c>
      <c r="BQ155" s="23" t="b">
        <v>0</v>
      </c>
      <c r="BR155" s="23" t="b">
        <v>0</v>
      </c>
      <c r="BS155" s="23" t="b">
        <v>0</v>
      </c>
    </row>
    <row r="156" ht="15.75" customHeight="1">
      <c r="A156" s="23" t="s">
        <v>1957</v>
      </c>
      <c r="B156" s="23" t="s">
        <v>2558</v>
      </c>
      <c r="C156" s="23" t="b">
        <v>1</v>
      </c>
      <c r="D156" s="23">
        <v>0.297</v>
      </c>
      <c r="E156" s="23" t="b">
        <f t="shared" si="1"/>
        <v>0</v>
      </c>
      <c r="F156" s="23" t="b">
        <v>0</v>
      </c>
      <c r="G156" s="23" t="b">
        <f t="shared" si="2"/>
        <v>0</v>
      </c>
      <c r="H156" s="23" t="b">
        <v>0</v>
      </c>
      <c r="I156" s="23" t="b">
        <f t="shared" si="3"/>
        <v>0</v>
      </c>
      <c r="J156" s="23" t="b">
        <v>0</v>
      </c>
      <c r="K156" s="23" t="b">
        <f t="shared" si="4"/>
        <v>0</v>
      </c>
      <c r="L156" s="23" t="b">
        <v>0</v>
      </c>
      <c r="M156" s="23" t="b">
        <f t="shared" si="5"/>
        <v>0</v>
      </c>
      <c r="N156" s="23" t="b">
        <v>0</v>
      </c>
      <c r="O156" s="23" t="b">
        <f t="shared" si="6"/>
        <v>0</v>
      </c>
      <c r="P156" s="23" t="b">
        <v>0</v>
      </c>
      <c r="Q156" s="23" t="b">
        <f t="shared" si="7"/>
        <v>0</v>
      </c>
      <c r="R156" s="23" t="b">
        <v>0</v>
      </c>
      <c r="S156" s="23" t="b">
        <f t="shared" si="8"/>
        <v>0</v>
      </c>
      <c r="T156" s="23" t="b">
        <v>0</v>
      </c>
      <c r="U156" s="23" t="b">
        <f t="shared" si="9"/>
        <v>0</v>
      </c>
      <c r="V156" s="23" t="b">
        <v>0</v>
      </c>
      <c r="W156" s="23" t="b">
        <f t="shared" si="10"/>
        <v>0</v>
      </c>
      <c r="X156" s="23" t="b">
        <v>0</v>
      </c>
      <c r="Y156" s="23" t="b">
        <f t="shared" si="11"/>
        <v>0</v>
      </c>
      <c r="Z156" s="23" t="b">
        <v>0</v>
      </c>
      <c r="AA156" s="23" t="b">
        <f t="shared" si="12"/>
        <v>0</v>
      </c>
      <c r="AB156" s="23" t="b">
        <v>0</v>
      </c>
      <c r="AC156" s="23" t="b">
        <f t="shared" si="13"/>
        <v>0</v>
      </c>
      <c r="AD156" s="23" t="b">
        <v>0</v>
      </c>
    </row>
    <row r="157" ht="15.75" customHeight="1">
      <c r="A157" s="23" t="s">
        <v>1965</v>
      </c>
      <c r="B157" s="23" t="s">
        <v>2560</v>
      </c>
      <c r="C157" s="23" t="b">
        <v>1</v>
      </c>
      <c r="D157" s="23">
        <v>0.56</v>
      </c>
      <c r="E157" s="23" t="b">
        <f t="shared" si="1"/>
        <v>1</v>
      </c>
      <c r="F157" s="23" t="b">
        <v>1</v>
      </c>
      <c r="G157" s="23" t="b">
        <f t="shared" si="2"/>
        <v>1</v>
      </c>
      <c r="H157" s="23" t="b">
        <v>1</v>
      </c>
      <c r="I157" s="23" t="b">
        <f t="shared" si="3"/>
        <v>1</v>
      </c>
      <c r="J157" s="23" t="b">
        <v>1</v>
      </c>
      <c r="K157" s="23" t="b">
        <f t="shared" si="4"/>
        <v>1</v>
      </c>
      <c r="L157" s="23" t="b">
        <v>1</v>
      </c>
      <c r="M157" s="23" t="b">
        <f t="shared" si="5"/>
        <v>1</v>
      </c>
      <c r="N157" s="23" t="b">
        <v>1</v>
      </c>
      <c r="O157" s="23" t="b">
        <f t="shared" si="6"/>
        <v>0</v>
      </c>
      <c r="P157" s="23" t="b">
        <v>0</v>
      </c>
      <c r="Q157" s="23" t="b">
        <f t="shared" si="7"/>
        <v>0</v>
      </c>
      <c r="R157" s="23" t="b">
        <v>0</v>
      </c>
      <c r="S157" s="23" t="b">
        <f t="shared" si="8"/>
        <v>0</v>
      </c>
      <c r="T157" s="23" t="b">
        <v>0</v>
      </c>
      <c r="U157" s="23" t="b">
        <f t="shared" si="9"/>
        <v>0</v>
      </c>
      <c r="V157" s="23" t="b">
        <v>0</v>
      </c>
      <c r="W157" s="23" t="b">
        <f t="shared" si="10"/>
        <v>0</v>
      </c>
      <c r="X157" s="23" t="b">
        <v>0</v>
      </c>
      <c r="Y157" s="23" t="b">
        <f t="shared" si="11"/>
        <v>0</v>
      </c>
      <c r="Z157" s="23" t="b">
        <v>0</v>
      </c>
      <c r="AA157" s="23" t="b">
        <f t="shared" si="12"/>
        <v>0</v>
      </c>
      <c r="AB157" s="23" t="b">
        <v>0</v>
      </c>
      <c r="AC157" s="23" t="b">
        <f t="shared" si="13"/>
        <v>0</v>
      </c>
      <c r="AD157" s="23" t="b">
        <v>0</v>
      </c>
    </row>
    <row r="158" ht="15.75" customHeight="1">
      <c r="A158" s="23" t="s">
        <v>1971</v>
      </c>
      <c r="B158" s="23" t="s">
        <v>2562</v>
      </c>
      <c r="C158" s="23" t="b">
        <v>1</v>
      </c>
      <c r="D158" s="23">
        <v>0.54</v>
      </c>
      <c r="E158" s="23" t="b">
        <f t="shared" si="1"/>
        <v>1</v>
      </c>
      <c r="F158" s="23" t="b">
        <v>1</v>
      </c>
      <c r="G158" s="23" t="b">
        <f t="shared" si="2"/>
        <v>1</v>
      </c>
      <c r="H158" s="23" t="b">
        <v>1</v>
      </c>
      <c r="I158" s="23" t="b">
        <f t="shared" si="3"/>
        <v>1</v>
      </c>
      <c r="J158" s="23" t="b">
        <v>1</v>
      </c>
      <c r="K158" s="23" t="b">
        <f t="shared" si="4"/>
        <v>1</v>
      </c>
      <c r="L158" s="23" t="b">
        <v>1</v>
      </c>
      <c r="M158" s="23" t="b">
        <f t="shared" si="5"/>
        <v>0</v>
      </c>
      <c r="N158" s="23" t="b">
        <v>0</v>
      </c>
      <c r="O158" s="23" t="b">
        <f t="shared" si="6"/>
        <v>0</v>
      </c>
      <c r="P158" s="23" t="b">
        <v>0</v>
      </c>
      <c r="Q158" s="23" t="b">
        <f t="shared" si="7"/>
        <v>0</v>
      </c>
      <c r="R158" s="23" t="b">
        <v>0</v>
      </c>
      <c r="S158" s="23" t="b">
        <f t="shared" si="8"/>
        <v>0</v>
      </c>
      <c r="T158" s="23" t="b">
        <v>0</v>
      </c>
      <c r="U158" s="23" t="b">
        <f t="shared" si="9"/>
        <v>0</v>
      </c>
      <c r="V158" s="23" t="b">
        <v>0</v>
      </c>
      <c r="W158" s="23" t="b">
        <f t="shared" si="10"/>
        <v>0</v>
      </c>
      <c r="X158" s="23" t="b">
        <v>0</v>
      </c>
      <c r="Y158" s="23" t="b">
        <f t="shared" si="11"/>
        <v>0</v>
      </c>
      <c r="Z158" s="23" t="b">
        <v>0</v>
      </c>
      <c r="AA158" s="23" t="b">
        <f t="shared" si="12"/>
        <v>0</v>
      </c>
      <c r="AB158" s="23" t="b">
        <v>0</v>
      </c>
      <c r="AC158" s="23" t="b">
        <f t="shared" si="13"/>
        <v>0</v>
      </c>
      <c r="AD158" s="23" t="b">
        <v>0</v>
      </c>
    </row>
    <row r="159" ht="15.75" customHeight="1">
      <c r="A159" s="23" t="s">
        <v>1978</v>
      </c>
      <c r="B159" s="23" t="s">
        <v>2564</v>
      </c>
      <c r="C159" s="23" t="b">
        <v>1</v>
      </c>
      <c r="D159" s="23">
        <v>0.072</v>
      </c>
      <c r="E159" s="23" t="b">
        <f t="shared" si="1"/>
        <v>0</v>
      </c>
      <c r="F159" s="23" t="b">
        <v>0</v>
      </c>
      <c r="G159" s="23" t="b">
        <f t="shared" si="2"/>
        <v>0</v>
      </c>
      <c r="H159" s="23" t="b">
        <v>0</v>
      </c>
      <c r="I159" s="23" t="b">
        <f t="shared" si="3"/>
        <v>0</v>
      </c>
      <c r="J159" s="23" t="b">
        <v>0</v>
      </c>
      <c r="K159" s="23" t="b">
        <f t="shared" si="4"/>
        <v>0</v>
      </c>
      <c r="L159" s="23" t="b">
        <v>0</v>
      </c>
      <c r="M159" s="23" t="b">
        <f t="shared" si="5"/>
        <v>0</v>
      </c>
      <c r="N159" s="23" t="b">
        <v>0</v>
      </c>
      <c r="O159" s="23" t="b">
        <f t="shared" si="6"/>
        <v>0</v>
      </c>
      <c r="P159" s="23" t="b">
        <v>0</v>
      </c>
      <c r="Q159" s="23" t="b">
        <f t="shared" si="7"/>
        <v>0</v>
      </c>
      <c r="R159" s="23" t="b">
        <v>0</v>
      </c>
      <c r="S159" s="23" t="b">
        <f t="shared" si="8"/>
        <v>0</v>
      </c>
      <c r="T159" s="23" t="b">
        <v>0</v>
      </c>
      <c r="U159" s="23" t="b">
        <f t="shared" si="9"/>
        <v>0</v>
      </c>
      <c r="V159" s="23" t="b">
        <v>0</v>
      </c>
      <c r="W159" s="23" t="b">
        <f t="shared" si="10"/>
        <v>0</v>
      </c>
      <c r="X159" s="23" t="b">
        <v>0</v>
      </c>
      <c r="Y159" s="23" t="b">
        <f t="shared" si="11"/>
        <v>0</v>
      </c>
      <c r="Z159" s="23" t="b">
        <v>0</v>
      </c>
      <c r="AA159" s="23" t="b">
        <f t="shared" si="12"/>
        <v>0</v>
      </c>
      <c r="AB159" s="23" t="b">
        <v>0</v>
      </c>
      <c r="AC159" s="23" t="b">
        <f t="shared" si="13"/>
        <v>0</v>
      </c>
      <c r="AD159" s="23" t="b">
        <v>0</v>
      </c>
    </row>
    <row r="160" ht="15.75" customHeight="1">
      <c r="A160" s="23" t="s">
        <v>1994</v>
      </c>
      <c r="B160" s="23" t="s">
        <v>2694</v>
      </c>
      <c r="C160" s="23" t="b">
        <v>1</v>
      </c>
      <c r="D160" s="23">
        <v>0.028</v>
      </c>
      <c r="E160" s="23" t="b">
        <f t="shared" si="1"/>
        <v>0</v>
      </c>
      <c r="F160" s="23" t="b">
        <v>0</v>
      </c>
      <c r="G160" s="23" t="b">
        <f t="shared" si="2"/>
        <v>0</v>
      </c>
      <c r="H160" s="23" t="b">
        <v>0</v>
      </c>
      <c r="I160" s="23" t="b">
        <f t="shared" si="3"/>
        <v>0</v>
      </c>
      <c r="J160" s="23" t="b">
        <v>0</v>
      </c>
      <c r="K160" s="23" t="b">
        <f t="shared" si="4"/>
        <v>0</v>
      </c>
      <c r="L160" s="23" t="b">
        <v>0</v>
      </c>
      <c r="M160" s="23" t="b">
        <f t="shared" si="5"/>
        <v>0</v>
      </c>
      <c r="N160" s="23" t="b">
        <v>0</v>
      </c>
      <c r="O160" s="23" t="b">
        <f t="shared" si="6"/>
        <v>0</v>
      </c>
      <c r="P160" s="23" t="b">
        <v>0</v>
      </c>
      <c r="Q160" s="23" t="b">
        <f t="shared" si="7"/>
        <v>0</v>
      </c>
      <c r="R160" s="23" t="b">
        <v>0</v>
      </c>
      <c r="S160" s="23" t="b">
        <f t="shared" si="8"/>
        <v>0</v>
      </c>
      <c r="T160" s="23" t="b">
        <v>0</v>
      </c>
      <c r="U160" s="23" t="b">
        <f t="shared" si="9"/>
        <v>0</v>
      </c>
      <c r="V160" s="23" t="b">
        <v>0</v>
      </c>
      <c r="W160" s="23" t="b">
        <f t="shared" si="10"/>
        <v>0</v>
      </c>
      <c r="X160" s="23" t="b">
        <v>0</v>
      </c>
      <c r="Y160" s="23" t="b">
        <f t="shared" si="11"/>
        <v>0</v>
      </c>
      <c r="Z160" s="23" t="b">
        <v>0</v>
      </c>
      <c r="AA160" s="23" t="b">
        <f t="shared" si="12"/>
        <v>0</v>
      </c>
      <c r="AB160" s="23" t="b">
        <v>0</v>
      </c>
      <c r="AC160" s="23" t="b">
        <f t="shared" si="13"/>
        <v>0</v>
      </c>
      <c r="AD160" s="23" t="b">
        <v>0</v>
      </c>
    </row>
    <row r="161" ht="15.75" customHeight="1">
      <c r="A161" s="23" t="s">
        <v>2000</v>
      </c>
      <c r="B161" s="23" t="s">
        <v>2695</v>
      </c>
      <c r="C161" s="23" t="b">
        <v>1</v>
      </c>
      <c r="D161" s="23">
        <v>0.025</v>
      </c>
      <c r="E161" s="23" t="b">
        <f t="shared" si="1"/>
        <v>0</v>
      </c>
      <c r="F161" s="23" t="b">
        <v>0</v>
      </c>
      <c r="G161" s="23" t="b">
        <f t="shared" si="2"/>
        <v>0</v>
      </c>
      <c r="H161" s="23" t="b">
        <v>0</v>
      </c>
      <c r="I161" s="23" t="b">
        <f t="shared" si="3"/>
        <v>0</v>
      </c>
      <c r="J161" s="23" t="b">
        <v>0</v>
      </c>
      <c r="K161" s="23" t="b">
        <f t="shared" si="4"/>
        <v>0</v>
      </c>
      <c r="L161" s="23" t="b">
        <v>0</v>
      </c>
      <c r="M161" s="23" t="b">
        <f t="shared" si="5"/>
        <v>0</v>
      </c>
      <c r="N161" s="23" t="b">
        <v>0</v>
      </c>
      <c r="O161" s="23" t="b">
        <f t="shared" si="6"/>
        <v>0</v>
      </c>
      <c r="P161" s="23" t="b">
        <v>0</v>
      </c>
      <c r="Q161" s="23" t="b">
        <f t="shared" si="7"/>
        <v>0</v>
      </c>
      <c r="R161" s="23" t="b">
        <v>0</v>
      </c>
      <c r="S161" s="23" t="b">
        <f t="shared" si="8"/>
        <v>0</v>
      </c>
      <c r="T161" s="23" t="b">
        <v>0</v>
      </c>
      <c r="U161" s="23" t="b">
        <f t="shared" si="9"/>
        <v>0</v>
      </c>
      <c r="V161" s="23" t="b">
        <v>0</v>
      </c>
      <c r="W161" s="23" t="b">
        <f t="shared" si="10"/>
        <v>0</v>
      </c>
      <c r="X161" s="23" t="b">
        <v>0</v>
      </c>
      <c r="Y161" s="23" t="b">
        <f t="shared" si="11"/>
        <v>0</v>
      </c>
      <c r="Z161" s="23" t="b">
        <v>0</v>
      </c>
      <c r="AA161" s="23" t="b">
        <f t="shared" si="12"/>
        <v>0</v>
      </c>
      <c r="AB161" s="23" t="b">
        <v>0</v>
      </c>
      <c r="AC161" s="23" t="b">
        <f t="shared" si="13"/>
        <v>0</v>
      </c>
      <c r="AD161" s="23" t="b">
        <v>0</v>
      </c>
    </row>
    <row r="162" ht="15.75" customHeight="1">
      <c r="A162" s="23" t="s">
        <v>2006</v>
      </c>
      <c r="B162" s="23" t="s">
        <v>2566</v>
      </c>
      <c r="C162" s="23" t="b">
        <v>1</v>
      </c>
      <c r="D162" s="23">
        <v>0.049</v>
      </c>
      <c r="E162" s="23" t="b">
        <f t="shared" si="1"/>
        <v>0</v>
      </c>
      <c r="F162" s="23" t="b">
        <v>0</v>
      </c>
      <c r="G162" s="23" t="b">
        <f t="shared" si="2"/>
        <v>0</v>
      </c>
      <c r="H162" s="23" t="b">
        <v>0</v>
      </c>
      <c r="I162" s="23" t="b">
        <f t="shared" si="3"/>
        <v>0</v>
      </c>
      <c r="J162" s="23" t="b">
        <v>0</v>
      </c>
      <c r="K162" s="23" t="b">
        <f t="shared" si="4"/>
        <v>0</v>
      </c>
      <c r="L162" s="23" t="b">
        <v>0</v>
      </c>
      <c r="M162" s="23" t="b">
        <f t="shared" si="5"/>
        <v>0</v>
      </c>
      <c r="N162" s="23" t="b">
        <v>0</v>
      </c>
      <c r="O162" s="23" t="b">
        <f t="shared" si="6"/>
        <v>0</v>
      </c>
      <c r="P162" s="23" t="b">
        <v>0</v>
      </c>
      <c r="Q162" s="23" t="b">
        <f t="shared" si="7"/>
        <v>0</v>
      </c>
      <c r="R162" s="23" t="b">
        <v>0</v>
      </c>
      <c r="S162" s="23" t="b">
        <f t="shared" si="8"/>
        <v>0</v>
      </c>
      <c r="T162" s="23" t="b">
        <v>0</v>
      </c>
      <c r="U162" s="23" t="b">
        <f t="shared" si="9"/>
        <v>0</v>
      </c>
      <c r="V162" s="23" t="b">
        <v>0</v>
      </c>
      <c r="W162" s="23" t="b">
        <f t="shared" si="10"/>
        <v>0</v>
      </c>
      <c r="X162" s="23" t="b">
        <v>0</v>
      </c>
      <c r="Y162" s="23" t="b">
        <f t="shared" si="11"/>
        <v>0</v>
      </c>
      <c r="Z162" s="23" t="b">
        <v>0</v>
      </c>
      <c r="AA162" s="23" t="b">
        <f t="shared" si="12"/>
        <v>0</v>
      </c>
      <c r="AB162" s="23" t="b">
        <v>0</v>
      </c>
      <c r="AC162" s="23" t="b">
        <f t="shared" si="13"/>
        <v>0</v>
      </c>
      <c r="AD162" s="23" t="b">
        <v>0</v>
      </c>
    </row>
    <row r="163" ht="15.75" customHeight="1">
      <c r="A163" s="23" t="s">
        <v>2015</v>
      </c>
      <c r="B163" s="23" t="s">
        <v>2696</v>
      </c>
      <c r="C163" s="23" t="b">
        <v>1</v>
      </c>
      <c r="D163" s="23">
        <v>0.664</v>
      </c>
      <c r="E163" s="23" t="b">
        <f t="shared" si="1"/>
        <v>1</v>
      </c>
      <c r="F163" s="23" t="b">
        <v>1</v>
      </c>
      <c r="G163" s="23" t="b">
        <f t="shared" si="2"/>
        <v>1</v>
      </c>
      <c r="H163" s="23" t="b">
        <v>1</v>
      </c>
      <c r="I163" s="23" t="b">
        <f t="shared" si="3"/>
        <v>1</v>
      </c>
      <c r="J163" s="23" t="b">
        <v>1</v>
      </c>
      <c r="K163" s="23" t="b">
        <f t="shared" si="4"/>
        <v>1</v>
      </c>
      <c r="L163" s="23" t="b">
        <v>1</v>
      </c>
      <c r="M163" s="23" t="b">
        <f t="shared" si="5"/>
        <v>1</v>
      </c>
      <c r="N163" s="23" t="b">
        <v>1</v>
      </c>
      <c r="O163" s="23" t="b">
        <f t="shared" si="6"/>
        <v>1</v>
      </c>
      <c r="P163" s="23" t="b">
        <v>1</v>
      </c>
      <c r="Q163" s="23" t="b">
        <f t="shared" si="7"/>
        <v>1</v>
      </c>
      <c r="R163" s="23" t="b">
        <v>1</v>
      </c>
      <c r="S163" s="23" t="b">
        <f t="shared" si="8"/>
        <v>0</v>
      </c>
      <c r="T163" s="23" t="b">
        <v>0</v>
      </c>
      <c r="U163" s="23" t="b">
        <f t="shared" si="9"/>
        <v>0</v>
      </c>
      <c r="V163" s="23" t="b">
        <v>0</v>
      </c>
      <c r="W163" s="23" t="b">
        <f t="shared" si="10"/>
        <v>0</v>
      </c>
      <c r="X163" s="23" t="b">
        <v>0</v>
      </c>
      <c r="Y163" s="23" t="b">
        <f t="shared" si="11"/>
        <v>0</v>
      </c>
      <c r="Z163" s="23" t="b">
        <v>0</v>
      </c>
      <c r="AA163" s="23" t="b">
        <f t="shared" si="12"/>
        <v>0</v>
      </c>
      <c r="AB163" s="23" t="b">
        <v>0</v>
      </c>
      <c r="AC163" s="23" t="b">
        <f t="shared" si="13"/>
        <v>0</v>
      </c>
      <c r="AD163" s="23" t="b">
        <v>0</v>
      </c>
    </row>
    <row r="164" ht="15.75" customHeight="1">
      <c r="A164" s="23" t="s">
        <v>2024</v>
      </c>
      <c r="B164" s="23" t="s">
        <v>2568</v>
      </c>
      <c r="C164" s="23" t="b">
        <v>1</v>
      </c>
      <c r="D164" s="23">
        <v>0.323</v>
      </c>
      <c r="E164" s="23" t="b">
        <f t="shared" si="1"/>
        <v>0</v>
      </c>
      <c r="F164" s="23" t="b">
        <v>0</v>
      </c>
      <c r="G164" s="23" t="b">
        <f t="shared" si="2"/>
        <v>0</v>
      </c>
      <c r="H164" s="23" t="b">
        <v>0</v>
      </c>
      <c r="I164" s="23" t="b">
        <f t="shared" si="3"/>
        <v>0</v>
      </c>
      <c r="J164" s="23" t="b">
        <v>0</v>
      </c>
      <c r="K164" s="23" t="b">
        <f t="shared" si="4"/>
        <v>0</v>
      </c>
      <c r="L164" s="23" t="b">
        <v>0</v>
      </c>
      <c r="M164" s="23" t="b">
        <f t="shared" si="5"/>
        <v>0</v>
      </c>
      <c r="N164" s="23" t="b">
        <v>0</v>
      </c>
      <c r="O164" s="23" t="b">
        <f t="shared" si="6"/>
        <v>0</v>
      </c>
      <c r="P164" s="23" t="b">
        <v>0</v>
      </c>
      <c r="Q164" s="23" t="b">
        <f t="shared" si="7"/>
        <v>0</v>
      </c>
      <c r="R164" s="23" t="b">
        <v>0</v>
      </c>
      <c r="S164" s="23" t="b">
        <f t="shared" si="8"/>
        <v>0</v>
      </c>
      <c r="T164" s="23" t="b">
        <v>0</v>
      </c>
      <c r="U164" s="23" t="b">
        <f t="shared" si="9"/>
        <v>0</v>
      </c>
      <c r="V164" s="23" t="b">
        <v>0</v>
      </c>
      <c r="W164" s="23" t="b">
        <f t="shared" si="10"/>
        <v>0</v>
      </c>
      <c r="X164" s="23" t="b">
        <v>0</v>
      </c>
      <c r="Y164" s="23" t="b">
        <f t="shared" si="11"/>
        <v>0</v>
      </c>
      <c r="Z164" s="23" t="b">
        <v>0</v>
      </c>
      <c r="AA164" s="23" t="b">
        <f t="shared" si="12"/>
        <v>0</v>
      </c>
      <c r="AB164" s="23" t="b">
        <v>0</v>
      </c>
      <c r="AC164" s="23" t="b">
        <f t="shared" si="13"/>
        <v>0</v>
      </c>
      <c r="AD164" s="23" t="b">
        <v>0</v>
      </c>
    </row>
    <row r="165" ht="15.75" customHeight="1">
      <c r="A165" s="23" t="s">
        <v>2032</v>
      </c>
      <c r="B165" s="23" t="s">
        <v>2697</v>
      </c>
      <c r="C165" s="23" t="b">
        <v>1</v>
      </c>
      <c r="D165" s="23">
        <v>0.663</v>
      </c>
      <c r="E165" s="23" t="b">
        <f t="shared" si="1"/>
        <v>1</v>
      </c>
      <c r="F165" s="23" t="b">
        <v>1</v>
      </c>
      <c r="G165" s="23" t="b">
        <f t="shared" si="2"/>
        <v>1</v>
      </c>
      <c r="H165" s="23" t="b">
        <v>1</v>
      </c>
      <c r="I165" s="23" t="b">
        <f t="shared" si="3"/>
        <v>1</v>
      </c>
      <c r="J165" s="23" t="b">
        <v>1</v>
      </c>
      <c r="K165" s="23" t="b">
        <f t="shared" si="4"/>
        <v>1</v>
      </c>
      <c r="L165" s="23" t="b">
        <v>1</v>
      </c>
      <c r="M165" s="23" t="b">
        <f t="shared" si="5"/>
        <v>1</v>
      </c>
      <c r="N165" s="23" t="b">
        <v>1</v>
      </c>
      <c r="O165" s="23" t="b">
        <f t="shared" si="6"/>
        <v>1</v>
      </c>
      <c r="P165" s="23" t="b">
        <v>1</v>
      </c>
      <c r="Q165" s="23" t="b">
        <f t="shared" si="7"/>
        <v>1</v>
      </c>
      <c r="R165" s="23" t="b">
        <v>1</v>
      </c>
      <c r="S165" s="23" t="b">
        <f t="shared" si="8"/>
        <v>0</v>
      </c>
      <c r="T165" s="23" t="b">
        <v>0</v>
      </c>
      <c r="U165" s="23" t="b">
        <f t="shared" si="9"/>
        <v>0</v>
      </c>
      <c r="V165" s="23" t="b">
        <v>0</v>
      </c>
      <c r="W165" s="23" t="b">
        <f t="shared" si="10"/>
        <v>0</v>
      </c>
      <c r="X165" s="23" t="b">
        <v>0</v>
      </c>
      <c r="Y165" s="23" t="b">
        <f t="shared" si="11"/>
        <v>0</v>
      </c>
      <c r="Z165" s="23" t="b">
        <v>0</v>
      </c>
      <c r="AA165" s="23" t="b">
        <f t="shared" si="12"/>
        <v>0</v>
      </c>
      <c r="AB165" s="23" t="b">
        <v>0</v>
      </c>
      <c r="AC165" s="23" t="b">
        <f t="shared" si="13"/>
        <v>0</v>
      </c>
      <c r="AD165" s="23" t="b">
        <v>0</v>
      </c>
    </row>
    <row r="166" ht="15.75" customHeight="1">
      <c r="A166" s="23" t="s">
        <v>2040</v>
      </c>
      <c r="B166" s="23" t="s">
        <v>2698</v>
      </c>
      <c r="C166" s="23" t="b">
        <v>1</v>
      </c>
      <c r="D166" s="23">
        <v>0.403</v>
      </c>
      <c r="E166" s="23" t="b">
        <f t="shared" si="1"/>
        <v>1</v>
      </c>
      <c r="F166" s="23" t="b">
        <v>1</v>
      </c>
      <c r="G166" s="23" t="b">
        <f t="shared" si="2"/>
        <v>1</v>
      </c>
      <c r="H166" s="23" t="b">
        <v>1</v>
      </c>
      <c r="I166" s="23" t="b">
        <f t="shared" si="3"/>
        <v>0</v>
      </c>
      <c r="J166" s="23" t="b">
        <v>0</v>
      </c>
      <c r="K166" s="23" t="b">
        <f t="shared" si="4"/>
        <v>0</v>
      </c>
      <c r="L166" s="23" t="b">
        <v>0</v>
      </c>
      <c r="M166" s="23" t="b">
        <f t="shared" si="5"/>
        <v>0</v>
      </c>
      <c r="N166" s="23" t="b">
        <v>0</v>
      </c>
      <c r="O166" s="23" t="b">
        <f t="shared" si="6"/>
        <v>0</v>
      </c>
      <c r="P166" s="23" t="b">
        <v>0</v>
      </c>
      <c r="Q166" s="23" t="b">
        <f t="shared" si="7"/>
        <v>0</v>
      </c>
      <c r="R166" s="23" t="b">
        <v>0</v>
      </c>
      <c r="S166" s="23" t="b">
        <f t="shared" si="8"/>
        <v>0</v>
      </c>
      <c r="T166" s="23" t="b">
        <v>0</v>
      </c>
      <c r="U166" s="23" t="b">
        <f t="shared" si="9"/>
        <v>0</v>
      </c>
      <c r="V166" s="23" t="b">
        <v>0</v>
      </c>
      <c r="W166" s="23" t="b">
        <f t="shared" si="10"/>
        <v>0</v>
      </c>
      <c r="X166" s="23" t="b">
        <v>0</v>
      </c>
      <c r="Y166" s="23" t="b">
        <f t="shared" si="11"/>
        <v>0</v>
      </c>
      <c r="Z166" s="23" t="b">
        <v>0</v>
      </c>
      <c r="AA166" s="23" t="b">
        <f t="shared" si="12"/>
        <v>0</v>
      </c>
      <c r="AB166" s="23" t="b">
        <v>0</v>
      </c>
      <c r="AC166" s="23" t="b">
        <f t="shared" si="13"/>
        <v>0</v>
      </c>
      <c r="AD166" s="23" t="b">
        <v>0</v>
      </c>
    </row>
    <row r="167" ht="15.75" customHeight="1">
      <c r="A167" s="23" t="s">
        <v>2048</v>
      </c>
      <c r="B167" s="23" t="s">
        <v>2699</v>
      </c>
      <c r="C167" s="23" t="b">
        <v>1</v>
      </c>
      <c r="D167" s="23">
        <v>0.001</v>
      </c>
      <c r="E167" s="23" t="b">
        <f t="shared" si="1"/>
        <v>0</v>
      </c>
      <c r="F167" s="23" t="b">
        <v>0</v>
      </c>
      <c r="G167" s="23" t="b">
        <f t="shared" si="2"/>
        <v>0</v>
      </c>
      <c r="H167" s="23" t="b">
        <v>0</v>
      </c>
      <c r="I167" s="23" t="b">
        <f t="shared" si="3"/>
        <v>0</v>
      </c>
      <c r="J167" s="23" t="b">
        <v>0</v>
      </c>
      <c r="K167" s="23" t="b">
        <f t="shared" si="4"/>
        <v>0</v>
      </c>
      <c r="L167" s="23" t="b">
        <v>0</v>
      </c>
      <c r="M167" s="23" t="b">
        <f t="shared" si="5"/>
        <v>0</v>
      </c>
      <c r="N167" s="23" t="b">
        <v>0</v>
      </c>
      <c r="O167" s="23" t="b">
        <f t="shared" si="6"/>
        <v>0</v>
      </c>
      <c r="P167" s="23" t="b">
        <v>0</v>
      </c>
      <c r="Q167" s="23" t="b">
        <f t="shared" si="7"/>
        <v>0</v>
      </c>
      <c r="R167" s="23" t="b">
        <v>0</v>
      </c>
      <c r="S167" s="23" t="b">
        <f t="shared" si="8"/>
        <v>0</v>
      </c>
      <c r="T167" s="23" t="b">
        <v>0</v>
      </c>
      <c r="U167" s="23" t="b">
        <f t="shared" si="9"/>
        <v>0</v>
      </c>
      <c r="V167" s="23" t="b">
        <v>0</v>
      </c>
      <c r="W167" s="23" t="b">
        <f t="shared" si="10"/>
        <v>0</v>
      </c>
      <c r="X167" s="23" t="b">
        <v>0</v>
      </c>
      <c r="Y167" s="23" t="b">
        <f t="shared" si="11"/>
        <v>0</v>
      </c>
      <c r="Z167" s="23" t="b">
        <v>0</v>
      </c>
      <c r="AA167" s="23" t="b">
        <f t="shared" si="12"/>
        <v>0</v>
      </c>
      <c r="AB167" s="23" t="b">
        <v>0</v>
      </c>
      <c r="AC167" s="23" t="b">
        <f t="shared" si="13"/>
        <v>0</v>
      </c>
      <c r="AD167" s="23" t="b">
        <v>0</v>
      </c>
    </row>
    <row r="168" ht="15.75" customHeight="1">
      <c r="A168" s="23" t="s">
        <v>2063</v>
      </c>
      <c r="B168" s="23" t="s">
        <v>2700</v>
      </c>
      <c r="C168" s="23" t="b">
        <v>0</v>
      </c>
      <c r="D168" s="23">
        <v>0.933</v>
      </c>
      <c r="E168" s="23" t="b">
        <f t="shared" si="1"/>
        <v>1</v>
      </c>
      <c r="F168" s="23" t="b">
        <v>0</v>
      </c>
      <c r="G168" s="23" t="b">
        <f t="shared" si="2"/>
        <v>1</v>
      </c>
      <c r="H168" s="23" t="b">
        <v>0</v>
      </c>
      <c r="I168" s="23" t="b">
        <f t="shared" si="3"/>
        <v>1</v>
      </c>
      <c r="J168" s="23" t="b">
        <v>0</v>
      </c>
      <c r="K168" s="23" t="b">
        <f t="shared" si="4"/>
        <v>1</v>
      </c>
      <c r="L168" s="23" t="b">
        <v>0</v>
      </c>
      <c r="M168" s="23" t="b">
        <f t="shared" si="5"/>
        <v>1</v>
      </c>
      <c r="N168" s="23" t="b">
        <v>0</v>
      </c>
      <c r="O168" s="23" t="b">
        <f t="shared" si="6"/>
        <v>1</v>
      </c>
      <c r="P168" s="23" t="b">
        <v>0</v>
      </c>
      <c r="Q168" s="23" t="b">
        <f t="shared" si="7"/>
        <v>1</v>
      </c>
      <c r="R168" s="23" t="b">
        <v>0</v>
      </c>
      <c r="S168" s="23" t="b">
        <f t="shared" si="8"/>
        <v>1</v>
      </c>
      <c r="T168" s="23" t="b">
        <v>0</v>
      </c>
      <c r="U168" s="23" t="b">
        <f t="shared" si="9"/>
        <v>1</v>
      </c>
      <c r="V168" s="23" t="b">
        <v>0</v>
      </c>
      <c r="W168" s="23" t="b">
        <f t="shared" si="10"/>
        <v>1</v>
      </c>
      <c r="X168" s="23" t="b">
        <v>0</v>
      </c>
      <c r="Y168" s="23" t="b">
        <f t="shared" si="11"/>
        <v>1</v>
      </c>
      <c r="Z168" s="23" t="b">
        <v>0</v>
      </c>
      <c r="AA168" s="23" t="b">
        <f t="shared" si="12"/>
        <v>1</v>
      </c>
      <c r="AB168" s="23" t="b">
        <v>0</v>
      </c>
      <c r="AC168" s="23" t="b">
        <f t="shared" si="13"/>
        <v>0</v>
      </c>
      <c r="AD168" s="23" t="b">
        <v>1</v>
      </c>
    </row>
    <row r="169" ht="15.75" customHeight="1">
      <c r="A169" s="23" t="s">
        <v>2090</v>
      </c>
      <c r="B169" s="23" t="s">
        <v>2570</v>
      </c>
      <c r="C169" s="23" t="b">
        <v>1</v>
      </c>
      <c r="D169" s="23">
        <v>0.964</v>
      </c>
      <c r="E169" s="23" t="b">
        <f t="shared" si="1"/>
        <v>1</v>
      </c>
      <c r="F169" s="23" t="b">
        <v>1</v>
      </c>
      <c r="G169" s="23" t="b">
        <f t="shared" si="2"/>
        <v>1</v>
      </c>
      <c r="H169" s="23" t="b">
        <v>1</v>
      </c>
      <c r="I169" s="23" t="b">
        <f t="shared" si="3"/>
        <v>1</v>
      </c>
      <c r="J169" s="23" t="b">
        <v>1</v>
      </c>
      <c r="K169" s="23" t="b">
        <f t="shared" si="4"/>
        <v>1</v>
      </c>
      <c r="L169" s="23" t="b">
        <v>1</v>
      </c>
      <c r="M169" s="23" t="b">
        <f t="shared" si="5"/>
        <v>1</v>
      </c>
      <c r="N169" s="23" t="b">
        <v>1</v>
      </c>
      <c r="O169" s="23" t="b">
        <f t="shared" si="6"/>
        <v>1</v>
      </c>
      <c r="P169" s="23" t="b">
        <v>1</v>
      </c>
      <c r="Q169" s="23" t="b">
        <f t="shared" si="7"/>
        <v>1</v>
      </c>
      <c r="R169" s="23" t="b">
        <v>1</v>
      </c>
      <c r="S169" s="23" t="b">
        <f t="shared" si="8"/>
        <v>1</v>
      </c>
      <c r="T169" s="23" t="b">
        <v>1</v>
      </c>
      <c r="U169" s="23" t="b">
        <f t="shared" si="9"/>
        <v>1</v>
      </c>
      <c r="V169" s="23" t="b">
        <v>1</v>
      </c>
      <c r="W169" s="23" t="b">
        <f t="shared" si="10"/>
        <v>1</v>
      </c>
      <c r="X169" s="23" t="b">
        <v>1</v>
      </c>
      <c r="Y169" s="23" t="b">
        <f t="shared" si="11"/>
        <v>1</v>
      </c>
      <c r="Z169" s="23" t="b">
        <v>1</v>
      </c>
      <c r="AA169" s="23" t="b">
        <f t="shared" si="12"/>
        <v>1</v>
      </c>
      <c r="AB169" s="23" t="b">
        <v>1</v>
      </c>
      <c r="AC169" s="23" t="b">
        <f t="shared" si="13"/>
        <v>1</v>
      </c>
      <c r="AD169" s="23" t="b">
        <v>1</v>
      </c>
    </row>
    <row r="170" ht="15.75" customHeight="1">
      <c r="A170" s="23" t="s">
        <v>2098</v>
      </c>
      <c r="B170" s="23" t="s">
        <v>2701</v>
      </c>
      <c r="C170" s="23" t="b">
        <v>1</v>
      </c>
      <c r="D170" s="23">
        <v>0.047</v>
      </c>
      <c r="E170" s="23" t="b">
        <f t="shared" si="1"/>
        <v>0</v>
      </c>
      <c r="F170" s="23" t="b">
        <v>0</v>
      </c>
      <c r="G170" s="23" t="b">
        <f t="shared" si="2"/>
        <v>0</v>
      </c>
      <c r="H170" s="23" t="b">
        <v>0</v>
      </c>
      <c r="I170" s="23" t="b">
        <f t="shared" si="3"/>
        <v>0</v>
      </c>
      <c r="J170" s="23" t="b">
        <v>0</v>
      </c>
      <c r="K170" s="23" t="b">
        <f t="shared" si="4"/>
        <v>0</v>
      </c>
      <c r="L170" s="23" t="b">
        <v>0</v>
      </c>
      <c r="M170" s="23" t="b">
        <f t="shared" si="5"/>
        <v>0</v>
      </c>
      <c r="N170" s="23" t="b">
        <v>0</v>
      </c>
      <c r="O170" s="23" t="b">
        <f t="shared" si="6"/>
        <v>0</v>
      </c>
      <c r="P170" s="23" t="b">
        <v>0</v>
      </c>
      <c r="Q170" s="23" t="b">
        <f t="shared" si="7"/>
        <v>0</v>
      </c>
      <c r="R170" s="23" t="b">
        <v>0</v>
      </c>
      <c r="S170" s="23" t="b">
        <f t="shared" si="8"/>
        <v>0</v>
      </c>
      <c r="T170" s="23" t="b">
        <v>0</v>
      </c>
      <c r="U170" s="23" t="b">
        <f t="shared" si="9"/>
        <v>0</v>
      </c>
      <c r="V170" s="23" t="b">
        <v>0</v>
      </c>
      <c r="W170" s="23" t="b">
        <f t="shared" si="10"/>
        <v>0</v>
      </c>
      <c r="X170" s="23" t="b">
        <v>0</v>
      </c>
      <c r="Y170" s="23" t="b">
        <f t="shared" si="11"/>
        <v>0</v>
      </c>
      <c r="Z170" s="23" t="b">
        <v>0</v>
      </c>
      <c r="AA170" s="23" t="b">
        <f t="shared" si="12"/>
        <v>0</v>
      </c>
      <c r="AB170" s="23" t="b">
        <v>0</v>
      </c>
      <c r="AC170" s="23" t="b">
        <f t="shared" si="13"/>
        <v>0</v>
      </c>
      <c r="AD170" s="23" t="b">
        <v>0</v>
      </c>
    </row>
    <row r="171" ht="15.75" customHeight="1">
      <c r="A171" s="23" t="s">
        <v>2106</v>
      </c>
      <c r="B171" s="23" t="s">
        <v>2702</v>
      </c>
      <c r="C171" s="23" t="b">
        <v>1</v>
      </c>
      <c r="D171" s="23">
        <v>0.936</v>
      </c>
      <c r="E171" s="23" t="b">
        <f t="shared" si="1"/>
        <v>1</v>
      </c>
      <c r="F171" s="23" t="b">
        <v>1</v>
      </c>
      <c r="G171" s="23" t="b">
        <f t="shared" si="2"/>
        <v>1</v>
      </c>
      <c r="H171" s="23" t="b">
        <v>1</v>
      </c>
      <c r="I171" s="23" t="b">
        <f t="shared" si="3"/>
        <v>1</v>
      </c>
      <c r="J171" s="23" t="b">
        <v>1</v>
      </c>
      <c r="K171" s="23" t="b">
        <f t="shared" si="4"/>
        <v>1</v>
      </c>
      <c r="L171" s="23" t="b">
        <v>1</v>
      </c>
      <c r="M171" s="23" t="b">
        <f t="shared" si="5"/>
        <v>1</v>
      </c>
      <c r="N171" s="23" t="b">
        <v>1</v>
      </c>
      <c r="O171" s="23" t="b">
        <f t="shared" si="6"/>
        <v>1</v>
      </c>
      <c r="P171" s="23" t="b">
        <v>1</v>
      </c>
      <c r="Q171" s="23" t="b">
        <f t="shared" si="7"/>
        <v>1</v>
      </c>
      <c r="R171" s="23" t="b">
        <v>1</v>
      </c>
      <c r="S171" s="23" t="b">
        <f t="shared" si="8"/>
        <v>1</v>
      </c>
      <c r="T171" s="23" t="b">
        <v>1</v>
      </c>
      <c r="U171" s="23" t="b">
        <f t="shared" si="9"/>
        <v>1</v>
      </c>
      <c r="V171" s="23" t="b">
        <v>1</v>
      </c>
      <c r="W171" s="23" t="b">
        <f t="shared" si="10"/>
        <v>1</v>
      </c>
      <c r="X171" s="23" t="b">
        <v>1</v>
      </c>
      <c r="Y171" s="23" t="b">
        <f t="shared" si="11"/>
        <v>1</v>
      </c>
      <c r="Z171" s="23" t="b">
        <v>1</v>
      </c>
      <c r="AA171" s="23" t="b">
        <f t="shared" si="12"/>
        <v>1</v>
      </c>
      <c r="AB171" s="23" t="b">
        <v>1</v>
      </c>
      <c r="AC171" s="23" t="b">
        <f t="shared" si="13"/>
        <v>0</v>
      </c>
      <c r="AD171" s="23" t="b">
        <v>0</v>
      </c>
    </row>
    <row r="172" ht="15.75" customHeight="1">
      <c r="A172" s="23" t="s">
        <v>2112</v>
      </c>
      <c r="B172" s="23" t="s">
        <v>2703</v>
      </c>
      <c r="C172" s="23" t="b">
        <v>1</v>
      </c>
      <c r="D172" s="23">
        <v>0.932</v>
      </c>
      <c r="E172" s="23" t="b">
        <f t="shared" si="1"/>
        <v>1</v>
      </c>
      <c r="F172" s="23" t="b">
        <v>1</v>
      </c>
      <c r="G172" s="23" t="b">
        <f t="shared" si="2"/>
        <v>1</v>
      </c>
      <c r="H172" s="23" t="b">
        <v>1</v>
      </c>
      <c r="I172" s="23" t="b">
        <f t="shared" si="3"/>
        <v>1</v>
      </c>
      <c r="J172" s="23" t="b">
        <v>1</v>
      </c>
      <c r="K172" s="23" t="b">
        <f t="shared" si="4"/>
        <v>1</v>
      </c>
      <c r="L172" s="23" t="b">
        <v>1</v>
      </c>
      <c r="M172" s="23" t="b">
        <f t="shared" si="5"/>
        <v>1</v>
      </c>
      <c r="N172" s="23" t="b">
        <v>1</v>
      </c>
      <c r="O172" s="23" t="b">
        <f t="shared" si="6"/>
        <v>1</v>
      </c>
      <c r="P172" s="23" t="b">
        <v>1</v>
      </c>
      <c r="Q172" s="23" t="b">
        <f t="shared" si="7"/>
        <v>1</v>
      </c>
      <c r="R172" s="23" t="b">
        <v>1</v>
      </c>
      <c r="S172" s="23" t="b">
        <f t="shared" si="8"/>
        <v>1</v>
      </c>
      <c r="T172" s="23" t="b">
        <v>1</v>
      </c>
      <c r="U172" s="23" t="b">
        <f t="shared" si="9"/>
        <v>1</v>
      </c>
      <c r="V172" s="23" t="b">
        <v>1</v>
      </c>
      <c r="W172" s="23" t="b">
        <f t="shared" si="10"/>
        <v>1</v>
      </c>
      <c r="X172" s="23" t="b">
        <v>1</v>
      </c>
      <c r="Y172" s="23" t="b">
        <f t="shared" si="11"/>
        <v>1</v>
      </c>
      <c r="Z172" s="23" t="b">
        <v>1</v>
      </c>
      <c r="AA172" s="23" t="b">
        <f t="shared" si="12"/>
        <v>1</v>
      </c>
      <c r="AB172" s="23" t="b">
        <v>1</v>
      </c>
      <c r="AC172" s="23" t="b">
        <f t="shared" si="13"/>
        <v>0</v>
      </c>
      <c r="AD172" s="23" t="b">
        <v>0</v>
      </c>
    </row>
    <row r="173" ht="15.75" customHeight="1">
      <c r="A173" s="23" t="s">
        <v>2127</v>
      </c>
      <c r="B173" s="23" t="s">
        <v>2704</v>
      </c>
      <c r="C173" s="23" t="b">
        <v>1</v>
      </c>
      <c r="D173" s="23">
        <v>0.981</v>
      </c>
      <c r="E173" s="23" t="b">
        <f t="shared" si="1"/>
        <v>1</v>
      </c>
      <c r="F173" s="23" t="b">
        <v>1</v>
      </c>
      <c r="G173" s="23" t="b">
        <f t="shared" si="2"/>
        <v>1</v>
      </c>
      <c r="H173" s="23" t="b">
        <v>1</v>
      </c>
      <c r="I173" s="23" t="b">
        <f t="shared" si="3"/>
        <v>1</v>
      </c>
      <c r="J173" s="23" t="b">
        <v>1</v>
      </c>
      <c r="K173" s="23" t="b">
        <f t="shared" si="4"/>
        <v>1</v>
      </c>
      <c r="L173" s="23" t="b">
        <v>1</v>
      </c>
      <c r="M173" s="23" t="b">
        <f t="shared" si="5"/>
        <v>1</v>
      </c>
      <c r="N173" s="23" t="b">
        <v>1</v>
      </c>
      <c r="O173" s="23" t="b">
        <f t="shared" si="6"/>
        <v>1</v>
      </c>
      <c r="P173" s="23" t="b">
        <v>1</v>
      </c>
      <c r="Q173" s="23" t="b">
        <f t="shared" si="7"/>
        <v>1</v>
      </c>
      <c r="R173" s="23" t="b">
        <v>1</v>
      </c>
      <c r="S173" s="23" t="b">
        <f t="shared" si="8"/>
        <v>1</v>
      </c>
      <c r="T173" s="23" t="b">
        <v>1</v>
      </c>
      <c r="U173" s="23" t="b">
        <f t="shared" si="9"/>
        <v>1</v>
      </c>
      <c r="V173" s="23" t="b">
        <v>1</v>
      </c>
      <c r="W173" s="23" t="b">
        <f t="shared" si="10"/>
        <v>1</v>
      </c>
      <c r="X173" s="23" t="b">
        <v>1</v>
      </c>
      <c r="Y173" s="23" t="b">
        <f t="shared" si="11"/>
        <v>1</v>
      </c>
      <c r="Z173" s="23" t="b">
        <v>1</v>
      </c>
      <c r="AA173" s="23" t="b">
        <f t="shared" si="12"/>
        <v>1</v>
      </c>
      <c r="AB173" s="23" t="b">
        <v>1</v>
      </c>
      <c r="AC173" s="23" t="b">
        <f t="shared" si="13"/>
        <v>1</v>
      </c>
      <c r="AD173" s="23" t="b">
        <v>1</v>
      </c>
    </row>
    <row r="174" ht="15.75" customHeight="1">
      <c r="A174" s="23" t="s">
        <v>2135</v>
      </c>
      <c r="B174" s="23" t="s">
        <v>2705</v>
      </c>
      <c r="C174" s="23" t="b">
        <v>1</v>
      </c>
      <c r="D174" s="23">
        <v>0.771</v>
      </c>
      <c r="E174" s="23" t="b">
        <f t="shared" si="1"/>
        <v>1</v>
      </c>
      <c r="F174" s="23" t="b">
        <v>1</v>
      </c>
      <c r="G174" s="23" t="b">
        <f t="shared" si="2"/>
        <v>1</v>
      </c>
      <c r="H174" s="23" t="b">
        <v>1</v>
      </c>
      <c r="I174" s="23" t="b">
        <f t="shared" si="3"/>
        <v>1</v>
      </c>
      <c r="J174" s="23" t="b">
        <v>1</v>
      </c>
      <c r="K174" s="23" t="b">
        <f t="shared" si="4"/>
        <v>1</v>
      </c>
      <c r="L174" s="23" t="b">
        <v>1</v>
      </c>
      <c r="M174" s="23" t="b">
        <f t="shared" si="5"/>
        <v>1</v>
      </c>
      <c r="N174" s="23" t="b">
        <v>1</v>
      </c>
      <c r="O174" s="23" t="b">
        <f t="shared" si="6"/>
        <v>1</v>
      </c>
      <c r="P174" s="23" t="b">
        <v>1</v>
      </c>
      <c r="Q174" s="23" t="b">
        <f t="shared" si="7"/>
        <v>1</v>
      </c>
      <c r="R174" s="23" t="b">
        <v>1</v>
      </c>
      <c r="S174" s="23" t="b">
        <f t="shared" si="8"/>
        <v>1</v>
      </c>
      <c r="T174" s="23" t="b">
        <v>1</v>
      </c>
      <c r="U174" s="23" t="b">
        <f t="shared" si="9"/>
        <v>1</v>
      </c>
      <c r="V174" s="23" t="b">
        <v>1</v>
      </c>
      <c r="W174" s="23" t="b">
        <f t="shared" si="10"/>
        <v>0</v>
      </c>
      <c r="X174" s="23" t="b">
        <v>0</v>
      </c>
      <c r="Y174" s="23" t="b">
        <f t="shared" si="11"/>
        <v>0</v>
      </c>
      <c r="Z174" s="23" t="b">
        <v>0</v>
      </c>
      <c r="AA174" s="23" t="b">
        <f t="shared" si="12"/>
        <v>0</v>
      </c>
      <c r="AB174" s="23" t="b">
        <v>0</v>
      </c>
      <c r="AC174" s="23" t="b">
        <f t="shared" si="13"/>
        <v>0</v>
      </c>
      <c r="AD174" s="23" t="b">
        <v>0</v>
      </c>
    </row>
    <row r="175" ht="15.75" customHeight="1">
      <c r="A175" s="23" t="s">
        <v>2143</v>
      </c>
      <c r="B175" s="23" t="s">
        <v>2572</v>
      </c>
      <c r="C175" s="23" t="b">
        <v>1</v>
      </c>
      <c r="D175" s="23">
        <v>0.967</v>
      </c>
      <c r="E175" s="23" t="b">
        <f t="shared" si="1"/>
        <v>1</v>
      </c>
      <c r="F175" s="23" t="b">
        <v>1</v>
      </c>
      <c r="G175" s="23" t="b">
        <f t="shared" si="2"/>
        <v>1</v>
      </c>
      <c r="H175" s="23" t="b">
        <v>1</v>
      </c>
      <c r="I175" s="23" t="b">
        <f t="shared" si="3"/>
        <v>1</v>
      </c>
      <c r="J175" s="23" t="b">
        <v>1</v>
      </c>
      <c r="K175" s="23" t="b">
        <f t="shared" si="4"/>
        <v>1</v>
      </c>
      <c r="L175" s="23" t="b">
        <v>1</v>
      </c>
      <c r="M175" s="23" t="b">
        <f t="shared" si="5"/>
        <v>1</v>
      </c>
      <c r="N175" s="23" t="b">
        <v>1</v>
      </c>
      <c r="O175" s="23" t="b">
        <f t="shared" si="6"/>
        <v>1</v>
      </c>
      <c r="P175" s="23" t="b">
        <v>1</v>
      </c>
      <c r="Q175" s="23" t="b">
        <f t="shared" si="7"/>
        <v>1</v>
      </c>
      <c r="R175" s="23" t="b">
        <v>1</v>
      </c>
      <c r="S175" s="23" t="b">
        <f t="shared" si="8"/>
        <v>1</v>
      </c>
      <c r="T175" s="23" t="b">
        <v>1</v>
      </c>
      <c r="U175" s="23" t="b">
        <f t="shared" si="9"/>
        <v>1</v>
      </c>
      <c r="V175" s="23" t="b">
        <v>1</v>
      </c>
      <c r="W175" s="23" t="b">
        <f t="shared" si="10"/>
        <v>1</v>
      </c>
      <c r="X175" s="23" t="b">
        <v>1</v>
      </c>
      <c r="Y175" s="23" t="b">
        <f t="shared" si="11"/>
        <v>1</v>
      </c>
      <c r="Z175" s="23" t="b">
        <v>1</v>
      </c>
      <c r="AA175" s="23" t="b">
        <f t="shared" si="12"/>
        <v>1</v>
      </c>
      <c r="AB175" s="23" t="b">
        <v>1</v>
      </c>
      <c r="AC175" s="23" t="b">
        <f t="shared" si="13"/>
        <v>1</v>
      </c>
      <c r="AD175" s="23" t="b">
        <v>1</v>
      </c>
    </row>
    <row r="176" ht="15.75" customHeight="1">
      <c r="A176" s="23" t="s">
        <v>2159</v>
      </c>
      <c r="B176" s="23" t="s">
        <v>2706</v>
      </c>
      <c r="C176" s="23" t="b">
        <v>1</v>
      </c>
      <c r="D176" s="23">
        <v>0.923</v>
      </c>
      <c r="E176" s="23" t="b">
        <f t="shared" si="1"/>
        <v>1</v>
      </c>
      <c r="F176" s="23" t="b">
        <v>1</v>
      </c>
      <c r="G176" s="23" t="b">
        <f t="shared" si="2"/>
        <v>1</v>
      </c>
      <c r="H176" s="23" t="b">
        <v>1</v>
      </c>
      <c r="I176" s="23" t="b">
        <f t="shared" si="3"/>
        <v>1</v>
      </c>
      <c r="J176" s="23" t="b">
        <v>1</v>
      </c>
      <c r="K176" s="23" t="b">
        <f t="shared" si="4"/>
        <v>1</v>
      </c>
      <c r="L176" s="23" t="b">
        <v>1</v>
      </c>
      <c r="M176" s="23" t="b">
        <f t="shared" si="5"/>
        <v>1</v>
      </c>
      <c r="N176" s="23" t="b">
        <v>1</v>
      </c>
      <c r="O176" s="23" t="b">
        <f t="shared" si="6"/>
        <v>1</v>
      </c>
      <c r="P176" s="23" t="b">
        <v>1</v>
      </c>
      <c r="Q176" s="23" t="b">
        <f t="shared" si="7"/>
        <v>1</v>
      </c>
      <c r="R176" s="23" t="b">
        <v>1</v>
      </c>
      <c r="S176" s="23" t="b">
        <f t="shared" si="8"/>
        <v>1</v>
      </c>
      <c r="T176" s="23" t="b">
        <v>1</v>
      </c>
      <c r="U176" s="23" t="b">
        <f t="shared" si="9"/>
        <v>1</v>
      </c>
      <c r="V176" s="23" t="b">
        <v>1</v>
      </c>
      <c r="W176" s="23" t="b">
        <f t="shared" si="10"/>
        <v>1</v>
      </c>
      <c r="X176" s="23" t="b">
        <v>1</v>
      </c>
      <c r="Y176" s="23" t="b">
        <f t="shared" si="11"/>
        <v>1</v>
      </c>
      <c r="Z176" s="23" t="b">
        <v>1</v>
      </c>
      <c r="AA176" s="23" t="b">
        <f t="shared" si="12"/>
        <v>1</v>
      </c>
      <c r="AB176" s="23" t="b">
        <v>1</v>
      </c>
      <c r="AC176" s="23" t="b">
        <f t="shared" si="13"/>
        <v>0</v>
      </c>
      <c r="AD176" s="23" t="b">
        <v>0</v>
      </c>
    </row>
    <row r="177" ht="15.75" customHeight="1">
      <c r="A177" s="23" t="s">
        <v>2182</v>
      </c>
      <c r="B177" s="23" t="s">
        <v>2574</v>
      </c>
      <c r="C177" s="23" t="b">
        <v>1</v>
      </c>
      <c r="D177" s="23">
        <v>0.347</v>
      </c>
      <c r="E177" s="23" t="b">
        <f t="shared" si="1"/>
        <v>0</v>
      </c>
      <c r="F177" s="23" t="b">
        <v>0</v>
      </c>
      <c r="G177" s="23" t="b">
        <f t="shared" si="2"/>
        <v>0</v>
      </c>
      <c r="H177" s="23" t="b">
        <v>0</v>
      </c>
      <c r="I177" s="23" t="b">
        <f t="shared" si="3"/>
        <v>0</v>
      </c>
      <c r="J177" s="23" t="b">
        <v>0</v>
      </c>
      <c r="K177" s="23" t="b">
        <f t="shared" si="4"/>
        <v>0</v>
      </c>
      <c r="L177" s="23" t="b">
        <v>0</v>
      </c>
      <c r="M177" s="23" t="b">
        <f t="shared" si="5"/>
        <v>0</v>
      </c>
      <c r="N177" s="23" t="b">
        <v>0</v>
      </c>
      <c r="O177" s="23" t="b">
        <f t="shared" si="6"/>
        <v>0</v>
      </c>
      <c r="P177" s="23" t="b">
        <v>0</v>
      </c>
      <c r="Q177" s="23" t="b">
        <f t="shared" si="7"/>
        <v>0</v>
      </c>
      <c r="R177" s="23" t="b">
        <v>0</v>
      </c>
      <c r="S177" s="23" t="b">
        <f t="shared" si="8"/>
        <v>0</v>
      </c>
      <c r="T177" s="23" t="b">
        <v>0</v>
      </c>
      <c r="U177" s="23" t="b">
        <f t="shared" si="9"/>
        <v>0</v>
      </c>
      <c r="V177" s="23" t="b">
        <v>0</v>
      </c>
      <c r="W177" s="23" t="b">
        <f t="shared" si="10"/>
        <v>0</v>
      </c>
      <c r="X177" s="23" t="b">
        <v>0</v>
      </c>
      <c r="Y177" s="23" t="b">
        <f t="shared" si="11"/>
        <v>0</v>
      </c>
      <c r="Z177" s="23" t="b">
        <v>0</v>
      </c>
      <c r="AA177" s="23" t="b">
        <f t="shared" si="12"/>
        <v>0</v>
      </c>
      <c r="AB177" s="23" t="b">
        <v>0</v>
      </c>
      <c r="AC177" s="23" t="b">
        <f t="shared" si="13"/>
        <v>0</v>
      </c>
      <c r="AD177" s="23" t="b">
        <v>0</v>
      </c>
    </row>
    <row r="178" ht="15.75" customHeight="1">
      <c r="A178" s="23" t="s">
        <v>2190</v>
      </c>
      <c r="B178" s="23" t="s">
        <v>2707</v>
      </c>
      <c r="C178" s="23" t="b">
        <v>1</v>
      </c>
      <c r="D178" s="23">
        <v>0.34</v>
      </c>
      <c r="E178" s="23" t="b">
        <f t="shared" si="1"/>
        <v>0</v>
      </c>
      <c r="F178" s="23" t="b">
        <v>0</v>
      </c>
      <c r="G178" s="23" t="b">
        <f t="shared" si="2"/>
        <v>0</v>
      </c>
      <c r="H178" s="23" t="b">
        <v>0</v>
      </c>
      <c r="I178" s="23" t="b">
        <f t="shared" si="3"/>
        <v>0</v>
      </c>
      <c r="J178" s="23" t="b">
        <v>0</v>
      </c>
      <c r="K178" s="23" t="b">
        <f t="shared" si="4"/>
        <v>0</v>
      </c>
      <c r="L178" s="23" t="b">
        <v>0</v>
      </c>
      <c r="M178" s="23" t="b">
        <f t="shared" si="5"/>
        <v>0</v>
      </c>
      <c r="N178" s="23" t="b">
        <v>0</v>
      </c>
      <c r="O178" s="23" t="b">
        <f t="shared" si="6"/>
        <v>0</v>
      </c>
      <c r="P178" s="23" t="b">
        <v>0</v>
      </c>
      <c r="Q178" s="23" t="b">
        <f t="shared" si="7"/>
        <v>0</v>
      </c>
      <c r="R178" s="23" t="b">
        <v>0</v>
      </c>
      <c r="S178" s="23" t="b">
        <f t="shared" si="8"/>
        <v>0</v>
      </c>
      <c r="T178" s="23" t="b">
        <v>0</v>
      </c>
      <c r="U178" s="23" t="b">
        <f t="shared" si="9"/>
        <v>0</v>
      </c>
      <c r="V178" s="23" t="b">
        <v>0</v>
      </c>
      <c r="W178" s="23" t="b">
        <f t="shared" si="10"/>
        <v>0</v>
      </c>
      <c r="X178" s="23" t="b">
        <v>0</v>
      </c>
      <c r="Y178" s="23" t="b">
        <f t="shared" si="11"/>
        <v>0</v>
      </c>
      <c r="Z178" s="23" t="b">
        <v>0</v>
      </c>
      <c r="AA178" s="23" t="b">
        <f t="shared" si="12"/>
        <v>0</v>
      </c>
      <c r="AB178" s="23" t="b">
        <v>0</v>
      </c>
      <c r="AC178" s="23" t="b">
        <f t="shared" si="13"/>
        <v>0</v>
      </c>
      <c r="AD178" s="23" t="b">
        <v>0</v>
      </c>
    </row>
    <row r="179" ht="15.75" customHeight="1">
      <c r="A179" s="23" t="s">
        <v>2198</v>
      </c>
      <c r="B179" s="23" t="s">
        <v>2708</v>
      </c>
      <c r="C179" s="23" t="b">
        <v>1</v>
      </c>
      <c r="D179" s="23">
        <v>0.886</v>
      </c>
      <c r="E179" s="23" t="b">
        <f t="shared" si="1"/>
        <v>1</v>
      </c>
      <c r="F179" s="23" t="b">
        <v>1</v>
      </c>
      <c r="G179" s="23" t="b">
        <f t="shared" si="2"/>
        <v>1</v>
      </c>
      <c r="H179" s="23" t="b">
        <v>1</v>
      </c>
      <c r="I179" s="23" t="b">
        <f t="shared" si="3"/>
        <v>1</v>
      </c>
      <c r="J179" s="23" t="b">
        <v>1</v>
      </c>
      <c r="K179" s="23" t="b">
        <f t="shared" si="4"/>
        <v>1</v>
      </c>
      <c r="L179" s="23" t="b">
        <v>1</v>
      </c>
      <c r="M179" s="23" t="b">
        <f t="shared" si="5"/>
        <v>1</v>
      </c>
      <c r="N179" s="23" t="b">
        <v>1</v>
      </c>
      <c r="O179" s="23" t="b">
        <f t="shared" si="6"/>
        <v>1</v>
      </c>
      <c r="P179" s="23" t="b">
        <v>1</v>
      </c>
      <c r="Q179" s="23" t="b">
        <f t="shared" si="7"/>
        <v>1</v>
      </c>
      <c r="R179" s="23" t="b">
        <v>1</v>
      </c>
      <c r="S179" s="23" t="b">
        <f t="shared" si="8"/>
        <v>1</v>
      </c>
      <c r="T179" s="23" t="b">
        <v>1</v>
      </c>
      <c r="U179" s="23" t="b">
        <f t="shared" si="9"/>
        <v>1</v>
      </c>
      <c r="V179" s="23" t="b">
        <v>1</v>
      </c>
      <c r="W179" s="23" t="b">
        <f t="shared" si="10"/>
        <v>1</v>
      </c>
      <c r="X179" s="23" t="b">
        <v>1</v>
      </c>
      <c r="Y179" s="23" t="b">
        <f t="shared" si="11"/>
        <v>1</v>
      </c>
      <c r="Z179" s="23" t="b">
        <v>1</v>
      </c>
      <c r="AA179" s="23" t="b">
        <f t="shared" si="12"/>
        <v>0</v>
      </c>
      <c r="AB179" s="23" t="b">
        <v>0</v>
      </c>
      <c r="AC179" s="23" t="b">
        <f t="shared" si="13"/>
        <v>0</v>
      </c>
      <c r="AD179" s="23" t="b">
        <v>0</v>
      </c>
    </row>
    <row r="180" ht="15.75" customHeight="1">
      <c r="A180" s="23" t="s">
        <v>2221</v>
      </c>
      <c r="B180" s="23" t="s">
        <v>2577</v>
      </c>
      <c r="C180" s="23" t="b">
        <v>1</v>
      </c>
      <c r="D180" s="23">
        <v>0.093</v>
      </c>
      <c r="E180" s="23" t="b">
        <f t="shared" si="1"/>
        <v>0</v>
      </c>
      <c r="F180" s="23" t="b">
        <v>0</v>
      </c>
      <c r="G180" s="23" t="b">
        <f t="shared" si="2"/>
        <v>0</v>
      </c>
      <c r="H180" s="23" t="b">
        <v>0</v>
      </c>
      <c r="I180" s="23" t="b">
        <f t="shared" si="3"/>
        <v>0</v>
      </c>
      <c r="J180" s="23" t="b">
        <v>0</v>
      </c>
      <c r="K180" s="23" t="b">
        <f t="shared" si="4"/>
        <v>0</v>
      </c>
      <c r="L180" s="23" t="b">
        <v>0</v>
      </c>
      <c r="M180" s="23" t="b">
        <f t="shared" si="5"/>
        <v>0</v>
      </c>
      <c r="N180" s="23" t="b">
        <v>0</v>
      </c>
      <c r="O180" s="23" t="b">
        <f t="shared" si="6"/>
        <v>0</v>
      </c>
      <c r="P180" s="23" t="b">
        <v>0</v>
      </c>
      <c r="Q180" s="23" t="b">
        <f t="shared" si="7"/>
        <v>0</v>
      </c>
      <c r="R180" s="23" t="b">
        <v>0</v>
      </c>
      <c r="S180" s="23" t="b">
        <f t="shared" si="8"/>
        <v>0</v>
      </c>
      <c r="T180" s="23" t="b">
        <v>0</v>
      </c>
      <c r="U180" s="23" t="b">
        <f t="shared" si="9"/>
        <v>0</v>
      </c>
      <c r="V180" s="23" t="b">
        <v>0</v>
      </c>
      <c r="W180" s="23" t="b">
        <f t="shared" si="10"/>
        <v>0</v>
      </c>
      <c r="X180" s="23" t="b">
        <v>0</v>
      </c>
      <c r="Y180" s="23" t="b">
        <f t="shared" si="11"/>
        <v>0</v>
      </c>
      <c r="Z180" s="23" t="b">
        <v>0</v>
      </c>
      <c r="AA180" s="23" t="b">
        <f t="shared" si="12"/>
        <v>0</v>
      </c>
      <c r="AB180" s="23" t="b">
        <v>0</v>
      </c>
      <c r="AC180" s="23" t="b">
        <f t="shared" si="13"/>
        <v>0</v>
      </c>
      <c r="AD180" s="23" t="b">
        <v>0</v>
      </c>
    </row>
    <row r="181" ht="15.75" customHeight="1">
      <c r="A181" s="23" t="s">
        <v>2241</v>
      </c>
      <c r="B181" s="23" t="s">
        <v>2709</v>
      </c>
      <c r="C181" s="23" t="b">
        <v>1</v>
      </c>
      <c r="D181" s="23">
        <v>0.92</v>
      </c>
      <c r="E181" s="23" t="b">
        <f t="shared" si="1"/>
        <v>1</v>
      </c>
      <c r="F181" s="23" t="b">
        <v>1</v>
      </c>
      <c r="G181" s="23" t="b">
        <f t="shared" si="2"/>
        <v>1</v>
      </c>
      <c r="H181" s="23" t="b">
        <v>1</v>
      </c>
      <c r="I181" s="23" t="b">
        <f t="shared" si="3"/>
        <v>1</v>
      </c>
      <c r="J181" s="23" t="b">
        <v>1</v>
      </c>
      <c r="K181" s="23" t="b">
        <f t="shared" si="4"/>
        <v>1</v>
      </c>
      <c r="L181" s="23" t="b">
        <v>1</v>
      </c>
      <c r="M181" s="23" t="b">
        <f t="shared" si="5"/>
        <v>1</v>
      </c>
      <c r="N181" s="23" t="b">
        <v>1</v>
      </c>
      <c r="O181" s="23" t="b">
        <f t="shared" si="6"/>
        <v>1</v>
      </c>
      <c r="P181" s="23" t="b">
        <v>1</v>
      </c>
      <c r="Q181" s="23" t="b">
        <f t="shared" si="7"/>
        <v>1</v>
      </c>
      <c r="R181" s="23" t="b">
        <v>1</v>
      </c>
      <c r="S181" s="23" t="b">
        <f t="shared" si="8"/>
        <v>1</v>
      </c>
      <c r="T181" s="23" t="b">
        <v>1</v>
      </c>
      <c r="U181" s="23" t="b">
        <f t="shared" si="9"/>
        <v>1</v>
      </c>
      <c r="V181" s="23" t="b">
        <v>1</v>
      </c>
      <c r="W181" s="23" t="b">
        <f t="shared" si="10"/>
        <v>1</v>
      </c>
      <c r="X181" s="23" t="b">
        <v>1</v>
      </c>
      <c r="Y181" s="23" t="b">
        <f t="shared" si="11"/>
        <v>1</v>
      </c>
      <c r="Z181" s="23" t="b">
        <v>1</v>
      </c>
      <c r="AA181" s="23" t="b">
        <f t="shared" si="12"/>
        <v>1</v>
      </c>
      <c r="AB181" s="23" t="b">
        <v>1</v>
      </c>
      <c r="AC181" s="23" t="b">
        <f t="shared" si="13"/>
        <v>0</v>
      </c>
      <c r="AD181" s="23" t="b">
        <v>0</v>
      </c>
    </row>
    <row r="182" ht="15.75" customHeight="1">
      <c r="A182" s="23" t="s">
        <v>2247</v>
      </c>
      <c r="B182" s="23" t="s">
        <v>2710</v>
      </c>
      <c r="C182" s="23" t="b">
        <v>1</v>
      </c>
      <c r="D182" s="23">
        <v>0.936</v>
      </c>
      <c r="E182" s="23" t="b">
        <f t="shared" si="1"/>
        <v>1</v>
      </c>
      <c r="F182" s="23" t="b">
        <v>1</v>
      </c>
      <c r="G182" s="23" t="b">
        <f t="shared" si="2"/>
        <v>1</v>
      </c>
      <c r="H182" s="23" t="b">
        <v>1</v>
      </c>
      <c r="I182" s="23" t="b">
        <f t="shared" si="3"/>
        <v>1</v>
      </c>
      <c r="J182" s="23" t="b">
        <v>1</v>
      </c>
      <c r="K182" s="23" t="b">
        <f t="shared" si="4"/>
        <v>1</v>
      </c>
      <c r="L182" s="23" t="b">
        <v>1</v>
      </c>
      <c r="M182" s="23" t="b">
        <f t="shared" si="5"/>
        <v>1</v>
      </c>
      <c r="N182" s="23" t="b">
        <v>1</v>
      </c>
      <c r="O182" s="23" t="b">
        <f t="shared" si="6"/>
        <v>1</v>
      </c>
      <c r="P182" s="23" t="b">
        <v>1</v>
      </c>
      <c r="Q182" s="23" t="b">
        <f t="shared" si="7"/>
        <v>1</v>
      </c>
      <c r="R182" s="23" t="b">
        <v>1</v>
      </c>
      <c r="S182" s="23" t="b">
        <f t="shared" si="8"/>
        <v>1</v>
      </c>
      <c r="T182" s="23" t="b">
        <v>1</v>
      </c>
      <c r="U182" s="23" t="b">
        <f t="shared" si="9"/>
        <v>1</v>
      </c>
      <c r="V182" s="23" t="b">
        <v>1</v>
      </c>
      <c r="W182" s="23" t="b">
        <f t="shared" si="10"/>
        <v>1</v>
      </c>
      <c r="X182" s="23" t="b">
        <v>1</v>
      </c>
      <c r="Y182" s="23" t="b">
        <f t="shared" si="11"/>
        <v>1</v>
      </c>
      <c r="Z182" s="23" t="b">
        <v>1</v>
      </c>
      <c r="AA182" s="23" t="b">
        <f t="shared" si="12"/>
        <v>1</v>
      </c>
      <c r="AB182" s="23" t="b">
        <v>1</v>
      </c>
      <c r="AC182" s="23" t="b">
        <f t="shared" si="13"/>
        <v>0</v>
      </c>
      <c r="AD182" s="23" t="b">
        <v>0</v>
      </c>
    </row>
    <row r="183" ht="15.75" customHeight="1">
      <c r="A183" s="23" t="s">
        <v>2304</v>
      </c>
      <c r="B183" s="23" t="s">
        <v>2712</v>
      </c>
      <c r="C183" s="23" t="b">
        <v>0</v>
      </c>
      <c r="D183" s="23">
        <v>0.453</v>
      </c>
      <c r="E183" s="23" t="b">
        <f t="shared" si="1"/>
        <v>1</v>
      </c>
      <c r="F183" s="23" t="b">
        <v>0</v>
      </c>
      <c r="G183" s="23" t="b">
        <f t="shared" si="2"/>
        <v>1</v>
      </c>
      <c r="H183" s="23" t="b">
        <v>0</v>
      </c>
      <c r="I183" s="23" t="b">
        <f t="shared" si="3"/>
        <v>1</v>
      </c>
      <c r="J183" s="23" t="b">
        <v>0</v>
      </c>
      <c r="K183" s="23" t="b">
        <f t="shared" si="4"/>
        <v>0</v>
      </c>
      <c r="L183" s="23" t="b">
        <v>1</v>
      </c>
      <c r="M183" s="23" t="b">
        <f t="shared" si="5"/>
        <v>0</v>
      </c>
      <c r="N183" s="23" t="b">
        <v>1</v>
      </c>
      <c r="O183" s="23" t="b">
        <f t="shared" si="6"/>
        <v>0</v>
      </c>
      <c r="P183" s="23" t="b">
        <v>1</v>
      </c>
      <c r="Q183" s="23" t="b">
        <f t="shared" si="7"/>
        <v>0</v>
      </c>
      <c r="R183" s="23" t="b">
        <v>1</v>
      </c>
      <c r="S183" s="23" t="b">
        <f t="shared" si="8"/>
        <v>0</v>
      </c>
      <c r="T183" s="23" t="b">
        <v>1</v>
      </c>
      <c r="U183" s="23" t="b">
        <f t="shared" si="9"/>
        <v>0</v>
      </c>
      <c r="V183" s="23" t="b">
        <v>1</v>
      </c>
      <c r="W183" s="23" t="b">
        <f t="shared" si="10"/>
        <v>0</v>
      </c>
      <c r="X183" s="23" t="b">
        <v>1</v>
      </c>
      <c r="Y183" s="23" t="b">
        <f t="shared" si="11"/>
        <v>0</v>
      </c>
      <c r="Z183" s="23" t="b">
        <v>1</v>
      </c>
      <c r="AA183" s="23" t="b">
        <f t="shared" si="12"/>
        <v>0</v>
      </c>
      <c r="AB183" s="23" t="b">
        <v>1</v>
      </c>
      <c r="AC183" s="23" t="b">
        <f t="shared" si="13"/>
        <v>0</v>
      </c>
      <c r="AD183" s="23" t="b">
        <v>1</v>
      </c>
    </row>
    <row r="184" ht="15.75" customHeight="1">
      <c r="A184" s="23" t="s">
        <v>2312</v>
      </c>
      <c r="B184" s="23" t="s">
        <v>2713</v>
      </c>
      <c r="C184" s="23" t="b">
        <v>1</v>
      </c>
      <c r="D184" s="23">
        <v>0.247</v>
      </c>
      <c r="E184" s="23" t="b">
        <f t="shared" si="1"/>
        <v>0</v>
      </c>
      <c r="F184" s="23" t="b">
        <v>0</v>
      </c>
      <c r="G184" s="23" t="b">
        <f t="shared" si="2"/>
        <v>0</v>
      </c>
      <c r="H184" s="23" t="b">
        <v>0</v>
      </c>
      <c r="I184" s="23" t="b">
        <f t="shared" si="3"/>
        <v>0</v>
      </c>
      <c r="J184" s="23" t="b">
        <v>0</v>
      </c>
      <c r="K184" s="23" t="b">
        <f t="shared" si="4"/>
        <v>0</v>
      </c>
      <c r="L184" s="23" t="b">
        <v>0</v>
      </c>
      <c r="M184" s="23" t="b">
        <f t="shared" si="5"/>
        <v>0</v>
      </c>
      <c r="N184" s="23" t="b">
        <v>0</v>
      </c>
      <c r="O184" s="23" t="b">
        <f t="shared" si="6"/>
        <v>0</v>
      </c>
      <c r="P184" s="23" t="b">
        <v>0</v>
      </c>
      <c r="Q184" s="23" t="b">
        <f t="shared" si="7"/>
        <v>0</v>
      </c>
      <c r="R184" s="23" t="b">
        <v>0</v>
      </c>
      <c r="S184" s="23" t="b">
        <f t="shared" si="8"/>
        <v>0</v>
      </c>
      <c r="T184" s="23" t="b">
        <v>0</v>
      </c>
      <c r="U184" s="23" t="b">
        <f t="shared" si="9"/>
        <v>0</v>
      </c>
      <c r="V184" s="23" t="b">
        <v>0</v>
      </c>
      <c r="W184" s="23" t="b">
        <f t="shared" si="10"/>
        <v>0</v>
      </c>
      <c r="X184" s="23" t="b">
        <v>0</v>
      </c>
      <c r="Y184" s="23" t="b">
        <f t="shared" si="11"/>
        <v>0</v>
      </c>
      <c r="Z184" s="23" t="b">
        <v>0</v>
      </c>
      <c r="AA184" s="23" t="b">
        <f t="shared" si="12"/>
        <v>0</v>
      </c>
      <c r="AB184" s="23" t="b">
        <v>0</v>
      </c>
      <c r="AC184" s="23" t="b">
        <f t="shared" si="13"/>
        <v>0</v>
      </c>
      <c r="AD184" s="23" t="b">
        <v>0</v>
      </c>
    </row>
    <row r="185" ht="15.75" customHeight="1">
      <c r="A185" s="23" t="s">
        <v>2329</v>
      </c>
      <c r="B185" s="23" t="s">
        <v>2579</v>
      </c>
      <c r="C185" s="23" t="b">
        <v>1</v>
      </c>
      <c r="D185" s="23">
        <v>0.36</v>
      </c>
      <c r="E185" s="23" t="b">
        <f t="shared" si="1"/>
        <v>1</v>
      </c>
      <c r="F185" s="23" t="b">
        <v>1</v>
      </c>
      <c r="G185" s="23" t="b">
        <f t="shared" si="2"/>
        <v>0</v>
      </c>
      <c r="H185" s="23" t="b">
        <v>0</v>
      </c>
      <c r="I185" s="23" t="b">
        <f t="shared" si="3"/>
        <v>0</v>
      </c>
      <c r="J185" s="23" t="b">
        <v>0</v>
      </c>
      <c r="K185" s="23" t="b">
        <f t="shared" si="4"/>
        <v>0</v>
      </c>
      <c r="L185" s="23" t="b">
        <v>0</v>
      </c>
      <c r="M185" s="23" t="b">
        <f t="shared" si="5"/>
        <v>0</v>
      </c>
      <c r="N185" s="23" t="b">
        <v>0</v>
      </c>
      <c r="O185" s="23" t="b">
        <f t="shared" si="6"/>
        <v>0</v>
      </c>
      <c r="P185" s="23" t="b">
        <v>0</v>
      </c>
      <c r="Q185" s="23" t="b">
        <f t="shared" si="7"/>
        <v>0</v>
      </c>
      <c r="R185" s="23" t="b">
        <v>0</v>
      </c>
      <c r="S185" s="23" t="b">
        <f t="shared" si="8"/>
        <v>0</v>
      </c>
      <c r="T185" s="23" t="b">
        <v>0</v>
      </c>
      <c r="U185" s="23" t="b">
        <f t="shared" si="9"/>
        <v>0</v>
      </c>
      <c r="V185" s="23" t="b">
        <v>0</v>
      </c>
      <c r="W185" s="23" t="b">
        <f t="shared" si="10"/>
        <v>0</v>
      </c>
      <c r="X185" s="23" t="b">
        <v>0</v>
      </c>
      <c r="Y185" s="23" t="b">
        <f t="shared" si="11"/>
        <v>0</v>
      </c>
      <c r="Z185" s="23" t="b">
        <v>0</v>
      </c>
      <c r="AA185" s="23" t="b">
        <f t="shared" si="12"/>
        <v>0</v>
      </c>
      <c r="AB185" s="23" t="b">
        <v>0</v>
      </c>
      <c r="AC185" s="23" t="b">
        <f t="shared" si="13"/>
        <v>0</v>
      </c>
      <c r="AD185" s="23" t="b">
        <v>0</v>
      </c>
    </row>
    <row r="186" ht="15.75" customHeight="1">
      <c r="A186" s="23" t="s">
        <v>2336</v>
      </c>
      <c r="B186" s="23" t="s">
        <v>2581</v>
      </c>
      <c r="C186" s="23" t="b">
        <v>1</v>
      </c>
      <c r="D186" s="23">
        <v>0.035</v>
      </c>
      <c r="E186" s="23" t="b">
        <f t="shared" si="1"/>
        <v>0</v>
      </c>
      <c r="F186" s="23" t="b">
        <v>0</v>
      </c>
      <c r="G186" s="23" t="b">
        <f t="shared" si="2"/>
        <v>0</v>
      </c>
      <c r="H186" s="23" t="b">
        <v>0</v>
      </c>
      <c r="I186" s="23" t="b">
        <f t="shared" si="3"/>
        <v>0</v>
      </c>
      <c r="J186" s="23" t="b">
        <v>0</v>
      </c>
      <c r="K186" s="23" t="b">
        <f t="shared" si="4"/>
        <v>0</v>
      </c>
      <c r="L186" s="23" t="b">
        <v>0</v>
      </c>
      <c r="M186" s="23" t="b">
        <f t="shared" si="5"/>
        <v>0</v>
      </c>
      <c r="N186" s="23" t="b">
        <v>0</v>
      </c>
      <c r="O186" s="23" t="b">
        <f t="shared" si="6"/>
        <v>0</v>
      </c>
      <c r="P186" s="23" t="b">
        <v>0</v>
      </c>
      <c r="Q186" s="23" t="b">
        <f t="shared" si="7"/>
        <v>0</v>
      </c>
      <c r="R186" s="23" t="b">
        <v>0</v>
      </c>
      <c r="S186" s="23" t="b">
        <f t="shared" si="8"/>
        <v>0</v>
      </c>
      <c r="T186" s="23" t="b">
        <v>0</v>
      </c>
      <c r="U186" s="23" t="b">
        <f t="shared" si="9"/>
        <v>0</v>
      </c>
      <c r="V186" s="23" t="b">
        <v>0</v>
      </c>
      <c r="W186" s="23" t="b">
        <f t="shared" si="10"/>
        <v>0</v>
      </c>
      <c r="X186" s="23" t="b">
        <v>0</v>
      </c>
      <c r="Y186" s="23" t="b">
        <f t="shared" si="11"/>
        <v>0</v>
      </c>
      <c r="Z186" s="23" t="b">
        <v>0</v>
      </c>
      <c r="AA186" s="23" t="b">
        <f t="shared" si="12"/>
        <v>0</v>
      </c>
      <c r="AB186" s="23" t="b">
        <v>0</v>
      </c>
      <c r="AC186" s="23" t="b">
        <f t="shared" si="13"/>
        <v>0</v>
      </c>
      <c r="AD186" s="23" t="b">
        <v>0</v>
      </c>
    </row>
    <row r="187" ht="15.75" customHeight="1">
      <c r="A187" s="23" t="s">
        <v>2344</v>
      </c>
      <c r="B187" s="23" t="s">
        <v>2714</v>
      </c>
      <c r="C187" s="23" t="b">
        <v>1</v>
      </c>
      <c r="D187" s="23">
        <v>0.634</v>
      </c>
      <c r="E187" s="23" t="b">
        <f t="shared" si="1"/>
        <v>1</v>
      </c>
      <c r="F187" s="23" t="b">
        <v>1</v>
      </c>
      <c r="G187" s="23" t="b">
        <f t="shared" si="2"/>
        <v>1</v>
      </c>
      <c r="H187" s="23" t="b">
        <v>1</v>
      </c>
      <c r="I187" s="23" t="b">
        <f t="shared" si="3"/>
        <v>1</v>
      </c>
      <c r="J187" s="23" t="b">
        <v>1</v>
      </c>
      <c r="K187" s="23" t="b">
        <f t="shared" si="4"/>
        <v>1</v>
      </c>
      <c r="L187" s="23" t="b">
        <v>1</v>
      </c>
      <c r="M187" s="23" t="b">
        <f t="shared" si="5"/>
        <v>1</v>
      </c>
      <c r="N187" s="23" t="b">
        <v>1</v>
      </c>
      <c r="O187" s="23" t="b">
        <f t="shared" si="6"/>
        <v>1</v>
      </c>
      <c r="P187" s="23" t="b">
        <v>1</v>
      </c>
      <c r="Q187" s="23" t="b">
        <f t="shared" si="7"/>
        <v>0</v>
      </c>
      <c r="R187" s="23" t="b">
        <v>0</v>
      </c>
      <c r="S187" s="23" t="b">
        <f t="shared" si="8"/>
        <v>0</v>
      </c>
      <c r="T187" s="23" t="b">
        <v>0</v>
      </c>
      <c r="U187" s="23" t="b">
        <f t="shared" si="9"/>
        <v>0</v>
      </c>
      <c r="V187" s="23" t="b">
        <v>0</v>
      </c>
      <c r="W187" s="23" t="b">
        <f t="shared" si="10"/>
        <v>0</v>
      </c>
      <c r="X187" s="23" t="b">
        <v>0</v>
      </c>
      <c r="Y187" s="23" t="b">
        <f t="shared" si="11"/>
        <v>0</v>
      </c>
      <c r="Z187" s="23" t="b">
        <v>0</v>
      </c>
      <c r="AA187" s="23" t="b">
        <f t="shared" si="12"/>
        <v>0</v>
      </c>
      <c r="AB187" s="23" t="b">
        <v>0</v>
      </c>
      <c r="AC187" s="23" t="b">
        <f t="shared" si="13"/>
        <v>0</v>
      </c>
      <c r="AD187" s="23" t="b">
        <v>0</v>
      </c>
    </row>
    <row r="188" ht="15.75" customHeight="1">
      <c r="A188" s="23" t="s">
        <v>2383</v>
      </c>
      <c r="B188" s="23" t="s">
        <v>2717</v>
      </c>
      <c r="C188" s="23" t="b">
        <v>0</v>
      </c>
      <c r="D188" s="23">
        <v>0.545</v>
      </c>
      <c r="E188" s="23" t="b">
        <f t="shared" si="1"/>
        <v>1</v>
      </c>
      <c r="F188" s="23" t="b">
        <v>0</v>
      </c>
      <c r="G188" s="23" t="b">
        <f t="shared" si="2"/>
        <v>1</v>
      </c>
      <c r="H188" s="23" t="b">
        <v>0</v>
      </c>
      <c r="I188" s="23" t="b">
        <f t="shared" si="3"/>
        <v>1</v>
      </c>
      <c r="J188" s="23" t="b">
        <v>0</v>
      </c>
      <c r="K188" s="23" t="b">
        <f t="shared" si="4"/>
        <v>1</v>
      </c>
      <c r="L188" s="23" t="b">
        <v>0</v>
      </c>
      <c r="M188" s="23" t="b">
        <f t="shared" si="5"/>
        <v>0</v>
      </c>
      <c r="N188" s="23" t="b">
        <v>1</v>
      </c>
      <c r="O188" s="23" t="b">
        <f t="shared" si="6"/>
        <v>0</v>
      </c>
      <c r="P188" s="23" t="b">
        <v>1</v>
      </c>
      <c r="Q188" s="23" t="b">
        <f t="shared" si="7"/>
        <v>0</v>
      </c>
      <c r="R188" s="23" t="b">
        <v>1</v>
      </c>
      <c r="S188" s="23" t="b">
        <f t="shared" si="8"/>
        <v>0</v>
      </c>
      <c r="T188" s="23" t="b">
        <v>1</v>
      </c>
      <c r="U188" s="23" t="b">
        <f t="shared" si="9"/>
        <v>0</v>
      </c>
      <c r="V188" s="23" t="b">
        <v>1</v>
      </c>
      <c r="W188" s="23" t="b">
        <f t="shared" si="10"/>
        <v>0</v>
      </c>
      <c r="X188" s="23" t="b">
        <v>1</v>
      </c>
      <c r="Y188" s="23" t="b">
        <f t="shared" si="11"/>
        <v>0</v>
      </c>
      <c r="Z188" s="23" t="b">
        <v>1</v>
      </c>
      <c r="AA188" s="23" t="b">
        <f t="shared" si="12"/>
        <v>0</v>
      </c>
      <c r="AB188" s="23" t="b">
        <v>1</v>
      </c>
      <c r="AC188" s="23" t="b">
        <f t="shared" si="13"/>
        <v>0</v>
      </c>
      <c r="AD188" s="23" t="b">
        <v>1</v>
      </c>
    </row>
    <row r="189" ht="15.75" customHeight="1">
      <c r="A189" s="23" t="s">
        <v>2390</v>
      </c>
      <c r="B189" s="23" t="s">
        <v>2583</v>
      </c>
      <c r="C189" s="23" t="b">
        <v>1</v>
      </c>
      <c r="D189" s="23">
        <v>0.28</v>
      </c>
      <c r="E189" s="23" t="b">
        <f t="shared" si="1"/>
        <v>0</v>
      </c>
      <c r="F189" s="23" t="b">
        <v>0</v>
      </c>
      <c r="G189" s="23" t="b">
        <f t="shared" si="2"/>
        <v>0</v>
      </c>
      <c r="H189" s="23" t="b">
        <v>0</v>
      </c>
      <c r="I189" s="23" t="b">
        <f t="shared" si="3"/>
        <v>0</v>
      </c>
      <c r="J189" s="23" t="b">
        <v>0</v>
      </c>
      <c r="K189" s="23" t="b">
        <f t="shared" si="4"/>
        <v>0</v>
      </c>
      <c r="L189" s="23" t="b">
        <v>0</v>
      </c>
      <c r="M189" s="23" t="b">
        <f t="shared" si="5"/>
        <v>0</v>
      </c>
      <c r="N189" s="23" t="b">
        <v>0</v>
      </c>
      <c r="O189" s="23" t="b">
        <f t="shared" si="6"/>
        <v>0</v>
      </c>
      <c r="P189" s="23" t="b">
        <v>0</v>
      </c>
      <c r="Q189" s="23" t="b">
        <f t="shared" si="7"/>
        <v>0</v>
      </c>
      <c r="R189" s="23" t="b">
        <v>0</v>
      </c>
      <c r="S189" s="23" t="b">
        <f t="shared" si="8"/>
        <v>0</v>
      </c>
      <c r="T189" s="23" t="b">
        <v>0</v>
      </c>
      <c r="U189" s="23" t="b">
        <f t="shared" si="9"/>
        <v>0</v>
      </c>
      <c r="V189" s="23" t="b">
        <v>0</v>
      </c>
      <c r="W189" s="23" t="b">
        <f t="shared" si="10"/>
        <v>0</v>
      </c>
      <c r="X189" s="23" t="b">
        <v>0</v>
      </c>
      <c r="Y189" s="23" t="b">
        <f t="shared" si="11"/>
        <v>0</v>
      </c>
      <c r="Z189" s="23" t="b">
        <v>0</v>
      </c>
      <c r="AA189" s="23" t="b">
        <f t="shared" si="12"/>
        <v>0</v>
      </c>
      <c r="AB189" s="23" t="b">
        <v>0</v>
      </c>
      <c r="AC189" s="23" t="b">
        <f t="shared" si="13"/>
        <v>0</v>
      </c>
      <c r="AD189" s="23" t="b">
        <v>0</v>
      </c>
    </row>
    <row r="190" ht="15.75" customHeight="1">
      <c r="A190" s="23" t="s">
        <v>2398</v>
      </c>
      <c r="B190" s="23" t="s">
        <v>2585</v>
      </c>
      <c r="C190" s="23" t="b">
        <v>1</v>
      </c>
      <c r="D190" s="23">
        <v>0.018</v>
      </c>
      <c r="E190" s="23" t="b">
        <f t="shared" si="1"/>
        <v>0</v>
      </c>
      <c r="F190" s="23" t="b">
        <v>0</v>
      </c>
      <c r="G190" s="23" t="b">
        <f t="shared" si="2"/>
        <v>0</v>
      </c>
      <c r="H190" s="23" t="b">
        <v>0</v>
      </c>
      <c r="I190" s="23" t="b">
        <f t="shared" si="3"/>
        <v>0</v>
      </c>
      <c r="J190" s="23" t="b">
        <v>0</v>
      </c>
      <c r="K190" s="23" t="b">
        <f t="shared" si="4"/>
        <v>0</v>
      </c>
      <c r="L190" s="23" t="b">
        <v>0</v>
      </c>
      <c r="M190" s="23" t="b">
        <f t="shared" si="5"/>
        <v>0</v>
      </c>
      <c r="N190" s="23" t="b">
        <v>0</v>
      </c>
      <c r="O190" s="23" t="b">
        <f t="shared" si="6"/>
        <v>0</v>
      </c>
      <c r="P190" s="23" t="b">
        <v>0</v>
      </c>
      <c r="Q190" s="23" t="b">
        <f t="shared" si="7"/>
        <v>0</v>
      </c>
      <c r="R190" s="23" t="b">
        <v>0</v>
      </c>
      <c r="S190" s="23" t="b">
        <f t="shared" si="8"/>
        <v>0</v>
      </c>
      <c r="T190" s="23" t="b">
        <v>0</v>
      </c>
      <c r="U190" s="23" t="b">
        <f t="shared" si="9"/>
        <v>0</v>
      </c>
      <c r="V190" s="23" t="b">
        <v>0</v>
      </c>
      <c r="W190" s="23" t="b">
        <f t="shared" si="10"/>
        <v>0</v>
      </c>
      <c r="X190" s="23" t="b">
        <v>0</v>
      </c>
      <c r="Y190" s="23" t="b">
        <f t="shared" si="11"/>
        <v>0</v>
      </c>
      <c r="Z190" s="23" t="b">
        <v>0</v>
      </c>
      <c r="AA190" s="23" t="b">
        <f t="shared" si="12"/>
        <v>0</v>
      </c>
      <c r="AB190" s="23" t="b">
        <v>0</v>
      </c>
      <c r="AC190" s="23" t="b">
        <f t="shared" si="13"/>
        <v>0</v>
      </c>
      <c r="AD190" s="23" t="b">
        <v>0</v>
      </c>
    </row>
    <row r="191" ht="15.75" customHeight="1">
      <c r="A191" s="23" t="s">
        <v>2437</v>
      </c>
      <c r="B191" s="23" t="s">
        <v>2718</v>
      </c>
      <c r="C191" s="23" t="b">
        <v>1</v>
      </c>
      <c r="D191" s="23">
        <v>0.406</v>
      </c>
      <c r="E191" s="23" t="b">
        <f t="shared" si="1"/>
        <v>1</v>
      </c>
      <c r="F191" s="23" t="b">
        <v>1</v>
      </c>
      <c r="G191" s="23" t="b">
        <f t="shared" si="2"/>
        <v>1</v>
      </c>
      <c r="H191" s="23" t="b">
        <v>1</v>
      </c>
      <c r="I191" s="23" t="b">
        <f t="shared" si="3"/>
        <v>0</v>
      </c>
      <c r="J191" s="23" t="b">
        <v>0</v>
      </c>
      <c r="K191" s="23" t="b">
        <f t="shared" si="4"/>
        <v>0</v>
      </c>
      <c r="L191" s="23" t="b">
        <v>0</v>
      </c>
      <c r="M191" s="23" t="b">
        <f t="shared" si="5"/>
        <v>0</v>
      </c>
      <c r="N191" s="23" t="b">
        <v>0</v>
      </c>
      <c r="O191" s="23" t="b">
        <f t="shared" si="6"/>
        <v>0</v>
      </c>
      <c r="P191" s="23" t="b">
        <v>0</v>
      </c>
      <c r="Q191" s="23" t="b">
        <f t="shared" si="7"/>
        <v>0</v>
      </c>
      <c r="R191" s="23" t="b">
        <v>0</v>
      </c>
      <c r="S191" s="23" t="b">
        <f t="shared" si="8"/>
        <v>0</v>
      </c>
      <c r="T191" s="23" t="b">
        <v>0</v>
      </c>
      <c r="U191" s="23" t="b">
        <f t="shared" si="9"/>
        <v>0</v>
      </c>
      <c r="V191" s="23" t="b">
        <v>0</v>
      </c>
      <c r="W191" s="23" t="b">
        <f t="shared" si="10"/>
        <v>0</v>
      </c>
      <c r="X191" s="23" t="b">
        <v>0</v>
      </c>
      <c r="Y191" s="23" t="b">
        <f t="shared" si="11"/>
        <v>0</v>
      </c>
      <c r="Z191" s="23" t="b">
        <v>0</v>
      </c>
      <c r="AA191" s="23" t="b">
        <f t="shared" si="12"/>
        <v>0</v>
      </c>
      <c r="AB191" s="23" t="b">
        <v>0</v>
      </c>
      <c r="AC191" s="23" t="b">
        <f t="shared" si="13"/>
        <v>0</v>
      </c>
      <c r="AD191" s="23" t="b">
        <v>0</v>
      </c>
    </row>
    <row r="192" ht="15.75" customHeight="1">
      <c r="A192" s="23" t="s">
        <v>2443</v>
      </c>
      <c r="B192" s="23" t="s">
        <v>2719</v>
      </c>
      <c r="C192" s="23" t="b">
        <v>0</v>
      </c>
      <c r="D192" s="23">
        <v>0.604</v>
      </c>
      <c r="E192" s="23" t="b">
        <f t="shared" si="1"/>
        <v>1</v>
      </c>
      <c r="F192" s="23" t="b">
        <v>0</v>
      </c>
      <c r="G192" s="23" t="b">
        <f t="shared" si="2"/>
        <v>1</v>
      </c>
      <c r="H192" s="23" t="b">
        <v>0</v>
      </c>
      <c r="I192" s="23" t="b">
        <f t="shared" si="3"/>
        <v>1</v>
      </c>
      <c r="J192" s="23" t="b">
        <v>0</v>
      </c>
      <c r="K192" s="23" t="b">
        <f t="shared" si="4"/>
        <v>1</v>
      </c>
      <c r="L192" s="23" t="b">
        <v>0</v>
      </c>
      <c r="M192" s="23" t="b">
        <f t="shared" si="5"/>
        <v>1</v>
      </c>
      <c r="N192" s="23" t="b">
        <v>0</v>
      </c>
      <c r="O192" s="23" t="b">
        <f t="shared" si="6"/>
        <v>1</v>
      </c>
      <c r="P192" s="23" t="b">
        <v>0</v>
      </c>
      <c r="Q192" s="23" t="b">
        <f t="shared" si="7"/>
        <v>0</v>
      </c>
      <c r="R192" s="23" t="b">
        <v>1</v>
      </c>
      <c r="S192" s="23" t="b">
        <f t="shared" si="8"/>
        <v>0</v>
      </c>
      <c r="T192" s="23" t="b">
        <v>1</v>
      </c>
      <c r="U192" s="23" t="b">
        <f t="shared" si="9"/>
        <v>0</v>
      </c>
      <c r="V192" s="23" t="b">
        <v>1</v>
      </c>
      <c r="W192" s="23" t="b">
        <f t="shared" si="10"/>
        <v>0</v>
      </c>
      <c r="X192" s="23" t="b">
        <v>1</v>
      </c>
      <c r="Y192" s="23" t="b">
        <f t="shared" si="11"/>
        <v>0</v>
      </c>
      <c r="Z192" s="23" t="b">
        <v>1</v>
      </c>
      <c r="AA192" s="23" t="b">
        <f t="shared" si="12"/>
        <v>0</v>
      </c>
      <c r="AB192" s="23" t="b">
        <v>1</v>
      </c>
      <c r="AC192" s="23" t="b">
        <f t="shared" si="13"/>
        <v>0</v>
      </c>
      <c r="AD192" s="23" t="b">
        <v>1</v>
      </c>
    </row>
    <row r="193" ht="15.75" customHeight="1">
      <c r="A193" s="23" t="s">
        <v>2447</v>
      </c>
      <c r="B193" s="23" t="s">
        <v>2720</v>
      </c>
      <c r="C193" s="23" t="b">
        <v>0</v>
      </c>
      <c r="D193" s="23">
        <v>0.527</v>
      </c>
      <c r="E193" s="23" t="b">
        <f t="shared" si="1"/>
        <v>1</v>
      </c>
      <c r="F193" s="23" t="b">
        <v>0</v>
      </c>
      <c r="G193" s="23" t="b">
        <f t="shared" si="2"/>
        <v>1</v>
      </c>
      <c r="H193" s="23" t="b">
        <v>0</v>
      </c>
      <c r="I193" s="23" t="b">
        <f t="shared" si="3"/>
        <v>1</v>
      </c>
      <c r="J193" s="23" t="b">
        <v>0</v>
      </c>
      <c r="K193" s="23" t="b">
        <f t="shared" si="4"/>
        <v>1</v>
      </c>
      <c r="L193" s="23" t="b">
        <v>0</v>
      </c>
      <c r="M193" s="23" t="b">
        <f t="shared" si="5"/>
        <v>0</v>
      </c>
      <c r="N193" s="23" t="b">
        <v>1</v>
      </c>
      <c r="O193" s="23" t="b">
        <f t="shared" si="6"/>
        <v>0</v>
      </c>
      <c r="P193" s="23" t="b">
        <v>1</v>
      </c>
      <c r="Q193" s="23" t="b">
        <f t="shared" si="7"/>
        <v>0</v>
      </c>
      <c r="R193" s="23" t="b">
        <v>1</v>
      </c>
      <c r="S193" s="23" t="b">
        <f t="shared" si="8"/>
        <v>0</v>
      </c>
      <c r="T193" s="23" t="b">
        <v>1</v>
      </c>
      <c r="U193" s="23" t="b">
        <f t="shared" si="9"/>
        <v>0</v>
      </c>
      <c r="V193" s="23" t="b">
        <v>1</v>
      </c>
      <c r="W193" s="23" t="b">
        <f t="shared" si="10"/>
        <v>0</v>
      </c>
      <c r="X193" s="23" t="b">
        <v>1</v>
      </c>
      <c r="Y193" s="23" t="b">
        <f t="shared" si="11"/>
        <v>0</v>
      </c>
      <c r="Z193" s="23" t="b">
        <v>1</v>
      </c>
      <c r="AA193" s="23" t="b">
        <f t="shared" si="12"/>
        <v>0</v>
      </c>
      <c r="AB193" s="23" t="b">
        <v>1</v>
      </c>
      <c r="AC193" s="23" t="b">
        <f t="shared" si="13"/>
        <v>0</v>
      </c>
      <c r="AD193" s="23" t="b">
        <v>1</v>
      </c>
    </row>
    <row r="194" ht="15.75" customHeight="1">
      <c r="A194" s="23" t="s">
        <v>2451</v>
      </c>
      <c r="B194" s="23" t="s">
        <v>2721</v>
      </c>
      <c r="C194" s="23" t="b">
        <v>0</v>
      </c>
      <c r="D194" s="23">
        <v>0.002</v>
      </c>
      <c r="E194" s="23" t="b">
        <f t="shared" si="1"/>
        <v>0</v>
      </c>
      <c r="F194" s="23" t="b">
        <v>1</v>
      </c>
      <c r="G194" s="23" t="b">
        <f t="shared" si="2"/>
        <v>0</v>
      </c>
      <c r="H194" s="23" t="b">
        <v>1</v>
      </c>
      <c r="I194" s="23" t="b">
        <f t="shared" si="3"/>
        <v>0</v>
      </c>
      <c r="J194" s="23" t="b">
        <v>1</v>
      </c>
      <c r="K194" s="23" t="b">
        <f t="shared" si="4"/>
        <v>0</v>
      </c>
      <c r="L194" s="23" t="b">
        <v>1</v>
      </c>
      <c r="M194" s="23" t="b">
        <f t="shared" si="5"/>
        <v>0</v>
      </c>
      <c r="N194" s="23" t="b">
        <v>1</v>
      </c>
      <c r="O194" s="23" t="b">
        <f t="shared" si="6"/>
        <v>0</v>
      </c>
      <c r="P194" s="23" t="b">
        <v>1</v>
      </c>
      <c r="Q194" s="23" t="b">
        <f t="shared" si="7"/>
        <v>0</v>
      </c>
      <c r="R194" s="23" t="b">
        <v>1</v>
      </c>
      <c r="S194" s="23" t="b">
        <f t="shared" si="8"/>
        <v>0</v>
      </c>
      <c r="T194" s="23" t="b">
        <v>1</v>
      </c>
      <c r="U194" s="23" t="b">
        <f t="shared" si="9"/>
        <v>0</v>
      </c>
      <c r="V194" s="23" t="b">
        <v>1</v>
      </c>
      <c r="W194" s="23" t="b">
        <f t="shared" si="10"/>
        <v>0</v>
      </c>
      <c r="X194" s="23" t="b">
        <v>1</v>
      </c>
      <c r="Y194" s="23" t="b">
        <f t="shared" si="11"/>
        <v>0</v>
      </c>
      <c r="Z194" s="23" t="b">
        <v>1</v>
      </c>
      <c r="AA194" s="23" t="b">
        <f t="shared" si="12"/>
        <v>0</v>
      </c>
      <c r="AB194" s="23" t="b">
        <v>1</v>
      </c>
      <c r="AC194" s="23" t="b">
        <f t="shared" si="13"/>
        <v>0</v>
      </c>
      <c r="AD194" s="23" t="b">
        <v>1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G32:AK32"/>
    <mergeCell ref="AG49:AK4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7.29"/>
    <col customWidth="1" min="3" max="3" width="42.29"/>
    <col customWidth="1" min="4" max="10" width="20.71"/>
    <col customWidth="1" min="11" max="43" width="10.71"/>
    <col customWidth="1" min="44" max="53" width="15.86"/>
    <col customWidth="1" min="54" max="69" width="10.71"/>
  </cols>
  <sheetData>
    <row r="2">
      <c r="A2" s="23" t="s">
        <v>3</v>
      </c>
      <c r="B2" s="29" t="s">
        <v>19</v>
      </c>
      <c r="C2" s="23" t="s">
        <v>2478</v>
      </c>
      <c r="D2" s="23" t="s">
        <v>2725</v>
      </c>
      <c r="E2" s="23">
        <v>0.35</v>
      </c>
      <c r="F2" s="23" t="s">
        <v>2479</v>
      </c>
      <c r="G2" s="23">
        <v>0.4</v>
      </c>
      <c r="H2" s="23" t="s">
        <v>2479</v>
      </c>
      <c r="I2" s="23">
        <v>0.45</v>
      </c>
      <c r="J2" s="23" t="s">
        <v>2479</v>
      </c>
      <c r="K2" s="23">
        <v>0.5</v>
      </c>
      <c r="L2" s="23" t="s">
        <v>2479</v>
      </c>
      <c r="M2" s="23">
        <v>0.55</v>
      </c>
      <c r="N2" s="23" t="s">
        <v>2479</v>
      </c>
      <c r="O2" s="23">
        <v>0.6</v>
      </c>
      <c r="P2" s="23" t="s">
        <v>2479</v>
      </c>
      <c r="Q2" s="23">
        <v>0.65</v>
      </c>
      <c r="R2" s="23" t="s">
        <v>2479</v>
      </c>
      <c r="S2" s="23">
        <v>0.7</v>
      </c>
      <c r="T2" s="23" t="s">
        <v>2479</v>
      </c>
      <c r="U2" s="23">
        <v>0.75</v>
      </c>
      <c r="V2" s="23" t="s">
        <v>2479</v>
      </c>
      <c r="W2" s="23">
        <v>0.8</v>
      </c>
      <c r="X2" s="23" t="s">
        <v>2479</v>
      </c>
      <c r="Y2" s="23">
        <v>0.85</v>
      </c>
      <c r="Z2" s="23" t="s">
        <v>2479</v>
      </c>
      <c r="AA2" s="23">
        <v>0.9</v>
      </c>
      <c r="AB2" s="23" t="s">
        <v>2479</v>
      </c>
      <c r="AC2" s="23">
        <v>0.95</v>
      </c>
      <c r="AD2" s="23" t="s">
        <v>2479</v>
      </c>
      <c r="AL2" s="23" t="s">
        <v>3</v>
      </c>
      <c r="AM2" s="29" t="s">
        <v>19</v>
      </c>
      <c r="AN2" s="23" t="s">
        <v>2478</v>
      </c>
      <c r="AO2" s="23" t="s">
        <v>2725</v>
      </c>
      <c r="AP2" s="23">
        <v>0.05</v>
      </c>
      <c r="AQ2" s="23">
        <v>0.1</v>
      </c>
      <c r="AR2" s="23">
        <v>0.15</v>
      </c>
      <c r="AS2" s="23">
        <v>0.2</v>
      </c>
      <c r="AT2" s="23">
        <v>0.25</v>
      </c>
      <c r="AU2" s="23">
        <v>0.3</v>
      </c>
      <c r="AV2" s="23">
        <v>0.35</v>
      </c>
      <c r="AW2" s="23">
        <v>0.4</v>
      </c>
      <c r="AX2" s="23">
        <v>0.45</v>
      </c>
      <c r="AY2" s="23">
        <v>0.5</v>
      </c>
      <c r="AZ2" s="23">
        <v>0.55</v>
      </c>
      <c r="BA2" s="23">
        <v>0.6</v>
      </c>
      <c r="BC2" s="23" t="s">
        <v>3</v>
      </c>
      <c r="BD2" s="29" t="s">
        <v>19</v>
      </c>
      <c r="BE2" s="23" t="s">
        <v>2478</v>
      </c>
      <c r="BF2" s="23" t="s">
        <v>2725</v>
      </c>
      <c r="BG2" s="23">
        <v>0.95</v>
      </c>
      <c r="BH2" s="23">
        <v>0.9</v>
      </c>
      <c r="BI2" s="23">
        <v>0.85</v>
      </c>
      <c r="BJ2" s="23">
        <v>0.8</v>
      </c>
      <c r="BK2" s="23">
        <v>0.75</v>
      </c>
      <c r="BL2" s="23">
        <v>0.7</v>
      </c>
      <c r="BM2" s="23">
        <v>0.65</v>
      </c>
      <c r="BN2" s="23">
        <v>0.6</v>
      </c>
      <c r="BO2" s="23">
        <v>0.55</v>
      </c>
      <c r="BP2" s="23">
        <v>0.5</v>
      </c>
      <c r="BQ2" s="23">
        <v>0.45</v>
      </c>
    </row>
    <row r="3">
      <c r="A3" s="23" t="s">
        <v>34</v>
      </c>
      <c r="B3" s="23" t="s">
        <v>2480</v>
      </c>
      <c r="C3" s="23" t="b">
        <v>1</v>
      </c>
      <c r="D3" s="23">
        <v>0.373</v>
      </c>
      <c r="E3" s="23" t="b">
        <f t="shared" ref="E3:E87" si="1">D3&gt;=0.35</f>
        <v>1</v>
      </c>
      <c r="F3" s="23" t="b">
        <v>1</v>
      </c>
      <c r="G3" s="23" t="b">
        <f t="shared" ref="G3:G87" si="2">D3&gt;=0.4</f>
        <v>0</v>
      </c>
      <c r="H3" s="23" t="b">
        <v>0</v>
      </c>
      <c r="I3" s="23" t="b">
        <f t="shared" ref="I3:I87" si="3">D3&gt;=0.45</f>
        <v>0</v>
      </c>
      <c r="J3" s="23" t="b">
        <v>0</v>
      </c>
      <c r="K3" s="23" t="b">
        <f t="shared" ref="K3:K87" si="4">D3&gt;=0.5</f>
        <v>0</v>
      </c>
      <c r="L3" s="23" t="b">
        <v>0</v>
      </c>
      <c r="M3" s="23" t="b">
        <f t="shared" ref="M3:M87" si="5">D3&gt;=0.55</f>
        <v>0</v>
      </c>
      <c r="N3" s="23" t="b">
        <v>0</v>
      </c>
      <c r="O3" s="23" t="b">
        <f t="shared" ref="O3:O87" si="6">D3&gt;=0.6</f>
        <v>0</v>
      </c>
      <c r="P3" s="23" t="b">
        <v>0</v>
      </c>
      <c r="Q3" s="23" t="b">
        <f t="shared" ref="Q3:Q87" si="7">D3&gt;=0.65</f>
        <v>0</v>
      </c>
      <c r="R3" s="23" t="b">
        <v>0</v>
      </c>
      <c r="S3" s="23" t="b">
        <f t="shared" ref="S3:S87" si="8">D3&gt;=0.7</f>
        <v>0</v>
      </c>
      <c r="T3" s="23" t="b">
        <v>0</v>
      </c>
      <c r="U3" s="23" t="b">
        <f t="shared" ref="U3:U87" si="9">D3&gt;=0.75</f>
        <v>0</v>
      </c>
      <c r="V3" s="23" t="b">
        <v>0</v>
      </c>
      <c r="W3" s="23" t="b">
        <f t="shared" ref="W3:W87" si="10">D3&gt;=0.8</f>
        <v>0</v>
      </c>
      <c r="X3" s="23" t="b">
        <v>0</v>
      </c>
      <c r="Y3" s="23" t="b">
        <f t="shared" ref="Y3:Y87" si="11">D3&gt;=0.85</f>
        <v>0</v>
      </c>
      <c r="Z3" s="23" t="b">
        <v>0</v>
      </c>
      <c r="AA3" s="23" t="b">
        <f t="shared" ref="AA3:AA87" si="12">D3&gt;=0.9</f>
        <v>0</v>
      </c>
      <c r="AB3" s="23" t="b">
        <v>0</v>
      </c>
      <c r="AC3" s="23" t="b">
        <f t="shared" ref="AC3:AC87" si="13">D3&gt;=0.95</f>
        <v>0</v>
      </c>
      <c r="AD3" s="23" t="b">
        <v>0</v>
      </c>
      <c r="AL3" s="23" t="s">
        <v>67</v>
      </c>
      <c r="AM3" s="23" t="s">
        <v>2481</v>
      </c>
      <c r="AN3" s="23" t="b">
        <v>0</v>
      </c>
      <c r="AO3" s="23">
        <v>0.1468</v>
      </c>
      <c r="AP3" s="23" t="b">
        <v>0</v>
      </c>
      <c r="AQ3" s="23" t="b">
        <v>0</v>
      </c>
      <c r="AR3" s="23" t="b">
        <v>1</v>
      </c>
      <c r="AS3" s="23" t="b">
        <v>1</v>
      </c>
      <c r="AT3" s="23" t="b">
        <v>1</v>
      </c>
      <c r="AU3" s="23" t="b">
        <v>1</v>
      </c>
      <c r="AV3" s="23" t="b">
        <v>1</v>
      </c>
      <c r="AW3" s="23" t="b">
        <v>1</v>
      </c>
      <c r="AX3" s="23" t="b">
        <v>1</v>
      </c>
      <c r="AY3" s="23" t="b">
        <v>1</v>
      </c>
      <c r="AZ3" s="23" t="b">
        <v>1</v>
      </c>
      <c r="BA3" s="23" t="b">
        <v>1</v>
      </c>
      <c r="BC3" s="23" t="s">
        <v>34</v>
      </c>
      <c r="BD3" s="23" t="s">
        <v>2480</v>
      </c>
      <c r="BE3" s="23" t="b">
        <v>1</v>
      </c>
      <c r="BF3" s="23">
        <v>0.373</v>
      </c>
      <c r="BG3" s="23" t="b">
        <v>0</v>
      </c>
      <c r="BH3" s="23" t="b">
        <v>0</v>
      </c>
      <c r="BI3" s="23" t="b">
        <v>0</v>
      </c>
      <c r="BJ3" s="23" t="b">
        <v>0</v>
      </c>
      <c r="BK3" s="23" t="b">
        <v>0</v>
      </c>
      <c r="BL3" s="23" t="b">
        <v>0</v>
      </c>
      <c r="BM3" s="23" t="b">
        <v>0</v>
      </c>
      <c r="BN3" s="23" t="b">
        <v>0</v>
      </c>
      <c r="BO3" s="23" t="b">
        <v>0</v>
      </c>
      <c r="BP3" s="23" t="b">
        <v>0</v>
      </c>
      <c r="BQ3" s="23" t="b">
        <v>0</v>
      </c>
    </row>
    <row r="4">
      <c r="A4" s="23" t="s">
        <v>47</v>
      </c>
      <c r="B4" s="23" t="s">
        <v>2482</v>
      </c>
      <c r="C4" s="23" t="b">
        <v>1</v>
      </c>
      <c r="D4" s="23">
        <v>0.1937</v>
      </c>
      <c r="E4" s="23" t="b">
        <f t="shared" si="1"/>
        <v>0</v>
      </c>
      <c r="F4" s="23" t="b">
        <v>0</v>
      </c>
      <c r="G4" s="23" t="b">
        <f t="shared" si="2"/>
        <v>0</v>
      </c>
      <c r="H4" s="23" t="b">
        <v>0</v>
      </c>
      <c r="I4" s="23" t="b">
        <f t="shared" si="3"/>
        <v>0</v>
      </c>
      <c r="J4" s="23" t="b">
        <v>0</v>
      </c>
      <c r="K4" s="23" t="b">
        <f t="shared" si="4"/>
        <v>0</v>
      </c>
      <c r="L4" s="23" t="b">
        <v>0</v>
      </c>
      <c r="M4" s="23" t="b">
        <f t="shared" si="5"/>
        <v>0</v>
      </c>
      <c r="N4" s="23" t="b">
        <v>0</v>
      </c>
      <c r="O4" s="23" t="b">
        <f t="shared" si="6"/>
        <v>0</v>
      </c>
      <c r="P4" s="23" t="b">
        <v>0</v>
      </c>
      <c r="Q4" s="23" t="b">
        <f t="shared" si="7"/>
        <v>0</v>
      </c>
      <c r="R4" s="23" t="b">
        <v>0</v>
      </c>
      <c r="S4" s="23" t="b">
        <f t="shared" si="8"/>
        <v>0</v>
      </c>
      <c r="T4" s="23" t="b">
        <v>0</v>
      </c>
      <c r="U4" s="23" t="b">
        <f t="shared" si="9"/>
        <v>0</v>
      </c>
      <c r="V4" s="23" t="b">
        <v>0</v>
      </c>
      <c r="W4" s="23" t="b">
        <f t="shared" si="10"/>
        <v>0</v>
      </c>
      <c r="X4" s="23" t="b">
        <v>0</v>
      </c>
      <c r="Y4" s="23" t="b">
        <f t="shared" si="11"/>
        <v>0</v>
      </c>
      <c r="Z4" s="23" t="b">
        <v>0</v>
      </c>
      <c r="AA4" s="23" t="b">
        <f t="shared" si="12"/>
        <v>0</v>
      </c>
      <c r="AB4" s="23" t="b">
        <v>0</v>
      </c>
      <c r="AC4" s="23" t="b">
        <f t="shared" si="13"/>
        <v>0</v>
      </c>
      <c r="AD4" s="23" t="b">
        <v>0</v>
      </c>
      <c r="AL4" s="23" t="s">
        <v>75</v>
      </c>
      <c r="AM4" s="23" t="s">
        <v>2483</v>
      </c>
      <c r="AN4" s="23" t="b">
        <v>0</v>
      </c>
      <c r="AO4" s="23">
        <v>0.4335</v>
      </c>
      <c r="AP4" s="23" t="b">
        <v>0</v>
      </c>
      <c r="AQ4" s="23" t="b">
        <v>0</v>
      </c>
      <c r="AR4" s="23" t="b">
        <v>0</v>
      </c>
      <c r="AS4" s="23" t="b">
        <v>0</v>
      </c>
      <c r="AT4" s="23" t="b">
        <v>0</v>
      </c>
      <c r="AU4" s="23" t="b">
        <v>0</v>
      </c>
      <c r="AV4" s="23" t="b">
        <v>0</v>
      </c>
      <c r="AW4" s="23" t="b">
        <v>0</v>
      </c>
      <c r="AX4" s="23" t="b">
        <v>1</v>
      </c>
      <c r="AY4" s="23" t="b">
        <v>1</v>
      </c>
      <c r="AZ4" s="23" t="b">
        <v>1</v>
      </c>
      <c r="BA4" s="23" t="b">
        <v>1</v>
      </c>
      <c r="BC4" s="23" t="s">
        <v>47</v>
      </c>
      <c r="BD4" s="23" t="s">
        <v>2482</v>
      </c>
      <c r="BE4" s="23" t="b">
        <v>1</v>
      </c>
      <c r="BF4" s="23">
        <v>0.1937</v>
      </c>
      <c r="BG4" s="23" t="b">
        <v>0</v>
      </c>
      <c r="BH4" s="23" t="b">
        <v>0</v>
      </c>
      <c r="BI4" s="23" t="b">
        <v>0</v>
      </c>
      <c r="BJ4" s="23" t="b">
        <v>0</v>
      </c>
      <c r="BK4" s="23" t="b">
        <v>0</v>
      </c>
      <c r="BL4" s="23" t="b">
        <v>0</v>
      </c>
      <c r="BM4" s="23" t="b">
        <v>0</v>
      </c>
      <c r="BN4" s="23" t="b">
        <v>0</v>
      </c>
      <c r="BO4" s="23" t="b">
        <v>0</v>
      </c>
      <c r="BP4" s="23" t="b">
        <v>0</v>
      </c>
      <c r="BQ4" s="23" t="b">
        <v>0</v>
      </c>
    </row>
    <row r="5">
      <c r="A5" s="23" t="s">
        <v>67</v>
      </c>
      <c r="B5" s="23" t="s">
        <v>2481</v>
      </c>
      <c r="C5" s="23" t="b">
        <v>0</v>
      </c>
      <c r="D5" s="23">
        <v>0.1468</v>
      </c>
      <c r="E5" s="23" t="b">
        <f t="shared" si="1"/>
        <v>0</v>
      </c>
      <c r="F5" s="23" t="b">
        <v>1</v>
      </c>
      <c r="G5" s="23" t="b">
        <f t="shared" si="2"/>
        <v>0</v>
      </c>
      <c r="H5" s="23" t="b">
        <v>1</v>
      </c>
      <c r="I5" s="23" t="b">
        <f t="shared" si="3"/>
        <v>0</v>
      </c>
      <c r="J5" s="23" t="b">
        <v>1</v>
      </c>
      <c r="K5" s="23" t="b">
        <f t="shared" si="4"/>
        <v>0</v>
      </c>
      <c r="L5" s="23" t="b">
        <v>1</v>
      </c>
      <c r="M5" s="23" t="b">
        <f t="shared" si="5"/>
        <v>0</v>
      </c>
      <c r="N5" s="23" t="b">
        <v>1</v>
      </c>
      <c r="O5" s="23" t="b">
        <f t="shared" si="6"/>
        <v>0</v>
      </c>
      <c r="P5" s="23" t="b">
        <v>1</v>
      </c>
      <c r="Q5" s="23" t="b">
        <f t="shared" si="7"/>
        <v>0</v>
      </c>
      <c r="R5" s="23" t="b">
        <v>1</v>
      </c>
      <c r="S5" s="23" t="b">
        <f t="shared" si="8"/>
        <v>0</v>
      </c>
      <c r="T5" s="23" t="b">
        <v>1</v>
      </c>
      <c r="U5" s="23" t="b">
        <f t="shared" si="9"/>
        <v>0</v>
      </c>
      <c r="V5" s="23" t="b">
        <v>1</v>
      </c>
      <c r="W5" s="23" t="b">
        <f t="shared" si="10"/>
        <v>0</v>
      </c>
      <c r="X5" s="23" t="b">
        <v>1</v>
      </c>
      <c r="Y5" s="23" t="b">
        <f t="shared" si="11"/>
        <v>0</v>
      </c>
      <c r="Z5" s="23" t="b">
        <v>1</v>
      </c>
      <c r="AA5" s="23" t="b">
        <f t="shared" si="12"/>
        <v>0</v>
      </c>
      <c r="AB5" s="23" t="b">
        <v>1</v>
      </c>
      <c r="AC5" s="23" t="b">
        <f t="shared" si="13"/>
        <v>0</v>
      </c>
      <c r="AD5" s="23" t="b">
        <v>1</v>
      </c>
      <c r="AL5" s="23" t="s">
        <v>83</v>
      </c>
      <c r="AM5" s="23" t="s">
        <v>2485</v>
      </c>
      <c r="AN5" s="23" t="b">
        <v>0</v>
      </c>
      <c r="AO5" s="23">
        <v>0.8897</v>
      </c>
      <c r="AP5" s="23" t="b">
        <v>0</v>
      </c>
      <c r="AQ5" s="23" t="b">
        <v>0</v>
      </c>
      <c r="AR5" s="23" t="b">
        <v>0</v>
      </c>
      <c r="AS5" s="23" t="b">
        <v>0</v>
      </c>
      <c r="AT5" s="23" t="b">
        <v>0</v>
      </c>
      <c r="AU5" s="23" t="b">
        <v>0</v>
      </c>
      <c r="AV5" s="23" t="b">
        <v>0</v>
      </c>
      <c r="AW5" s="23" t="b">
        <v>0</v>
      </c>
      <c r="AX5" s="23" t="b">
        <v>0</v>
      </c>
      <c r="AY5" s="23" t="b">
        <v>0</v>
      </c>
      <c r="AZ5" s="23" t="b">
        <v>0</v>
      </c>
      <c r="BA5" s="23" t="b">
        <v>0</v>
      </c>
      <c r="BC5" s="23" t="s">
        <v>454</v>
      </c>
      <c r="BD5" s="23" t="s">
        <v>2545</v>
      </c>
      <c r="BE5" s="23" t="b">
        <v>1</v>
      </c>
      <c r="BF5" s="23">
        <v>0.948</v>
      </c>
      <c r="BG5" s="23" t="b">
        <v>0</v>
      </c>
      <c r="BH5" s="23" t="b">
        <v>1</v>
      </c>
      <c r="BI5" s="23" t="b">
        <v>1</v>
      </c>
      <c r="BJ5" s="23" t="b">
        <v>1</v>
      </c>
      <c r="BK5" s="23" t="b">
        <v>1</v>
      </c>
      <c r="BL5" s="23" t="b">
        <v>1</v>
      </c>
      <c r="BM5" s="23" t="b">
        <v>1</v>
      </c>
      <c r="BN5" s="23" t="b">
        <v>1</v>
      </c>
      <c r="BO5" s="23" t="b">
        <v>1</v>
      </c>
      <c r="BP5" s="23" t="b">
        <v>1</v>
      </c>
      <c r="BQ5" s="23" t="b">
        <v>1</v>
      </c>
    </row>
    <row r="6">
      <c r="A6" s="23" t="s">
        <v>75</v>
      </c>
      <c r="B6" s="23" t="s">
        <v>2483</v>
      </c>
      <c r="C6" s="23" t="b">
        <v>0</v>
      </c>
      <c r="D6" s="23">
        <v>0.4335</v>
      </c>
      <c r="E6" s="23" t="b">
        <f t="shared" si="1"/>
        <v>1</v>
      </c>
      <c r="F6" s="23" t="b">
        <v>0</v>
      </c>
      <c r="G6" s="23" t="b">
        <f t="shared" si="2"/>
        <v>1</v>
      </c>
      <c r="H6" s="23" t="b">
        <v>0</v>
      </c>
      <c r="I6" s="23" t="b">
        <f t="shared" si="3"/>
        <v>0</v>
      </c>
      <c r="J6" s="23" t="b">
        <v>1</v>
      </c>
      <c r="K6" s="23" t="b">
        <f t="shared" si="4"/>
        <v>0</v>
      </c>
      <c r="L6" s="23" t="b">
        <v>1</v>
      </c>
      <c r="M6" s="23" t="b">
        <f t="shared" si="5"/>
        <v>0</v>
      </c>
      <c r="N6" s="23" t="b">
        <v>1</v>
      </c>
      <c r="O6" s="23" t="b">
        <f t="shared" si="6"/>
        <v>0</v>
      </c>
      <c r="P6" s="23" t="b">
        <v>1</v>
      </c>
      <c r="Q6" s="23" t="b">
        <f t="shared" si="7"/>
        <v>0</v>
      </c>
      <c r="R6" s="23" t="b">
        <v>1</v>
      </c>
      <c r="S6" s="23" t="b">
        <f t="shared" si="8"/>
        <v>0</v>
      </c>
      <c r="T6" s="23" t="b">
        <v>1</v>
      </c>
      <c r="U6" s="23" t="b">
        <f t="shared" si="9"/>
        <v>0</v>
      </c>
      <c r="V6" s="23" t="b">
        <v>1</v>
      </c>
      <c r="W6" s="23" t="b">
        <f t="shared" si="10"/>
        <v>0</v>
      </c>
      <c r="X6" s="23" t="b">
        <v>1</v>
      </c>
      <c r="Y6" s="23" t="b">
        <f t="shared" si="11"/>
        <v>0</v>
      </c>
      <c r="Z6" s="23" t="b">
        <v>1</v>
      </c>
      <c r="AA6" s="23" t="b">
        <f t="shared" si="12"/>
        <v>0</v>
      </c>
      <c r="AB6" s="23" t="b">
        <v>1</v>
      </c>
      <c r="AC6" s="23" t="b">
        <f t="shared" si="13"/>
        <v>0</v>
      </c>
      <c r="AD6" s="23" t="b">
        <v>1</v>
      </c>
      <c r="AL6" s="23" t="s">
        <v>89</v>
      </c>
      <c r="AM6" s="23" t="s">
        <v>2487</v>
      </c>
      <c r="AN6" s="23" t="b">
        <v>0</v>
      </c>
      <c r="AO6" s="23">
        <v>0.9303</v>
      </c>
      <c r="AP6" s="23" t="b">
        <v>0</v>
      </c>
      <c r="AQ6" s="23" t="b">
        <v>0</v>
      </c>
      <c r="AR6" s="23" t="b">
        <v>0</v>
      </c>
      <c r="AS6" s="23" t="b">
        <v>0</v>
      </c>
      <c r="AT6" s="23" t="b">
        <v>0</v>
      </c>
      <c r="AU6" s="23" t="b">
        <v>0</v>
      </c>
      <c r="AV6" s="23" t="b">
        <v>0</v>
      </c>
      <c r="AW6" s="23" t="b">
        <v>0</v>
      </c>
      <c r="AX6" s="23" t="b">
        <v>0</v>
      </c>
      <c r="AY6" s="23" t="b">
        <v>0</v>
      </c>
      <c r="AZ6" s="23" t="b">
        <v>0</v>
      </c>
      <c r="BA6" s="23" t="b">
        <v>0</v>
      </c>
      <c r="BC6" s="23" t="s">
        <v>488</v>
      </c>
      <c r="BD6" s="23" t="s">
        <v>2555</v>
      </c>
      <c r="BE6" s="23" t="b">
        <v>1</v>
      </c>
      <c r="BF6" s="23">
        <v>0.243</v>
      </c>
      <c r="BG6" s="23" t="b">
        <v>0</v>
      </c>
      <c r="BH6" s="23" t="b">
        <v>0</v>
      </c>
      <c r="BI6" s="23" t="b">
        <v>0</v>
      </c>
      <c r="BJ6" s="23" t="b">
        <v>0</v>
      </c>
      <c r="BK6" s="23" t="b">
        <v>0</v>
      </c>
      <c r="BL6" s="23" t="b">
        <v>0</v>
      </c>
      <c r="BM6" s="23" t="b">
        <v>0</v>
      </c>
      <c r="BN6" s="23" t="b">
        <v>0</v>
      </c>
      <c r="BO6" s="23" t="b">
        <v>0</v>
      </c>
      <c r="BP6" s="23" t="b">
        <v>0</v>
      </c>
      <c r="BQ6" s="23" t="b">
        <v>0</v>
      </c>
    </row>
    <row r="7">
      <c r="A7" s="23" t="s">
        <v>83</v>
      </c>
      <c r="B7" s="23" t="s">
        <v>2485</v>
      </c>
      <c r="C7" s="23" t="b">
        <v>0</v>
      </c>
      <c r="D7" s="23">
        <v>0.8897</v>
      </c>
      <c r="E7" s="23" t="b">
        <f t="shared" si="1"/>
        <v>1</v>
      </c>
      <c r="F7" s="23" t="b">
        <v>0</v>
      </c>
      <c r="G7" s="23" t="b">
        <f t="shared" si="2"/>
        <v>1</v>
      </c>
      <c r="H7" s="23" t="b">
        <v>0</v>
      </c>
      <c r="I7" s="23" t="b">
        <f t="shared" si="3"/>
        <v>1</v>
      </c>
      <c r="J7" s="23" t="b">
        <v>0</v>
      </c>
      <c r="K7" s="23" t="b">
        <f t="shared" si="4"/>
        <v>1</v>
      </c>
      <c r="L7" s="23" t="b">
        <v>0</v>
      </c>
      <c r="M7" s="23" t="b">
        <f t="shared" si="5"/>
        <v>1</v>
      </c>
      <c r="N7" s="23" t="b">
        <v>0</v>
      </c>
      <c r="O7" s="23" t="b">
        <f t="shared" si="6"/>
        <v>1</v>
      </c>
      <c r="P7" s="23" t="b">
        <v>0</v>
      </c>
      <c r="Q7" s="23" t="b">
        <f t="shared" si="7"/>
        <v>1</v>
      </c>
      <c r="R7" s="23" t="b">
        <v>0</v>
      </c>
      <c r="S7" s="23" t="b">
        <f t="shared" si="8"/>
        <v>1</v>
      </c>
      <c r="T7" s="23" t="b">
        <v>0</v>
      </c>
      <c r="U7" s="23" t="b">
        <f t="shared" si="9"/>
        <v>1</v>
      </c>
      <c r="V7" s="23" t="b">
        <v>0</v>
      </c>
      <c r="W7" s="23" t="b">
        <f t="shared" si="10"/>
        <v>1</v>
      </c>
      <c r="X7" s="23" t="b">
        <v>0</v>
      </c>
      <c r="Y7" s="23" t="b">
        <f t="shared" si="11"/>
        <v>1</v>
      </c>
      <c r="Z7" s="23" t="b">
        <v>0</v>
      </c>
      <c r="AA7" s="23" t="b">
        <f t="shared" si="12"/>
        <v>0</v>
      </c>
      <c r="AB7" s="23" t="b">
        <v>1</v>
      </c>
      <c r="AC7" s="23" t="b">
        <f t="shared" si="13"/>
        <v>0</v>
      </c>
      <c r="AD7" s="23" t="b">
        <v>1</v>
      </c>
      <c r="AL7" s="23" t="s">
        <v>95</v>
      </c>
      <c r="AM7" s="23" t="s">
        <v>2489</v>
      </c>
      <c r="AN7" s="23" t="b">
        <v>0</v>
      </c>
      <c r="AO7" s="23">
        <v>0.8994</v>
      </c>
      <c r="AP7" s="23" t="b">
        <v>0</v>
      </c>
      <c r="AQ7" s="23" t="b">
        <v>0</v>
      </c>
      <c r="AR7" s="23" t="b">
        <v>0</v>
      </c>
      <c r="AS7" s="23" t="b">
        <v>0</v>
      </c>
      <c r="AT7" s="23" t="b">
        <v>0</v>
      </c>
      <c r="AU7" s="23" t="b">
        <v>0</v>
      </c>
      <c r="AV7" s="23" t="b">
        <v>0</v>
      </c>
      <c r="AW7" s="23" t="b">
        <v>0</v>
      </c>
      <c r="AX7" s="23" t="b">
        <v>0</v>
      </c>
      <c r="AY7" s="23" t="b">
        <v>0</v>
      </c>
      <c r="AZ7" s="23" t="b">
        <v>0</v>
      </c>
      <c r="BA7" s="23" t="b">
        <v>0</v>
      </c>
      <c r="BC7" s="23" t="s">
        <v>497</v>
      </c>
      <c r="BD7" s="23" t="s">
        <v>2557</v>
      </c>
      <c r="BE7" s="23" t="b">
        <v>1</v>
      </c>
      <c r="BF7" s="23">
        <v>0.5744</v>
      </c>
      <c r="BG7" s="23" t="b">
        <v>0</v>
      </c>
      <c r="BH7" s="23" t="b">
        <v>0</v>
      </c>
      <c r="BI7" s="23" t="b">
        <v>0</v>
      </c>
      <c r="BJ7" s="23" t="b">
        <v>0</v>
      </c>
      <c r="BK7" s="23" t="b">
        <v>0</v>
      </c>
      <c r="BL7" s="23" t="b">
        <v>0</v>
      </c>
      <c r="BM7" s="23" t="b">
        <v>0</v>
      </c>
      <c r="BN7" s="23" t="b">
        <v>0</v>
      </c>
      <c r="BO7" s="23" t="b">
        <v>1</v>
      </c>
      <c r="BP7" s="23" t="b">
        <v>1</v>
      </c>
      <c r="BQ7" s="23" t="b">
        <v>1</v>
      </c>
    </row>
    <row r="8">
      <c r="A8" s="23" t="s">
        <v>89</v>
      </c>
      <c r="B8" s="23" t="s">
        <v>2487</v>
      </c>
      <c r="C8" s="23" t="b">
        <v>0</v>
      </c>
      <c r="D8" s="23">
        <v>0.9303</v>
      </c>
      <c r="E8" s="23" t="b">
        <f t="shared" si="1"/>
        <v>1</v>
      </c>
      <c r="F8" s="23" t="b">
        <v>0</v>
      </c>
      <c r="G8" s="23" t="b">
        <f t="shared" si="2"/>
        <v>1</v>
      </c>
      <c r="H8" s="23" t="b">
        <v>0</v>
      </c>
      <c r="I8" s="23" t="b">
        <f t="shared" si="3"/>
        <v>1</v>
      </c>
      <c r="J8" s="23" t="b">
        <v>0</v>
      </c>
      <c r="K8" s="23" t="b">
        <f t="shared" si="4"/>
        <v>1</v>
      </c>
      <c r="L8" s="23" t="b">
        <v>0</v>
      </c>
      <c r="M8" s="23" t="b">
        <f t="shared" si="5"/>
        <v>1</v>
      </c>
      <c r="N8" s="23" t="b">
        <v>0</v>
      </c>
      <c r="O8" s="23" t="b">
        <f t="shared" si="6"/>
        <v>1</v>
      </c>
      <c r="P8" s="23" t="b">
        <v>0</v>
      </c>
      <c r="Q8" s="23" t="b">
        <f t="shared" si="7"/>
        <v>1</v>
      </c>
      <c r="R8" s="23" t="b">
        <v>0</v>
      </c>
      <c r="S8" s="23" t="b">
        <f t="shared" si="8"/>
        <v>1</v>
      </c>
      <c r="T8" s="23" t="b">
        <v>0</v>
      </c>
      <c r="U8" s="23" t="b">
        <f t="shared" si="9"/>
        <v>1</v>
      </c>
      <c r="V8" s="23" t="b">
        <v>0</v>
      </c>
      <c r="W8" s="23" t="b">
        <f t="shared" si="10"/>
        <v>1</v>
      </c>
      <c r="X8" s="23" t="b">
        <v>0</v>
      </c>
      <c r="Y8" s="23" t="b">
        <f t="shared" si="11"/>
        <v>1</v>
      </c>
      <c r="Z8" s="23" t="b">
        <v>0</v>
      </c>
      <c r="AA8" s="23" t="b">
        <f t="shared" si="12"/>
        <v>1</v>
      </c>
      <c r="AB8" s="23" t="b">
        <v>0</v>
      </c>
      <c r="AC8" s="23" t="b">
        <f t="shared" si="13"/>
        <v>0</v>
      </c>
      <c r="AD8" s="23" t="b">
        <v>1</v>
      </c>
      <c r="AL8" s="23" t="s">
        <v>104</v>
      </c>
      <c r="AM8" s="23" t="s">
        <v>2491</v>
      </c>
      <c r="AN8" s="23" t="b">
        <v>0</v>
      </c>
      <c r="AO8" s="23">
        <v>0.8779</v>
      </c>
      <c r="AP8" s="23" t="b">
        <v>0</v>
      </c>
      <c r="AQ8" s="23" t="b">
        <v>0</v>
      </c>
      <c r="AR8" s="23" t="b">
        <v>0</v>
      </c>
      <c r="AS8" s="23" t="b">
        <v>0</v>
      </c>
      <c r="AT8" s="23" t="b">
        <v>0</v>
      </c>
      <c r="AU8" s="23" t="b">
        <v>0</v>
      </c>
      <c r="AV8" s="23" t="b">
        <v>0</v>
      </c>
      <c r="AW8" s="23" t="b">
        <v>0</v>
      </c>
      <c r="AX8" s="23" t="b">
        <v>0</v>
      </c>
      <c r="AY8" s="23" t="b">
        <v>0</v>
      </c>
      <c r="AZ8" s="23" t="b">
        <v>0</v>
      </c>
      <c r="BA8" s="23" t="b">
        <v>0</v>
      </c>
      <c r="BC8" s="23" t="s">
        <v>575</v>
      </c>
      <c r="BD8" s="23" t="s">
        <v>2578</v>
      </c>
      <c r="BE8" s="23" t="b">
        <v>1</v>
      </c>
      <c r="BF8" s="23">
        <v>0.1485</v>
      </c>
      <c r="BG8" s="23" t="b">
        <v>0</v>
      </c>
      <c r="BH8" s="23" t="b">
        <v>0</v>
      </c>
      <c r="BI8" s="23" t="b">
        <v>0</v>
      </c>
      <c r="BJ8" s="23" t="b">
        <v>0</v>
      </c>
      <c r="BK8" s="23" t="b">
        <v>0</v>
      </c>
      <c r="BL8" s="23" t="b">
        <v>0</v>
      </c>
      <c r="BM8" s="23" t="b">
        <v>0</v>
      </c>
      <c r="BN8" s="23" t="b">
        <v>0</v>
      </c>
      <c r="BO8" s="23" t="b">
        <v>0</v>
      </c>
      <c r="BP8" s="23" t="b">
        <v>0</v>
      </c>
      <c r="BQ8" s="23" t="b">
        <v>0</v>
      </c>
    </row>
    <row r="9">
      <c r="A9" s="23" t="s">
        <v>95</v>
      </c>
      <c r="B9" s="23" t="s">
        <v>2489</v>
      </c>
      <c r="C9" s="23" t="b">
        <v>0</v>
      </c>
      <c r="D9" s="23">
        <v>0.8994</v>
      </c>
      <c r="E9" s="23" t="b">
        <f t="shared" si="1"/>
        <v>1</v>
      </c>
      <c r="F9" s="23" t="b">
        <v>0</v>
      </c>
      <c r="G9" s="23" t="b">
        <f t="shared" si="2"/>
        <v>1</v>
      </c>
      <c r="H9" s="23" t="b">
        <v>0</v>
      </c>
      <c r="I9" s="23" t="b">
        <f t="shared" si="3"/>
        <v>1</v>
      </c>
      <c r="J9" s="23" t="b">
        <v>0</v>
      </c>
      <c r="K9" s="23" t="b">
        <f t="shared" si="4"/>
        <v>1</v>
      </c>
      <c r="L9" s="23" t="b">
        <v>0</v>
      </c>
      <c r="M9" s="23" t="b">
        <f t="shared" si="5"/>
        <v>1</v>
      </c>
      <c r="N9" s="23" t="b">
        <v>0</v>
      </c>
      <c r="O9" s="23" t="b">
        <f t="shared" si="6"/>
        <v>1</v>
      </c>
      <c r="P9" s="23" t="b">
        <v>0</v>
      </c>
      <c r="Q9" s="23" t="b">
        <f t="shared" si="7"/>
        <v>1</v>
      </c>
      <c r="R9" s="23" t="b">
        <v>0</v>
      </c>
      <c r="S9" s="23" t="b">
        <f t="shared" si="8"/>
        <v>1</v>
      </c>
      <c r="T9" s="23" t="b">
        <v>0</v>
      </c>
      <c r="U9" s="23" t="b">
        <f t="shared" si="9"/>
        <v>1</v>
      </c>
      <c r="V9" s="23" t="b">
        <v>0</v>
      </c>
      <c r="W9" s="23" t="b">
        <f t="shared" si="10"/>
        <v>1</v>
      </c>
      <c r="X9" s="23" t="b">
        <v>0</v>
      </c>
      <c r="Y9" s="23" t="b">
        <f t="shared" si="11"/>
        <v>1</v>
      </c>
      <c r="Z9" s="23" t="b">
        <v>0</v>
      </c>
      <c r="AA9" s="23" t="b">
        <f t="shared" si="12"/>
        <v>0</v>
      </c>
      <c r="AB9" s="23" t="b">
        <v>1</v>
      </c>
      <c r="AC9" s="23" t="b">
        <f t="shared" si="13"/>
        <v>0</v>
      </c>
      <c r="AD9" s="23" t="b">
        <v>1</v>
      </c>
      <c r="AL9" s="23" t="s">
        <v>110</v>
      </c>
      <c r="AM9" s="23" t="s">
        <v>2493</v>
      </c>
      <c r="AN9" s="23" t="b">
        <v>0</v>
      </c>
      <c r="AO9" s="23">
        <v>0.7085</v>
      </c>
      <c r="AP9" s="23" t="b">
        <v>0</v>
      </c>
      <c r="AQ9" s="23" t="b">
        <v>0</v>
      </c>
      <c r="AR9" s="23" t="b">
        <v>0</v>
      </c>
      <c r="AS9" s="23" t="b">
        <v>0</v>
      </c>
      <c r="AT9" s="23" t="b">
        <v>0</v>
      </c>
      <c r="AU9" s="23" t="b">
        <v>0</v>
      </c>
      <c r="AV9" s="23" t="b">
        <v>0</v>
      </c>
      <c r="AW9" s="23" t="b">
        <v>0</v>
      </c>
      <c r="AX9" s="23" t="b">
        <v>0</v>
      </c>
      <c r="AY9" s="23" t="b">
        <v>0</v>
      </c>
      <c r="AZ9" s="23" t="b">
        <v>0</v>
      </c>
      <c r="BA9" s="23" t="b">
        <v>0</v>
      </c>
      <c r="BC9" s="23" t="s">
        <v>585</v>
      </c>
      <c r="BD9" s="23" t="s">
        <v>2582</v>
      </c>
      <c r="BE9" s="23" t="b">
        <v>1</v>
      </c>
      <c r="BF9" s="23">
        <v>0.8064</v>
      </c>
      <c r="BG9" s="23" t="b">
        <v>0</v>
      </c>
      <c r="BH9" s="23" t="b">
        <v>0</v>
      </c>
      <c r="BI9" s="23" t="b">
        <v>0</v>
      </c>
      <c r="BJ9" s="23" t="b">
        <v>1</v>
      </c>
      <c r="BK9" s="23" t="b">
        <v>1</v>
      </c>
      <c r="BL9" s="23" t="b">
        <v>1</v>
      </c>
      <c r="BM9" s="23" t="b">
        <v>1</v>
      </c>
      <c r="BN9" s="23" t="b">
        <v>1</v>
      </c>
      <c r="BO9" s="23" t="b">
        <v>1</v>
      </c>
      <c r="BP9" s="23" t="b">
        <v>1</v>
      </c>
      <c r="BQ9" s="23" t="b">
        <v>1</v>
      </c>
    </row>
    <row r="10">
      <c r="A10" s="23" t="s">
        <v>104</v>
      </c>
      <c r="B10" s="23" t="s">
        <v>2491</v>
      </c>
      <c r="C10" s="23" t="b">
        <v>0</v>
      </c>
      <c r="D10" s="23">
        <v>0.8779</v>
      </c>
      <c r="E10" s="23" t="b">
        <f t="shared" si="1"/>
        <v>1</v>
      </c>
      <c r="F10" s="23" t="b">
        <v>0</v>
      </c>
      <c r="G10" s="23" t="b">
        <f t="shared" si="2"/>
        <v>1</v>
      </c>
      <c r="H10" s="23" t="b">
        <v>0</v>
      </c>
      <c r="I10" s="23" t="b">
        <f t="shared" si="3"/>
        <v>1</v>
      </c>
      <c r="J10" s="23" t="b">
        <v>0</v>
      </c>
      <c r="K10" s="23" t="b">
        <f t="shared" si="4"/>
        <v>1</v>
      </c>
      <c r="L10" s="23" t="b">
        <v>0</v>
      </c>
      <c r="M10" s="23" t="b">
        <f t="shared" si="5"/>
        <v>1</v>
      </c>
      <c r="N10" s="23" t="b">
        <v>0</v>
      </c>
      <c r="O10" s="23" t="b">
        <f t="shared" si="6"/>
        <v>1</v>
      </c>
      <c r="P10" s="23" t="b">
        <v>0</v>
      </c>
      <c r="Q10" s="23" t="b">
        <f t="shared" si="7"/>
        <v>1</v>
      </c>
      <c r="R10" s="23" t="b">
        <v>0</v>
      </c>
      <c r="S10" s="23" t="b">
        <f t="shared" si="8"/>
        <v>1</v>
      </c>
      <c r="T10" s="23" t="b">
        <v>0</v>
      </c>
      <c r="U10" s="23" t="b">
        <f t="shared" si="9"/>
        <v>1</v>
      </c>
      <c r="V10" s="23" t="b">
        <v>0</v>
      </c>
      <c r="W10" s="23" t="b">
        <f t="shared" si="10"/>
        <v>1</v>
      </c>
      <c r="X10" s="23" t="b">
        <v>0</v>
      </c>
      <c r="Y10" s="23" t="b">
        <f t="shared" si="11"/>
        <v>1</v>
      </c>
      <c r="Z10" s="23" t="b">
        <v>0</v>
      </c>
      <c r="AA10" s="23" t="b">
        <f t="shared" si="12"/>
        <v>0</v>
      </c>
      <c r="AB10" s="23" t="b">
        <v>1</v>
      </c>
      <c r="AC10" s="23" t="b">
        <f t="shared" si="13"/>
        <v>0</v>
      </c>
      <c r="AD10" s="23" t="b">
        <v>1</v>
      </c>
      <c r="AL10" s="23" t="s">
        <v>129</v>
      </c>
      <c r="AM10" s="23" t="s">
        <v>2495</v>
      </c>
      <c r="AN10" s="23" t="b">
        <v>0</v>
      </c>
      <c r="AO10" s="23">
        <v>0.7913</v>
      </c>
      <c r="AP10" s="23" t="b">
        <v>0</v>
      </c>
      <c r="AQ10" s="23" t="b">
        <v>0</v>
      </c>
      <c r="AR10" s="23" t="b">
        <v>0</v>
      </c>
      <c r="AS10" s="23" t="b">
        <v>0</v>
      </c>
      <c r="AT10" s="23" t="b">
        <v>0</v>
      </c>
      <c r="AU10" s="23" t="b">
        <v>0</v>
      </c>
      <c r="AV10" s="23" t="b">
        <v>0</v>
      </c>
      <c r="AW10" s="23" t="b">
        <v>0</v>
      </c>
      <c r="AX10" s="23" t="b">
        <v>0</v>
      </c>
      <c r="AY10" s="23" t="b">
        <v>0</v>
      </c>
      <c r="AZ10" s="23" t="b">
        <v>0</v>
      </c>
      <c r="BA10" s="23" t="b">
        <v>0</v>
      </c>
      <c r="BC10" s="23" t="s">
        <v>721</v>
      </c>
      <c r="BD10" s="23" t="s">
        <v>2523</v>
      </c>
      <c r="BE10" s="23" t="b">
        <v>1</v>
      </c>
      <c r="BF10" s="23">
        <v>0.9895</v>
      </c>
      <c r="BG10" s="23" t="b">
        <v>1</v>
      </c>
      <c r="BH10" s="23" t="b">
        <v>1</v>
      </c>
      <c r="BI10" s="23" t="b">
        <v>1</v>
      </c>
      <c r="BJ10" s="23" t="b">
        <v>1</v>
      </c>
      <c r="BK10" s="23" t="b">
        <v>1</v>
      </c>
      <c r="BL10" s="23" t="b">
        <v>1</v>
      </c>
      <c r="BM10" s="23" t="b">
        <v>1</v>
      </c>
      <c r="BN10" s="23" t="b">
        <v>1</v>
      </c>
      <c r="BO10" s="23" t="b">
        <v>1</v>
      </c>
      <c r="BP10" s="23" t="b">
        <v>1</v>
      </c>
      <c r="BQ10" s="23" t="b">
        <v>1</v>
      </c>
    </row>
    <row r="11">
      <c r="A11" s="23" t="s">
        <v>110</v>
      </c>
      <c r="B11" s="23" t="s">
        <v>2493</v>
      </c>
      <c r="C11" s="23" t="b">
        <v>0</v>
      </c>
      <c r="D11" s="23">
        <v>0.7085</v>
      </c>
      <c r="E11" s="23" t="b">
        <f t="shared" si="1"/>
        <v>1</v>
      </c>
      <c r="F11" s="23" t="b">
        <v>0</v>
      </c>
      <c r="G11" s="23" t="b">
        <f t="shared" si="2"/>
        <v>1</v>
      </c>
      <c r="H11" s="23" t="b">
        <v>0</v>
      </c>
      <c r="I11" s="23" t="b">
        <f t="shared" si="3"/>
        <v>1</v>
      </c>
      <c r="J11" s="23" t="b">
        <v>0</v>
      </c>
      <c r="K11" s="23" t="b">
        <f t="shared" si="4"/>
        <v>1</v>
      </c>
      <c r="L11" s="23" t="b">
        <v>0</v>
      </c>
      <c r="M11" s="23" t="b">
        <f t="shared" si="5"/>
        <v>1</v>
      </c>
      <c r="N11" s="23" t="b">
        <v>0</v>
      </c>
      <c r="O11" s="23" t="b">
        <f t="shared" si="6"/>
        <v>1</v>
      </c>
      <c r="P11" s="23" t="b">
        <v>0</v>
      </c>
      <c r="Q11" s="23" t="b">
        <f t="shared" si="7"/>
        <v>1</v>
      </c>
      <c r="R11" s="23" t="b">
        <v>0</v>
      </c>
      <c r="S11" s="23" t="b">
        <f t="shared" si="8"/>
        <v>1</v>
      </c>
      <c r="T11" s="23" t="b">
        <v>0</v>
      </c>
      <c r="U11" s="23" t="b">
        <f t="shared" si="9"/>
        <v>0</v>
      </c>
      <c r="V11" s="23" t="b">
        <v>1</v>
      </c>
      <c r="W11" s="23" t="b">
        <f t="shared" si="10"/>
        <v>0</v>
      </c>
      <c r="X11" s="23" t="b">
        <v>1</v>
      </c>
      <c r="Y11" s="23" t="b">
        <f t="shared" si="11"/>
        <v>0</v>
      </c>
      <c r="Z11" s="23" t="b">
        <v>1</v>
      </c>
      <c r="AA11" s="23" t="b">
        <f t="shared" si="12"/>
        <v>0</v>
      </c>
      <c r="AB11" s="23" t="b">
        <v>1</v>
      </c>
      <c r="AC11" s="23" t="b">
        <f t="shared" si="13"/>
        <v>0</v>
      </c>
      <c r="AD11" s="23" t="b">
        <v>1</v>
      </c>
      <c r="AL11" s="23" t="s">
        <v>135</v>
      </c>
      <c r="AM11" s="23" t="s">
        <v>2497</v>
      </c>
      <c r="AN11" s="23" t="b">
        <v>0</v>
      </c>
      <c r="AO11" s="23">
        <v>0.7911</v>
      </c>
      <c r="AP11" s="23" t="b">
        <v>0</v>
      </c>
      <c r="AQ11" s="23" t="b">
        <v>0</v>
      </c>
      <c r="AR11" s="23" t="b">
        <v>0</v>
      </c>
      <c r="AS11" s="23" t="b">
        <v>0</v>
      </c>
      <c r="AT11" s="23" t="b">
        <v>0</v>
      </c>
      <c r="AU11" s="23" t="b">
        <v>0</v>
      </c>
      <c r="AV11" s="23" t="b">
        <v>0</v>
      </c>
      <c r="AW11" s="23" t="b">
        <v>0</v>
      </c>
      <c r="AX11" s="23" t="b">
        <v>0</v>
      </c>
      <c r="AY11" s="23" t="b">
        <v>0</v>
      </c>
      <c r="AZ11" s="23" t="b">
        <v>0</v>
      </c>
      <c r="BA11" s="23" t="b">
        <v>0</v>
      </c>
      <c r="BC11" s="23" t="s">
        <v>811</v>
      </c>
      <c r="BD11" s="23" t="s">
        <v>2610</v>
      </c>
      <c r="BE11" s="23" t="b">
        <v>1</v>
      </c>
      <c r="BF11" s="23">
        <v>0.8629</v>
      </c>
      <c r="BG11" s="23" t="b">
        <v>0</v>
      </c>
      <c r="BH11" s="23" t="b">
        <v>0</v>
      </c>
      <c r="BI11" s="23" t="b">
        <v>1</v>
      </c>
      <c r="BJ11" s="23" t="b">
        <v>1</v>
      </c>
      <c r="BK11" s="23" t="b">
        <v>1</v>
      </c>
      <c r="BL11" s="23" t="b">
        <v>1</v>
      </c>
      <c r="BM11" s="23" t="b">
        <v>1</v>
      </c>
      <c r="BN11" s="23" t="b">
        <v>1</v>
      </c>
      <c r="BO11" s="23" t="b">
        <v>1</v>
      </c>
      <c r="BP11" s="23" t="b">
        <v>1</v>
      </c>
      <c r="BQ11" s="23" t="b">
        <v>1</v>
      </c>
    </row>
    <row r="12">
      <c r="A12" s="23" t="s">
        <v>129</v>
      </c>
      <c r="B12" s="23" t="s">
        <v>2495</v>
      </c>
      <c r="C12" s="23" t="b">
        <v>0</v>
      </c>
      <c r="D12" s="23">
        <v>0.7913</v>
      </c>
      <c r="E12" s="23" t="b">
        <f t="shared" si="1"/>
        <v>1</v>
      </c>
      <c r="F12" s="23" t="b">
        <v>0</v>
      </c>
      <c r="G12" s="23" t="b">
        <f t="shared" si="2"/>
        <v>1</v>
      </c>
      <c r="H12" s="23" t="b">
        <v>0</v>
      </c>
      <c r="I12" s="23" t="b">
        <f t="shared" si="3"/>
        <v>1</v>
      </c>
      <c r="J12" s="23" t="b">
        <v>0</v>
      </c>
      <c r="K12" s="23" t="b">
        <f t="shared" si="4"/>
        <v>1</v>
      </c>
      <c r="L12" s="23" t="b">
        <v>0</v>
      </c>
      <c r="M12" s="23" t="b">
        <f t="shared" si="5"/>
        <v>1</v>
      </c>
      <c r="N12" s="23" t="b">
        <v>0</v>
      </c>
      <c r="O12" s="23" t="b">
        <f t="shared" si="6"/>
        <v>1</v>
      </c>
      <c r="P12" s="23" t="b">
        <v>0</v>
      </c>
      <c r="Q12" s="23" t="b">
        <f t="shared" si="7"/>
        <v>1</v>
      </c>
      <c r="R12" s="23" t="b">
        <v>0</v>
      </c>
      <c r="S12" s="23" t="b">
        <f t="shared" si="8"/>
        <v>1</v>
      </c>
      <c r="T12" s="23" t="b">
        <v>0</v>
      </c>
      <c r="U12" s="23" t="b">
        <f t="shared" si="9"/>
        <v>1</v>
      </c>
      <c r="V12" s="23" t="b">
        <v>0</v>
      </c>
      <c r="W12" s="23" t="b">
        <f t="shared" si="10"/>
        <v>0</v>
      </c>
      <c r="X12" s="23" t="b">
        <v>1</v>
      </c>
      <c r="Y12" s="23" t="b">
        <f t="shared" si="11"/>
        <v>0</v>
      </c>
      <c r="Z12" s="23" t="b">
        <v>1</v>
      </c>
      <c r="AA12" s="23" t="b">
        <f t="shared" si="12"/>
        <v>0</v>
      </c>
      <c r="AB12" s="23" t="b">
        <v>1</v>
      </c>
      <c r="AC12" s="23" t="b">
        <f t="shared" si="13"/>
        <v>0</v>
      </c>
      <c r="AD12" s="23" t="b">
        <v>1</v>
      </c>
      <c r="AL12" s="23" t="s">
        <v>149</v>
      </c>
      <c r="AM12" s="23" t="s">
        <v>2499</v>
      </c>
      <c r="AN12" s="23" t="b">
        <v>0</v>
      </c>
      <c r="AO12" s="23">
        <v>0.8356</v>
      </c>
      <c r="AP12" s="23" t="b">
        <v>0</v>
      </c>
      <c r="AQ12" s="23" t="b">
        <v>0</v>
      </c>
      <c r="AR12" s="23" t="b">
        <v>0</v>
      </c>
      <c r="AS12" s="23" t="b">
        <v>0</v>
      </c>
      <c r="AT12" s="23" t="b">
        <v>0</v>
      </c>
      <c r="AU12" s="23" t="b">
        <v>0</v>
      </c>
      <c r="AV12" s="23" t="b">
        <v>0</v>
      </c>
      <c r="AW12" s="23" t="b">
        <v>0</v>
      </c>
      <c r="AX12" s="23" t="b">
        <v>0</v>
      </c>
      <c r="AY12" s="23" t="b">
        <v>0</v>
      </c>
      <c r="AZ12" s="23" t="b">
        <v>0</v>
      </c>
      <c r="BA12" s="23" t="b">
        <v>0</v>
      </c>
      <c r="BC12" s="23" t="s">
        <v>828</v>
      </c>
      <c r="BD12" s="23" t="s">
        <v>2612</v>
      </c>
      <c r="BE12" s="23" t="b">
        <v>1</v>
      </c>
      <c r="BF12" s="23">
        <v>0.1578</v>
      </c>
      <c r="BG12" s="23" t="b">
        <v>0</v>
      </c>
      <c r="BH12" s="23" t="b">
        <v>0</v>
      </c>
      <c r="BI12" s="23" t="b">
        <v>0</v>
      </c>
      <c r="BJ12" s="23" t="b">
        <v>0</v>
      </c>
      <c r="BK12" s="23" t="b">
        <v>0</v>
      </c>
      <c r="BL12" s="23" t="b">
        <v>0</v>
      </c>
      <c r="BM12" s="23" t="b">
        <v>0</v>
      </c>
      <c r="BN12" s="23" t="b">
        <v>0</v>
      </c>
      <c r="BO12" s="23" t="b">
        <v>0</v>
      </c>
      <c r="BP12" s="23" t="b">
        <v>0</v>
      </c>
      <c r="BQ12" s="23" t="b">
        <v>0</v>
      </c>
    </row>
    <row r="13">
      <c r="A13" s="23" t="s">
        <v>135</v>
      </c>
      <c r="B13" s="23" t="s">
        <v>2497</v>
      </c>
      <c r="C13" s="23" t="b">
        <v>0</v>
      </c>
      <c r="D13" s="23">
        <v>0.7911</v>
      </c>
      <c r="E13" s="23" t="b">
        <f t="shared" si="1"/>
        <v>1</v>
      </c>
      <c r="F13" s="23" t="b">
        <v>0</v>
      </c>
      <c r="G13" s="23" t="b">
        <f t="shared" si="2"/>
        <v>1</v>
      </c>
      <c r="H13" s="23" t="b">
        <v>0</v>
      </c>
      <c r="I13" s="23" t="b">
        <f t="shared" si="3"/>
        <v>1</v>
      </c>
      <c r="J13" s="23" t="b">
        <v>0</v>
      </c>
      <c r="K13" s="23" t="b">
        <f t="shared" si="4"/>
        <v>1</v>
      </c>
      <c r="L13" s="23" t="b">
        <v>0</v>
      </c>
      <c r="M13" s="23" t="b">
        <f t="shared" si="5"/>
        <v>1</v>
      </c>
      <c r="N13" s="23" t="b">
        <v>0</v>
      </c>
      <c r="O13" s="23" t="b">
        <f t="shared" si="6"/>
        <v>1</v>
      </c>
      <c r="P13" s="23" t="b">
        <v>0</v>
      </c>
      <c r="Q13" s="23" t="b">
        <f t="shared" si="7"/>
        <v>1</v>
      </c>
      <c r="R13" s="23" t="b">
        <v>0</v>
      </c>
      <c r="S13" s="23" t="b">
        <f t="shared" si="8"/>
        <v>1</v>
      </c>
      <c r="T13" s="23" t="b">
        <v>0</v>
      </c>
      <c r="U13" s="23" t="b">
        <f t="shared" si="9"/>
        <v>1</v>
      </c>
      <c r="V13" s="23" t="b">
        <v>0</v>
      </c>
      <c r="W13" s="23" t="b">
        <f t="shared" si="10"/>
        <v>0</v>
      </c>
      <c r="X13" s="23" t="b">
        <v>1</v>
      </c>
      <c r="Y13" s="23" t="b">
        <f t="shared" si="11"/>
        <v>0</v>
      </c>
      <c r="Z13" s="23" t="b">
        <v>1</v>
      </c>
      <c r="AA13" s="23" t="b">
        <f t="shared" si="12"/>
        <v>0</v>
      </c>
      <c r="AB13" s="23" t="b">
        <v>1</v>
      </c>
      <c r="AC13" s="23" t="b">
        <f t="shared" si="13"/>
        <v>0</v>
      </c>
      <c r="AD13" s="23" t="b">
        <v>1</v>
      </c>
      <c r="AL13" s="23" t="s">
        <v>157</v>
      </c>
      <c r="AM13" s="23" t="s">
        <v>2501</v>
      </c>
      <c r="AN13" s="23" t="b">
        <v>0</v>
      </c>
      <c r="AO13" s="23">
        <v>0.9036</v>
      </c>
      <c r="AP13" s="23" t="b">
        <v>0</v>
      </c>
      <c r="AQ13" s="23" t="b">
        <v>0</v>
      </c>
      <c r="AR13" s="23" t="b">
        <v>0</v>
      </c>
      <c r="AS13" s="23" t="b">
        <v>0</v>
      </c>
      <c r="AT13" s="23" t="b">
        <v>0</v>
      </c>
      <c r="AU13" s="23" t="b">
        <v>0</v>
      </c>
      <c r="AV13" s="23" t="b">
        <v>0</v>
      </c>
      <c r="AW13" s="23" t="b">
        <v>0</v>
      </c>
      <c r="AX13" s="23" t="b">
        <v>0</v>
      </c>
      <c r="AY13" s="23" t="b">
        <v>0</v>
      </c>
      <c r="AZ13" s="23" t="b">
        <v>0</v>
      </c>
      <c r="BA13" s="23" t="b">
        <v>0</v>
      </c>
      <c r="BC13" s="23" t="s">
        <v>877</v>
      </c>
      <c r="BD13" s="23" t="s">
        <v>2615</v>
      </c>
      <c r="BE13" s="23" t="b">
        <v>1</v>
      </c>
      <c r="BF13" s="23">
        <v>0.0131</v>
      </c>
      <c r="BG13" s="23" t="b">
        <v>0</v>
      </c>
      <c r="BH13" s="23" t="b">
        <v>0</v>
      </c>
      <c r="BI13" s="23" t="b">
        <v>0</v>
      </c>
      <c r="BJ13" s="23" t="b">
        <v>0</v>
      </c>
      <c r="BK13" s="23" t="b">
        <v>0</v>
      </c>
      <c r="BL13" s="23" t="b">
        <v>0</v>
      </c>
      <c r="BM13" s="23" t="b">
        <v>0</v>
      </c>
      <c r="BN13" s="23" t="b">
        <v>0</v>
      </c>
      <c r="BO13" s="23" t="b">
        <v>0</v>
      </c>
      <c r="BP13" s="23" t="b">
        <v>0</v>
      </c>
      <c r="BQ13" s="23" t="b">
        <v>0</v>
      </c>
    </row>
    <row r="14">
      <c r="A14" s="23" t="s">
        <v>149</v>
      </c>
      <c r="B14" s="23" t="s">
        <v>2499</v>
      </c>
      <c r="C14" s="23" t="b">
        <v>0</v>
      </c>
      <c r="D14" s="23">
        <v>0.8356</v>
      </c>
      <c r="E14" s="23" t="b">
        <f t="shared" si="1"/>
        <v>1</v>
      </c>
      <c r="F14" s="23" t="b">
        <v>0</v>
      </c>
      <c r="G14" s="23" t="b">
        <f t="shared" si="2"/>
        <v>1</v>
      </c>
      <c r="H14" s="23" t="b">
        <v>0</v>
      </c>
      <c r="I14" s="23" t="b">
        <f t="shared" si="3"/>
        <v>1</v>
      </c>
      <c r="J14" s="23" t="b">
        <v>0</v>
      </c>
      <c r="K14" s="23" t="b">
        <f t="shared" si="4"/>
        <v>1</v>
      </c>
      <c r="L14" s="23" t="b">
        <v>0</v>
      </c>
      <c r="M14" s="23" t="b">
        <f t="shared" si="5"/>
        <v>1</v>
      </c>
      <c r="N14" s="23" t="b">
        <v>0</v>
      </c>
      <c r="O14" s="23" t="b">
        <f t="shared" si="6"/>
        <v>1</v>
      </c>
      <c r="P14" s="23" t="b">
        <v>0</v>
      </c>
      <c r="Q14" s="23" t="b">
        <f t="shared" si="7"/>
        <v>1</v>
      </c>
      <c r="R14" s="23" t="b">
        <v>0</v>
      </c>
      <c r="S14" s="23" t="b">
        <f t="shared" si="8"/>
        <v>1</v>
      </c>
      <c r="T14" s="23" t="b">
        <v>0</v>
      </c>
      <c r="U14" s="23" t="b">
        <f t="shared" si="9"/>
        <v>1</v>
      </c>
      <c r="V14" s="23" t="b">
        <v>0</v>
      </c>
      <c r="W14" s="23" t="b">
        <f t="shared" si="10"/>
        <v>1</v>
      </c>
      <c r="X14" s="23" t="b">
        <v>0</v>
      </c>
      <c r="Y14" s="23" t="b">
        <f t="shared" si="11"/>
        <v>0</v>
      </c>
      <c r="Z14" s="23" t="b">
        <v>1</v>
      </c>
      <c r="AA14" s="23" t="b">
        <f t="shared" si="12"/>
        <v>0</v>
      </c>
      <c r="AB14" s="23" t="b">
        <v>1</v>
      </c>
      <c r="AC14" s="23" t="b">
        <f t="shared" si="13"/>
        <v>0</v>
      </c>
      <c r="AD14" s="23" t="b">
        <v>1</v>
      </c>
      <c r="AL14" s="23" t="s">
        <v>163</v>
      </c>
      <c r="AM14" s="23" t="s">
        <v>2503</v>
      </c>
      <c r="AN14" s="23" t="b">
        <v>0</v>
      </c>
      <c r="AO14" s="23">
        <v>0.0283</v>
      </c>
      <c r="AP14" s="23" t="b">
        <v>1</v>
      </c>
      <c r="AQ14" s="23" t="b">
        <v>1</v>
      </c>
      <c r="AR14" s="23" t="b">
        <v>1</v>
      </c>
      <c r="AS14" s="23" t="b">
        <v>1</v>
      </c>
      <c r="AT14" s="23" t="b">
        <v>1</v>
      </c>
      <c r="AU14" s="23" t="b">
        <v>1</v>
      </c>
      <c r="AV14" s="23" t="b">
        <v>1</v>
      </c>
      <c r="AW14" s="23" t="b">
        <v>1</v>
      </c>
      <c r="AX14" s="23" t="b">
        <v>1</v>
      </c>
      <c r="AY14" s="23" t="b">
        <v>1</v>
      </c>
      <c r="AZ14" s="23" t="b">
        <v>1</v>
      </c>
      <c r="BA14" s="23" t="b">
        <v>1</v>
      </c>
      <c r="BC14" s="23" t="s">
        <v>884</v>
      </c>
      <c r="BD14" s="23" t="s">
        <v>2616</v>
      </c>
      <c r="BE14" s="23" t="b">
        <v>1</v>
      </c>
      <c r="BF14" s="23">
        <v>0.1322</v>
      </c>
      <c r="BG14" s="23" t="b">
        <v>0</v>
      </c>
      <c r="BH14" s="23" t="b">
        <v>0</v>
      </c>
      <c r="BI14" s="23" t="b">
        <v>0</v>
      </c>
      <c r="BJ14" s="23" t="b">
        <v>0</v>
      </c>
      <c r="BK14" s="23" t="b">
        <v>0</v>
      </c>
      <c r="BL14" s="23" t="b">
        <v>0</v>
      </c>
      <c r="BM14" s="23" t="b">
        <v>0</v>
      </c>
      <c r="BN14" s="23" t="b">
        <v>0</v>
      </c>
      <c r="BO14" s="23" t="b">
        <v>0</v>
      </c>
      <c r="BP14" s="23" t="b">
        <v>0</v>
      </c>
      <c r="BQ14" s="23" t="b">
        <v>0</v>
      </c>
    </row>
    <row r="15">
      <c r="A15" s="23" t="s">
        <v>157</v>
      </c>
      <c r="B15" s="23" t="s">
        <v>2501</v>
      </c>
      <c r="C15" s="23" t="b">
        <v>0</v>
      </c>
      <c r="D15" s="23">
        <v>0.9036</v>
      </c>
      <c r="E15" s="23" t="b">
        <f t="shared" si="1"/>
        <v>1</v>
      </c>
      <c r="F15" s="23" t="b">
        <v>0</v>
      </c>
      <c r="G15" s="23" t="b">
        <f t="shared" si="2"/>
        <v>1</v>
      </c>
      <c r="H15" s="23" t="b">
        <v>0</v>
      </c>
      <c r="I15" s="23" t="b">
        <f t="shared" si="3"/>
        <v>1</v>
      </c>
      <c r="J15" s="23" t="b">
        <v>0</v>
      </c>
      <c r="K15" s="23" t="b">
        <f t="shared" si="4"/>
        <v>1</v>
      </c>
      <c r="L15" s="23" t="b">
        <v>0</v>
      </c>
      <c r="M15" s="23" t="b">
        <f t="shared" si="5"/>
        <v>1</v>
      </c>
      <c r="N15" s="23" t="b">
        <v>0</v>
      </c>
      <c r="O15" s="23" t="b">
        <f t="shared" si="6"/>
        <v>1</v>
      </c>
      <c r="P15" s="23" t="b">
        <v>0</v>
      </c>
      <c r="Q15" s="23" t="b">
        <f t="shared" si="7"/>
        <v>1</v>
      </c>
      <c r="R15" s="23" t="b">
        <v>0</v>
      </c>
      <c r="S15" s="23" t="b">
        <f t="shared" si="8"/>
        <v>1</v>
      </c>
      <c r="T15" s="23" t="b">
        <v>0</v>
      </c>
      <c r="U15" s="23" t="b">
        <f t="shared" si="9"/>
        <v>1</v>
      </c>
      <c r="V15" s="23" t="b">
        <v>0</v>
      </c>
      <c r="W15" s="23" t="b">
        <f t="shared" si="10"/>
        <v>1</v>
      </c>
      <c r="X15" s="23" t="b">
        <v>0</v>
      </c>
      <c r="Y15" s="23" t="b">
        <f t="shared" si="11"/>
        <v>1</v>
      </c>
      <c r="Z15" s="23" t="b">
        <v>0</v>
      </c>
      <c r="AA15" s="23" t="b">
        <f t="shared" si="12"/>
        <v>1</v>
      </c>
      <c r="AB15" s="23" t="b">
        <v>0</v>
      </c>
      <c r="AC15" s="23" t="b">
        <f t="shared" si="13"/>
        <v>0</v>
      </c>
      <c r="AD15" s="23" t="b">
        <v>1</v>
      </c>
      <c r="AL15" s="23" t="s">
        <v>179</v>
      </c>
      <c r="AM15" s="23" t="s">
        <v>2511</v>
      </c>
      <c r="AN15" s="23" t="b">
        <v>0</v>
      </c>
      <c r="AO15" s="23">
        <v>0.4209</v>
      </c>
      <c r="AP15" s="23" t="b">
        <v>0</v>
      </c>
      <c r="AQ15" s="23" t="b">
        <v>0</v>
      </c>
      <c r="AR15" s="23" t="b">
        <v>0</v>
      </c>
      <c r="AS15" s="23" t="b">
        <v>0</v>
      </c>
      <c r="AT15" s="23" t="b">
        <v>0</v>
      </c>
      <c r="AU15" s="23" t="b">
        <v>0</v>
      </c>
      <c r="AV15" s="23" t="b">
        <v>0</v>
      </c>
      <c r="AW15" s="23" t="b">
        <v>0</v>
      </c>
      <c r="AX15" s="23" t="b">
        <v>1</v>
      </c>
      <c r="AY15" s="23" t="b">
        <v>1</v>
      </c>
      <c r="AZ15" s="23" t="b">
        <v>1</v>
      </c>
      <c r="BA15" s="23" t="b">
        <v>1</v>
      </c>
      <c r="BC15" s="23" t="s">
        <v>908</v>
      </c>
      <c r="BD15" s="23" t="s">
        <v>2617</v>
      </c>
      <c r="BE15" s="23" t="b">
        <v>1</v>
      </c>
      <c r="BF15" s="23">
        <v>0.4368</v>
      </c>
      <c r="BG15" s="23" t="b">
        <v>0</v>
      </c>
      <c r="BH15" s="23" t="b">
        <v>0</v>
      </c>
      <c r="BI15" s="23" t="b">
        <v>0</v>
      </c>
      <c r="BJ15" s="23" t="b">
        <v>0</v>
      </c>
      <c r="BK15" s="23" t="b">
        <v>0</v>
      </c>
      <c r="BL15" s="23" t="b">
        <v>0</v>
      </c>
      <c r="BM15" s="23" t="b">
        <v>0</v>
      </c>
      <c r="BN15" s="23" t="b">
        <v>0</v>
      </c>
      <c r="BO15" s="23" t="b">
        <v>0</v>
      </c>
      <c r="BP15" s="23" t="b">
        <v>0</v>
      </c>
      <c r="BQ15" s="23" t="b">
        <v>0</v>
      </c>
    </row>
    <row r="16">
      <c r="A16" s="23" t="s">
        <v>163</v>
      </c>
      <c r="B16" s="23" t="s">
        <v>2503</v>
      </c>
      <c r="C16" s="23" t="b">
        <v>0</v>
      </c>
      <c r="D16" s="23">
        <v>0.0283</v>
      </c>
      <c r="E16" s="23" t="b">
        <f t="shared" si="1"/>
        <v>0</v>
      </c>
      <c r="F16" s="23" t="b">
        <v>1</v>
      </c>
      <c r="G16" s="23" t="b">
        <f t="shared" si="2"/>
        <v>0</v>
      </c>
      <c r="H16" s="23" t="b">
        <v>1</v>
      </c>
      <c r="I16" s="23" t="b">
        <f t="shared" si="3"/>
        <v>0</v>
      </c>
      <c r="J16" s="23" t="b">
        <v>1</v>
      </c>
      <c r="K16" s="23" t="b">
        <f t="shared" si="4"/>
        <v>0</v>
      </c>
      <c r="L16" s="23" t="b">
        <v>1</v>
      </c>
      <c r="M16" s="23" t="b">
        <f t="shared" si="5"/>
        <v>0</v>
      </c>
      <c r="N16" s="23" t="b">
        <v>1</v>
      </c>
      <c r="O16" s="23" t="b">
        <f t="shared" si="6"/>
        <v>0</v>
      </c>
      <c r="P16" s="23" t="b">
        <v>1</v>
      </c>
      <c r="Q16" s="23" t="b">
        <f t="shared" si="7"/>
        <v>0</v>
      </c>
      <c r="R16" s="23" t="b">
        <v>1</v>
      </c>
      <c r="S16" s="23" t="b">
        <f t="shared" si="8"/>
        <v>0</v>
      </c>
      <c r="T16" s="23" t="b">
        <v>1</v>
      </c>
      <c r="U16" s="23" t="b">
        <f t="shared" si="9"/>
        <v>0</v>
      </c>
      <c r="V16" s="23" t="b">
        <v>1</v>
      </c>
      <c r="W16" s="23" t="b">
        <f t="shared" si="10"/>
        <v>0</v>
      </c>
      <c r="X16" s="23" t="b">
        <v>1</v>
      </c>
      <c r="Y16" s="23" t="b">
        <f t="shared" si="11"/>
        <v>0</v>
      </c>
      <c r="Z16" s="23" t="b">
        <v>1</v>
      </c>
      <c r="AA16" s="23" t="b">
        <f t="shared" si="12"/>
        <v>0</v>
      </c>
      <c r="AB16" s="23" t="b">
        <v>1</v>
      </c>
      <c r="AC16" s="23" t="b">
        <f t="shared" si="13"/>
        <v>0</v>
      </c>
      <c r="AD16" s="23" t="b">
        <v>1</v>
      </c>
      <c r="AG16" s="23" t="s">
        <v>2505</v>
      </c>
      <c r="AH16" s="23" t="s">
        <v>2506</v>
      </c>
      <c r="AI16" s="23" t="s">
        <v>2507</v>
      </c>
      <c r="AJ16" s="23" t="s">
        <v>2508</v>
      </c>
      <c r="AL16" s="23" t="s">
        <v>309</v>
      </c>
      <c r="AM16" s="23" t="s">
        <v>2510</v>
      </c>
      <c r="AN16" s="23" t="b">
        <v>0</v>
      </c>
      <c r="AO16" s="23">
        <v>0.4647</v>
      </c>
      <c r="AP16" s="23" t="b">
        <v>0</v>
      </c>
      <c r="AQ16" s="23" t="b">
        <v>0</v>
      </c>
      <c r="AR16" s="23" t="b">
        <v>0</v>
      </c>
      <c r="AS16" s="23" t="b">
        <v>0</v>
      </c>
      <c r="AT16" s="23" t="b">
        <v>0</v>
      </c>
      <c r="AU16" s="23" t="b">
        <v>0</v>
      </c>
      <c r="AV16" s="23" t="b">
        <v>0</v>
      </c>
      <c r="AW16" s="23" t="b">
        <v>0</v>
      </c>
      <c r="AX16" s="23" t="b">
        <v>0</v>
      </c>
      <c r="AY16" s="23" t="b">
        <v>1</v>
      </c>
      <c r="AZ16" s="23" t="b">
        <v>1</v>
      </c>
      <c r="BA16" s="23" t="b">
        <v>1</v>
      </c>
      <c r="BC16" s="23" t="s">
        <v>924</v>
      </c>
      <c r="BD16" s="23" t="s">
        <v>2531</v>
      </c>
      <c r="BE16" s="23" t="b">
        <v>1</v>
      </c>
      <c r="BF16" s="23">
        <v>4.0E-4</v>
      </c>
      <c r="BG16" s="23" t="b">
        <v>0</v>
      </c>
      <c r="BH16" s="23" t="b">
        <v>0</v>
      </c>
      <c r="BI16" s="23" t="b">
        <v>0</v>
      </c>
      <c r="BJ16" s="23" t="b">
        <v>0</v>
      </c>
      <c r="BK16" s="23" t="b">
        <v>0</v>
      </c>
      <c r="BL16" s="23" t="b">
        <v>0</v>
      </c>
      <c r="BM16" s="23" t="b">
        <v>0</v>
      </c>
      <c r="BN16" s="23" t="b">
        <v>0</v>
      </c>
      <c r="BO16" s="23" t="b">
        <v>0</v>
      </c>
      <c r="BP16" s="23" t="b">
        <v>0</v>
      </c>
      <c r="BQ16" s="23" t="b">
        <v>0</v>
      </c>
    </row>
    <row r="17">
      <c r="A17" s="23" t="s">
        <v>179</v>
      </c>
      <c r="B17" s="23" t="s">
        <v>2511</v>
      </c>
      <c r="C17" s="23" t="b">
        <v>0</v>
      </c>
      <c r="D17" s="23">
        <v>0.4209</v>
      </c>
      <c r="E17" s="23" t="b">
        <f t="shared" si="1"/>
        <v>1</v>
      </c>
      <c r="F17" s="23" t="b">
        <v>0</v>
      </c>
      <c r="G17" s="23" t="b">
        <f t="shared" si="2"/>
        <v>1</v>
      </c>
      <c r="H17" s="23" t="b">
        <v>0</v>
      </c>
      <c r="I17" s="23" t="b">
        <f t="shared" si="3"/>
        <v>0</v>
      </c>
      <c r="J17" s="23" t="b">
        <v>1</v>
      </c>
      <c r="K17" s="23" t="b">
        <f t="shared" si="4"/>
        <v>0</v>
      </c>
      <c r="L17" s="23" t="b">
        <v>1</v>
      </c>
      <c r="M17" s="23" t="b">
        <f t="shared" si="5"/>
        <v>0</v>
      </c>
      <c r="N17" s="23" t="b">
        <v>1</v>
      </c>
      <c r="O17" s="23" t="b">
        <f t="shared" si="6"/>
        <v>0</v>
      </c>
      <c r="P17" s="23" t="b">
        <v>1</v>
      </c>
      <c r="Q17" s="23" t="b">
        <f t="shared" si="7"/>
        <v>0</v>
      </c>
      <c r="R17" s="23" t="b">
        <v>1</v>
      </c>
      <c r="S17" s="23" t="b">
        <f t="shared" si="8"/>
        <v>0</v>
      </c>
      <c r="T17" s="23" t="b">
        <v>1</v>
      </c>
      <c r="U17" s="23" t="b">
        <f t="shared" si="9"/>
        <v>0</v>
      </c>
      <c r="V17" s="23" t="b">
        <v>1</v>
      </c>
      <c r="W17" s="23" t="b">
        <f t="shared" si="10"/>
        <v>0</v>
      </c>
      <c r="X17" s="23" t="b">
        <v>1</v>
      </c>
      <c r="Y17" s="23" t="b">
        <f t="shared" si="11"/>
        <v>0</v>
      </c>
      <c r="Z17" s="23" t="b">
        <v>1</v>
      </c>
      <c r="AA17" s="23" t="b">
        <f t="shared" si="12"/>
        <v>0</v>
      </c>
      <c r="AB17" s="23" t="b">
        <v>1</v>
      </c>
      <c r="AC17" s="23" t="b">
        <f t="shared" si="13"/>
        <v>0</v>
      </c>
      <c r="AD17" s="23" t="b">
        <v>1</v>
      </c>
      <c r="AF17" s="23">
        <v>0.35</v>
      </c>
      <c r="AG17" s="23">
        <f t="shared" ref="AG17:AG29" si="14">AI17-AH17</f>
        <v>33</v>
      </c>
      <c r="AH17" s="23">
        <v>52.0</v>
      </c>
      <c r="AI17" s="23">
        <v>85.0</v>
      </c>
      <c r="AJ17" s="23">
        <f t="shared" ref="AJ17:AJ19" si="15">AG17/AI17*100</f>
        <v>38.82352941</v>
      </c>
      <c r="AL17" s="23" t="s">
        <v>446</v>
      </c>
      <c r="AM17" s="23" t="s">
        <v>2519</v>
      </c>
      <c r="AN17" s="23" t="b">
        <v>0</v>
      </c>
      <c r="AO17" s="23">
        <v>0.8596</v>
      </c>
      <c r="AP17" s="23" t="b">
        <v>0</v>
      </c>
      <c r="AQ17" s="23" t="b">
        <v>0</v>
      </c>
      <c r="AR17" s="23" t="b">
        <v>0</v>
      </c>
      <c r="AS17" s="23" t="b">
        <v>0</v>
      </c>
      <c r="AT17" s="23" t="b">
        <v>0</v>
      </c>
      <c r="AU17" s="23" t="b">
        <v>0</v>
      </c>
      <c r="AV17" s="23" t="b">
        <v>0</v>
      </c>
      <c r="AW17" s="23" t="b">
        <v>0</v>
      </c>
      <c r="AX17" s="23" t="b">
        <v>0</v>
      </c>
      <c r="AY17" s="23" t="b">
        <v>0</v>
      </c>
      <c r="AZ17" s="23" t="b">
        <v>0</v>
      </c>
      <c r="BA17" s="23" t="b">
        <v>0</v>
      </c>
      <c r="BC17" s="23" t="s">
        <v>930</v>
      </c>
      <c r="BD17" s="23" t="s">
        <v>2533</v>
      </c>
      <c r="BE17" s="23" t="b">
        <v>1</v>
      </c>
      <c r="BF17" s="23">
        <v>1.0E-4</v>
      </c>
      <c r="BG17" s="23" t="b">
        <v>0</v>
      </c>
      <c r="BH17" s="23" t="b">
        <v>0</v>
      </c>
      <c r="BI17" s="23" t="b">
        <v>0</v>
      </c>
      <c r="BJ17" s="23" t="b">
        <v>0</v>
      </c>
      <c r="BK17" s="23" t="b">
        <v>0</v>
      </c>
      <c r="BL17" s="23" t="b">
        <v>0</v>
      </c>
      <c r="BM17" s="23" t="b">
        <v>0</v>
      </c>
      <c r="BN17" s="23" t="b">
        <v>0</v>
      </c>
      <c r="BO17" s="23" t="b">
        <v>0</v>
      </c>
      <c r="BP17" s="23" t="b">
        <v>0</v>
      </c>
      <c r="BQ17" s="23" t="b">
        <v>0</v>
      </c>
    </row>
    <row r="18">
      <c r="A18" s="23" t="s">
        <v>309</v>
      </c>
      <c r="B18" s="23" t="s">
        <v>2510</v>
      </c>
      <c r="C18" s="23" t="b">
        <v>0</v>
      </c>
      <c r="D18" s="23">
        <v>0.4647</v>
      </c>
      <c r="E18" s="23" t="b">
        <f t="shared" si="1"/>
        <v>1</v>
      </c>
      <c r="F18" s="23" t="b">
        <v>0</v>
      </c>
      <c r="G18" s="23" t="b">
        <f t="shared" si="2"/>
        <v>1</v>
      </c>
      <c r="H18" s="23" t="b">
        <v>0</v>
      </c>
      <c r="I18" s="23" t="b">
        <f t="shared" si="3"/>
        <v>1</v>
      </c>
      <c r="J18" s="23" t="b">
        <v>0</v>
      </c>
      <c r="K18" s="23" t="b">
        <f t="shared" si="4"/>
        <v>0</v>
      </c>
      <c r="L18" s="23" t="b">
        <v>1</v>
      </c>
      <c r="M18" s="23" t="b">
        <f t="shared" si="5"/>
        <v>0</v>
      </c>
      <c r="N18" s="23" t="b">
        <v>1</v>
      </c>
      <c r="O18" s="23" t="b">
        <f t="shared" si="6"/>
        <v>0</v>
      </c>
      <c r="P18" s="23" t="b">
        <v>1</v>
      </c>
      <c r="Q18" s="23" t="b">
        <f t="shared" si="7"/>
        <v>0</v>
      </c>
      <c r="R18" s="23" t="b">
        <v>1</v>
      </c>
      <c r="S18" s="23" t="b">
        <f t="shared" si="8"/>
        <v>0</v>
      </c>
      <c r="T18" s="23" t="b">
        <v>1</v>
      </c>
      <c r="U18" s="23" t="b">
        <f t="shared" si="9"/>
        <v>0</v>
      </c>
      <c r="V18" s="23" t="b">
        <v>1</v>
      </c>
      <c r="W18" s="23" t="b">
        <f t="shared" si="10"/>
        <v>0</v>
      </c>
      <c r="X18" s="23" t="b">
        <v>1</v>
      </c>
      <c r="Y18" s="23" t="b">
        <f t="shared" si="11"/>
        <v>0</v>
      </c>
      <c r="Z18" s="23" t="b">
        <v>1</v>
      </c>
      <c r="AA18" s="23" t="b">
        <f t="shared" si="12"/>
        <v>0</v>
      </c>
      <c r="AB18" s="23" t="b">
        <v>1</v>
      </c>
      <c r="AC18" s="23" t="b">
        <f t="shared" si="13"/>
        <v>0</v>
      </c>
      <c r="AD18" s="23" t="b">
        <v>1</v>
      </c>
      <c r="AF18" s="23">
        <v>0.4</v>
      </c>
      <c r="AG18" s="23">
        <f t="shared" si="14"/>
        <v>31</v>
      </c>
      <c r="AH18" s="23">
        <v>54.0</v>
      </c>
      <c r="AI18" s="23">
        <v>85.0</v>
      </c>
      <c r="AJ18" s="23">
        <f t="shared" si="15"/>
        <v>36.47058824</v>
      </c>
      <c r="AL18" s="23" t="s">
        <v>863</v>
      </c>
      <c r="AM18" s="23" t="s">
        <v>2529</v>
      </c>
      <c r="AN18" s="23" t="b">
        <v>0</v>
      </c>
      <c r="AO18" s="23">
        <v>0.9044</v>
      </c>
      <c r="AP18" s="23" t="b">
        <v>0</v>
      </c>
      <c r="AQ18" s="23" t="b">
        <v>0</v>
      </c>
      <c r="AR18" s="23" t="b">
        <v>0</v>
      </c>
      <c r="AS18" s="23" t="b">
        <v>0</v>
      </c>
      <c r="AT18" s="23" t="b">
        <v>0</v>
      </c>
      <c r="AU18" s="23" t="b">
        <v>0</v>
      </c>
      <c r="AV18" s="23" t="b">
        <v>0</v>
      </c>
      <c r="AW18" s="23" t="b">
        <v>0</v>
      </c>
      <c r="AX18" s="23" t="b">
        <v>0</v>
      </c>
      <c r="AY18" s="23" t="b">
        <v>0</v>
      </c>
      <c r="AZ18" s="23" t="b">
        <v>0</v>
      </c>
      <c r="BA18" s="23" t="b">
        <v>0</v>
      </c>
      <c r="BC18" s="23" t="s">
        <v>937</v>
      </c>
      <c r="BD18" s="23" t="s">
        <v>2618</v>
      </c>
      <c r="BE18" s="23" t="b">
        <v>1</v>
      </c>
      <c r="BF18" s="23">
        <v>0.9589</v>
      </c>
      <c r="BG18" s="23" t="b">
        <v>1</v>
      </c>
      <c r="BH18" s="23" t="b">
        <v>1</v>
      </c>
      <c r="BI18" s="23" t="b">
        <v>1</v>
      </c>
      <c r="BJ18" s="23" t="b">
        <v>1</v>
      </c>
      <c r="BK18" s="23" t="b">
        <v>1</v>
      </c>
      <c r="BL18" s="23" t="b">
        <v>1</v>
      </c>
      <c r="BM18" s="23" t="b">
        <v>1</v>
      </c>
      <c r="BN18" s="23" t="b">
        <v>1</v>
      </c>
      <c r="BO18" s="23" t="b">
        <v>1</v>
      </c>
      <c r="BP18" s="23" t="b">
        <v>1</v>
      </c>
      <c r="BQ18" s="23" t="b">
        <v>1</v>
      </c>
    </row>
    <row r="19">
      <c r="A19" s="23" t="s">
        <v>446</v>
      </c>
      <c r="B19" s="23" t="s">
        <v>2519</v>
      </c>
      <c r="C19" s="23" t="b">
        <v>0</v>
      </c>
      <c r="D19" s="23">
        <v>0.8596</v>
      </c>
      <c r="E19" s="23" t="b">
        <f t="shared" si="1"/>
        <v>1</v>
      </c>
      <c r="F19" s="23" t="b">
        <v>0</v>
      </c>
      <c r="G19" s="23" t="b">
        <f t="shared" si="2"/>
        <v>1</v>
      </c>
      <c r="H19" s="23" t="b">
        <v>0</v>
      </c>
      <c r="I19" s="23" t="b">
        <f t="shared" si="3"/>
        <v>1</v>
      </c>
      <c r="J19" s="23" t="b">
        <v>0</v>
      </c>
      <c r="K19" s="23" t="b">
        <f t="shared" si="4"/>
        <v>1</v>
      </c>
      <c r="L19" s="23" t="b">
        <v>0</v>
      </c>
      <c r="M19" s="23" t="b">
        <f t="shared" si="5"/>
        <v>1</v>
      </c>
      <c r="N19" s="23" t="b">
        <v>0</v>
      </c>
      <c r="O19" s="23" t="b">
        <f t="shared" si="6"/>
        <v>1</v>
      </c>
      <c r="P19" s="23" t="b">
        <v>0</v>
      </c>
      <c r="Q19" s="23" t="b">
        <f t="shared" si="7"/>
        <v>1</v>
      </c>
      <c r="R19" s="23" t="b">
        <v>0</v>
      </c>
      <c r="S19" s="23" t="b">
        <f t="shared" si="8"/>
        <v>1</v>
      </c>
      <c r="T19" s="23" t="b">
        <v>0</v>
      </c>
      <c r="U19" s="23" t="b">
        <f t="shared" si="9"/>
        <v>1</v>
      </c>
      <c r="V19" s="23" t="b">
        <v>0</v>
      </c>
      <c r="W19" s="23" t="b">
        <f t="shared" si="10"/>
        <v>1</v>
      </c>
      <c r="X19" s="23" t="b">
        <v>0</v>
      </c>
      <c r="Y19" s="23" t="b">
        <f t="shared" si="11"/>
        <v>1</v>
      </c>
      <c r="Z19" s="23" t="b">
        <v>0</v>
      </c>
      <c r="AA19" s="23" t="b">
        <f t="shared" si="12"/>
        <v>0</v>
      </c>
      <c r="AB19" s="23" t="b">
        <v>1</v>
      </c>
      <c r="AC19" s="23" t="b">
        <f t="shared" si="13"/>
        <v>0</v>
      </c>
      <c r="AD19" s="23" t="b">
        <v>1</v>
      </c>
      <c r="AF19" s="23">
        <v>0.45</v>
      </c>
      <c r="AG19" s="23">
        <f t="shared" si="14"/>
        <v>31</v>
      </c>
      <c r="AH19" s="23">
        <v>54.0</v>
      </c>
      <c r="AI19" s="23">
        <v>85.0</v>
      </c>
      <c r="AJ19" s="23">
        <f t="shared" si="15"/>
        <v>36.47058824</v>
      </c>
      <c r="AL19" s="23" t="s">
        <v>871</v>
      </c>
      <c r="AM19" s="23" t="s">
        <v>2614</v>
      </c>
      <c r="AN19" s="23" t="b">
        <v>0</v>
      </c>
      <c r="AO19" s="23">
        <v>0.0151</v>
      </c>
      <c r="AP19" s="23" t="b">
        <v>1</v>
      </c>
      <c r="AQ19" s="23" t="b">
        <v>1</v>
      </c>
      <c r="AR19" s="23" t="b">
        <v>1</v>
      </c>
      <c r="AS19" s="23" t="b">
        <v>1</v>
      </c>
      <c r="AT19" s="23" t="b">
        <v>1</v>
      </c>
      <c r="AU19" s="23" t="b">
        <v>1</v>
      </c>
      <c r="AV19" s="23" t="b">
        <v>1</v>
      </c>
      <c r="AW19" s="23" t="b">
        <v>1</v>
      </c>
      <c r="AX19" s="23" t="b">
        <v>1</v>
      </c>
      <c r="AY19" s="23" t="b">
        <v>1</v>
      </c>
      <c r="AZ19" s="23" t="b">
        <v>1</v>
      </c>
      <c r="BA19" s="23" t="b">
        <v>1</v>
      </c>
      <c r="BC19" s="23" t="s">
        <v>971</v>
      </c>
      <c r="BD19" s="23" t="s">
        <v>2621</v>
      </c>
      <c r="BE19" s="23" t="b">
        <v>1</v>
      </c>
      <c r="BF19" s="23">
        <v>0.3248</v>
      </c>
      <c r="BG19" s="23" t="b">
        <v>0</v>
      </c>
      <c r="BH19" s="23" t="b">
        <v>0</v>
      </c>
      <c r="BI19" s="23" t="b">
        <v>0</v>
      </c>
      <c r="BJ19" s="23" t="b">
        <v>0</v>
      </c>
      <c r="BK19" s="23" t="b">
        <v>0</v>
      </c>
      <c r="BL19" s="23" t="b">
        <v>0</v>
      </c>
      <c r="BM19" s="23" t="b">
        <v>0</v>
      </c>
      <c r="BN19" s="23" t="b">
        <v>0</v>
      </c>
      <c r="BO19" s="23" t="b">
        <v>0</v>
      </c>
      <c r="BP19" s="23" t="b">
        <v>0</v>
      </c>
      <c r="BQ19" s="23" t="b">
        <v>0</v>
      </c>
    </row>
    <row r="20">
      <c r="A20" s="23" t="s">
        <v>454</v>
      </c>
      <c r="B20" s="23" t="s">
        <v>2545</v>
      </c>
      <c r="C20" s="23" t="b">
        <v>1</v>
      </c>
      <c r="D20" s="23">
        <v>0.948</v>
      </c>
      <c r="E20" s="23" t="b">
        <f t="shared" si="1"/>
        <v>1</v>
      </c>
      <c r="F20" s="23" t="b">
        <v>1</v>
      </c>
      <c r="G20" s="23" t="b">
        <f t="shared" si="2"/>
        <v>1</v>
      </c>
      <c r="H20" s="23" t="b">
        <v>1</v>
      </c>
      <c r="I20" s="23" t="b">
        <f t="shared" si="3"/>
        <v>1</v>
      </c>
      <c r="J20" s="23" t="b">
        <v>1</v>
      </c>
      <c r="K20" s="23" t="b">
        <f t="shared" si="4"/>
        <v>1</v>
      </c>
      <c r="L20" s="23" t="b">
        <v>1</v>
      </c>
      <c r="M20" s="23" t="b">
        <f t="shared" si="5"/>
        <v>1</v>
      </c>
      <c r="N20" s="23" t="b">
        <v>1</v>
      </c>
      <c r="O20" s="23" t="b">
        <f t="shared" si="6"/>
        <v>1</v>
      </c>
      <c r="P20" s="23" t="b">
        <v>1</v>
      </c>
      <c r="Q20" s="23" t="b">
        <f t="shared" si="7"/>
        <v>1</v>
      </c>
      <c r="R20" s="23" t="b">
        <v>1</v>
      </c>
      <c r="S20" s="23" t="b">
        <f t="shared" si="8"/>
        <v>1</v>
      </c>
      <c r="T20" s="23" t="b">
        <v>1</v>
      </c>
      <c r="U20" s="23" t="b">
        <f t="shared" si="9"/>
        <v>1</v>
      </c>
      <c r="V20" s="23" t="b">
        <v>1</v>
      </c>
      <c r="W20" s="23" t="b">
        <f t="shared" si="10"/>
        <v>1</v>
      </c>
      <c r="X20" s="23" t="b">
        <v>1</v>
      </c>
      <c r="Y20" s="23" t="b">
        <f t="shared" si="11"/>
        <v>1</v>
      </c>
      <c r="Z20" s="23" t="b">
        <v>1</v>
      </c>
      <c r="AA20" s="23" t="b">
        <f t="shared" si="12"/>
        <v>1</v>
      </c>
      <c r="AB20" s="23" t="b">
        <v>1</v>
      </c>
      <c r="AC20" s="23" t="b">
        <f t="shared" si="13"/>
        <v>0</v>
      </c>
      <c r="AD20" s="23" t="b">
        <v>0</v>
      </c>
      <c r="AF20" s="23">
        <v>0.5</v>
      </c>
      <c r="AG20" s="23">
        <f t="shared" si="14"/>
        <v>31</v>
      </c>
      <c r="AH20" s="23">
        <v>54.0</v>
      </c>
      <c r="AI20" s="23">
        <v>85.0</v>
      </c>
      <c r="AJ20" s="23">
        <v>37.2093023255814</v>
      </c>
      <c r="AL20" s="23" t="s">
        <v>1482</v>
      </c>
      <c r="AM20" s="23" t="s">
        <v>2724</v>
      </c>
      <c r="AN20" s="23" t="b">
        <v>0</v>
      </c>
      <c r="AO20" s="23">
        <v>2.0E-4</v>
      </c>
      <c r="AP20" s="23" t="b">
        <v>1</v>
      </c>
      <c r="AQ20" s="23" t="b">
        <v>1</v>
      </c>
      <c r="AR20" s="23" t="b">
        <v>1</v>
      </c>
      <c r="AS20" s="23" t="b">
        <v>1</v>
      </c>
      <c r="AT20" s="23" t="b">
        <v>1</v>
      </c>
      <c r="AU20" s="23" t="b">
        <v>1</v>
      </c>
      <c r="AV20" s="23" t="b">
        <v>1</v>
      </c>
      <c r="AW20" s="23" t="b">
        <v>1</v>
      </c>
      <c r="AX20" s="23" t="b">
        <v>1</v>
      </c>
      <c r="AY20" s="23" t="b">
        <v>1</v>
      </c>
      <c r="AZ20" s="23" t="b">
        <v>1</v>
      </c>
      <c r="BA20" s="23" t="b">
        <v>1</v>
      </c>
      <c r="BC20" s="23" t="s">
        <v>1001</v>
      </c>
      <c r="BD20" s="23" t="s">
        <v>2625</v>
      </c>
      <c r="BE20" s="23" t="b">
        <v>1</v>
      </c>
      <c r="BF20" s="23">
        <v>0.0015</v>
      </c>
      <c r="BG20" s="23" t="b">
        <v>0</v>
      </c>
      <c r="BH20" s="23" t="b">
        <v>0</v>
      </c>
      <c r="BI20" s="23" t="b">
        <v>0</v>
      </c>
      <c r="BJ20" s="23" t="b">
        <v>0</v>
      </c>
      <c r="BK20" s="23" t="b">
        <v>0</v>
      </c>
      <c r="BL20" s="23" t="b">
        <v>0</v>
      </c>
      <c r="BM20" s="23" t="b">
        <v>0</v>
      </c>
      <c r="BN20" s="23" t="b">
        <v>0</v>
      </c>
      <c r="BO20" s="23" t="b">
        <v>0</v>
      </c>
      <c r="BP20" s="23" t="b">
        <v>0</v>
      </c>
      <c r="BQ20" s="23" t="b">
        <v>0</v>
      </c>
    </row>
    <row r="21" ht="15.75" customHeight="1">
      <c r="A21" s="23" t="s">
        <v>488</v>
      </c>
      <c r="B21" s="23" t="s">
        <v>2555</v>
      </c>
      <c r="C21" s="23" t="b">
        <v>1</v>
      </c>
      <c r="D21" s="23">
        <v>0.243</v>
      </c>
      <c r="E21" s="23" t="b">
        <f t="shared" si="1"/>
        <v>0</v>
      </c>
      <c r="F21" s="23" t="b">
        <v>0</v>
      </c>
      <c r="G21" s="23" t="b">
        <f t="shared" si="2"/>
        <v>0</v>
      </c>
      <c r="H21" s="23" t="b">
        <v>0</v>
      </c>
      <c r="I21" s="23" t="b">
        <f t="shared" si="3"/>
        <v>0</v>
      </c>
      <c r="J21" s="23" t="b">
        <v>0</v>
      </c>
      <c r="K21" s="23" t="b">
        <f t="shared" si="4"/>
        <v>0</v>
      </c>
      <c r="L21" s="23" t="b">
        <v>0</v>
      </c>
      <c r="M21" s="23" t="b">
        <f t="shared" si="5"/>
        <v>0</v>
      </c>
      <c r="N21" s="23" t="b">
        <v>0</v>
      </c>
      <c r="O21" s="23" t="b">
        <f t="shared" si="6"/>
        <v>0</v>
      </c>
      <c r="P21" s="23" t="b">
        <v>0</v>
      </c>
      <c r="Q21" s="23" t="b">
        <f t="shared" si="7"/>
        <v>0</v>
      </c>
      <c r="R21" s="23" t="b">
        <v>0</v>
      </c>
      <c r="S21" s="23" t="b">
        <f t="shared" si="8"/>
        <v>0</v>
      </c>
      <c r="T21" s="23" t="b">
        <v>0</v>
      </c>
      <c r="U21" s="23" t="b">
        <f t="shared" si="9"/>
        <v>0</v>
      </c>
      <c r="V21" s="23" t="b">
        <v>0</v>
      </c>
      <c r="W21" s="23" t="b">
        <f t="shared" si="10"/>
        <v>0</v>
      </c>
      <c r="X21" s="23" t="b">
        <v>0</v>
      </c>
      <c r="Y21" s="23" t="b">
        <f t="shared" si="11"/>
        <v>0</v>
      </c>
      <c r="Z21" s="23" t="b">
        <v>0</v>
      </c>
      <c r="AA21" s="23" t="b">
        <f t="shared" si="12"/>
        <v>0</v>
      </c>
      <c r="AB21" s="23" t="b">
        <v>0</v>
      </c>
      <c r="AC21" s="23" t="b">
        <f t="shared" si="13"/>
        <v>0</v>
      </c>
      <c r="AD21" s="23" t="b">
        <v>0</v>
      </c>
      <c r="AF21" s="23">
        <v>0.55</v>
      </c>
      <c r="AG21" s="23">
        <f t="shared" si="14"/>
        <v>29</v>
      </c>
      <c r="AH21" s="23">
        <v>56.0</v>
      </c>
      <c r="AI21" s="23">
        <v>85.0</v>
      </c>
      <c r="AJ21" s="23">
        <v>34.883720930232556</v>
      </c>
      <c r="AL21" s="23" t="s">
        <v>2336</v>
      </c>
      <c r="AM21" s="23" t="s">
        <v>2581</v>
      </c>
      <c r="AN21" s="23" t="b">
        <v>0</v>
      </c>
      <c r="AO21" s="23">
        <v>0.934</v>
      </c>
      <c r="AP21" s="23" t="b">
        <v>0</v>
      </c>
      <c r="AQ21" s="23" t="b">
        <v>0</v>
      </c>
      <c r="AR21" s="23" t="b">
        <v>0</v>
      </c>
      <c r="AS21" s="23" t="b">
        <v>0</v>
      </c>
      <c r="AT21" s="23" t="b">
        <v>0</v>
      </c>
      <c r="AU21" s="23" t="b">
        <v>0</v>
      </c>
      <c r="AV21" s="23" t="b">
        <v>0</v>
      </c>
      <c r="AW21" s="23" t="b">
        <v>0</v>
      </c>
      <c r="AX21" s="23" t="b">
        <v>0</v>
      </c>
      <c r="AY21" s="23" t="b">
        <v>0</v>
      </c>
      <c r="AZ21" s="23" t="b">
        <v>0</v>
      </c>
      <c r="BA21" s="23" t="b">
        <v>0</v>
      </c>
      <c r="BC21" s="23" t="s">
        <v>1026</v>
      </c>
      <c r="BD21" s="17" t="s">
        <v>2626</v>
      </c>
      <c r="BE21" s="23" t="b">
        <v>1</v>
      </c>
      <c r="BF21" s="23">
        <v>0.0207</v>
      </c>
      <c r="BG21" s="23" t="b">
        <v>0</v>
      </c>
      <c r="BH21" s="23" t="b">
        <v>0</v>
      </c>
      <c r="BI21" s="23" t="b">
        <v>0</v>
      </c>
      <c r="BJ21" s="23" t="b">
        <v>0</v>
      </c>
      <c r="BK21" s="23" t="b">
        <v>0</v>
      </c>
      <c r="BL21" s="23" t="b">
        <v>0</v>
      </c>
      <c r="BM21" s="23" t="b">
        <v>0</v>
      </c>
      <c r="BN21" s="23" t="b">
        <v>0</v>
      </c>
      <c r="BO21" s="23" t="b">
        <v>0</v>
      </c>
      <c r="BP21" s="23" t="b">
        <v>0</v>
      </c>
      <c r="BQ21" s="23" t="b">
        <v>0</v>
      </c>
    </row>
    <row r="22" ht="15.75" customHeight="1">
      <c r="A22" s="23" t="s">
        <v>497</v>
      </c>
      <c r="B22" s="23" t="s">
        <v>2557</v>
      </c>
      <c r="C22" s="23" t="b">
        <v>1</v>
      </c>
      <c r="D22" s="23">
        <v>0.5744</v>
      </c>
      <c r="E22" s="23" t="b">
        <f t="shared" si="1"/>
        <v>1</v>
      </c>
      <c r="F22" s="23" t="b">
        <v>1</v>
      </c>
      <c r="G22" s="23" t="b">
        <f t="shared" si="2"/>
        <v>1</v>
      </c>
      <c r="H22" s="23" t="b">
        <v>1</v>
      </c>
      <c r="I22" s="23" t="b">
        <f t="shared" si="3"/>
        <v>1</v>
      </c>
      <c r="J22" s="23" t="b">
        <v>1</v>
      </c>
      <c r="K22" s="23" t="b">
        <f t="shared" si="4"/>
        <v>1</v>
      </c>
      <c r="L22" s="23" t="b">
        <v>1</v>
      </c>
      <c r="M22" s="23" t="b">
        <f t="shared" si="5"/>
        <v>1</v>
      </c>
      <c r="N22" s="23" t="b">
        <v>1</v>
      </c>
      <c r="O22" s="23" t="b">
        <f t="shared" si="6"/>
        <v>0</v>
      </c>
      <c r="P22" s="23" t="b">
        <v>0</v>
      </c>
      <c r="Q22" s="23" t="b">
        <f t="shared" si="7"/>
        <v>0</v>
      </c>
      <c r="R22" s="23" t="b">
        <v>0</v>
      </c>
      <c r="S22" s="23" t="b">
        <f t="shared" si="8"/>
        <v>0</v>
      </c>
      <c r="T22" s="23" t="b">
        <v>0</v>
      </c>
      <c r="U22" s="23" t="b">
        <f t="shared" si="9"/>
        <v>0</v>
      </c>
      <c r="V22" s="23" t="b">
        <v>0</v>
      </c>
      <c r="W22" s="23" t="b">
        <f t="shared" si="10"/>
        <v>0</v>
      </c>
      <c r="X22" s="23" t="b">
        <v>0</v>
      </c>
      <c r="Y22" s="23" t="b">
        <f t="shared" si="11"/>
        <v>0</v>
      </c>
      <c r="Z22" s="23" t="b">
        <v>0</v>
      </c>
      <c r="AA22" s="23" t="b">
        <f t="shared" si="12"/>
        <v>0</v>
      </c>
      <c r="AB22" s="23" t="b">
        <v>0</v>
      </c>
      <c r="AC22" s="23" t="b">
        <f t="shared" si="13"/>
        <v>0</v>
      </c>
      <c r="AD22" s="23" t="b">
        <v>0</v>
      </c>
      <c r="AF22" s="23">
        <v>0.6</v>
      </c>
      <c r="AG22" s="23">
        <f t="shared" si="14"/>
        <v>26</v>
      </c>
      <c r="AH22" s="23">
        <v>59.0</v>
      </c>
      <c r="AI22" s="23">
        <v>85.0</v>
      </c>
      <c r="AJ22" s="23">
        <v>31.3953488372093</v>
      </c>
      <c r="AL22" s="23" t="s">
        <v>2344</v>
      </c>
      <c r="AM22" s="23" t="s">
        <v>2714</v>
      </c>
      <c r="AN22" s="23" t="b">
        <v>0</v>
      </c>
      <c r="AO22" s="23">
        <v>0.9016</v>
      </c>
      <c r="AP22" s="23" t="b">
        <v>0</v>
      </c>
      <c r="AQ22" s="23" t="b">
        <v>0</v>
      </c>
      <c r="AR22" s="23" t="b">
        <v>0</v>
      </c>
      <c r="AS22" s="23" t="b">
        <v>0</v>
      </c>
      <c r="AT22" s="23" t="b">
        <v>0</v>
      </c>
      <c r="AU22" s="23" t="b">
        <v>0</v>
      </c>
      <c r="AV22" s="23" t="b">
        <v>0</v>
      </c>
      <c r="AW22" s="23" t="b">
        <v>0</v>
      </c>
      <c r="AX22" s="23" t="b">
        <v>0</v>
      </c>
      <c r="AY22" s="23" t="b">
        <v>0</v>
      </c>
      <c r="AZ22" s="23" t="b">
        <v>0</v>
      </c>
      <c r="BA22" s="23" t="b">
        <v>0</v>
      </c>
      <c r="BC22" s="23" t="s">
        <v>1101</v>
      </c>
      <c r="BD22" s="23" t="s">
        <v>2537</v>
      </c>
      <c r="BE22" s="23" t="b">
        <v>1</v>
      </c>
      <c r="BF22" s="23">
        <v>0.5696</v>
      </c>
      <c r="BG22" s="23" t="b">
        <v>0</v>
      </c>
      <c r="BH22" s="23" t="b">
        <v>0</v>
      </c>
      <c r="BI22" s="23" t="b">
        <v>0</v>
      </c>
      <c r="BJ22" s="23" t="b">
        <v>0</v>
      </c>
      <c r="BK22" s="23" t="b">
        <v>0</v>
      </c>
      <c r="BL22" s="23" t="b">
        <v>0</v>
      </c>
      <c r="BM22" s="23" t="b">
        <v>0</v>
      </c>
      <c r="BN22" s="23" t="b">
        <v>0</v>
      </c>
      <c r="BO22" s="23" t="b">
        <v>1</v>
      </c>
      <c r="BP22" s="23" t="b">
        <v>1</v>
      </c>
      <c r="BQ22" s="23" t="b">
        <v>1</v>
      </c>
    </row>
    <row r="23" ht="15.75" customHeight="1">
      <c r="A23" s="23" t="s">
        <v>575</v>
      </c>
      <c r="B23" s="23" t="s">
        <v>2578</v>
      </c>
      <c r="C23" s="23" t="b">
        <v>1</v>
      </c>
      <c r="D23" s="23">
        <v>0.1485</v>
      </c>
      <c r="E23" s="23" t="b">
        <f t="shared" si="1"/>
        <v>0</v>
      </c>
      <c r="F23" s="23" t="b">
        <v>0</v>
      </c>
      <c r="G23" s="23" t="b">
        <f t="shared" si="2"/>
        <v>0</v>
      </c>
      <c r="H23" s="23" t="b">
        <v>0</v>
      </c>
      <c r="I23" s="23" t="b">
        <f t="shared" si="3"/>
        <v>0</v>
      </c>
      <c r="J23" s="23" t="b">
        <v>0</v>
      </c>
      <c r="K23" s="23" t="b">
        <f t="shared" si="4"/>
        <v>0</v>
      </c>
      <c r="L23" s="23" t="b">
        <v>0</v>
      </c>
      <c r="M23" s="23" t="b">
        <f t="shared" si="5"/>
        <v>0</v>
      </c>
      <c r="N23" s="23" t="b">
        <v>0</v>
      </c>
      <c r="O23" s="23" t="b">
        <f t="shared" si="6"/>
        <v>0</v>
      </c>
      <c r="P23" s="23" t="b">
        <v>0</v>
      </c>
      <c r="Q23" s="23" t="b">
        <f t="shared" si="7"/>
        <v>0</v>
      </c>
      <c r="R23" s="23" t="b">
        <v>0</v>
      </c>
      <c r="S23" s="23" t="b">
        <f t="shared" si="8"/>
        <v>0</v>
      </c>
      <c r="T23" s="23" t="b">
        <v>0</v>
      </c>
      <c r="U23" s="23" t="b">
        <f t="shared" si="9"/>
        <v>0</v>
      </c>
      <c r="V23" s="23" t="b">
        <v>0</v>
      </c>
      <c r="W23" s="23" t="b">
        <f t="shared" si="10"/>
        <v>0</v>
      </c>
      <c r="X23" s="23" t="b">
        <v>0</v>
      </c>
      <c r="Y23" s="23" t="b">
        <f t="shared" si="11"/>
        <v>0</v>
      </c>
      <c r="Z23" s="23" t="b">
        <v>0</v>
      </c>
      <c r="AA23" s="23" t="b">
        <f t="shared" si="12"/>
        <v>0</v>
      </c>
      <c r="AB23" s="23" t="b">
        <v>0</v>
      </c>
      <c r="AC23" s="23" t="b">
        <f t="shared" si="13"/>
        <v>0</v>
      </c>
      <c r="AD23" s="23" t="b">
        <v>0</v>
      </c>
      <c r="AF23" s="23">
        <v>0.65</v>
      </c>
      <c r="AG23" s="23">
        <f t="shared" si="14"/>
        <v>23</v>
      </c>
      <c r="AH23" s="23">
        <v>62.0</v>
      </c>
      <c r="AI23" s="23">
        <v>85.0</v>
      </c>
      <c r="AJ23" s="23">
        <v>27.906976744186046</v>
      </c>
      <c r="AL23" s="23" t="s">
        <v>2390</v>
      </c>
      <c r="AM23" s="23" t="s">
        <v>2583</v>
      </c>
      <c r="AN23" s="23" t="b">
        <v>0</v>
      </c>
      <c r="AO23" s="23">
        <v>0.93</v>
      </c>
      <c r="AP23" s="23" t="b">
        <v>0</v>
      </c>
      <c r="AQ23" s="23" t="b">
        <v>0</v>
      </c>
      <c r="AR23" s="23" t="b">
        <v>0</v>
      </c>
      <c r="AS23" s="23" t="b">
        <v>0</v>
      </c>
      <c r="AT23" s="23" t="b">
        <v>0</v>
      </c>
      <c r="AU23" s="23" t="b">
        <v>0</v>
      </c>
      <c r="AV23" s="23" t="b">
        <v>0</v>
      </c>
      <c r="AW23" s="23" t="b">
        <v>0</v>
      </c>
      <c r="AX23" s="23" t="b">
        <v>0</v>
      </c>
      <c r="AY23" s="23" t="b">
        <v>0</v>
      </c>
      <c r="AZ23" s="23" t="b">
        <v>0</v>
      </c>
      <c r="BA23" s="23" t="b">
        <v>0</v>
      </c>
      <c r="BC23" s="23" t="s">
        <v>1157</v>
      </c>
      <c r="BD23" s="23" t="s">
        <v>2638</v>
      </c>
      <c r="BE23" s="23" t="b">
        <v>1</v>
      </c>
      <c r="BF23" s="23">
        <v>0.9105</v>
      </c>
      <c r="BG23" s="23" t="b">
        <v>0</v>
      </c>
      <c r="BH23" s="23" t="b">
        <v>1</v>
      </c>
      <c r="BI23" s="23" t="b">
        <v>1</v>
      </c>
      <c r="BJ23" s="23" t="b">
        <v>1</v>
      </c>
      <c r="BK23" s="23" t="b">
        <v>1</v>
      </c>
      <c r="BL23" s="23" t="b">
        <v>1</v>
      </c>
      <c r="BM23" s="23" t="b">
        <v>1</v>
      </c>
      <c r="BN23" s="23" t="b">
        <v>1</v>
      </c>
      <c r="BO23" s="23" t="b">
        <v>1</v>
      </c>
      <c r="BP23" s="23" t="b">
        <v>1</v>
      </c>
      <c r="BQ23" s="23" t="b">
        <v>1</v>
      </c>
    </row>
    <row r="24" ht="15.75" customHeight="1">
      <c r="A24" s="23" t="s">
        <v>585</v>
      </c>
      <c r="B24" s="23" t="s">
        <v>2582</v>
      </c>
      <c r="C24" s="23" t="b">
        <v>1</v>
      </c>
      <c r="D24" s="23">
        <v>0.8064</v>
      </c>
      <c r="E24" s="23" t="b">
        <f t="shared" si="1"/>
        <v>1</v>
      </c>
      <c r="F24" s="23" t="b">
        <v>1</v>
      </c>
      <c r="G24" s="23" t="b">
        <f t="shared" si="2"/>
        <v>1</v>
      </c>
      <c r="H24" s="23" t="b">
        <v>1</v>
      </c>
      <c r="I24" s="23" t="b">
        <f t="shared" si="3"/>
        <v>1</v>
      </c>
      <c r="J24" s="23" t="b">
        <v>1</v>
      </c>
      <c r="K24" s="23" t="b">
        <f t="shared" si="4"/>
        <v>1</v>
      </c>
      <c r="L24" s="23" t="b">
        <v>1</v>
      </c>
      <c r="M24" s="23" t="b">
        <f t="shared" si="5"/>
        <v>1</v>
      </c>
      <c r="N24" s="23" t="b">
        <v>1</v>
      </c>
      <c r="O24" s="23" t="b">
        <f t="shared" si="6"/>
        <v>1</v>
      </c>
      <c r="P24" s="23" t="b">
        <v>1</v>
      </c>
      <c r="Q24" s="23" t="b">
        <f t="shared" si="7"/>
        <v>1</v>
      </c>
      <c r="R24" s="23" t="b">
        <v>1</v>
      </c>
      <c r="S24" s="23" t="b">
        <f t="shared" si="8"/>
        <v>1</v>
      </c>
      <c r="T24" s="23" t="b">
        <v>1</v>
      </c>
      <c r="U24" s="23" t="b">
        <f t="shared" si="9"/>
        <v>1</v>
      </c>
      <c r="V24" s="23" t="b">
        <v>1</v>
      </c>
      <c r="W24" s="23" t="b">
        <f t="shared" si="10"/>
        <v>1</v>
      </c>
      <c r="X24" s="23" t="b">
        <v>1</v>
      </c>
      <c r="Y24" s="23" t="b">
        <f t="shared" si="11"/>
        <v>0</v>
      </c>
      <c r="Z24" s="23" t="b">
        <v>0</v>
      </c>
      <c r="AA24" s="23" t="b">
        <f t="shared" si="12"/>
        <v>0</v>
      </c>
      <c r="AB24" s="23" t="b">
        <v>0</v>
      </c>
      <c r="AC24" s="23" t="b">
        <f t="shared" si="13"/>
        <v>0</v>
      </c>
      <c r="AD24" s="23" t="b">
        <v>0</v>
      </c>
      <c r="AF24" s="23">
        <v>0.7</v>
      </c>
      <c r="AG24" s="23">
        <f t="shared" si="14"/>
        <v>21</v>
      </c>
      <c r="AH24" s="23">
        <v>64.0</v>
      </c>
      <c r="AI24" s="23">
        <v>85.0</v>
      </c>
      <c r="AJ24" s="23">
        <v>25.581395348837212</v>
      </c>
      <c r="BC24" s="23" t="s">
        <v>1195</v>
      </c>
      <c r="BD24" s="23" t="s">
        <v>2642</v>
      </c>
      <c r="BE24" s="23" t="b">
        <v>1</v>
      </c>
      <c r="BF24" s="23">
        <v>0.1584</v>
      </c>
      <c r="BG24" s="23" t="b">
        <v>0</v>
      </c>
      <c r="BH24" s="23" t="b">
        <v>0</v>
      </c>
      <c r="BI24" s="23" t="b">
        <v>0</v>
      </c>
      <c r="BJ24" s="23" t="b">
        <v>0</v>
      </c>
      <c r="BK24" s="23" t="b">
        <v>0</v>
      </c>
      <c r="BL24" s="23" t="b">
        <v>0</v>
      </c>
      <c r="BM24" s="23" t="b">
        <v>0</v>
      </c>
      <c r="BN24" s="23" t="b">
        <v>0</v>
      </c>
      <c r="BO24" s="23" t="b">
        <v>0</v>
      </c>
      <c r="BP24" s="23" t="b">
        <v>0</v>
      </c>
      <c r="BQ24" s="23" t="b">
        <v>0</v>
      </c>
    </row>
    <row r="25" ht="15.75" customHeight="1">
      <c r="A25" s="23" t="s">
        <v>721</v>
      </c>
      <c r="B25" s="23" t="s">
        <v>2523</v>
      </c>
      <c r="C25" s="23" t="b">
        <v>1</v>
      </c>
      <c r="D25" s="23">
        <v>0.9895</v>
      </c>
      <c r="E25" s="23" t="b">
        <f t="shared" si="1"/>
        <v>1</v>
      </c>
      <c r="F25" s="23" t="b">
        <v>1</v>
      </c>
      <c r="G25" s="23" t="b">
        <f t="shared" si="2"/>
        <v>1</v>
      </c>
      <c r="H25" s="23" t="b">
        <v>1</v>
      </c>
      <c r="I25" s="23" t="b">
        <f t="shared" si="3"/>
        <v>1</v>
      </c>
      <c r="J25" s="23" t="b">
        <v>1</v>
      </c>
      <c r="K25" s="23" t="b">
        <f t="shared" si="4"/>
        <v>1</v>
      </c>
      <c r="L25" s="23" t="b">
        <v>1</v>
      </c>
      <c r="M25" s="23" t="b">
        <f t="shared" si="5"/>
        <v>1</v>
      </c>
      <c r="N25" s="23" t="b">
        <v>1</v>
      </c>
      <c r="O25" s="23" t="b">
        <f t="shared" si="6"/>
        <v>1</v>
      </c>
      <c r="P25" s="23" t="b">
        <v>1</v>
      </c>
      <c r="Q25" s="23" t="b">
        <f t="shared" si="7"/>
        <v>1</v>
      </c>
      <c r="R25" s="23" t="b">
        <v>1</v>
      </c>
      <c r="S25" s="23" t="b">
        <f t="shared" si="8"/>
        <v>1</v>
      </c>
      <c r="T25" s="23" t="b">
        <v>1</v>
      </c>
      <c r="U25" s="23" t="b">
        <f t="shared" si="9"/>
        <v>1</v>
      </c>
      <c r="V25" s="23" t="b">
        <v>1</v>
      </c>
      <c r="W25" s="23" t="b">
        <f t="shared" si="10"/>
        <v>1</v>
      </c>
      <c r="X25" s="23" t="b">
        <v>1</v>
      </c>
      <c r="Y25" s="23" t="b">
        <f t="shared" si="11"/>
        <v>1</v>
      </c>
      <c r="Z25" s="23" t="b">
        <v>1</v>
      </c>
      <c r="AA25" s="23" t="b">
        <f t="shared" si="12"/>
        <v>1</v>
      </c>
      <c r="AB25" s="23" t="b">
        <v>1</v>
      </c>
      <c r="AC25" s="23" t="b">
        <f t="shared" si="13"/>
        <v>1</v>
      </c>
      <c r="AD25" s="23" t="b">
        <v>1</v>
      </c>
      <c r="AF25" s="23">
        <v>0.75</v>
      </c>
      <c r="AG25" s="23">
        <f t="shared" si="14"/>
        <v>21</v>
      </c>
      <c r="AH25" s="23">
        <v>64.0</v>
      </c>
      <c r="AI25" s="23">
        <v>85.0</v>
      </c>
      <c r="AJ25" s="23">
        <v>25.581395348837212</v>
      </c>
      <c r="BC25" s="23" t="s">
        <v>1203</v>
      </c>
      <c r="BD25" s="23" t="s">
        <v>2643</v>
      </c>
      <c r="BE25" s="23" t="b">
        <v>1</v>
      </c>
      <c r="BF25" s="23">
        <v>0.5439</v>
      </c>
      <c r="BG25" s="23" t="b">
        <v>0</v>
      </c>
      <c r="BH25" s="23" t="b">
        <v>0</v>
      </c>
      <c r="BI25" s="23" t="b">
        <v>0</v>
      </c>
      <c r="BJ25" s="23" t="b">
        <v>0</v>
      </c>
      <c r="BK25" s="23" t="b">
        <v>0</v>
      </c>
      <c r="BL25" s="23" t="b">
        <v>0</v>
      </c>
      <c r="BM25" s="23" t="b">
        <v>0</v>
      </c>
      <c r="BN25" s="23" t="b">
        <v>0</v>
      </c>
      <c r="BO25" s="23" t="b">
        <v>0</v>
      </c>
      <c r="BP25" s="23" t="b">
        <v>1</v>
      </c>
      <c r="BQ25" s="23" t="b">
        <v>1</v>
      </c>
    </row>
    <row r="26" ht="15.75" customHeight="1">
      <c r="A26" s="23" t="s">
        <v>811</v>
      </c>
      <c r="B26" s="23" t="s">
        <v>2610</v>
      </c>
      <c r="C26" s="23" t="b">
        <v>1</v>
      </c>
      <c r="D26" s="23">
        <v>0.8629</v>
      </c>
      <c r="E26" s="23" t="b">
        <f t="shared" si="1"/>
        <v>1</v>
      </c>
      <c r="F26" s="23" t="b">
        <v>1</v>
      </c>
      <c r="G26" s="23" t="b">
        <f t="shared" si="2"/>
        <v>1</v>
      </c>
      <c r="H26" s="23" t="b">
        <v>1</v>
      </c>
      <c r="I26" s="23" t="b">
        <f t="shared" si="3"/>
        <v>1</v>
      </c>
      <c r="J26" s="23" t="b">
        <v>1</v>
      </c>
      <c r="K26" s="23" t="b">
        <f t="shared" si="4"/>
        <v>1</v>
      </c>
      <c r="L26" s="23" t="b">
        <v>1</v>
      </c>
      <c r="M26" s="23" t="b">
        <f t="shared" si="5"/>
        <v>1</v>
      </c>
      <c r="N26" s="23" t="b">
        <v>1</v>
      </c>
      <c r="O26" s="23" t="b">
        <f t="shared" si="6"/>
        <v>1</v>
      </c>
      <c r="P26" s="23" t="b">
        <v>1</v>
      </c>
      <c r="Q26" s="23" t="b">
        <f t="shared" si="7"/>
        <v>1</v>
      </c>
      <c r="R26" s="23" t="b">
        <v>1</v>
      </c>
      <c r="S26" s="23" t="b">
        <f t="shared" si="8"/>
        <v>1</v>
      </c>
      <c r="T26" s="23" t="b">
        <v>1</v>
      </c>
      <c r="U26" s="23" t="b">
        <f t="shared" si="9"/>
        <v>1</v>
      </c>
      <c r="V26" s="23" t="b">
        <v>1</v>
      </c>
      <c r="W26" s="23" t="b">
        <f t="shared" si="10"/>
        <v>1</v>
      </c>
      <c r="X26" s="23" t="b">
        <v>1</v>
      </c>
      <c r="Y26" s="23" t="b">
        <f t="shared" si="11"/>
        <v>1</v>
      </c>
      <c r="Z26" s="23" t="b">
        <v>1</v>
      </c>
      <c r="AA26" s="23" t="b">
        <f t="shared" si="12"/>
        <v>0</v>
      </c>
      <c r="AB26" s="23" t="b">
        <v>0</v>
      </c>
      <c r="AC26" s="23" t="b">
        <f t="shared" si="13"/>
        <v>0</v>
      </c>
      <c r="AD26" s="23" t="b">
        <v>0</v>
      </c>
      <c r="AF26" s="23">
        <v>0.8</v>
      </c>
      <c r="AG26" s="23">
        <f t="shared" si="14"/>
        <v>23</v>
      </c>
      <c r="AH26" s="23">
        <v>62.0</v>
      </c>
      <c r="AI26" s="23">
        <v>85.0</v>
      </c>
      <c r="AJ26" s="23">
        <v>27.906976744186046</v>
      </c>
      <c r="BC26" s="23" t="s">
        <v>1312</v>
      </c>
      <c r="BD26" s="23" t="s">
        <v>2651</v>
      </c>
      <c r="BE26" s="23" t="b">
        <v>1</v>
      </c>
      <c r="BF26" s="23">
        <v>0.0017</v>
      </c>
      <c r="BG26" s="23" t="b">
        <v>0</v>
      </c>
      <c r="BH26" s="23" t="b">
        <v>0</v>
      </c>
      <c r="BI26" s="23" t="b">
        <v>0</v>
      </c>
      <c r="BJ26" s="23" t="b">
        <v>0</v>
      </c>
      <c r="BK26" s="23" t="b">
        <v>0</v>
      </c>
      <c r="BL26" s="23" t="b">
        <v>0</v>
      </c>
      <c r="BM26" s="23" t="b">
        <v>0</v>
      </c>
      <c r="BN26" s="23" t="b">
        <v>0</v>
      </c>
      <c r="BO26" s="23" t="b">
        <v>0</v>
      </c>
      <c r="BP26" s="23" t="b">
        <v>0</v>
      </c>
      <c r="BQ26" s="23" t="b">
        <v>0</v>
      </c>
    </row>
    <row r="27" ht="15.75" customHeight="1">
      <c r="A27" s="23" t="s">
        <v>828</v>
      </c>
      <c r="B27" s="23" t="s">
        <v>2612</v>
      </c>
      <c r="C27" s="23" t="b">
        <v>1</v>
      </c>
      <c r="D27" s="23">
        <v>0.1578</v>
      </c>
      <c r="E27" s="23" t="b">
        <f t="shared" si="1"/>
        <v>0</v>
      </c>
      <c r="F27" s="23" t="b">
        <v>0</v>
      </c>
      <c r="G27" s="23" t="b">
        <f t="shared" si="2"/>
        <v>0</v>
      </c>
      <c r="H27" s="23" t="b">
        <v>0</v>
      </c>
      <c r="I27" s="23" t="b">
        <f t="shared" si="3"/>
        <v>0</v>
      </c>
      <c r="J27" s="23" t="b">
        <v>0</v>
      </c>
      <c r="K27" s="23" t="b">
        <f t="shared" si="4"/>
        <v>0</v>
      </c>
      <c r="L27" s="23" t="b">
        <v>0</v>
      </c>
      <c r="M27" s="23" t="b">
        <f t="shared" si="5"/>
        <v>0</v>
      </c>
      <c r="N27" s="23" t="b">
        <v>0</v>
      </c>
      <c r="O27" s="23" t="b">
        <f t="shared" si="6"/>
        <v>0</v>
      </c>
      <c r="P27" s="23" t="b">
        <v>0</v>
      </c>
      <c r="Q27" s="23" t="b">
        <f t="shared" si="7"/>
        <v>0</v>
      </c>
      <c r="R27" s="23" t="b">
        <v>0</v>
      </c>
      <c r="S27" s="23" t="b">
        <f t="shared" si="8"/>
        <v>0</v>
      </c>
      <c r="T27" s="23" t="b">
        <v>0</v>
      </c>
      <c r="U27" s="23" t="b">
        <f t="shared" si="9"/>
        <v>0</v>
      </c>
      <c r="V27" s="23" t="b">
        <v>0</v>
      </c>
      <c r="W27" s="23" t="b">
        <f t="shared" si="10"/>
        <v>0</v>
      </c>
      <c r="X27" s="23" t="b">
        <v>0</v>
      </c>
      <c r="Y27" s="23" t="b">
        <f t="shared" si="11"/>
        <v>0</v>
      </c>
      <c r="Z27" s="23" t="b">
        <v>0</v>
      </c>
      <c r="AA27" s="23" t="b">
        <f t="shared" si="12"/>
        <v>0</v>
      </c>
      <c r="AB27" s="23" t="b">
        <v>0</v>
      </c>
      <c r="AC27" s="23" t="b">
        <f t="shared" si="13"/>
        <v>0</v>
      </c>
      <c r="AD27" s="23" t="b">
        <v>0</v>
      </c>
      <c r="AF27" s="23">
        <v>0.85</v>
      </c>
      <c r="AG27" s="23">
        <f t="shared" si="14"/>
        <v>22</v>
      </c>
      <c r="AH27" s="23">
        <v>63.0</v>
      </c>
      <c r="AI27" s="23">
        <v>85.0</v>
      </c>
      <c r="AJ27" s="23">
        <v>26.744186046511626</v>
      </c>
      <c r="BC27" s="23" t="s">
        <v>1320</v>
      </c>
      <c r="BD27" s="23" t="s">
        <v>2652</v>
      </c>
      <c r="BE27" s="23" t="b">
        <v>1</v>
      </c>
      <c r="BF27" s="23">
        <v>0.6957</v>
      </c>
      <c r="BG27" s="23" t="b">
        <v>0</v>
      </c>
      <c r="BH27" s="23" t="b">
        <v>0</v>
      </c>
      <c r="BI27" s="23" t="b">
        <v>0</v>
      </c>
      <c r="BJ27" s="23" t="b">
        <v>0</v>
      </c>
      <c r="BK27" s="23" t="b">
        <v>0</v>
      </c>
      <c r="BL27" s="23" t="b">
        <v>0</v>
      </c>
      <c r="BM27" s="23" t="b">
        <v>1</v>
      </c>
      <c r="BN27" s="23" t="b">
        <v>1</v>
      </c>
      <c r="BO27" s="23" t="b">
        <v>1</v>
      </c>
      <c r="BP27" s="23" t="b">
        <v>1</v>
      </c>
      <c r="BQ27" s="23" t="b">
        <v>1</v>
      </c>
    </row>
    <row r="28" ht="15.75" customHeight="1">
      <c r="A28" s="23" t="s">
        <v>863</v>
      </c>
      <c r="B28" s="23" t="s">
        <v>2529</v>
      </c>
      <c r="C28" s="23" t="b">
        <v>0</v>
      </c>
      <c r="D28" s="23">
        <v>0.9044</v>
      </c>
      <c r="E28" s="23" t="b">
        <f t="shared" si="1"/>
        <v>1</v>
      </c>
      <c r="F28" s="23" t="b">
        <v>0</v>
      </c>
      <c r="G28" s="23" t="b">
        <f t="shared" si="2"/>
        <v>1</v>
      </c>
      <c r="H28" s="23" t="b">
        <v>0</v>
      </c>
      <c r="I28" s="23" t="b">
        <f t="shared" si="3"/>
        <v>1</v>
      </c>
      <c r="J28" s="23" t="b">
        <v>0</v>
      </c>
      <c r="K28" s="23" t="b">
        <f t="shared" si="4"/>
        <v>1</v>
      </c>
      <c r="L28" s="23" t="b">
        <v>0</v>
      </c>
      <c r="M28" s="23" t="b">
        <f t="shared" si="5"/>
        <v>1</v>
      </c>
      <c r="N28" s="23" t="b">
        <v>0</v>
      </c>
      <c r="O28" s="23" t="b">
        <f t="shared" si="6"/>
        <v>1</v>
      </c>
      <c r="P28" s="23" t="b">
        <v>0</v>
      </c>
      <c r="Q28" s="23" t="b">
        <f t="shared" si="7"/>
        <v>1</v>
      </c>
      <c r="R28" s="23" t="b">
        <v>0</v>
      </c>
      <c r="S28" s="23" t="b">
        <f t="shared" si="8"/>
        <v>1</v>
      </c>
      <c r="T28" s="23" t="b">
        <v>0</v>
      </c>
      <c r="U28" s="23" t="b">
        <f t="shared" si="9"/>
        <v>1</v>
      </c>
      <c r="V28" s="23" t="b">
        <v>0</v>
      </c>
      <c r="W28" s="23" t="b">
        <f t="shared" si="10"/>
        <v>1</v>
      </c>
      <c r="X28" s="23" t="b">
        <v>0</v>
      </c>
      <c r="Y28" s="23" t="b">
        <f t="shared" si="11"/>
        <v>1</v>
      </c>
      <c r="Z28" s="23" t="b">
        <v>0</v>
      </c>
      <c r="AA28" s="23" t="b">
        <f t="shared" si="12"/>
        <v>1</v>
      </c>
      <c r="AB28" s="23" t="b">
        <v>0</v>
      </c>
      <c r="AC28" s="23" t="b">
        <f t="shared" si="13"/>
        <v>0</v>
      </c>
      <c r="AD28" s="23" t="b">
        <v>1</v>
      </c>
      <c r="AF28" s="23">
        <v>0.9</v>
      </c>
      <c r="AG28" s="23">
        <f t="shared" si="14"/>
        <v>23</v>
      </c>
      <c r="AH28" s="23">
        <v>62.0</v>
      </c>
      <c r="AI28" s="23">
        <v>85.0</v>
      </c>
      <c r="AJ28" s="23">
        <v>27.906976744186046</v>
      </c>
      <c r="BC28" s="23" t="s">
        <v>1411</v>
      </c>
      <c r="BD28" s="23" t="s">
        <v>2655</v>
      </c>
      <c r="BE28" s="23" t="b">
        <v>1</v>
      </c>
      <c r="BF28" s="23">
        <v>0.322</v>
      </c>
      <c r="BG28" s="23" t="b">
        <v>0</v>
      </c>
      <c r="BH28" s="23" t="b">
        <v>0</v>
      </c>
      <c r="BI28" s="23" t="b">
        <v>0</v>
      </c>
      <c r="BJ28" s="23" t="b">
        <v>0</v>
      </c>
      <c r="BK28" s="23" t="b">
        <v>0</v>
      </c>
      <c r="BL28" s="23" t="b">
        <v>0</v>
      </c>
      <c r="BM28" s="23" t="b">
        <v>0</v>
      </c>
      <c r="BN28" s="23" t="b">
        <v>0</v>
      </c>
      <c r="BO28" s="23" t="b">
        <v>0</v>
      </c>
      <c r="BP28" s="23" t="b">
        <v>0</v>
      </c>
      <c r="BQ28" s="23" t="b">
        <v>0</v>
      </c>
    </row>
    <row r="29" ht="15.75" customHeight="1">
      <c r="A29" s="23" t="s">
        <v>871</v>
      </c>
      <c r="B29" s="23" t="s">
        <v>2614</v>
      </c>
      <c r="C29" s="23" t="b">
        <v>0</v>
      </c>
      <c r="D29" s="23">
        <v>0.0151</v>
      </c>
      <c r="E29" s="23" t="b">
        <f t="shared" si="1"/>
        <v>0</v>
      </c>
      <c r="F29" s="23" t="b">
        <v>1</v>
      </c>
      <c r="G29" s="23" t="b">
        <f t="shared" si="2"/>
        <v>0</v>
      </c>
      <c r="H29" s="23" t="b">
        <v>1</v>
      </c>
      <c r="I29" s="23" t="b">
        <f t="shared" si="3"/>
        <v>0</v>
      </c>
      <c r="J29" s="23" t="b">
        <v>1</v>
      </c>
      <c r="K29" s="23" t="b">
        <f t="shared" si="4"/>
        <v>0</v>
      </c>
      <c r="L29" s="23" t="b">
        <v>1</v>
      </c>
      <c r="M29" s="23" t="b">
        <f t="shared" si="5"/>
        <v>0</v>
      </c>
      <c r="N29" s="23" t="b">
        <v>1</v>
      </c>
      <c r="O29" s="23" t="b">
        <f t="shared" si="6"/>
        <v>0</v>
      </c>
      <c r="P29" s="23" t="b">
        <v>1</v>
      </c>
      <c r="Q29" s="23" t="b">
        <f t="shared" si="7"/>
        <v>0</v>
      </c>
      <c r="R29" s="23" t="b">
        <v>1</v>
      </c>
      <c r="S29" s="23" t="b">
        <f t="shared" si="8"/>
        <v>0</v>
      </c>
      <c r="T29" s="23" t="b">
        <v>1</v>
      </c>
      <c r="U29" s="23" t="b">
        <f t="shared" si="9"/>
        <v>0</v>
      </c>
      <c r="V29" s="23" t="b">
        <v>1</v>
      </c>
      <c r="W29" s="23" t="b">
        <f t="shared" si="10"/>
        <v>0</v>
      </c>
      <c r="X29" s="23" t="b">
        <v>1</v>
      </c>
      <c r="Y29" s="23" t="b">
        <f t="shared" si="11"/>
        <v>0</v>
      </c>
      <c r="Z29" s="23" t="b">
        <v>1</v>
      </c>
      <c r="AA29" s="23" t="b">
        <f t="shared" si="12"/>
        <v>0</v>
      </c>
      <c r="AB29" s="23" t="b">
        <v>1</v>
      </c>
      <c r="AC29" s="23" t="b">
        <f t="shared" si="13"/>
        <v>0</v>
      </c>
      <c r="AD29" s="23" t="b">
        <v>1</v>
      </c>
      <c r="AF29" s="23">
        <v>0.95</v>
      </c>
      <c r="AG29" s="23">
        <f t="shared" si="14"/>
        <v>26</v>
      </c>
      <c r="AH29" s="23">
        <v>59.0</v>
      </c>
      <c r="AI29" s="23">
        <v>85.0</v>
      </c>
      <c r="AJ29" s="23">
        <v>31.3953488372093</v>
      </c>
      <c r="BC29" s="23" t="s">
        <v>1436</v>
      </c>
      <c r="BD29" s="23" t="s">
        <v>2548</v>
      </c>
      <c r="BE29" s="23" t="b">
        <v>1</v>
      </c>
      <c r="BF29" s="23">
        <v>0.2502</v>
      </c>
      <c r="BG29" s="23" t="b">
        <v>0</v>
      </c>
      <c r="BH29" s="23" t="b">
        <v>0</v>
      </c>
      <c r="BI29" s="23" t="b">
        <v>0</v>
      </c>
      <c r="BJ29" s="23" t="b">
        <v>0</v>
      </c>
      <c r="BK29" s="23" t="b">
        <v>0</v>
      </c>
      <c r="BL29" s="23" t="b">
        <v>0</v>
      </c>
      <c r="BM29" s="23" t="b">
        <v>0</v>
      </c>
      <c r="BN29" s="23" t="b">
        <v>0</v>
      </c>
      <c r="BO29" s="23" t="b">
        <v>0</v>
      </c>
      <c r="BP29" s="23" t="b">
        <v>0</v>
      </c>
      <c r="BQ29" s="23" t="b">
        <v>0</v>
      </c>
    </row>
    <row r="30" ht="15.75" customHeight="1">
      <c r="A30" s="23" t="s">
        <v>877</v>
      </c>
      <c r="B30" s="23" t="s">
        <v>2615</v>
      </c>
      <c r="C30" s="23" t="b">
        <v>1</v>
      </c>
      <c r="D30" s="23">
        <v>0.0131</v>
      </c>
      <c r="E30" s="23" t="b">
        <f t="shared" si="1"/>
        <v>0</v>
      </c>
      <c r="F30" s="23" t="b">
        <v>0</v>
      </c>
      <c r="G30" s="23" t="b">
        <f t="shared" si="2"/>
        <v>0</v>
      </c>
      <c r="H30" s="23" t="b">
        <v>0</v>
      </c>
      <c r="I30" s="23" t="b">
        <f t="shared" si="3"/>
        <v>0</v>
      </c>
      <c r="J30" s="23" t="b">
        <v>0</v>
      </c>
      <c r="K30" s="23" t="b">
        <f t="shared" si="4"/>
        <v>0</v>
      </c>
      <c r="L30" s="23" t="b">
        <v>0</v>
      </c>
      <c r="M30" s="23" t="b">
        <f t="shared" si="5"/>
        <v>0</v>
      </c>
      <c r="N30" s="23" t="b">
        <v>0</v>
      </c>
      <c r="O30" s="23" t="b">
        <f t="shared" si="6"/>
        <v>0</v>
      </c>
      <c r="P30" s="23" t="b">
        <v>0</v>
      </c>
      <c r="Q30" s="23" t="b">
        <f t="shared" si="7"/>
        <v>0</v>
      </c>
      <c r="R30" s="23" t="b">
        <v>0</v>
      </c>
      <c r="S30" s="23" t="b">
        <f t="shared" si="8"/>
        <v>0</v>
      </c>
      <c r="T30" s="23" t="b">
        <v>0</v>
      </c>
      <c r="U30" s="23" t="b">
        <f t="shared" si="9"/>
        <v>0</v>
      </c>
      <c r="V30" s="23" t="b">
        <v>0</v>
      </c>
      <c r="W30" s="23" t="b">
        <f t="shared" si="10"/>
        <v>0</v>
      </c>
      <c r="X30" s="23" t="b">
        <v>0</v>
      </c>
      <c r="Y30" s="23" t="b">
        <f t="shared" si="11"/>
        <v>0</v>
      </c>
      <c r="Z30" s="23" t="b">
        <v>0</v>
      </c>
      <c r="AA30" s="23" t="b">
        <f t="shared" si="12"/>
        <v>0</v>
      </c>
      <c r="AB30" s="23" t="b">
        <v>0</v>
      </c>
      <c r="AC30" s="23" t="b">
        <f t="shared" si="13"/>
        <v>0</v>
      </c>
      <c r="AD30" s="23" t="b">
        <v>0</v>
      </c>
      <c r="BC30" s="23" t="s">
        <v>1446</v>
      </c>
      <c r="BD30" s="23" t="s">
        <v>2550</v>
      </c>
      <c r="BE30" s="23" t="b">
        <v>1</v>
      </c>
      <c r="BF30" s="23">
        <v>0.0365</v>
      </c>
      <c r="BG30" s="23" t="b">
        <v>0</v>
      </c>
      <c r="BH30" s="23" t="b">
        <v>0</v>
      </c>
      <c r="BI30" s="23" t="b">
        <v>0</v>
      </c>
      <c r="BJ30" s="23" t="b">
        <v>0</v>
      </c>
      <c r="BK30" s="23" t="b">
        <v>0</v>
      </c>
      <c r="BL30" s="23" t="b">
        <v>0</v>
      </c>
      <c r="BM30" s="23" t="b">
        <v>0</v>
      </c>
      <c r="BN30" s="23" t="b">
        <v>0</v>
      </c>
      <c r="BO30" s="23" t="b">
        <v>0</v>
      </c>
      <c r="BP30" s="23" t="b">
        <v>0</v>
      </c>
      <c r="BQ30" s="23" t="b">
        <v>0</v>
      </c>
    </row>
    <row r="31" ht="15.75" customHeight="1">
      <c r="A31" s="23" t="s">
        <v>884</v>
      </c>
      <c r="B31" s="23" t="s">
        <v>2616</v>
      </c>
      <c r="C31" s="23" t="b">
        <v>1</v>
      </c>
      <c r="D31" s="23">
        <v>0.1322</v>
      </c>
      <c r="E31" s="23" t="b">
        <f t="shared" si="1"/>
        <v>0</v>
      </c>
      <c r="F31" s="23" t="b">
        <v>0</v>
      </c>
      <c r="G31" s="23" t="b">
        <f t="shared" si="2"/>
        <v>0</v>
      </c>
      <c r="H31" s="23" t="b">
        <v>0</v>
      </c>
      <c r="I31" s="23" t="b">
        <f t="shared" si="3"/>
        <v>0</v>
      </c>
      <c r="J31" s="23" t="b">
        <v>0</v>
      </c>
      <c r="K31" s="23" t="b">
        <f t="shared" si="4"/>
        <v>0</v>
      </c>
      <c r="L31" s="23" t="b">
        <v>0</v>
      </c>
      <c r="M31" s="23" t="b">
        <f t="shared" si="5"/>
        <v>0</v>
      </c>
      <c r="N31" s="23" t="b">
        <v>0</v>
      </c>
      <c r="O31" s="23" t="b">
        <f t="shared" si="6"/>
        <v>0</v>
      </c>
      <c r="P31" s="23" t="b">
        <v>0</v>
      </c>
      <c r="Q31" s="23" t="b">
        <f t="shared" si="7"/>
        <v>0</v>
      </c>
      <c r="R31" s="23" t="b">
        <v>0</v>
      </c>
      <c r="S31" s="23" t="b">
        <f t="shared" si="8"/>
        <v>0</v>
      </c>
      <c r="T31" s="23" t="b">
        <v>0</v>
      </c>
      <c r="U31" s="23" t="b">
        <f t="shared" si="9"/>
        <v>0</v>
      </c>
      <c r="V31" s="23" t="b">
        <v>0</v>
      </c>
      <c r="W31" s="23" t="b">
        <f t="shared" si="10"/>
        <v>0</v>
      </c>
      <c r="X31" s="23" t="b">
        <v>0</v>
      </c>
      <c r="Y31" s="23" t="b">
        <f t="shared" si="11"/>
        <v>0</v>
      </c>
      <c r="Z31" s="23" t="b">
        <v>0</v>
      </c>
      <c r="AA31" s="23" t="b">
        <f t="shared" si="12"/>
        <v>0</v>
      </c>
      <c r="AB31" s="23" t="b">
        <v>0</v>
      </c>
      <c r="AC31" s="23" t="b">
        <f t="shared" si="13"/>
        <v>0</v>
      </c>
      <c r="AD31" s="23" t="b">
        <v>0</v>
      </c>
      <c r="BC31" s="23" t="s">
        <v>1461</v>
      </c>
      <c r="BD31" s="23" t="s">
        <v>2660</v>
      </c>
      <c r="BE31" s="23" t="b">
        <v>1</v>
      </c>
      <c r="BF31" s="23">
        <v>0.0063</v>
      </c>
      <c r="BG31" s="23" t="b">
        <v>0</v>
      </c>
      <c r="BH31" s="23" t="b">
        <v>0</v>
      </c>
      <c r="BI31" s="23" t="b">
        <v>0</v>
      </c>
      <c r="BJ31" s="23" t="b">
        <v>0</v>
      </c>
      <c r="BK31" s="23" t="b">
        <v>0</v>
      </c>
      <c r="BL31" s="23" t="b">
        <v>0</v>
      </c>
      <c r="BM31" s="23" t="b">
        <v>0</v>
      </c>
      <c r="BN31" s="23" t="b">
        <v>0</v>
      </c>
      <c r="BO31" s="23" t="b">
        <v>0</v>
      </c>
      <c r="BP31" s="23" t="b">
        <v>0</v>
      </c>
      <c r="BQ31" s="23" t="b">
        <v>0</v>
      </c>
    </row>
    <row r="32" ht="15.75" customHeight="1">
      <c r="A32" s="23" t="s">
        <v>908</v>
      </c>
      <c r="B32" s="23" t="s">
        <v>2617</v>
      </c>
      <c r="C32" s="23" t="b">
        <v>1</v>
      </c>
      <c r="D32" s="23">
        <v>0.4368</v>
      </c>
      <c r="E32" s="23" t="b">
        <f t="shared" si="1"/>
        <v>1</v>
      </c>
      <c r="F32" s="23" t="b">
        <v>1</v>
      </c>
      <c r="G32" s="23" t="b">
        <f t="shared" si="2"/>
        <v>1</v>
      </c>
      <c r="H32" s="23" t="b">
        <v>1</v>
      </c>
      <c r="I32" s="23" t="b">
        <f t="shared" si="3"/>
        <v>0</v>
      </c>
      <c r="J32" s="23" t="b">
        <v>0</v>
      </c>
      <c r="K32" s="23" t="b">
        <f t="shared" si="4"/>
        <v>0</v>
      </c>
      <c r="L32" s="23" t="b">
        <v>0</v>
      </c>
      <c r="M32" s="23" t="b">
        <f t="shared" si="5"/>
        <v>0</v>
      </c>
      <c r="N32" s="23" t="b">
        <v>0</v>
      </c>
      <c r="O32" s="23" t="b">
        <f t="shared" si="6"/>
        <v>0</v>
      </c>
      <c r="P32" s="23" t="b">
        <v>0</v>
      </c>
      <c r="Q32" s="23" t="b">
        <f t="shared" si="7"/>
        <v>0</v>
      </c>
      <c r="R32" s="23" t="b">
        <v>0</v>
      </c>
      <c r="S32" s="23" t="b">
        <f t="shared" si="8"/>
        <v>0</v>
      </c>
      <c r="T32" s="23" t="b">
        <v>0</v>
      </c>
      <c r="U32" s="23" t="b">
        <f t="shared" si="9"/>
        <v>0</v>
      </c>
      <c r="V32" s="23" t="b">
        <v>0</v>
      </c>
      <c r="W32" s="23" t="b">
        <f t="shared" si="10"/>
        <v>0</v>
      </c>
      <c r="X32" s="23" t="b">
        <v>0</v>
      </c>
      <c r="Y32" s="23" t="b">
        <f t="shared" si="11"/>
        <v>0</v>
      </c>
      <c r="Z32" s="23" t="b">
        <v>0</v>
      </c>
      <c r="AA32" s="23" t="b">
        <f t="shared" si="12"/>
        <v>0</v>
      </c>
      <c r="AB32" s="23" t="b">
        <v>0</v>
      </c>
      <c r="AC32" s="23" t="b">
        <f t="shared" si="13"/>
        <v>0</v>
      </c>
      <c r="AD32" s="23" t="b">
        <v>0</v>
      </c>
      <c r="AF32" s="17" t="s">
        <v>2541</v>
      </c>
      <c r="BC32" s="23" t="s">
        <v>1490</v>
      </c>
      <c r="BD32" s="23" t="s">
        <v>2663</v>
      </c>
      <c r="BE32" s="23" t="b">
        <v>1</v>
      </c>
      <c r="BF32" s="23">
        <v>0.1021</v>
      </c>
      <c r="BG32" s="23" t="b">
        <v>0</v>
      </c>
      <c r="BH32" s="23" t="b">
        <v>0</v>
      </c>
      <c r="BI32" s="23" t="b">
        <v>0</v>
      </c>
      <c r="BJ32" s="23" t="b">
        <v>0</v>
      </c>
      <c r="BK32" s="23" t="b">
        <v>0</v>
      </c>
      <c r="BL32" s="23" t="b">
        <v>0</v>
      </c>
      <c r="BM32" s="23" t="b">
        <v>0</v>
      </c>
      <c r="BN32" s="23" t="b">
        <v>0</v>
      </c>
      <c r="BO32" s="23" t="b">
        <v>0</v>
      </c>
      <c r="BP32" s="23" t="b">
        <v>0</v>
      </c>
      <c r="BQ32" s="23" t="b">
        <v>0</v>
      </c>
    </row>
    <row r="33" ht="15.75" customHeight="1">
      <c r="A33" s="23" t="s">
        <v>924</v>
      </c>
      <c r="B33" s="23" t="s">
        <v>2531</v>
      </c>
      <c r="C33" s="23" t="b">
        <v>1</v>
      </c>
      <c r="D33" s="23">
        <v>4.0E-4</v>
      </c>
      <c r="E33" s="23" t="b">
        <f t="shared" si="1"/>
        <v>0</v>
      </c>
      <c r="F33" s="23" t="b">
        <v>0</v>
      </c>
      <c r="G33" s="23" t="b">
        <f t="shared" si="2"/>
        <v>0</v>
      </c>
      <c r="H33" s="23" t="b">
        <v>0</v>
      </c>
      <c r="I33" s="23" t="b">
        <f t="shared" si="3"/>
        <v>0</v>
      </c>
      <c r="J33" s="23" t="b">
        <v>0</v>
      </c>
      <c r="K33" s="23" t="b">
        <f t="shared" si="4"/>
        <v>0</v>
      </c>
      <c r="L33" s="23" t="b">
        <v>0</v>
      </c>
      <c r="M33" s="23" t="b">
        <f t="shared" si="5"/>
        <v>0</v>
      </c>
      <c r="N33" s="23" t="b">
        <v>0</v>
      </c>
      <c r="O33" s="23" t="b">
        <f t="shared" si="6"/>
        <v>0</v>
      </c>
      <c r="P33" s="23" t="b">
        <v>0</v>
      </c>
      <c r="Q33" s="23" t="b">
        <f t="shared" si="7"/>
        <v>0</v>
      </c>
      <c r="R33" s="23" t="b">
        <v>0</v>
      </c>
      <c r="S33" s="23" t="b">
        <f t="shared" si="8"/>
        <v>0</v>
      </c>
      <c r="T33" s="23" t="b">
        <v>0</v>
      </c>
      <c r="U33" s="23" t="b">
        <f t="shared" si="9"/>
        <v>0</v>
      </c>
      <c r="V33" s="23" t="b">
        <v>0</v>
      </c>
      <c r="W33" s="23" t="b">
        <f t="shared" si="10"/>
        <v>0</v>
      </c>
      <c r="X33" s="23" t="b">
        <v>0</v>
      </c>
      <c r="Y33" s="23" t="b">
        <f t="shared" si="11"/>
        <v>0</v>
      </c>
      <c r="Z33" s="23" t="b">
        <v>0</v>
      </c>
      <c r="AA33" s="23" t="b">
        <f t="shared" si="12"/>
        <v>0</v>
      </c>
      <c r="AB33" s="23" t="b">
        <v>0</v>
      </c>
      <c r="AC33" s="23" t="b">
        <f t="shared" si="13"/>
        <v>0</v>
      </c>
      <c r="AD33" s="23" t="b">
        <v>0</v>
      </c>
      <c r="AG33" s="23" t="s">
        <v>2505</v>
      </c>
      <c r="AH33" s="23" t="s">
        <v>2506</v>
      </c>
      <c r="AI33" s="23" t="s">
        <v>2507</v>
      </c>
      <c r="AJ33" s="23" t="s">
        <v>2508</v>
      </c>
      <c r="BC33" s="23" t="s">
        <v>1511</v>
      </c>
      <c r="BD33" s="23" t="s">
        <v>2666</v>
      </c>
      <c r="BE33" s="23" t="b">
        <v>1</v>
      </c>
      <c r="BF33" s="23">
        <v>0.0078</v>
      </c>
      <c r="BG33" s="23" t="b">
        <v>0</v>
      </c>
      <c r="BH33" s="23" t="b">
        <v>0</v>
      </c>
      <c r="BI33" s="23" t="b">
        <v>0</v>
      </c>
      <c r="BJ33" s="23" t="b">
        <v>0</v>
      </c>
      <c r="BK33" s="23" t="b">
        <v>0</v>
      </c>
      <c r="BL33" s="23" t="b">
        <v>0</v>
      </c>
      <c r="BM33" s="23" t="b">
        <v>0</v>
      </c>
      <c r="BN33" s="23" t="b">
        <v>0</v>
      </c>
      <c r="BO33" s="23" t="b">
        <v>0</v>
      </c>
      <c r="BP33" s="23" t="b">
        <v>0</v>
      </c>
      <c r="BQ33" s="23" t="b">
        <v>0</v>
      </c>
    </row>
    <row r="34" ht="15.75" customHeight="1">
      <c r="A34" s="23" t="s">
        <v>930</v>
      </c>
      <c r="B34" s="23" t="s">
        <v>2533</v>
      </c>
      <c r="C34" s="23" t="b">
        <v>1</v>
      </c>
      <c r="D34" s="23">
        <v>1.0E-4</v>
      </c>
      <c r="E34" s="23" t="b">
        <f t="shared" si="1"/>
        <v>0</v>
      </c>
      <c r="F34" s="23" t="b">
        <v>0</v>
      </c>
      <c r="G34" s="23" t="b">
        <f t="shared" si="2"/>
        <v>0</v>
      </c>
      <c r="H34" s="23" t="b">
        <v>0</v>
      </c>
      <c r="I34" s="23" t="b">
        <f t="shared" si="3"/>
        <v>0</v>
      </c>
      <c r="J34" s="23" t="b">
        <v>0</v>
      </c>
      <c r="K34" s="23" t="b">
        <f t="shared" si="4"/>
        <v>0</v>
      </c>
      <c r="L34" s="23" t="b">
        <v>0</v>
      </c>
      <c r="M34" s="23" t="b">
        <f t="shared" si="5"/>
        <v>0</v>
      </c>
      <c r="N34" s="23" t="b">
        <v>0</v>
      </c>
      <c r="O34" s="23" t="b">
        <f t="shared" si="6"/>
        <v>0</v>
      </c>
      <c r="P34" s="23" t="b">
        <v>0</v>
      </c>
      <c r="Q34" s="23" t="b">
        <f t="shared" si="7"/>
        <v>0</v>
      </c>
      <c r="R34" s="23" t="b">
        <v>0</v>
      </c>
      <c r="S34" s="23" t="b">
        <f t="shared" si="8"/>
        <v>0</v>
      </c>
      <c r="T34" s="23" t="b">
        <v>0</v>
      </c>
      <c r="U34" s="23" t="b">
        <f t="shared" si="9"/>
        <v>0</v>
      </c>
      <c r="V34" s="23" t="b">
        <v>0</v>
      </c>
      <c r="W34" s="23" t="b">
        <f t="shared" si="10"/>
        <v>0</v>
      </c>
      <c r="X34" s="23" t="b">
        <v>0</v>
      </c>
      <c r="Y34" s="23" t="b">
        <f t="shared" si="11"/>
        <v>0</v>
      </c>
      <c r="Z34" s="23" t="b">
        <v>0</v>
      </c>
      <c r="AA34" s="23" t="b">
        <f t="shared" si="12"/>
        <v>0</v>
      </c>
      <c r="AB34" s="23" t="b">
        <v>0</v>
      </c>
      <c r="AC34" s="23" t="b">
        <f t="shared" si="13"/>
        <v>0</v>
      </c>
      <c r="AD34" s="23" t="b">
        <v>0</v>
      </c>
      <c r="AF34" s="23">
        <v>0.05</v>
      </c>
      <c r="AG34" s="23">
        <f t="shared" ref="AG34:AG45" si="16">AI34-AH34</f>
        <v>3</v>
      </c>
      <c r="AH34" s="23">
        <v>18.0</v>
      </c>
      <c r="AI34" s="23">
        <v>21.0</v>
      </c>
      <c r="AJ34" s="23">
        <f t="shared" ref="AJ34:AJ45" si="17">AG34/AI34*100</f>
        <v>14.28571429</v>
      </c>
      <c r="BC34" s="23" t="s">
        <v>1535</v>
      </c>
      <c r="BD34" s="23" t="s">
        <v>2668</v>
      </c>
      <c r="BE34" s="23" t="b">
        <v>1</v>
      </c>
      <c r="BF34" s="23">
        <v>0.0012</v>
      </c>
      <c r="BG34" s="23" t="b">
        <v>0</v>
      </c>
      <c r="BH34" s="23" t="b">
        <v>0</v>
      </c>
      <c r="BI34" s="23" t="b">
        <v>0</v>
      </c>
      <c r="BJ34" s="23" t="b">
        <v>0</v>
      </c>
      <c r="BK34" s="23" t="b">
        <v>0</v>
      </c>
      <c r="BL34" s="23" t="b">
        <v>0</v>
      </c>
      <c r="BM34" s="23" t="b">
        <v>0</v>
      </c>
      <c r="BN34" s="23" t="b">
        <v>0</v>
      </c>
      <c r="BO34" s="23" t="b">
        <v>0</v>
      </c>
      <c r="BP34" s="23" t="b">
        <v>0</v>
      </c>
      <c r="BQ34" s="23" t="b">
        <v>0</v>
      </c>
    </row>
    <row r="35" ht="15.75" customHeight="1">
      <c r="A35" s="23" t="s">
        <v>937</v>
      </c>
      <c r="B35" s="23" t="s">
        <v>2618</v>
      </c>
      <c r="C35" s="23" t="b">
        <v>1</v>
      </c>
      <c r="D35" s="23">
        <v>0.9589</v>
      </c>
      <c r="E35" s="23" t="b">
        <f t="shared" si="1"/>
        <v>1</v>
      </c>
      <c r="F35" s="23" t="b">
        <v>1</v>
      </c>
      <c r="G35" s="23" t="b">
        <f t="shared" si="2"/>
        <v>1</v>
      </c>
      <c r="H35" s="23" t="b">
        <v>1</v>
      </c>
      <c r="I35" s="23" t="b">
        <f t="shared" si="3"/>
        <v>1</v>
      </c>
      <c r="J35" s="23" t="b">
        <v>1</v>
      </c>
      <c r="K35" s="23" t="b">
        <f t="shared" si="4"/>
        <v>1</v>
      </c>
      <c r="L35" s="23" t="b">
        <v>1</v>
      </c>
      <c r="M35" s="23" t="b">
        <f t="shared" si="5"/>
        <v>1</v>
      </c>
      <c r="N35" s="23" t="b">
        <v>1</v>
      </c>
      <c r="O35" s="23" t="b">
        <f t="shared" si="6"/>
        <v>1</v>
      </c>
      <c r="P35" s="23" t="b">
        <v>1</v>
      </c>
      <c r="Q35" s="23" t="b">
        <f t="shared" si="7"/>
        <v>1</v>
      </c>
      <c r="R35" s="23" t="b">
        <v>1</v>
      </c>
      <c r="S35" s="23" t="b">
        <f t="shared" si="8"/>
        <v>1</v>
      </c>
      <c r="T35" s="23" t="b">
        <v>1</v>
      </c>
      <c r="U35" s="23" t="b">
        <f t="shared" si="9"/>
        <v>1</v>
      </c>
      <c r="V35" s="23" t="b">
        <v>1</v>
      </c>
      <c r="W35" s="23" t="b">
        <f t="shared" si="10"/>
        <v>1</v>
      </c>
      <c r="X35" s="23" t="b">
        <v>1</v>
      </c>
      <c r="Y35" s="23" t="b">
        <f t="shared" si="11"/>
        <v>1</v>
      </c>
      <c r="Z35" s="23" t="b">
        <v>1</v>
      </c>
      <c r="AA35" s="23" t="b">
        <f t="shared" si="12"/>
        <v>1</v>
      </c>
      <c r="AB35" s="23" t="b">
        <v>1</v>
      </c>
      <c r="AC35" s="23" t="b">
        <f t="shared" si="13"/>
        <v>1</v>
      </c>
      <c r="AD35" s="23" t="b">
        <v>1</v>
      </c>
      <c r="AF35" s="23">
        <v>0.1</v>
      </c>
      <c r="AG35" s="23">
        <f t="shared" si="16"/>
        <v>3</v>
      </c>
      <c r="AH35" s="23">
        <v>18.0</v>
      </c>
      <c r="AI35" s="23">
        <v>21.0</v>
      </c>
      <c r="AJ35" s="23">
        <f t="shared" si="17"/>
        <v>14.28571429</v>
      </c>
      <c r="BC35" s="23" t="s">
        <v>1544</v>
      </c>
      <c r="BD35" s="23" t="s">
        <v>2669</v>
      </c>
      <c r="BE35" s="23" t="b">
        <v>1</v>
      </c>
      <c r="BF35" s="23">
        <v>0.06</v>
      </c>
      <c r="BG35" s="23" t="b">
        <v>0</v>
      </c>
      <c r="BH35" s="23" t="b">
        <v>0</v>
      </c>
      <c r="BI35" s="23" t="b">
        <v>0</v>
      </c>
      <c r="BJ35" s="23" t="b">
        <v>0</v>
      </c>
      <c r="BK35" s="23" t="b">
        <v>0</v>
      </c>
      <c r="BL35" s="23" t="b">
        <v>0</v>
      </c>
      <c r="BM35" s="23" t="b">
        <v>0</v>
      </c>
      <c r="BN35" s="23" t="b">
        <v>0</v>
      </c>
      <c r="BO35" s="23" t="b">
        <v>0</v>
      </c>
      <c r="BP35" s="23" t="b">
        <v>0</v>
      </c>
      <c r="BQ35" s="23" t="b">
        <v>0</v>
      </c>
    </row>
    <row r="36" ht="15.75" customHeight="1">
      <c r="A36" s="23" t="s">
        <v>971</v>
      </c>
      <c r="B36" s="23" t="s">
        <v>2621</v>
      </c>
      <c r="C36" s="23" t="b">
        <v>1</v>
      </c>
      <c r="D36" s="23">
        <v>0.3248</v>
      </c>
      <c r="E36" s="23" t="b">
        <f t="shared" si="1"/>
        <v>0</v>
      </c>
      <c r="F36" s="23" t="b">
        <v>0</v>
      </c>
      <c r="G36" s="23" t="b">
        <f t="shared" si="2"/>
        <v>0</v>
      </c>
      <c r="H36" s="23" t="b">
        <v>0</v>
      </c>
      <c r="I36" s="23" t="b">
        <f t="shared" si="3"/>
        <v>0</v>
      </c>
      <c r="J36" s="23" t="b">
        <v>0</v>
      </c>
      <c r="K36" s="23" t="b">
        <f t="shared" si="4"/>
        <v>0</v>
      </c>
      <c r="L36" s="23" t="b">
        <v>0</v>
      </c>
      <c r="M36" s="23" t="b">
        <f t="shared" si="5"/>
        <v>0</v>
      </c>
      <c r="N36" s="23" t="b">
        <v>0</v>
      </c>
      <c r="O36" s="23" t="b">
        <f t="shared" si="6"/>
        <v>0</v>
      </c>
      <c r="P36" s="23" t="b">
        <v>0</v>
      </c>
      <c r="Q36" s="23" t="b">
        <f t="shared" si="7"/>
        <v>0</v>
      </c>
      <c r="R36" s="23" t="b">
        <v>0</v>
      </c>
      <c r="S36" s="23" t="b">
        <f t="shared" si="8"/>
        <v>0</v>
      </c>
      <c r="T36" s="23" t="b">
        <v>0</v>
      </c>
      <c r="U36" s="23" t="b">
        <f t="shared" si="9"/>
        <v>0</v>
      </c>
      <c r="V36" s="23" t="b">
        <v>0</v>
      </c>
      <c r="W36" s="23" t="b">
        <f t="shared" si="10"/>
        <v>0</v>
      </c>
      <c r="X36" s="23" t="b">
        <v>0</v>
      </c>
      <c r="Y36" s="23" t="b">
        <f t="shared" si="11"/>
        <v>0</v>
      </c>
      <c r="Z36" s="23" t="b">
        <v>0</v>
      </c>
      <c r="AA36" s="23" t="b">
        <f t="shared" si="12"/>
        <v>0</v>
      </c>
      <c r="AB36" s="23" t="b">
        <v>0</v>
      </c>
      <c r="AC36" s="23" t="b">
        <f t="shared" si="13"/>
        <v>0</v>
      </c>
      <c r="AD36" s="23" t="b">
        <v>0</v>
      </c>
      <c r="AF36" s="23">
        <v>0.15</v>
      </c>
      <c r="AG36" s="23">
        <f t="shared" si="16"/>
        <v>4</v>
      </c>
      <c r="AH36" s="23">
        <v>17.0</v>
      </c>
      <c r="AI36" s="23">
        <v>21.0</v>
      </c>
      <c r="AJ36" s="23">
        <f t="shared" si="17"/>
        <v>19.04761905</v>
      </c>
      <c r="BC36" s="23" t="s">
        <v>1552</v>
      </c>
      <c r="BD36" s="23" t="s">
        <v>2670</v>
      </c>
      <c r="BE36" s="23" t="b">
        <v>1</v>
      </c>
      <c r="BF36" s="23">
        <v>8.0E-4</v>
      </c>
      <c r="BG36" s="23" t="b">
        <v>0</v>
      </c>
      <c r="BH36" s="23" t="b">
        <v>0</v>
      </c>
      <c r="BI36" s="23" t="b">
        <v>0</v>
      </c>
      <c r="BJ36" s="23" t="b">
        <v>0</v>
      </c>
      <c r="BK36" s="23" t="b">
        <v>0</v>
      </c>
      <c r="BL36" s="23" t="b">
        <v>0</v>
      </c>
      <c r="BM36" s="23" t="b">
        <v>0</v>
      </c>
      <c r="BN36" s="23" t="b">
        <v>0</v>
      </c>
      <c r="BO36" s="23" t="b">
        <v>0</v>
      </c>
      <c r="BP36" s="23" t="b">
        <v>0</v>
      </c>
      <c r="BQ36" s="23" t="b">
        <v>0</v>
      </c>
    </row>
    <row r="37" ht="15.75" customHeight="1">
      <c r="A37" s="23" t="s">
        <v>1001</v>
      </c>
      <c r="B37" s="23" t="s">
        <v>2625</v>
      </c>
      <c r="C37" s="23" t="b">
        <v>1</v>
      </c>
      <c r="D37" s="23">
        <v>0.0015</v>
      </c>
      <c r="E37" s="23" t="b">
        <f t="shared" si="1"/>
        <v>0</v>
      </c>
      <c r="F37" s="23" t="b">
        <v>0</v>
      </c>
      <c r="G37" s="23" t="b">
        <f t="shared" si="2"/>
        <v>0</v>
      </c>
      <c r="H37" s="23" t="b">
        <v>0</v>
      </c>
      <c r="I37" s="23" t="b">
        <f t="shared" si="3"/>
        <v>0</v>
      </c>
      <c r="J37" s="23" t="b">
        <v>0</v>
      </c>
      <c r="K37" s="23" t="b">
        <f t="shared" si="4"/>
        <v>0</v>
      </c>
      <c r="L37" s="23" t="b">
        <v>0</v>
      </c>
      <c r="M37" s="23" t="b">
        <f t="shared" si="5"/>
        <v>0</v>
      </c>
      <c r="N37" s="23" t="b">
        <v>0</v>
      </c>
      <c r="O37" s="23" t="b">
        <f t="shared" si="6"/>
        <v>0</v>
      </c>
      <c r="P37" s="23" t="b">
        <v>0</v>
      </c>
      <c r="Q37" s="23" t="b">
        <f t="shared" si="7"/>
        <v>0</v>
      </c>
      <c r="R37" s="23" t="b">
        <v>0</v>
      </c>
      <c r="S37" s="23" t="b">
        <f t="shared" si="8"/>
        <v>0</v>
      </c>
      <c r="T37" s="23" t="b">
        <v>0</v>
      </c>
      <c r="U37" s="23" t="b">
        <f t="shared" si="9"/>
        <v>0</v>
      </c>
      <c r="V37" s="23" t="b">
        <v>0</v>
      </c>
      <c r="W37" s="23" t="b">
        <f t="shared" si="10"/>
        <v>0</v>
      </c>
      <c r="X37" s="23" t="b">
        <v>0</v>
      </c>
      <c r="Y37" s="23" t="b">
        <f t="shared" si="11"/>
        <v>0</v>
      </c>
      <c r="Z37" s="23" t="b">
        <v>0</v>
      </c>
      <c r="AA37" s="23" t="b">
        <f t="shared" si="12"/>
        <v>0</v>
      </c>
      <c r="AB37" s="23" t="b">
        <v>0</v>
      </c>
      <c r="AC37" s="23" t="b">
        <f t="shared" si="13"/>
        <v>0</v>
      </c>
      <c r="AD37" s="23" t="b">
        <v>0</v>
      </c>
      <c r="AF37" s="23">
        <v>0.2</v>
      </c>
      <c r="AG37" s="23">
        <f t="shared" si="16"/>
        <v>4</v>
      </c>
      <c r="AH37" s="23">
        <v>17.0</v>
      </c>
      <c r="AI37" s="23">
        <v>21.0</v>
      </c>
      <c r="AJ37" s="23">
        <f t="shared" si="17"/>
        <v>19.04761905</v>
      </c>
      <c r="BC37" s="23" t="s">
        <v>1560</v>
      </c>
      <c r="BD37" s="23" t="s">
        <v>2671</v>
      </c>
      <c r="BE37" s="23" t="b">
        <v>1</v>
      </c>
      <c r="BF37" s="23">
        <v>0.0141</v>
      </c>
      <c r="BG37" s="23" t="b">
        <v>0</v>
      </c>
      <c r="BH37" s="23" t="b">
        <v>0</v>
      </c>
      <c r="BI37" s="23" t="b">
        <v>0</v>
      </c>
      <c r="BJ37" s="23" t="b">
        <v>0</v>
      </c>
      <c r="BK37" s="23" t="b">
        <v>0</v>
      </c>
      <c r="BL37" s="23" t="b">
        <v>0</v>
      </c>
      <c r="BM37" s="23" t="b">
        <v>0</v>
      </c>
      <c r="BN37" s="23" t="b">
        <v>0</v>
      </c>
      <c r="BO37" s="23" t="b">
        <v>0</v>
      </c>
      <c r="BP37" s="23" t="b">
        <v>0</v>
      </c>
      <c r="BQ37" s="23" t="b">
        <v>0</v>
      </c>
    </row>
    <row r="38" ht="15.75" customHeight="1">
      <c r="A38" s="23" t="s">
        <v>1026</v>
      </c>
      <c r="B38" s="17" t="s">
        <v>2626</v>
      </c>
      <c r="C38" s="23" t="b">
        <v>1</v>
      </c>
      <c r="D38" s="23">
        <v>0.0207</v>
      </c>
      <c r="E38" s="23" t="b">
        <f t="shared" si="1"/>
        <v>0</v>
      </c>
      <c r="F38" s="23" t="b">
        <v>0</v>
      </c>
      <c r="G38" s="23" t="b">
        <f t="shared" si="2"/>
        <v>0</v>
      </c>
      <c r="H38" s="23" t="b">
        <v>0</v>
      </c>
      <c r="I38" s="23" t="b">
        <f t="shared" si="3"/>
        <v>0</v>
      </c>
      <c r="J38" s="23" t="b">
        <v>0</v>
      </c>
      <c r="K38" s="23" t="b">
        <f t="shared" si="4"/>
        <v>0</v>
      </c>
      <c r="L38" s="23" t="b">
        <v>0</v>
      </c>
      <c r="M38" s="23" t="b">
        <f t="shared" si="5"/>
        <v>0</v>
      </c>
      <c r="N38" s="23" t="b">
        <v>0</v>
      </c>
      <c r="O38" s="23" t="b">
        <f t="shared" si="6"/>
        <v>0</v>
      </c>
      <c r="P38" s="23" t="b">
        <v>0</v>
      </c>
      <c r="Q38" s="23" t="b">
        <f t="shared" si="7"/>
        <v>0</v>
      </c>
      <c r="R38" s="23" t="b">
        <v>0</v>
      </c>
      <c r="S38" s="23" t="b">
        <f t="shared" si="8"/>
        <v>0</v>
      </c>
      <c r="T38" s="23" t="b">
        <v>0</v>
      </c>
      <c r="U38" s="23" t="b">
        <f t="shared" si="9"/>
        <v>0</v>
      </c>
      <c r="V38" s="23" t="b">
        <v>0</v>
      </c>
      <c r="W38" s="23" t="b">
        <f t="shared" si="10"/>
        <v>0</v>
      </c>
      <c r="X38" s="23" t="b">
        <v>0</v>
      </c>
      <c r="Y38" s="23" t="b">
        <f t="shared" si="11"/>
        <v>0</v>
      </c>
      <c r="Z38" s="23" t="b">
        <v>0</v>
      </c>
      <c r="AA38" s="23" t="b">
        <f t="shared" si="12"/>
        <v>0</v>
      </c>
      <c r="AB38" s="23" t="b">
        <v>0</v>
      </c>
      <c r="AC38" s="23" t="b">
        <f t="shared" si="13"/>
        <v>0</v>
      </c>
      <c r="AD38" s="23" t="b">
        <v>0</v>
      </c>
      <c r="AF38" s="23">
        <v>0.25</v>
      </c>
      <c r="AG38" s="23">
        <f t="shared" si="16"/>
        <v>4</v>
      </c>
      <c r="AH38" s="23">
        <v>17.0</v>
      </c>
      <c r="AI38" s="23">
        <v>21.0</v>
      </c>
      <c r="AJ38" s="23">
        <f t="shared" si="17"/>
        <v>19.04761905</v>
      </c>
      <c r="BC38" s="23" t="s">
        <v>1568</v>
      </c>
      <c r="BD38" s="23" t="s">
        <v>2672</v>
      </c>
      <c r="BE38" s="23" t="b">
        <v>1</v>
      </c>
      <c r="BF38" s="23">
        <v>0.3458</v>
      </c>
      <c r="BG38" s="23" t="b">
        <v>0</v>
      </c>
      <c r="BH38" s="23" t="b">
        <v>0</v>
      </c>
      <c r="BI38" s="23" t="b">
        <v>0</v>
      </c>
      <c r="BJ38" s="23" t="b">
        <v>0</v>
      </c>
      <c r="BK38" s="23" t="b">
        <v>0</v>
      </c>
      <c r="BL38" s="23" t="b">
        <v>0</v>
      </c>
      <c r="BM38" s="23" t="b">
        <v>0</v>
      </c>
      <c r="BN38" s="23" t="b">
        <v>0</v>
      </c>
      <c r="BO38" s="23" t="b">
        <v>0</v>
      </c>
      <c r="BP38" s="23" t="b">
        <v>0</v>
      </c>
      <c r="BQ38" s="23" t="b">
        <v>0</v>
      </c>
    </row>
    <row r="39" ht="15.75" customHeight="1">
      <c r="A39" s="23" t="s">
        <v>1101</v>
      </c>
      <c r="B39" s="23" t="s">
        <v>2537</v>
      </c>
      <c r="C39" s="23" t="b">
        <v>1</v>
      </c>
      <c r="D39" s="23">
        <v>0.5696</v>
      </c>
      <c r="E39" s="23" t="b">
        <f t="shared" si="1"/>
        <v>1</v>
      </c>
      <c r="F39" s="23" t="b">
        <v>1</v>
      </c>
      <c r="G39" s="23" t="b">
        <f t="shared" si="2"/>
        <v>1</v>
      </c>
      <c r="H39" s="23" t="b">
        <v>1</v>
      </c>
      <c r="I39" s="23" t="b">
        <f t="shared" si="3"/>
        <v>1</v>
      </c>
      <c r="J39" s="23" t="b">
        <v>1</v>
      </c>
      <c r="K39" s="23" t="b">
        <f t="shared" si="4"/>
        <v>1</v>
      </c>
      <c r="L39" s="23" t="b">
        <v>1</v>
      </c>
      <c r="M39" s="23" t="b">
        <f t="shared" si="5"/>
        <v>1</v>
      </c>
      <c r="N39" s="23" t="b">
        <v>1</v>
      </c>
      <c r="O39" s="23" t="b">
        <f t="shared" si="6"/>
        <v>0</v>
      </c>
      <c r="P39" s="23" t="b">
        <v>0</v>
      </c>
      <c r="Q39" s="23" t="b">
        <f t="shared" si="7"/>
        <v>0</v>
      </c>
      <c r="R39" s="23" t="b">
        <v>0</v>
      </c>
      <c r="S39" s="23" t="b">
        <f t="shared" si="8"/>
        <v>0</v>
      </c>
      <c r="T39" s="23" t="b">
        <v>0</v>
      </c>
      <c r="U39" s="23" t="b">
        <f t="shared" si="9"/>
        <v>0</v>
      </c>
      <c r="V39" s="23" t="b">
        <v>0</v>
      </c>
      <c r="W39" s="23" t="b">
        <f t="shared" si="10"/>
        <v>0</v>
      </c>
      <c r="X39" s="23" t="b">
        <v>0</v>
      </c>
      <c r="Y39" s="23" t="b">
        <f t="shared" si="11"/>
        <v>0</v>
      </c>
      <c r="Z39" s="23" t="b">
        <v>0</v>
      </c>
      <c r="AA39" s="23" t="b">
        <f t="shared" si="12"/>
        <v>0</v>
      </c>
      <c r="AB39" s="23" t="b">
        <v>0</v>
      </c>
      <c r="AC39" s="23" t="b">
        <f t="shared" si="13"/>
        <v>0</v>
      </c>
      <c r="AD39" s="23" t="b">
        <v>0</v>
      </c>
      <c r="AF39" s="23">
        <v>0.3</v>
      </c>
      <c r="AG39" s="23">
        <f t="shared" si="16"/>
        <v>4</v>
      </c>
      <c r="AH39" s="23">
        <v>17.0</v>
      </c>
      <c r="AI39" s="23">
        <v>21.0</v>
      </c>
      <c r="AJ39" s="23">
        <f t="shared" si="17"/>
        <v>19.04761905</v>
      </c>
      <c r="BC39" s="23" t="s">
        <v>1633</v>
      </c>
      <c r="BD39" s="23" t="s">
        <v>2552</v>
      </c>
      <c r="BE39" s="23" t="b">
        <v>1</v>
      </c>
      <c r="BF39" s="23">
        <v>0.9661</v>
      </c>
      <c r="BG39" s="23" t="b">
        <v>1</v>
      </c>
      <c r="BH39" s="23" t="b">
        <v>1</v>
      </c>
      <c r="BI39" s="23" t="b">
        <v>1</v>
      </c>
      <c r="BJ39" s="23" t="b">
        <v>1</v>
      </c>
      <c r="BK39" s="23" t="b">
        <v>1</v>
      </c>
      <c r="BL39" s="23" t="b">
        <v>1</v>
      </c>
      <c r="BM39" s="23" t="b">
        <v>1</v>
      </c>
      <c r="BN39" s="23" t="b">
        <v>1</v>
      </c>
      <c r="BO39" s="23" t="b">
        <v>1</v>
      </c>
      <c r="BP39" s="23" t="b">
        <v>1</v>
      </c>
      <c r="BQ39" s="23" t="b">
        <v>1</v>
      </c>
    </row>
    <row r="40" ht="15.75" customHeight="1">
      <c r="A40" s="23" t="s">
        <v>1157</v>
      </c>
      <c r="B40" s="23" t="s">
        <v>2638</v>
      </c>
      <c r="C40" s="23" t="b">
        <v>1</v>
      </c>
      <c r="D40" s="23">
        <v>0.9105</v>
      </c>
      <c r="E40" s="23" t="b">
        <f t="shared" si="1"/>
        <v>1</v>
      </c>
      <c r="F40" s="23" t="b">
        <v>1</v>
      </c>
      <c r="G40" s="23" t="b">
        <f t="shared" si="2"/>
        <v>1</v>
      </c>
      <c r="H40" s="23" t="b">
        <v>1</v>
      </c>
      <c r="I40" s="23" t="b">
        <f t="shared" si="3"/>
        <v>1</v>
      </c>
      <c r="J40" s="23" t="b">
        <v>1</v>
      </c>
      <c r="K40" s="23" t="b">
        <f t="shared" si="4"/>
        <v>1</v>
      </c>
      <c r="L40" s="23" t="b">
        <v>1</v>
      </c>
      <c r="M40" s="23" t="b">
        <f t="shared" si="5"/>
        <v>1</v>
      </c>
      <c r="N40" s="23" t="b">
        <v>1</v>
      </c>
      <c r="O40" s="23" t="b">
        <f t="shared" si="6"/>
        <v>1</v>
      </c>
      <c r="P40" s="23" t="b">
        <v>1</v>
      </c>
      <c r="Q40" s="23" t="b">
        <f t="shared" si="7"/>
        <v>1</v>
      </c>
      <c r="R40" s="23" t="b">
        <v>1</v>
      </c>
      <c r="S40" s="23" t="b">
        <f t="shared" si="8"/>
        <v>1</v>
      </c>
      <c r="T40" s="23" t="b">
        <v>1</v>
      </c>
      <c r="U40" s="23" t="b">
        <f t="shared" si="9"/>
        <v>1</v>
      </c>
      <c r="V40" s="23" t="b">
        <v>1</v>
      </c>
      <c r="W40" s="23" t="b">
        <f t="shared" si="10"/>
        <v>1</v>
      </c>
      <c r="X40" s="23" t="b">
        <v>1</v>
      </c>
      <c r="Y40" s="23" t="b">
        <f t="shared" si="11"/>
        <v>1</v>
      </c>
      <c r="Z40" s="23" t="b">
        <v>1</v>
      </c>
      <c r="AA40" s="23" t="b">
        <f t="shared" si="12"/>
        <v>1</v>
      </c>
      <c r="AB40" s="23" t="b">
        <v>1</v>
      </c>
      <c r="AC40" s="23" t="b">
        <f t="shared" si="13"/>
        <v>0</v>
      </c>
      <c r="AD40" s="23" t="b">
        <v>0</v>
      </c>
      <c r="AF40" s="23">
        <v>0.35</v>
      </c>
      <c r="AG40" s="23">
        <f t="shared" si="16"/>
        <v>4</v>
      </c>
      <c r="AH40" s="23">
        <v>17.0</v>
      </c>
      <c r="AI40" s="23">
        <v>21.0</v>
      </c>
      <c r="AJ40" s="23">
        <f t="shared" si="17"/>
        <v>19.04761905</v>
      </c>
      <c r="BC40" s="23" t="s">
        <v>1687</v>
      </c>
      <c r="BD40" s="23" t="s">
        <v>2677</v>
      </c>
      <c r="BE40" s="23" t="b">
        <v>1</v>
      </c>
      <c r="BF40" s="23">
        <v>0.6338</v>
      </c>
      <c r="BG40" s="23" t="b">
        <v>0</v>
      </c>
      <c r="BH40" s="23" t="b">
        <v>0</v>
      </c>
      <c r="BI40" s="23" t="b">
        <v>0</v>
      </c>
      <c r="BJ40" s="23" t="b">
        <v>0</v>
      </c>
      <c r="BK40" s="23" t="b">
        <v>0</v>
      </c>
      <c r="BL40" s="23" t="b">
        <v>0</v>
      </c>
      <c r="BM40" s="23" t="b">
        <v>0</v>
      </c>
      <c r="BN40" s="23" t="b">
        <v>1</v>
      </c>
      <c r="BO40" s="23" t="b">
        <v>1</v>
      </c>
      <c r="BP40" s="23" t="b">
        <v>1</v>
      </c>
      <c r="BQ40" s="23" t="b">
        <v>1</v>
      </c>
    </row>
    <row r="41" ht="15.75" customHeight="1">
      <c r="A41" s="23" t="s">
        <v>1195</v>
      </c>
      <c r="B41" s="23" t="s">
        <v>2642</v>
      </c>
      <c r="C41" s="23" t="b">
        <v>1</v>
      </c>
      <c r="D41" s="23">
        <v>0.1584</v>
      </c>
      <c r="E41" s="23" t="b">
        <f t="shared" si="1"/>
        <v>0</v>
      </c>
      <c r="F41" s="23" t="b">
        <v>0</v>
      </c>
      <c r="G41" s="23" t="b">
        <f t="shared" si="2"/>
        <v>0</v>
      </c>
      <c r="H41" s="23" t="b">
        <v>0</v>
      </c>
      <c r="I41" s="23" t="b">
        <f t="shared" si="3"/>
        <v>0</v>
      </c>
      <c r="J41" s="23" t="b">
        <v>0</v>
      </c>
      <c r="K41" s="23" t="b">
        <f t="shared" si="4"/>
        <v>0</v>
      </c>
      <c r="L41" s="23" t="b">
        <v>0</v>
      </c>
      <c r="M41" s="23" t="b">
        <f t="shared" si="5"/>
        <v>0</v>
      </c>
      <c r="N41" s="23" t="b">
        <v>0</v>
      </c>
      <c r="O41" s="23" t="b">
        <f t="shared" si="6"/>
        <v>0</v>
      </c>
      <c r="P41" s="23" t="b">
        <v>0</v>
      </c>
      <c r="Q41" s="23" t="b">
        <f t="shared" si="7"/>
        <v>0</v>
      </c>
      <c r="R41" s="23" t="b">
        <v>0</v>
      </c>
      <c r="S41" s="23" t="b">
        <f t="shared" si="8"/>
        <v>0</v>
      </c>
      <c r="T41" s="23" t="b">
        <v>0</v>
      </c>
      <c r="U41" s="23" t="b">
        <f t="shared" si="9"/>
        <v>0</v>
      </c>
      <c r="V41" s="23" t="b">
        <v>0</v>
      </c>
      <c r="W41" s="23" t="b">
        <f t="shared" si="10"/>
        <v>0</v>
      </c>
      <c r="X41" s="23" t="b">
        <v>0</v>
      </c>
      <c r="Y41" s="23" t="b">
        <f t="shared" si="11"/>
        <v>0</v>
      </c>
      <c r="Z41" s="23" t="b">
        <v>0</v>
      </c>
      <c r="AA41" s="23" t="b">
        <f t="shared" si="12"/>
        <v>0</v>
      </c>
      <c r="AB41" s="23" t="b">
        <v>0</v>
      </c>
      <c r="AC41" s="23" t="b">
        <f t="shared" si="13"/>
        <v>0</v>
      </c>
      <c r="AD41" s="23" t="b">
        <v>0</v>
      </c>
      <c r="AF41" s="23">
        <v>0.4</v>
      </c>
      <c r="AG41" s="23">
        <f t="shared" si="16"/>
        <v>4</v>
      </c>
      <c r="AH41" s="23">
        <v>17.0</v>
      </c>
      <c r="AI41" s="23">
        <v>21.0</v>
      </c>
      <c r="AJ41" s="23">
        <f t="shared" si="17"/>
        <v>19.04761905</v>
      </c>
      <c r="BC41" s="23" t="s">
        <v>1695</v>
      </c>
      <c r="BD41" s="23" t="s">
        <v>2678</v>
      </c>
      <c r="BE41" s="23" t="b">
        <v>1</v>
      </c>
      <c r="BF41" s="23">
        <v>0.0449</v>
      </c>
      <c r="BG41" s="23" t="b">
        <v>0</v>
      </c>
      <c r="BH41" s="23" t="b">
        <v>0</v>
      </c>
      <c r="BI41" s="23" t="b">
        <v>0</v>
      </c>
      <c r="BJ41" s="23" t="b">
        <v>0</v>
      </c>
      <c r="BK41" s="23" t="b">
        <v>0</v>
      </c>
      <c r="BL41" s="23" t="b">
        <v>0</v>
      </c>
      <c r="BM41" s="23" t="b">
        <v>0</v>
      </c>
      <c r="BN41" s="23" t="b">
        <v>0</v>
      </c>
      <c r="BO41" s="23" t="b">
        <v>0</v>
      </c>
      <c r="BP41" s="23" t="b">
        <v>0</v>
      </c>
      <c r="BQ41" s="23" t="b">
        <v>0</v>
      </c>
    </row>
    <row r="42" ht="15.75" customHeight="1">
      <c r="A42" s="23" t="s">
        <v>1203</v>
      </c>
      <c r="B42" s="23" t="s">
        <v>2643</v>
      </c>
      <c r="C42" s="23" t="b">
        <v>1</v>
      </c>
      <c r="D42" s="23">
        <v>0.5439</v>
      </c>
      <c r="E42" s="23" t="b">
        <f t="shared" si="1"/>
        <v>1</v>
      </c>
      <c r="F42" s="23" t="b">
        <v>1</v>
      </c>
      <c r="G42" s="23" t="b">
        <f t="shared" si="2"/>
        <v>1</v>
      </c>
      <c r="H42" s="23" t="b">
        <v>1</v>
      </c>
      <c r="I42" s="23" t="b">
        <f t="shared" si="3"/>
        <v>1</v>
      </c>
      <c r="J42" s="23" t="b">
        <v>1</v>
      </c>
      <c r="K42" s="23" t="b">
        <f t="shared" si="4"/>
        <v>1</v>
      </c>
      <c r="L42" s="23" t="b">
        <v>1</v>
      </c>
      <c r="M42" s="23" t="b">
        <f t="shared" si="5"/>
        <v>0</v>
      </c>
      <c r="N42" s="23" t="b">
        <v>0</v>
      </c>
      <c r="O42" s="23" t="b">
        <f t="shared" si="6"/>
        <v>0</v>
      </c>
      <c r="P42" s="23" t="b">
        <v>0</v>
      </c>
      <c r="Q42" s="23" t="b">
        <f t="shared" si="7"/>
        <v>0</v>
      </c>
      <c r="R42" s="23" t="b">
        <v>0</v>
      </c>
      <c r="S42" s="23" t="b">
        <f t="shared" si="8"/>
        <v>0</v>
      </c>
      <c r="T42" s="23" t="b">
        <v>0</v>
      </c>
      <c r="U42" s="23" t="b">
        <f t="shared" si="9"/>
        <v>0</v>
      </c>
      <c r="V42" s="23" t="b">
        <v>0</v>
      </c>
      <c r="W42" s="23" t="b">
        <f t="shared" si="10"/>
        <v>0</v>
      </c>
      <c r="X42" s="23" t="b">
        <v>0</v>
      </c>
      <c r="Y42" s="23" t="b">
        <f t="shared" si="11"/>
        <v>0</v>
      </c>
      <c r="Z42" s="23" t="b">
        <v>0</v>
      </c>
      <c r="AA42" s="23" t="b">
        <f t="shared" si="12"/>
        <v>0</v>
      </c>
      <c r="AB42" s="23" t="b">
        <v>0</v>
      </c>
      <c r="AC42" s="23" t="b">
        <f t="shared" si="13"/>
        <v>0</v>
      </c>
      <c r="AD42" s="23" t="b">
        <v>0</v>
      </c>
      <c r="AF42" s="23">
        <v>0.45</v>
      </c>
      <c r="AG42" s="23">
        <f t="shared" si="16"/>
        <v>6</v>
      </c>
      <c r="AH42" s="23">
        <v>15.0</v>
      </c>
      <c r="AI42" s="23">
        <v>21.0</v>
      </c>
      <c r="AJ42" s="23">
        <f t="shared" si="17"/>
        <v>28.57142857</v>
      </c>
      <c r="BC42" s="23" t="s">
        <v>1711</v>
      </c>
      <c r="BD42" s="23" t="s">
        <v>2680</v>
      </c>
      <c r="BE42" s="23" t="b">
        <v>1</v>
      </c>
      <c r="BF42" s="23">
        <v>0.0015</v>
      </c>
      <c r="BG42" s="23" t="b">
        <v>0</v>
      </c>
      <c r="BH42" s="23" t="b">
        <v>0</v>
      </c>
      <c r="BI42" s="23" t="b">
        <v>0</v>
      </c>
      <c r="BJ42" s="23" t="b">
        <v>0</v>
      </c>
      <c r="BK42" s="23" t="b">
        <v>0</v>
      </c>
      <c r="BL42" s="23" t="b">
        <v>0</v>
      </c>
      <c r="BM42" s="23" t="b">
        <v>0</v>
      </c>
      <c r="BN42" s="23" t="b">
        <v>0</v>
      </c>
      <c r="BO42" s="23" t="b">
        <v>0</v>
      </c>
      <c r="BP42" s="23" t="b">
        <v>0</v>
      </c>
      <c r="BQ42" s="23" t="b">
        <v>0</v>
      </c>
    </row>
    <row r="43" ht="15.75" customHeight="1">
      <c r="A43" s="23" t="s">
        <v>1312</v>
      </c>
      <c r="B43" s="23" t="s">
        <v>2651</v>
      </c>
      <c r="C43" s="23" t="b">
        <v>1</v>
      </c>
      <c r="D43" s="23">
        <v>0.0017</v>
      </c>
      <c r="E43" s="23" t="b">
        <f t="shared" si="1"/>
        <v>0</v>
      </c>
      <c r="F43" s="23" t="b">
        <v>0</v>
      </c>
      <c r="G43" s="23" t="b">
        <f t="shared" si="2"/>
        <v>0</v>
      </c>
      <c r="H43" s="23" t="b">
        <v>0</v>
      </c>
      <c r="I43" s="23" t="b">
        <f t="shared" si="3"/>
        <v>0</v>
      </c>
      <c r="J43" s="23" t="b">
        <v>0</v>
      </c>
      <c r="K43" s="23" t="b">
        <f t="shared" si="4"/>
        <v>0</v>
      </c>
      <c r="L43" s="23" t="b">
        <v>0</v>
      </c>
      <c r="M43" s="23" t="b">
        <f t="shared" si="5"/>
        <v>0</v>
      </c>
      <c r="N43" s="23" t="b">
        <v>0</v>
      </c>
      <c r="O43" s="23" t="b">
        <f t="shared" si="6"/>
        <v>0</v>
      </c>
      <c r="P43" s="23" t="b">
        <v>0</v>
      </c>
      <c r="Q43" s="23" t="b">
        <f t="shared" si="7"/>
        <v>0</v>
      </c>
      <c r="R43" s="23" t="b">
        <v>0</v>
      </c>
      <c r="S43" s="23" t="b">
        <f t="shared" si="8"/>
        <v>0</v>
      </c>
      <c r="T43" s="23" t="b">
        <v>0</v>
      </c>
      <c r="U43" s="23" t="b">
        <f t="shared" si="9"/>
        <v>0</v>
      </c>
      <c r="V43" s="23" t="b">
        <v>0</v>
      </c>
      <c r="W43" s="23" t="b">
        <f t="shared" si="10"/>
        <v>0</v>
      </c>
      <c r="X43" s="23" t="b">
        <v>0</v>
      </c>
      <c r="Y43" s="23" t="b">
        <f t="shared" si="11"/>
        <v>0</v>
      </c>
      <c r="Z43" s="23" t="b">
        <v>0</v>
      </c>
      <c r="AA43" s="23" t="b">
        <f t="shared" si="12"/>
        <v>0</v>
      </c>
      <c r="AB43" s="23" t="b">
        <v>0</v>
      </c>
      <c r="AC43" s="23" t="b">
        <f t="shared" si="13"/>
        <v>0</v>
      </c>
      <c r="AD43" s="23" t="b">
        <v>0</v>
      </c>
      <c r="AF43" s="23">
        <v>0.5</v>
      </c>
      <c r="AG43" s="23">
        <f t="shared" si="16"/>
        <v>7</v>
      </c>
      <c r="AH43" s="23">
        <v>14.0</v>
      </c>
      <c r="AI43" s="23">
        <v>21.0</v>
      </c>
      <c r="AJ43" s="23">
        <f t="shared" si="17"/>
        <v>33.33333333</v>
      </c>
      <c r="BC43" s="23" t="s">
        <v>1719</v>
      </c>
      <c r="BD43" s="23" t="s">
        <v>2681</v>
      </c>
      <c r="BE43" s="23" t="b">
        <v>1</v>
      </c>
      <c r="BF43" s="23">
        <v>0.9562</v>
      </c>
      <c r="BG43" s="23" t="b">
        <v>1</v>
      </c>
      <c r="BH43" s="23" t="b">
        <v>1</v>
      </c>
      <c r="BI43" s="23" t="b">
        <v>1</v>
      </c>
      <c r="BJ43" s="23" t="b">
        <v>1</v>
      </c>
      <c r="BK43" s="23" t="b">
        <v>1</v>
      </c>
      <c r="BL43" s="23" t="b">
        <v>1</v>
      </c>
      <c r="BM43" s="23" t="b">
        <v>1</v>
      </c>
      <c r="BN43" s="23" t="b">
        <v>1</v>
      </c>
      <c r="BO43" s="23" t="b">
        <v>1</v>
      </c>
      <c r="BP43" s="23" t="b">
        <v>1</v>
      </c>
      <c r="BQ43" s="23" t="b">
        <v>1</v>
      </c>
    </row>
    <row r="44" ht="15.75" customHeight="1">
      <c r="A44" s="23" t="s">
        <v>1320</v>
      </c>
      <c r="B44" s="23" t="s">
        <v>2652</v>
      </c>
      <c r="C44" s="23" t="b">
        <v>1</v>
      </c>
      <c r="D44" s="23">
        <v>0.6957</v>
      </c>
      <c r="E44" s="23" t="b">
        <f t="shared" si="1"/>
        <v>1</v>
      </c>
      <c r="F44" s="23" t="b">
        <v>1</v>
      </c>
      <c r="G44" s="23" t="b">
        <f t="shared" si="2"/>
        <v>1</v>
      </c>
      <c r="H44" s="23" t="b">
        <v>1</v>
      </c>
      <c r="I44" s="23" t="b">
        <f t="shared" si="3"/>
        <v>1</v>
      </c>
      <c r="J44" s="23" t="b">
        <v>1</v>
      </c>
      <c r="K44" s="23" t="b">
        <f t="shared" si="4"/>
        <v>1</v>
      </c>
      <c r="L44" s="23" t="b">
        <v>1</v>
      </c>
      <c r="M44" s="23" t="b">
        <f t="shared" si="5"/>
        <v>1</v>
      </c>
      <c r="N44" s="23" t="b">
        <v>1</v>
      </c>
      <c r="O44" s="23" t="b">
        <f t="shared" si="6"/>
        <v>1</v>
      </c>
      <c r="P44" s="23" t="b">
        <v>1</v>
      </c>
      <c r="Q44" s="23" t="b">
        <f t="shared" si="7"/>
        <v>1</v>
      </c>
      <c r="R44" s="23" t="b">
        <v>1</v>
      </c>
      <c r="S44" s="23" t="b">
        <f t="shared" si="8"/>
        <v>0</v>
      </c>
      <c r="T44" s="23" t="b">
        <v>0</v>
      </c>
      <c r="U44" s="23" t="b">
        <f t="shared" si="9"/>
        <v>0</v>
      </c>
      <c r="V44" s="23" t="b">
        <v>0</v>
      </c>
      <c r="W44" s="23" t="b">
        <f t="shared" si="10"/>
        <v>0</v>
      </c>
      <c r="X44" s="23" t="b">
        <v>0</v>
      </c>
      <c r="Y44" s="23" t="b">
        <f t="shared" si="11"/>
        <v>0</v>
      </c>
      <c r="Z44" s="23" t="b">
        <v>0</v>
      </c>
      <c r="AA44" s="23" t="b">
        <f t="shared" si="12"/>
        <v>0</v>
      </c>
      <c r="AB44" s="23" t="b">
        <v>0</v>
      </c>
      <c r="AC44" s="23" t="b">
        <f t="shared" si="13"/>
        <v>0</v>
      </c>
      <c r="AD44" s="23" t="b">
        <v>0</v>
      </c>
      <c r="AF44" s="23">
        <v>0.55</v>
      </c>
      <c r="AG44" s="23">
        <f t="shared" si="16"/>
        <v>7</v>
      </c>
      <c r="AH44" s="23">
        <v>14.0</v>
      </c>
      <c r="AI44" s="23">
        <v>21.0</v>
      </c>
      <c r="AJ44" s="23">
        <f t="shared" si="17"/>
        <v>33.33333333</v>
      </c>
      <c r="BC44" s="23" t="s">
        <v>1727</v>
      </c>
      <c r="BD44" s="23" t="s">
        <v>2682</v>
      </c>
      <c r="BE44" s="23" t="b">
        <v>1</v>
      </c>
      <c r="BF44" s="23">
        <v>0.0301</v>
      </c>
      <c r="BG44" s="23" t="b">
        <v>0</v>
      </c>
      <c r="BH44" s="23" t="b">
        <v>0</v>
      </c>
      <c r="BI44" s="23" t="b">
        <v>0</v>
      </c>
      <c r="BJ44" s="23" t="b">
        <v>0</v>
      </c>
      <c r="BK44" s="23" t="b">
        <v>0</v>
      </c>
      <c r="BL44" s="23" t="b">
        <v>0</v>
      </c>
      <c r="BM44" s="23" t="b">
        <v>0</v>
      </c>
      <c r="BN44" s="23" t="b">
        <v>0</v>
      </c>
      <c r="BO44" s="23" t="b">
        <v>0</v>
      </c>
      <c r="BP44" s="23" t="b">
        <v>0</v>
      </c>
      <c r="BQ44" s="23" t="b">
        <v>0</v>
      </c>
    </row>
    <row r="45" ht="15.75" customHeight="1">
      <c r="A45" s="23" t="s">
        <v>1411</v>
      </c>
      <c r="B45" s="23" t="s">
        <v>2655</v>
      </c>
      <c r="C45" s="23" t="b">
        <v>1</v>
      </c>
      <c r="D45" s="23">
        <v>0.322</v>
      </c>
      <c r="E45" s="23" t="b">
        <f t="shared" si="1"/>
        <v>0</v>
      </c>
      <c r="F45" s="23" t="b">
        <v>0</v>
      </c>
      <c r="G45" s="23" t="b">
        <f t="shared" si="2"/>
        <v>0</v>
      </c>
      <c r="H45" s="23" t="b">
        <v>0</v>
      </c>
      <c r="I45" s="23" t="b">
        <f t="shared" si="3"/>
        <v>0</v>
      </c>
      <c r="J45" s="23" t="b">
        <v>0</v>
      </c>
      <c r="K45" s="23" t="b">
        <f t="shared" si="4"/>
        <v>0</v>
      </c>
      <c r="L45" s="23" t="b">
        <v>0</v>
      </c>
      <c r="M45" s="23" t="b">
        <f t="shared" si="5"/>
        <v>0</v>
      </c>
      <c r="N45" s="23" t="b">
        <v>0</v>
      </c>
      <c r="O45" s="23" t="b">
        <f t="shared" si="6"/>
        <v>0</v>
      </c>
      <c r="P45" s="23" t="b">
        <v>0</v>
      </c>
      <c r="Q45" s="23" t="b">
        <f t="shared" si="7"/>
        <v>0</v>
      </c>
      <c r="R45" s="23" t="b">
        <v>0</v>
      </c>
      <c r="S45" s="23" t="b">
        <f t="shared" si="8"/>
        <v>0</v>
      </c>
      <c r="T45" s="23" t="b">
        <v>0</v>
      </c>
      <c r="U45" s="23" t="b">
        <f t="shared" si="9"/>
        <v>0</v>
      </c>
      <c r="V45" s="23" t="b">
        <v>0</v>
      </c>
      <c r="W45" s="23" t="b">
        <f t="shared" si="10"/>
        <v>0</v>
      </c>
      <c r="X45" s="23" t="b">
        <v>0</v>
      </c>
      <c r="Y45" s="23" t="b">
        <f t="shared" si="11"/>
        <v>0</v>
      </c>
      <c r="Z45" s="23" t="b">
        <v>0</v>
      </c>
      <c r="AA45" s="23" t="b">
        <f t="shared" si="12"/>
        <v>0</v>
      </c>
      <c r="AB45" s="23" t="b">
        <v>0</v>
      </c>
      <c r="AC45" s="23" t="b">
        <f t="shared" si="13"/>
        <v>0</v>
      </c>
      <c r="AD45" s="23" t="b">
        <v>0</v>
      </c>
      <c r="AF45" s="23">
        <v>0.6</v>
      </c>
      <c r="AG45" s="23">
        <f t="shared" si="16"/>
        <v>7</v>
      </c>
      <c r="AH45" s="23">
        <v>14.0</v>
      </c>
      <c r="AI45" s="23">
        <v>21.0</v>
      </c>
      <c r="AJ45" s="23">
        <f t="shared" si="17"/>
        <v>33.33333333</v>
      </c>
      <c r="BC45" s="23" t="s">
        <v>1808</v>
      </c>
      <c r="BD45" s="23" t="s">
        <v>2554</v>
      </c>
      <c r="BE45" s="23" t="b">
        <v>1</v>
      </c>
      <c r="BF45" s="23">
        <v>0.18</v>
      </c>
      <c r="BG45" s="23" t="b">
        <v>0</v>
      </c>
      <c r="BH45" s="23" t="b">
        <v>0</v>
      </c>
      <c r="BI45" s="23" t="b">
        <v>0</v>
      </c>
      <c r="BJ45" s="23" t="b">
        <v>0</v>
      </c>
      <c r="BK45" s="23" t="b">
        <v>0</v>
      </c>
      <c r="BL45" s="23" t="b">
        <v>0</v>
      </c>
      <c r="BM45" s="23" t="b">
        <v>0</v>
      </c>
      <c r="BN45" s="23" t="b">
        <v>0</v>
      </c>
      <c r="BO45" s="23" t="b">
        <v>0</v>
      </c>
      <c r="BP45" s="23" t="b">
        <v>0</v>
      </c>
      <c r="BQ45" s="23" t="b">
        <v>0</v>
      </c>
    </row>
    <row r="46" ht="15.75" customHeight="1">
      <c r="A46" s="23" t="s">
        <v>1436</v>
      </c>
      <c r="B46" s="23" t="s">
        <v>2548</v>
      </c>
      <c r="C46" s="23" t="b">
        <v>1</v>
      </c>
      <c r="D46" s="23">
        <v>0.2502</v>
      </c>
      <c r="E46" s="23" t="b">
        <f t="shared" si="1"/>
        <v>0</v>
      </c>
      <c r="F46" s="23" t="b">
        <v>0</v>
      </c>
      <c r="G46" s="23" t="b">
        <f t="shared" si="2"/>
        <v>0</v>
      </c>
      <c r="H46" s="23" t="b">
        <v>0</v>
      </c>
      <c r="I46" s="23" t="b">
        <f t="shared" si="3"/>
        <v>0</v>
      </c>
      <c r="J46" s="23" t="b">
        <v>0</v>
      </c>
      <c r="K46" s="23" t="b">
        <f t="shared" si="4"/>
        <v>0</v>
      </c>
      <c r="L46" s="23" t="b">
        <v>0</v>
      </c>
      <c r="M46" s="23" t="b">
        <f t="shared" si="5"/>
        <v>0</v>
      </c>
      <c r="N46" s="23" t="b">
        <v>0</v>
      </c>
      <c r="O46" s="23" t="b">
        <f t="shared" si="6"/>
        <v>0</v>
      </c>
      <c r="P46" s="23" t="b">
        <v>0</v>
      </c>
      <c r="Q46" s="23" t="b">
        <f t="shared" si="7"/>
        <v>0</v>
      </c>
      <c r="R46" s="23" t="b">
        <v>0</v>
      </c>
      <c r="S46" s="23" t="b">
        <f t="shared" si="8"/>
        <v>0</v>
      </c>
      <c r="T46" s="23" t="b">
        <v>0</v>
      </c>
      <c r="U46" s="23" t="b">
        <f t="shared" si="9"/>
        <v>0</v>
      </c>
      <c r="V46" s="23" t="b">
        <v>0</v>
      </c>
      <c r="W46" s="23" t="b">
        <f t="shared" si="10"/>
        <v>0</v>
      </c>
      <c r="X46" s="23" t="b">
        <v>0</v>
      </c>
      <c r="Y46" s="23" t="b">
        <f t="shared" si="11"/>
        <v>0</v>
      </c>
      <c r="Z46" s="23" t="b">
        <v>0</v>
      </c>
      <c r="AA46" s="23" t="b">
        <f t="shared" si="12"/>
        <v>0</v>
      </c>
      <c r="AB46" s="23" t="b">
        <v>0</v>
      </c>
      <c r="AC46" s="23" t="b">
        <f t="shared" si="13"/>
        <v>0</v>
      </c>
      <c r="AD46" s="23" t="b">
        <v>0</v>
      </c>
      <c r="BC46" s="23" t="s">
        <v>1821</v>
      </c>
      <c r="BD46" s="23" t="s">
        <v>2687</v>
      </c>
      <c r="BE46" s="23" t="b">
        <v>1</v>
      </c>
      <c r="BF46" s="23">
        <v>0.7062</v>
      </c>
      <c r="BG46" s="23" t="b">
        <v>0</v>
      </c>
      <c r="BH46" s="23" t="b">
        <v>0</v>
      </c>
      <c r="BI46" s="23" t="b">
        <v>0</v>
      </c>
      <c r="BJ46" s="23" t="b">
        <v>0</v>
      </c>
      <c r="BK46" s="23" t="b">
        <v>0</v>
      </c>
      <c r="BL46" s="23" t="b">
        <v>1</v>
      </c>
      <c r="BM46" s="23" t="b">
        <v>1</v>
      </c>
      <c r="BN46" s="23" t="b">
        <v>1</v>
      </c>
      <c r="BO46" s="23" t="b">
        <v>1</v>
      </c>
      <c r="BP46" s="23" t="b">
        <v>1</v>
      </c>
      <c r="BQ46" s="23" t="b">
        <v>1</v>
      </c>
    </row>
    <row r="47" ht="15.75" customHeight="1">
      <c r="A47" s="23" t="s">
        <v>1446</v>
      </c>
      <c r="B47" s="23" t="s">
        <v>2550</v>
      </c>
      <c r="C47" s="23" t="b">
        <v>1</v>
      </c>
      <c r="D47" s="23">
        <v>0.0365</v>
      </c>
      <c r="E47" s="23" t="b">
        <f t="shared" si="1"/>
        <v>0</v>
      </c>
      <c r="F47" s="23" t="b">
        <v>0</v>
      </c>
      <c r="G47" s="23" t="b">
        <f t="shared" si="2"/>
        <v>0</v>
      </c>
      <c r="H47" s="23" t="b">
        <v>0</v>
      </c>
      <c r="I47" s="23" t="b">
        <f t="shared" si="3"/>
        <v>0</v>
      </c>
      <c r="J47" s="23" t="b">
        <v>0</v>
      </c>
      <c r="K47" s="23" t="b">
        <f t="shared" si="4"/>
        <v>0</v>
      </c>
      <c r="L47" s="23" t="b">
        <v>0</v>
      </c>
      <c r="M47" s="23" t="b">
        <f t="shared" si="5"/>
        <v>0</v>
      </c>
      <c r="N47" s="23" t="b">
        <v>0</v>
      </c>
      <c r="O47" s="23" t="b">
        <f t="shared" si="6"/>
        <v>0</v>
      </c>
      <c r="P47" s="23" t="b">
        <v>0</v>
      </c>
      <c r="Q47" s="23" t="b">
        <f t="shared" si="7"/>
        <v>0</v>
      </c>
      <c r="R47" s="23" t="b">
        <v>0</v>
      </c>
      <c r="S47" s="23" t="b">
        <f t="shared" si="8"/>
        <v>0</v>
      </c>
      <c r="T47" s="23" t="b">
        <v>0</v>
      </c>
      <c r="U47" s="23" t="b">
        <f t="shared" si="9"/>
        <v>0</v>
      </c>
      <c r="V47" s="23" t="b">
        <v>0</v>
      </c>
      <c r="W47" s="23" t="b">
        <f t="shared" si="10"/>
        <v>0</v>
      </c>
      <c r="X47" s="23" t="b">
        <v>0</v>
      </c>
      <c r="Y47" s="23" t="b">
        <f t="shared" si="11"/>
        <v>0</v>
      </c>
      <c r="Z47" s="23" t="b">
        <v>0</v>
      </c>
      <c r="AA47" s="23" t="b">
        <f t="shared" si="12"/>
        <v>0</v>
      </c>
      <c r="AB47" s="23" t="b">
        <v>0</v>
      </c>
      <c r="AC47" s="23" t="b">
        <f t="shared" si="13"/>
        <v>0</v>
      </c>
      <c r="AD47" s="23" t="b">
        <v>0</v>
      </c>
      <c r="BC47" s="23" t="s">
        <v>1957</v>
      </c>
      <c r="BD47" s="23" t="s">
        <v>2558</v>
      </c>
      <c r="BE47" s="23" t="b">
        <v>1</v>
      </c>
      <c r="BF47" s="23">
        <v>0.8649</v>
      </c>
      <c r="BG47" s="23" t="b">
        <v>0</v>
      </c>
      <c r="BH47" s="23" t="b">
        <v>0</v>
      </c>
      <c r="BI47" s="23" t="b">
        <v>1</v>
      </c>
      <c r="BJ47" s="23" t="b">
        <v>1</v>
      </c>
      <c r="BK47" s="23" t="b">
        <v>1</v>
      </c>
      <c r="BL47" s="23" t="b">
        <v>1</v>
      </c>
      <c r="BM47" s="23" t="b">
        <v>1</v>
      </c>
      <c r="BN47" s="23" t="b">
        <v>1</v>
      </c>
      <c r="BO47" s="23" t="b">
        <v>1</v>
      </c>
      <c r="BP47" s="23" t="b">
        <v>1</v>
      </c>
      <c r="BQ47" s="23" t="b">
        <v>1</v>
      </c>
    </row>
    <row r="48" ht="15.75" customHeight="1">
      <c r="A48" s="23" t="s">
        <v>1461</v>
      </c>
      <c r="B48" s="23" t="s">
        <v>2660</v>
      </c>
      <c r="C48" s="23" t="b">
        <v>1</v>
      </c>
      <c r="D48" s="23">
        <v>0.0063</v>
      </c>
      <c r="E48" s="23" t="b">
        <f t="shared" si="1"/>
        <v>0</v>
      </c>
      <c r="F48" s="23" t="b">
        <v>0</v>
      </c>
      <c r="G48" s="23" t="b">
        <f t="shared" si="2"/>
        <v>0</v>
      </c>
      <c r="H48" s="23" t="b">
        <v>0</v>
      </c>
      <c r="I48" s="23" t="b">
        <f t="shared" si="3"/>
        <v>0</v>
      </c>
      <c r="J48" s="23" t="b">
        <v>0</v>
      </c>
      <c r="K48" s="23" t="b">
        <f t="shared" si="4"/>
        <v>0</v>
      </c>
      <c r="L48" s="23" t="b">
        <v>0</v>
      </c>
      <c r="M48" s="23" t="b">
        <f t="shared" si="5"/>
        <v>0</v>
      </c>
      <c r="N48" s="23" t="b">
        <v>0</v>
      </c>
      <c r="O48" s="23" t="b">
        <f t="shared" si="6"/>
        <v>0</v>
      </c>
      <c r="P48" s="23" t="b">
        <v>0</v>
      </c>
      <c r="Q48" s="23" t="b">
        <f t="shared" si="7"/>
        <v>0</v>
      </c>
      <c r="R48" s="23" t="b">
        <v>0</v>
      </c>
      <c r="S48" s="23" t="b">
        <f t="shared" si="8"/>
        <v>0</v>
      </c>
      <c r="T48" s="23" t="b">
        <v>0</v>
      </c>
      <c r="U48" s="23" t="b">
        <f t="shared" si="9"/>
        <v>0</v>
      </c>
      <c r="V48" s="23" t="b">
        <v>0</v>
      </c>
      <c r="W48" s="23" t="b">
        <f t="shared" si="10"/>
        <v>0</v>
      </c>
      <c r="X48" s="23" t="b">
        <v>0</v>
      </c>
      <c r="Y48" s="23" t="b">
        <f t="shared" si="11"/>
        <v>0</v>
      </c>
      <c r="Z48" s="23" t="b">
        <v>0</v>
      </c>
      <c r="AA48" s="23" t="b">
        <f t="shared" si="12"/>
        <v>0</v>
      </c>
      <c r="AB48" s="23" t="b">
        <v>0</v>
      </c>
      <c r="AC48" s="23" t="b">
        <f t="shared" si="13"/>
        <v>0</v>
      </c>
      <c r="AD48" s="23" t="b">
        <v>0</v>
      </c>
      <c r="BC48" s="23" t="s">
        <v>1965</v>
      </c>
      <c r="BD48" s="23" t="s">
        <v>2560</v>
      </c>
      <c r="BE48" s="23" t="b">
        <v>1</v>
      </c>
      <c r="BF48" s="23">
        <v>0.6587</v>
      </c>
      <c r="BG48" s="23" t="b">
        <v>0</v>
      </c>
      <c r="BH48" s="23" t="b">
        <v>0</v>
      </c>
      <c r="BI48" s="23" t="b">
        <v>0</v>
      </c>
      <c r="BJ48" s="23" t="b">
        <v>0</v>
      </c>
      <c r="BK48" s="23" t="b">
        <v>0</v>
      </c>
      <c r="BL48" s="23" t="b">
        <v>0</v>
      </c>
      <c r="BM48" s="23" t="b">
        <v>1</v>
      </c>
      <c r="BN48" s="23" t="b">
        <v>1</v>
      </c>
      <c r="BO48" s="23" t="b">
        <v>1</v>
      </c>
      <c r="BP48" s="23" t="b">
        <v>1</v>
      </c>
      <c r="BQ48" s="23" t="b">
        <v>1</v>
      </c>
    </row>
    <row r="49" ht="15.75" customHeight="1">
      <c r="A49" s="23" t="s">
        <v>1482</v>
      </c>
      <c r="B49" s="23" t="s">
        <v>2724</v>
      </c>
      <c r="C49" s="23" t="b">
        <v>0</v>
      </c>
      <c r="D49" s="23">
        <v>2.0E-4</v>
      </c>
      <c r="E49" s="23" t="b">
        <f t="shared" si="1"/>
        <v>0</v>
      </c>
      <c r="F49" s="23" t="b">
        <v>1</v>
      </c>
      <c r="G49" s="23" t="b">
        <f t="shared" si="2"/>
        <v>0</v>
      </c>
      <c r="H49" s="23" t="b">
        <v>1</v>
      </c>
      <c r="I49" s="23" t="b">
        <f t="shared" si="3"/>
        <v>0</v>
      </c>
      <c r="J49" s="23" t="b">
        <v>1</v>
      </c>
      <c r="K49" s="23" t="b">
        <f t="shared" si="4"/>
        <v>0</v>
      </c>
      <c r="L49" s="23" t="b">
        <v>1</v>
      </c>
      <c r="M49" s="23" t="b">
        <f t="shared" si="5"/>
        <v>0</v>
      </c>
      <c r="N49" s="23" t="b">
        <v>1</v>
      </c>
      <c r="O49" s="23" t="b">
        <f t="shared" si="6"/>
        <v>0</v>
      </c>
      <c r="P49" s="23" t="b">
        <v>1</v>
      </c>
      <c r="Q49" s="23" t="b">
        <f t="shared" si="7"/>
        <v>0</v>
      </c>
      <c r="R49" s="23" t="b">
        <v>1</v>
      </c>
      <c r="S49" s="23" t="b">
        <f t="shared" si="8"/>
        <v>0</v>
      </c>
      <c r="T49" s="23" t="b">
        <v>1</v>
      </c>
      <c r="U49" s="23" t="b">
        <f t="shared" si="9"/>
        <v>0</v>
      </c>
      <c r="V49" s="23" t="b">
        <v>1</v>
      </c>
      <c r="W49" s="23" t="b">
        <f t="shared" si="10"/>
        <v>0</v>
      </c>
      <c r="X49" s="23" t="b">
        <v>1</v>
      </c>
      <c r="Y49" s="23" t="b">
        <f t="shared" si="11"/>
        <v>0</v>
      </c>
      <c r="Z49" s="23" t="b">
        <v>1</v>
      </c>
      <c r="AA49" s="23" t="b">
        <f t="shared" si="12"/>
        <v>0</v>
      </c>
      <c r="AB49" s="23" t="b">
        <v>1</v>
      </c>
      <c r="AC49" s="23" t="b">
        <f t="shared" si="13"/>
        <v>0</v>
      </c>
      <c r="AD49" s="23" t="b">
        <v>1</v>
      </c>
      <c r="AF49" s="17" t="s">
        <v>2576</v>
      </c>
      <c r="BC49" s="23" t="s">
        <v>1971</v>
      </c>
      <c r="BD49" s="23" t="s">
        <v>2562</v>
      </c>
      <c r="BE49" s="23" t="b">
        <v>1</v>
      </c>
      <c r="BF49" s="23">
        <v>0.9821</v>
      </c>
      <c r="BG49" s="23" t="b">
        <v>1</v>
      </c>
      <c r="BH49" s="23" t="b">
        <v>1</v>
      </c>
      <c r="BI49" s="23" t="b">
        <v>1</v>
      </c>
      <c r="BJ49" s="23" t="b">
        <v>1</v>
      </c>
      <c r="BK49" s="23" t="b">
        <v>1</v>
      </c>
      <c r="BL49" s="23" t="b">
        <v>1</v>
      </c>
      <c r="BM49" s="23" t="b">
        <v>1</v>
      </c>
      <c r="BN49" s="23" t="b">
        <v>1</v>
      </c>
      <c r="BO49" s="23" t="b">
        <v>1</v>
      </c>
      <c r="BP49" s="23" t="b">
        <v>1</v>
      </c>
      <c r="BQ49" s="23" t="b">
        <v>1</v>
      </c>
    </row>
    <row r="50" ht="15.75" customHeight="1">
      <c r="A50" s="23" t="s">
        <v>1490</v>
      </c>
      <c r="B50" s="23" t="s">
        <v>2663</v>
      </c>
      <c r="C50" s="23" t="b">
        <v>1</v>
      </c>
      <c r="D50" s="23">
        <v>0.1021</v>
      </c>
      <c r="E50" s="23" t="b">
        <f t="shared" si="1"/>
        <v>0</v>
      </c>
      <c r="F50" s="23" t="b">
        <v>0</v>
      </c>
      <c r="G50" s="23" t="b">
        <f t="shared" si="2"/>
        <v>0</v>
      </c>
      <c r="H50" s="23" t="b">
        <v>0</v>
      </c>
      <c r="I50" s="23" t="b">
        <f t="shared" si="3"/>
        <v>0</v>
      </c>
      <c r="J50" s="23" t="b">
        <v>0</v>
      </c>
      <c r="K50" s="23" t="b">
        <f t="shared" si="4"/>
        <v>0</v>
      </c>
      <c r="L50" s="23" t="b">
        <v>0</v>
      </c>
      <c r="M50" s="23" t="b">
        <f t="shared" si="5"/>
        <v>0</v>
      </c>
      <c r="N50" s="23" t="b">
        <v>0</v>
      </c>
      <c r="O50" s="23" t="b">
        <f t="shared" si="6"/>
        <v>0</v>
      </c>
      <c r="P50" s="23" t="b">
        <v>0</v>
      </c>
      <c r="Q50" s="23" t="b">
        <f t="shared" si="7"/>
        <v>0</v>
      </c>
      <c r="R50" s="23" t="b">
        <v>0</v>
      </c>
      <c r="S50" s="23" t="b">
        <f t="shared" si="8"/>
        <v>0</v>
      </c>
      <c r="T50" s="23" t="b">
        <v>0</v>
      </c>
      <c r="U50" s="23" t="b">
        <f t="shared" si="9"/>
        <v>0</v>
      </c>
      <c r="V50" s="23" t="b">
        <v>0</v>
      </c>
      <c r="W50" s="23" t="b">
        <f t="shared" si="10"/>
        <v>0</v>
      </c>
      <c r="X50" s="23" t="b">
        <v>0</v>
      </c>
      <c r="Y50" s="23" t="b">
        <f t="shared" si="11"/>
        <v>0</v>
      </c>
      <c r="Z50" s="23" t="b">
        <v>0</v>
      </c>
      <c r="AA50" s="23" t="b">
        <f t="shared" si="12"/>
        <v>0</v>
      </c>
      <c r="AB50" s="23" t="b">
        <v>0</v>
      </c>
      <c r="AC50" s="23" t="b">
        <f t="shared" si="13"/>
        <v>0</v>
      </c>
      <c r="AD50" s="23" t="b">
        <v>0</v>
      </c>
      <c r="AG50" s="23" t="s">
        <v>2505</v>
      </c>
      <c r="AH50" s="23" t="s">
        <v>2506</v>
      </c>
      <c r="AI50" s="23" t="s">
        <v>2507</v>
      </c>
      <c r="AJ50" s="23" t="s">
        <v>2508</v>
      </c>
      <c r="BC50" s="23" t="s">
        <v>1978</v>
      </c>
      <c r="BD50" s="23" t="s">
        <v>2564</v>
      </c>
      <c r="BE50" s="23" t="b">
        <v>1</v>
      </c>
      <c r="BF50" s="23">
        <v>0.0211</v>
      </c>
      <c r="BG50" s="23" t="b">
        <v>0</v>
      </c>
      <c r="BH50" s="23" t="b">
        <v>0</v>
      </c>
      <c r="BI50" s="23" t="b">
        <v>0</v>
      </c>
      <c r="BJ50" s="23" t="b">
        <v>0</v>
      </c>
      <c r="BK50" s="23" t="b">
        <v>0</v>
      </c>
      <c r="BL50" s="23" t="b">
        <v>0</v>
      </c>
      <c r="BM50" s="23" t="b">
        <v>0</v>
      </c>
      <c r="BN50" s="23" t="b">
        <v>0</v>
      </c>
      <c r="BO50" s="23" t="b">
        <v>0</v>
      </c>
      <c r="BP50" s="23" t="b">
        <v>0</v>
      </c>
      <c r="BQ50" s="23" t="b">
        <v>0</v>
      </c>
    </row>
    <row r="51" ht="15.75" customHeight="1">
      <c r="A51" s="23" t="s">
        <v>1511</v>
      </c>
      <c r="B51" s="23" t="s">
        <v>2666</v>
      </c>
      <c r="C51" s="23" t="b">
        <v>1</v>
      </c>
      <c r="D51" s="23">
        <v>0.0078</v>
      </c>
      <c r="E51" s="23" t="b">
        <f t="shared" si="1"/>
        <v>0</v>
      </c>
      <c r="F51" s="23" t="b">
        <v>0</v>
      </c>
      <c r="G51" s="23" t="b">
        <f t="shared" si="2"/>
        <v>0</v>
      </c>
      <c r="H51" s="23" t="b">
        <v>0</v>
      </c>
      <c r="I51" s="23" t="b">
        <f t="shared" si="3"/>
        <v>0</v>
      </c>
      <c r="J51" s="23" t="b">
        <v>0</v>
      </c>
      <c r="K51" s="23" t="b">
        <f t="shared" si="4"/>
        <v>0</v>
      </c>
      <c r="L51" s="23" t="b">
        <v>0</v>
      </c>
      <c r="M51" s="23" t="b">
        <f t="shared" si="5"/>
        <v>0</v>
      </c>
      <c r="N51" s="23" t="b">
        <v>0</v>
      </c>
      <c r="O51" s="23" t="b">
        <f t="shared" si="6"/>
        <v>0</v>
      </c>
      <c r="P51" s="23" t="b">
        <v>0</v>
      </c>
      <c r="Q51" s="23" t="b">
        <f t="shared" si="7"/>
        <v>0</v>
      </c>
      <c r="R51" s="23" t="b">
        <v>0</v>
      </c>
      <c r="S51" s="23" t="b">
        <f t="shared" si="8"/>
        <v>0</v>
      </c>
      <c r="T51" s="23" t="b">
        <v>0</v>
      </c>
      <c r="U51" s="23" t="b">
        <f t="shared" si="9"/>
        <v>0</v>
      </c>
      <c r="V51" s="23" t="b">
        <v>0</v>
      </c>
      <c r="W51" s="23" t="b">
        <f t="shared" si="10"/>
        <v>0</v>
      </c>
      <c r="X51" s="23" t="b">
        <v>0</v>
      </c>
      <c r="Y51" s="23" t="b">
        <f t="shared" si="11"/>
        <v>0</v>
      </c>
      <c r="Z51" s="23" t="b">
        <v>0</v>
      </c>
      <c r="AA51" s="23" t="b">
        <f t="shared" si="12"/>
        <v>0</v>
      </c>
      <c r="AB51" s="23" t="b">
        <v>0</v>
      </c>
      <c r="AC51" s="23" t="b">
        <f t="shared" si="13"/>
        <v>0</v>
      </c>
      <c r="AD51" s="23" t="b">
        <v>0</v>
      </c>
      <c r="AF51" s="23">
        <v>0.95</v>
      </c>
      <c r="AG51" s="23">
        <f t="shared" ref="AG51:AG61" si="18">AI51-AH51</f>
        <v>5</v>
      </c>
      <c r="AH51" s="23">
        <v>59.0</v>
      </c>
      <c r="AI51" s="23">
        <v>64.0</v>
      </c>
      <c r="AJ51" s="23">
        <f t="shared" ref="AJ51:AJ61" si="19">AG51/AI51*100</f>
        <v>7.8125</v>
      </c>
      <c r="BC51" s="23" t="s">
        <v>1994</v>
      </c>
      <c r="BD51" s="23" t="s">
        <v>2694</v>
      </c>
      <c r="BE51" s="23" t="b">
        <v>1</v>
      </c>
      <c r="BF51" s="23">
        <v>0.4635</v>
      </c>
      <c r="BG51" s="23" t="b">
        <v>0</v>
      </c>
      <c r="BH51" s="23" t="b">
        <v>0</v>
      </c>
      <c r="BI51" s="23" t="b">
        <v>0</v>
      </c>
      <c r="BJ51" s="23" t="b">
        <v>0</v>
      </c>
      <c r="BK51" s="23" t="b">
        <v>0</v>
      </c>
      <c r="BL51" s="23" t="b">
        <v>0</v>
      </c>
      <c r="BM51" s="23" t="b">
        <v>0</v>
      </c>
      <c r="BN51" s="23" t="b">
        <v>0</v>
      </c>
      <c r="BO51" s="23" t="b">
        <v>0</v>
      </c>
      <c r="BP51" s="23" t="b">
        <v>0</v>
      </c>
      <c r="BQ51" s="23" t="b">
        <v>1</v>
      </c>
    </row>
    <row r="52" ht="15.75" customHeight="1">
      <c r="A52" s="23" t="s">
        <v>1535</v>
      </c>
      <c r="B52" s="23" t="s">
        <v>2668</v>
      </c>
      <c r="C52" s="23" t="b">
        <v>1</v>
      </c>
      <c r="D52" s="23">
        <v>0.0012</v>
      </c>
      <c r="E52" s="23" t="b">
        <f t="shared" si="1"/>
        <v>0</v>
      </c>
      <c r="F52" s="23" t="b">
        <v>0</v>
      </c>
      <c r="G52" s="23" t="b">
        <f t="shared" si="2"/>
        <v>0</v>
      </c>
      <c r="H52" s="23" t="b">
        <v>0</v>
      </c>
      <c r="I52" s="23" t="b">
        <f t="shared" si="3"/>
        <v>0</v>
      </c>
      <c r="J52" s="23" t="b">
        <v>0</v>
      </c>
      <c r="K52" s="23" t="b">
        <f t="shared" si="4"/>
        <v>0</v>
      </c>
      <c r="L52" s="23" t="b">
        <v>0</v>
      </c>
      <c r="M52" s="23" t="b">
        <f t="shared" si="5"/>
        <v>0</v>
      </c>
      <c r="N52" s="23" t="b">
        <v>0</v>
      </c>
      <c r="O52" s="23" t="b">
        <f t="shared" si="6"/>
        <v>0</v>
      </c>
      <c r="P52" s="23" t="b">
        <v>0</v>
      </c>
      <c r="Q52" s="23" t="b">
        <f t="shared" si="7"/>
        <v>0</v>
      </c>
      <c r="R52" s="23" t="b">
        <v>0</v>
      </c>
      <c r="S52" s="23" t="b">
        <f t="shared" si="8"/>
        <v>0</v>
      </c>
      <c r="T52" s="23" t="b">
        <v>0</v>
      </c>
      <c r="U52" s="23" t="b">
        <f t="shared" si="9"/>
        <v>0</v>
      </c>
      <c r="V52" s="23" t="b">
        <v>0</v>
      </c>
      <c r="W52" s="23" t="b">
        <f t="shared" si="10"/>
        <v>0</v>
      </c>
      <c r="X52" s="23" t="b">
        <v>0</v>
      </c>
      <c r="Y52" s="23" t="b">
        <f t="shared" si="11"/>
        <v>0</v>
      </c>
      <c r="Z52" s="23" t="b">
        <v>0</v>
      </c>
      <c r="AA52" s="23" t="b">
        <f t="shared" si="12"/>
        <v>0</v>
      </c>
      <c r="AB52" s="23" t="b">
        <v>0</v>
      </c>
      <c r="AC52" s="23" t="b">
        <f t="shared" si="13"/>
        <v>0</v>
      </c>
      <c r="AD52" s="23" t="b">
        <v>0</v>
      </c>
      <c r="AF52" s="23">
        <v>0.9</v>
      </c>
      <c r="AG52" s="23">
        <f t="shared" si="18"/>
        <v>8</v>
      </c>
      <c r="AH52" s="23">
        <v>56.0</v>
      </c>
      <c r="AI52" s="23">
        <v>64.0</v>
      </c>
      <c r="AJ52" s="23">
        <f t="shared" si="19"/>
        <v>12.5</v>
      </c>
      <c r="BC52" s="23" t="s">
        <v>2000</v>
      </c>
      <c r="BD52" s="23" t="s">
        <v>2695</v>
      </c>
      <c r="BE52" s="23" t="b">
        <v>1</v>
      </c>
      <c r="BF52" s="23">
        <v>0.0485</v>
      </c>
      <c r="BG52" s="23" t="b">
        <v>0</v>
      </c>
      <c r="BH52" s="23" t="b">
        <v>0</v>
      </c>
      <c r="BI52" s="23" t="b">
        <v>0</v>
      </c>
      <c r="BJ52" s="23" t="b">
        <v>0</v>
      </c>
      <c r="BK52" s="23" t="b">
        <v>0</v>
      </c>
      <c r="BL52" s="23" t="b">
        <v>0</v>
      </c>
      <c r="BM52" s="23" t="b">
        <v>0</v>
      </c>
      <c r="BN52" s="23" t="b">
        <v>0</v>
      </c>
      <c r="BO52" s="23" t="b">
        <v>0</v>
      </c>
      <c r="BP52" s="23" t="b">
        <v>0</v>
      </c>
      <c r="BQ52" s="23" t="b">
        <v>0</v>
      </c>
    </row>
    <row r="53" ht="15.75" customHeight="1">
      <c r="A53" s="23" t="s">
        <v>1544</v>
      </c>
      <c r="B53" s="23" t="s">
        <v>2669</v>
      </c>
      <c r="C53" s="23" t="b">
        <v>1</v>
      </c>
      <c r="D53" s="23">
        <v>0.06</v>
      </c>
      <c r="E53" s="23" t="b">
        <f t="shared" si="1"/>
        <v>0</v>
      </c>
      <c r="F53" s="23" t="b">
        <v>0</v>
      </c>
      <c r="G53" s="23" t="b">
        <f t="shared" si="2"/>
        <v>0</v>
      </c>
      <c r="H53" s="23" t="b">
        <v>0</v>
      </c>
      <c r="I53" s="23" t="b">
        <f t="shared" si="3"/>
        <v>0</v>
      </c>
      <c r="J53" s="23" t="b">
        <v>0</v>
      </c>
      <c r="K53" s="23" t="b">
        <f t="shared" si="4"/>
        <v>0</v>
      </c>
      <c r="L53" s="23" t="b">
        <v>0</v>
      </c>
      <c r="M53" s="23" t="b">
        <f t="shared" si="5"/>
        <v>0</v>
      </c>
      <c r="N53" s="23" t="b">
        <v>0</v>
      </c>
      <c r="O53" s="23" t="b">
        <f t="shared" si="6"/>
        <v>0</v>
      </c>
      <c r="P53" s="23" t="b">
        <v>0</v>
      </c>
      <c r="Q53" s="23" t="b">
        <f t="shared" si="7"/>
        <v>0</v>
      </c>
      <c r="R53" s="23" t="b">
        <v>0</v>
      </c>
      <c r="S53" s="23" t="b">
        <f t="shared" si="8"/>
        <v>0</v>
      </c>
      <c r="T53" s="23" t="b">
        <v>0</v>
      </c>
      <c r="U53" s="23" t="b">
        <f t="shared" si="9"/>
        <v>0</v>
      </c>
      <c r="V53" s="23" t="b">
        <v>0</v>
      </c>
      <c r="W53" s="23" t="b">
        <f t="shared" si="10"/>
        <v>0</v>
      </c>
      <c r="X53" s="23" t="b">
        <v>0</v>
      </c>
      <c r="Y53" s="23" t="b">
        <f t="shared" si="11"/>
        <v>0</v>
      </c>
      <c r="Z53" s="23" t="b">
        <v>0</v>
      </c>
      <c r="AA53" s="23" t="b">
        <f t="shared" si="12"/>
        <v>0</v>
      </c>
      <c r="AB53" s="23" t="b">
        <v>0</v>
      </c>
      <c r="AC53" s="23" t="b">
        <f t="shared" si="13"/>
        <v>0</v>
      </c>
      <c r="AD53" s="23" t="b">
        <v>0</v>
      </c>
      <c r="AF53" s="23">
        <v>0.85</v>
      </c>
      <c r="AG53" s="23">
        <f t="shared" si="18"/>
        <v>11</v>
      </c>
      <c r="AH53" s="23">
        <v>53.0</v>
      </c>
      <c r="AI53" s="23">
        <v>64.0</v>
      </c>
      <c r="AJ53" s="23">
        <f t="shared" si="19"/>
        <v>17.1875</v>
      </c>
      <c r="BC53" s="23" t="s">
        <v>2006</v>
      </c>
      <c r="BD53" s="23" t="s">
        <v>2566</v>
      </c>
      <c r="BE53" s="23" t="b">
        <v>1</v>
      </c>
      <c r="BF53" s="23">
        <v>0.3561</v>
      </c>
      <c r="BG53" s="23" t="b">
        <v>0</v>
      </c>
      <c r="BH53" s="23" t="b">
        <v>0</v>
      </c>
      <c r="BI53" s="23" t="b">
        <v>0</v>
      </c>
      <c r="BJ53" s="23" t="b">
        <v>0</v>
      </c>
      <c r="BK53" s="23" t="b">
        <v>0</v>
      </c>
      <c r="BL53" s="23" t="b">
        <v>0</v>
      </c>
      <c r="BM53" s="23" t="b">
        <v>0</v>
      </c>
      <c r="BN53" s="23" t="b">
        <v>0</v>
      </c>
      <c r="BO53" s="23" t="b">
        <v>0</v>
      </c>
      <c r="BP53" s="23" t="b">
        <v>0</v>
      </c>
      <c r="BQ53" s="23" t="b">
        <v>0</v>
      </c>
    </row>
    <row r="54" ht="15.75" customHeight="1">
      <c r="A54" s="23" t="s">
        <v>1552</v>
      </c>
      <c r="B54" s="23" t="s">
        <v>2670</v>
      </c>
      <c r="C54" s="23" t="b">
        <v>1</v>
      </c>
      <c r="D54" s="23">
        <v>8.0E-4</v>
      </c>
      <c r="E54" s="23" t="b">
        <f t="shared" si="1"/>
        <v>0</v>
      </c>
      <c r="F54" s="23" t="b">
        <v>0</v>
      </c>
      <c r="G54" s="23" t="b">
        <f t="shared" si="2"/>
        <v>0</v>
      </c>
      <c r="H54" s="23" t="b">
        <v>0</v>
      </c>
      <c r="I54" s="23" t="b">
        <f t="shared" si="3"/>
        <v>0</v>
      </c>
      <c r="J54" s="23" t="b">
        <v>0</v>
      </c>
      <c r="K54" s="23" t="b">
        <f t="shared" si="4"/>
        <v>0</v>
      </c>
      <c r="L54" s="23" t="b">
        <v>0</v>
      </c>
      <c r="M54" s="23" t="b">
        <f t="shared" si="5"/>
        <v>0</v>
      </c>
      <c r="N54" s="23" t="b">
        <v>0</v>
      </c>
      <c r="O54" s="23" t="b">
        <f t="shared" si="6"/>
        <v>0</v>
      </c>
      <c r="P54" s="23" t="b">
        <v>0</v>
      </c>
      <c r="Q54" s="23" t="b">
        <f t="shared" si="7"/>
        <v>0</v>
      </c>
      <c r="R54" s="23" t="b">
        <v>0</v>
      </c>
      <c r="S54" s="23" t="b">
        <f t="shared" si="8"/>
        <v>0</v>
      </c>
      <c r="T54" s="23" t="b">
        <v>0</v>
      </c>
      <c r="U54" s="23" t="b">
        <f t="shared" si="9"/>
        <v>0</v>
      </c>
      <c r="V54" s="23" t="b">
        <v>0</v>
      </c>
      <c r="W54" s="23" t="b">
        <f t="shared" si="10"/>
        <v>0</v>
      </c>
      <c r="X54" s="23" t="b">
        <v>0</v>
      </c>
      <c r="Y54" s="23" t="b">
        <f t="shared" si="11"/>
        <v>0</v>
      </c>
      <c r="Z54" s="23" t="b">
        <v>0</v>
      </c>
      <c r="AA54" s="23" t="b">
        <f t="shared" si="12"/>
        <v>0</v>
      </c>
      <c r="AB54" s="23" t="b">
        <v>0</v>
      </c>
      <c r="AC54" s="23" t="b">
        <f t="shared" si="13"/>
        <v>0</v>
      </c>
      <c r="AD54" s="23" t="b">
        <v>0</v>
      </c>
      <c r="AF54" s="23">
        <v>0.8</v>
      </c>
      <c r="AG54" s="23">
        <f t="shared" si="18"/>
        <v>13</v>
      </c>
      <c r="AH54" s="23">
        <v>51.0</v>
      </c>
      <c r="AI54" s="23">
        <v>64.0</v>
      </c>
      <c r="AJ54" s="23">
        <f t="shared" si="19"/>
        <v>20.3125</v>
      </c>
      <c r="BC54" s="23" t="s">
        <v>2015</v>
      </c>
      <c r="BD54" s="23" t="s">
        <v>2696</v>
      </c>
      <c r="BE54" s="23" t="b">
        <v>1</v>
      </c>
      <c r="BF54" s="23">
        <v>0.4431</v>
      </c>
      <c r="BG54" s="23" t="b">
        <v>0</v>
      </c>
      <c r="BH54" s="23" t="b">
        <v>0</v>
      </c>
      <c r="BI54" s="23" t="b">
        <v>0</v>
      </c>
      <c r="BJ54" s="23" t="b">
        <v>0</v>
      </c>
      <c r="BK54" s="23" t="b">
        <v>0</v>
      </c>
      <c r="BL54" s="23" t="b">
        <v>0</v>
      </c>
      <c r="BM54" s="23" t="b">
        <v>0</v>
      </c>
      <c r="BN54" s="23" t="b">
        <v>0</v>
      </c>
      <c r="BO54" s="23" t="b">
        <v>0</v>
      </c>
      <c r="BP54" s="23" t="b">
        <v>0</v>
      </c>
      <c r="BQ54" s="23" t="b">
        <v>0</v>
      </c>
    </row>
    <row r="55" ht="15.75" customHeight="1">
      <c r="A55" s="23" t="s">
        <v>1560</v>
      </c>
      <c r="B55" s="23" t="s">
        <v>2671</v>
      </c>
      <c r="C55" s="23" t="b">
        <v>1</v>
      </c>
      <c r="D55" s="23">
        <v>0.0141</v>
      </c>
      <c r="E55" s="23" t="b">
        <f t="shared" si="1"/>
        <v>0</v>
      </c>
      <c r="F55" s="23" t="b">
        <v>0</v>
      </c>
      <c r="G55" s="23" t="b">
        <f t="shared" si="2"/>
        <v>0</v>
      </c>
      <c r="H55" s="23" t="b">
        <v>0</v>
      </c>
      <c r="I55" s="23" t="b">
        <f t="shared" si="3"/>
        <v>0</v>
      </c>
      <c r="J55" s="23" t="b">
        <v>0</v>
      </c>
      <c r="K55" s="23" t="b">
        <f t="shared" si="4"/>
        <v>0</v>
      </c>
      <c r="L55" s="23" t="b">
        <v>0</v>
      </c>
      <c r="M55" s="23" t="b">
        <f t="shared" si="5"/>
        <v>0</v>
      </c>
      <c r="N55" s="23" t="b">
        <v>0</v>
      </c>
      <c r="O55" s="23" t="b">
        <f t="shared" si="6"/>
        <v>0</v>
      </c>
      <c r="P55" s="23" t="b">
        <v>0</v>
      </c>
      <c r="Q55" s="23" t="b">
        <f t="shared" si="7"/>
        <v>0</v>
      </c>
      <c r="R55" s="23" t="b">
        <v>0</v>
      </c>
      <c r="S55" s="23" t="b">
        <f t="shared" si="8"/>
        <v>0</v>
      </c>
      <c r="T55" s="23" t="b">
        <v>0</v>
      </c>
      <c r="U55" s="23" t="b">
        <f t="shared" si="9"/>
        <v>0</v>
      </c>
      <c r="V55" s="23" t="b">
        <v>0</v>
      </c>
      <c r="W55" s="23" t="b">
        <f t="shared" si="10"/>
        <v>0</v>
      </c>
      <c r="X55" s="23" t="b">
        <v>0</v>
      </c>
      <c r="Y55" s="23" t="b">
        <f t="shared" si="11"/>
        <v>0</v>
      </c>
      <c r="Z55" s="23" t="b">
        <v>0</v>
      </c>
      <c r="AA55" s="23" t="b">
        <f t="shared" si="12"/>
        <v>0</v>
      </c>
      <c r="AB55" s="23" t="b">
        <v>0</v>
      </c>
      <c r="AC55" s="23" t="b">
        <f t="shared" si="13"/>
        <v>0</v>
      </c>
      <c r="AD55" s="23" t="b">
        <v>0</v>
      </c>
      <c r="AF55" s="23">
        <v>0.75</v>
      </c>
      <c r="AG55" s="23">
        <f t="shared" si="18"/>
        <v>13</v>
      </c>
      <c r="AH55" s="23">
        <v>51.0</v>
      </c>
      <c r="AI55" s="23">
        <v>64.0</v>
      </c>
      <c r="AJ55" s="23">
        <f t="shared" si="19"/>
        <v>20.3125</v>
      </c>
      <c r="BC55" s="23" t="s">
        <v>2024</v>
      </c>
      <c r="BD55" s="23" t="s">
        <v>2568</v>
      </c>
      <c r="BE55" s="23" t="b">
        <v>1</v>
      </c>
      <c r="BF55" s="23">
        <v>0.9295</v>
      </c>
      <c r="BG55" s="23" t="b">
        <v>0</v>
      </c>
      <c r="BH55" s="23" t="b">
        <v>1</v>
      </c>
      <c r="BI55" s="23" t="b">
        <v>1</v>
      </c>
      <c r="BJ55" s="23" t="b">
        <v>1</v>
      </c>
      <c r="BK55" s="23" t="b">
        <v>1</v>
      </c>
      <c r="BL55" s="23" t="b">
        <v>1</v>
      </c>
      <c r="BM55" s="23" t="b">
        <v>1</v>
      </c>
      <c r="BN55" s="23" t="b">
        <v>1</v>
      </c>
      <c r="BO55" s="23" t="b">
        <v>1</v>
      </c>
      <c r="BP55" s="23" t="b">
        <v>1</v>
      </c>
      <c r="BQ55" s="23" t="b">
        <v>1</v>
      </c>
    </row>
    <row r="56" ht="15.75" customHeight="1">
      <c r="A56" s="23" t="s">
        <v>1568</v>
      </c>
      <c r="B56" s="23" t="s">
        <v>2672</v>
      </c>
      <c r="C56" s="23" t="b">
        <v>1</v>
      </c>
      <c r="D56" s="23">
        <v>0.3458</v>
      </c>
      <c r="E56" s="23" t="b">
        <f t="shared" si="1"/>
        <v>0</v>
      </c>
      <c r="F56" s="23" t="b">
        <v>0</v>
      </c>
      <c r="G56" s="23" t="b">
        <f t="shared" si="2"/>
        <v>0</v>
      </c>
      <c r="H56" s="23" t="b">
        <v>0</v>
      </c>
      <c r="I56" s="23" t="b">
        <f t="shared" si="3"/>
        <v>0</v>
      </c>
      <c r="J56" s="23" t="b">
        <v>0</v>
      </c>
      <c r="K56" s="23" t="b">
        <f t="shared" si="4"/>
        <v>0</v>
      </c>
      <c r="L56" s="23" t="b">
        <v>0</v>
      </c>
      <c r="M56" s="23" t="b">
        <f t="shared" si="5"/>
        <v>0</v>
      </c>
      <c r="N56" s="23" t="b">
        <v>0</v>
      </c>
      <c r="O56" s="23" t="b">
        <f t="shared" si="6"/>
        <v>0</v>
      </c>
      <c r="P56" s="23" t="b">
        <v>0</v>
      </c>
      <c r="Q56" s="23" t="b">
        <f t="shared" si="7"/>
        <v>0</v>
      </c>
      <c r="R56" s="23" t="b">
        <v>0</v>
      </c>
      <c r="S56" s="23" t="b">
        <f t="shared" si="8"/>
        <v>0</v>
      </c>
      <c r="T56" s="23" t="b">
        <v>0</v>
      </c>
      <c r="U56" s="23" t="b">
        <f t="shared" si="9"/>
        <v>0</v>
      </c>
      <c r="V56" s="23" t="b">
        <v>0</v>
      </c>
      <c r="W56" s="23" t="b">
        <f t="shared" si="10"/>
        <v>0</v>
      </c>
      <c r="X56" s="23" t="b">
        <v>0</v>
      </c>
      <c r="Y56" s="23" t="b">
        <f t="shared" si="11"/>
        <v>0</v>
      </c>
      <c r="Z56" s="23" t="b">
        <v>0</v>
      </c>
      <c r="AA56" s="23" t="b">
        <f t="shared" si="12"/>
        <v>0</v>
      </c>
      <c r="AB56" s="23" t="b">
        <v>0</v>
      </c>
      <c r="AC56" s="23" t="b">
        <f t="shared" si="13"/>
        <v>0</v>
      </c>
      <c r="AD56" s="23" t="b">
        <v>0</v>
      </c>
      <c r="AF56" s="23">
        <v>0.7</v>
      </c>
      <c r="AG56" s="23">
        <f t="shared" si="18"/>
        <v>14</v>
      </c>
      <c r="AH56" s="23">
        <v>50.0</v>
      </c>
      <c r="AI56" s="23">
        <v>64.0</v>
      </c>
      <c r="AJ56" s="23">
        <f t="shared" si="19"/>
        <v>21.875</v>
      </c>
      <c r="BC56" s="23" t="s">
        <v>2032</v>
      </c>
      <c r="BD56" s="23" t="s">
        <v>2697</v>
      </c>
      <c r="BE56" s="23" t="b">
        <v>1</v>
      </c>
      <c r="BF56" s="23">
        <v>0.6102</v>
      </c>
      <c r="BG56" s="23" t="b">
        <v>0</v>
      </c>
      <c r="BH56" s="23" t="b">
        <v>0</v>
      </c>
      <c r="BI56" s="23" t="b">
        <v>0</v>
      </c>
      <c r="BJ56" s="23" t="b">
        <v>0</v>
      </c>
      <c r="BK56" s="23" t="b">
        <v>0</v>
      </c>
      <c r="BL56" s="23" t="b">
        <v>0</v>
      </c>
      <c r="BM56" s="23" t="b">
        <v>0</v>
      </c>
      <c r="BN56" s="23" t="b">
        <v>1</v>
      </c>
      <c r="BO56" s="23" t="b">
        <v>1</v>
      </c>
      <c r="BP56" s="23" t="b">
        <v>1</v>
      </c>
      <c r="BQ56" s="23" t="b">
        <v>1</v>
      </c>
    </row>
    <row r="57" ht="15.75" customHeight="1">
      <c r="A57" s="23" t="s">
        <v>1633</v>
      </c>
      <c r="B57" s="23" t="s">
        <v>2552</v>
      </c>
      <c r="C57" s="23" t="b">
        <v>1</v>
      </c>
      <c r="D57" s="23">
        <v>0.9661</v>
      </c>
      <c r="E57" s="23" t="b">
        <f t="shared" si="1"/>
        <v>1</v>
      </c>
      <c r="F57" s="23" t="b">
        <v>1</v>
      </c>
      <c r="G57" s="23" t="b">
        <f t="shared" si="2"/>
        <v>1</v>
      </c>
      <c r="H57" s="23" t="b">
        <v>1</v>
      </c>
      <c r="I57" s="23" t="b">
        <f t="shared" si="3"/>
        <v>1</v>
      </c>
      <c r="J57" s="23" t="b">
        <v>1</v>
      </c>
      <c r="K57" s="23" t="b">
        <f t="shared" si="4"/>
        <v>1</v>
      </c>
      <c r="L57" s="23" t="b">
        <v>1</v>
      </c>
      <c r="M57" s="23" t="b">
        <f t="shared" si="5"/>
        <v>1</v>
      </c>
      <c r="N57" s="23" t="b">
        <v>1</v>
      </c>
      <c r="O57" s="23" t="b">
        <f t="shared" si="6"/>
        <v>1</v>
      </c>
      <c r="P57" s="23" t="b">
        <v>1</v>
      </c>
      <c r="Q57" s="23" t="b">
        <f t="shared" si="7"/>
        <v>1</v>
      </c>
      <c r="R57" s="23" t="b">
        <v>1</v>
      </c>
      <c r="S57" s="23" t="b">
        <f t="shared" si="8"/>
        <v>1</v>
      </c>
      <c r="T57" s="23" t="b">
        <v>1</v>
      </c>
      <c r="U57" s="23" t="b">
        <f t="shared" si="9"/>
        <v>1</v>
      </c>
      <c r="V57" s="23" t="b">
        <v>1</v>
      </c>
      <c r="W57" s="23" t="b">
        <f t="shared" si="10"/>
        <v>1</v>
      </c>
      <c r="X57" s="23" t="b">
        <v>1</v>
      </c>
      <c r="Y57" s="23" t="b">
        <f t="shared" si="11"/>
        <v>1</v>
      </c>
      <c r="Z57" s="23" t="b">
        <v>1</v>
      </c>
      <c r="AA57" s="23" t="b">
        <f t="shared" si="12"/>
        <v>1</v>
      </c>
      <c r="AB57" s="23" t="b">
        <v>1</v>
      </c>
      <c r="AC57" s="23" t="b">
        <f t="shared" si="13"/>
        <v>1</v>
      </c>
      <c r="AD57" s="23" t="b">
        <v>1</v>
      </c>
      <c r="AF57" s="23">
        <v>0.65</v>
      </c>
      <c r="AG57" s="23">
        <f t="shared" si="18"/>
        <v>16</v>
      </c>
      <c r="AH57" s="23">
        <v>48.0</v>
      </c>
      <c r="AI57" s="23">
        <v>64.0</v>
      </c>
      <c r="AJ57" s="23">
        <f t="shared" si="19"/>
        <v>25</v>
      </c>
      <c r="BC57" s="23" t="s">
        <v>2040</v>
      </c>
      <c r="BD57" s="23" t="s">
        <v>2698</v>
      </c>
      <c r="BE57" s="23" t="b">
        <v>1</v>
      </c>
      <c r="BF57" s="23">
        <v>0.6261</v>
      </c>
      <c r="BG57" s="23" t="b">
        <v>0</v>
      </c>
      <c r="BH57" s="23" t="b">
        <v>0</v>
      </c>
      <c r="BI57" s="23" t="b">
        <v>0</v>
      </c>
      <c r="BJ57" s="23" t="b">
        <v>0</v>
      </c>
      <c r="BK57" s="23" t="b">
        <v>0</v>
      </c>
      <c r="BL57" s="23" t="b">
        <v>0</v>
      </c>
      <c r="BM57" s="23" t="b">
        <v>0</v>
      </c>
      <c r="BN57" s="23" t="b">
        <v>1</v>
      </c>
      <c r="BO57" s="23" t="b">
        <v>1</v>
      </c>
      <c r="BP57" s="23" t="b">
        <v>1</v>
      </c>
      <c r="BQ57" s="23" t="b">
        <v>1</v>
      </c>
    </row>
    <row r="58" ht="15.75" customHeight="1">
      <c r="A58" s="23" t="s">
        <v>1687</v>
      </c>
      <c r="B58" s="23" t="s">
        <v>2677</v>
      </c>
      <c r="C58" s="23" t="b">
        <v>1</v>
      </c>
      <c r="D58" s="23">
        <v>0.6338</v>
      </c>
      <c r="E58" s="23" t="b">
        <f t="shared" si="1"/>
        <v>1</v>
      </c>
      <c r="F58" s="23" t="b">
        <v>1</v>
      </c>
      <c r="G58" s="23" t="b">
        <f t="shared" si="2"/>
        <v>1</v>
      </c>
      <c r="H58" s="23" t="b">
        <v>1</v>
      </c>
      <c r="I58" s="23" t="b">
        <f t="shared" si="3"/>
        <v>1</v>
      </c>
      <c r="J58" s="23" t="b">
        <v>1</v>
      </c>
      <c r="K58" s="23" t="b">
        <f t="shared" si="4"/>
        <v>1</v>
      </c>
      <c r="L58" s="23" t="b">
        <v>1</v>
      </c>
      <c r="M58" s="23" t="b">
        <f t="shared" si="5"/>
        <v>1</v>
      </c>
      <c r="N58" s="23" t="b">
        <v>1</v>
      </c>
      <c r="O58" s="23" t="b">
        <f t="shared" si="6"/>
        <v>1</v>
      </c>
      <c r="P58" s="23" t="b">
        <v>1</v>
      </c>
      <c r="Q58" s="23" t="b">
        <f t="shared" si="7"/>
        <v>0</v>
      </c>
      <c r="R58" s="23" t="b">
        <v>0</v>
      </c>
      <c r="S58" s="23" t="b">
        <f t="shared" si="8"/>
        <v>0</v>
      </c>
      <c r="T58" s="23" t="b">
        <v>0</v>
      </c>
      <c r="U58" s="23" t="b">
        <f t="shared" si="9"/>
        <v>0</v>
      </c>
      <c r="V58" s="23" t="b">
        <v>0</v>
      </c>
      <c r="W58" s="23" t="b">
        <f t="shared" si="10"/>
        <v>0</v>
      </c>
      <c r="X58" s="23" t="b">
        <v>0</v>
      </c>
      <c r="Y58" s="23" t="b">
        <f t="shared" si="11"/>
        <v>0</v>
      </c>
      <c r="Z58" s="23" t="b">
        <v>0</v>
      </c>
      <c r="AA58" s="23" t="b">
        <f t="shared" si="12"/>
        <v>0</v>
      </c>
      <c r="AB58" s="23" t="b">
        <v>0</v>
      </c>
      <c r="AC58" s="23" t="b">
        <f t="shared" si="13"/>
        <v>0</v>
      </c>
      <c r="AD58" s="23" t="b">
        <v>0</v>
      </c>
      <c r="AF58" s="23">
        <v>0.6</v>
      </c>
      <c r="AG58" s="23">
        <f t="shared" si="18"/>
        <v>19</v>
      </c>
      <c r="AH58" s="23">
        <v>45.0</v>
      </c>
      <c r="AI58" s="23">
        <v>64.0</v>
      </c>
      <c r="AJ58" s="23">
        <f t="shared" si="19"/>
        <v>29.6875</v>
      </c>
      <c r="BC58" s="23" t="s">
        <v>2048</v>
      </c>
      <c r="BD58" s="23" t="s">
        <v>2699</v>
      </c>
      <c r="BE58" s="23" t="b">
        <v>1</v>
      </c>
      <c r="BF58" s="23">
        <v>0.3225</v>
      </c>
      <c r="BG58" s="23" t="b">
        <v>0</v>
      </c>
      <c r="BH58" s="23" t="b">
        <v>0</v>
      </c>
      <c r="BI58" s="23" t="b">
        <v>0</v>
      </c>
      <c r="BJ58" s="23" t="b">
        <v>0</v>
      </c>
      <c r="BK58" s="23" t="b">
        <v>0</v>
      </c>
      <c r="BL58" s="23" t="b">
        <v>0</v>
      </c>
      <c r="BM58" s="23" t="b">
        <v>0</v>
      </c>
      <c r="BN58" s="23" t="b">
        <v>0</v>
      </c>
      <c r="BO58" s="23" t="b">
        <v>0</v>
      </c>
      <c r="BP58" s="23" t="b">
        <v>0</v>
      </c>
      <c r="BQ58" s="23" t="b">
        <v>0</v>
      </c>
    </row>
    <row r="59" ht="15.75" customHeight="1">
      <c r="A59" s="23" t="s">
        <v>1695</v>
      </c>
      <c r="B59" s="23" t="s">
        <v>2678</v>
      </c>
      <c r="C59" s="23" t="b">
        <v>1</v>
      </c>
      <c r="D59" s="23">
        <v>0.0449</v>
      </c>
      <c r="E59" s="23" t="b">
        <f t="shared" si="1"/>
        <v>0</v>
      </c>
      <c r="F59" s="23" t="b">
        <v>0</v>
      </c>
      <c r="G59" s="23" t="b">
        <f t="shared" si="2"/>
        <v>0</v>
      </c>
      <c r="H59" s="23" t="b">
        <v>0</v>
      </c>
      <c r="I59" s="23" t="b">
        <f t="shared" si="3"/>
        <v>0</v>
      </c>
      <c r="J59" s="23" t="b">
        <v>0</v>
      </c>
      <c r="K59" s="23" t="b">
        <f t="shared" si="4"/>
        <v>0</v>
      </c>
      <c r="L59" s="23" t="b">
        <v>0</v>
      </c>
      <c r="M59" s="23" t="b">
        <f t="shared" si="5"/>
        <v>0</v>
      </c>
      <c r="N59" s="23" t="b">
        <v>0</v>
      </c>
      <c r="O59" s="23" t="b">
        <f t="shared" si="6"/>
        <v>0</v>
      </c>
      <c r="P59" s="23" t="b">
        <v>0</v>
      </c>
      <c r="Q59" s="23" t="b">
        <f t="shared" si="7"/>
        <v>0</v>
      </c>
      <c r="R59" s="23" t="b">
        <v>0</v>
      </c>
      <c r="S59" s="23" t="b">
        <f t="shared" si="8"/>
        <v>0</v>
      </c>
      <c r="T59" s="23" t="b">
        <v>0</v>
      </c>
      <c r="U59" s="23" t="b">
        <f t="shared" si="9"/>
        <v>0</v>
      </c>
      <c r="V59" s="23" t="b">
        <v>0</v>
      </c>
      <c r="W59" s="23" t="b">
        <f t="shared" si="10"/>
        <v>0</v>
      </c>
      <c r="X59" s="23" t="b">
        <v>0</v>
      </c>
      <c r="Y59" s="23" t="b">
        <f t="shared" si="11"/>
        <v>0</v>
      </c>
      <c r="Z59" s="23" t="b">
        <v>0</v>
      </c>
      <c r="AA59" s="23" t="b">
        <f t="shared" si="12"/>
        <v>0</v>
      </c>
      <c r="AB59" s="23" t="b">
        <v>0</v>
      </c>
      <c r="AC59" s="23" t="b">
        <f t="shared" si="13"/>
        <v>0</v>
      </c>
      <c r="AD59" s="23" t="b">
        <v>0</v>
      </c>
      <c r="AF59" s="23">
        <v>0.55</v>
      </c>
      <c r="AG59" s="23">
        <f t="shared" si="18"/>
        <v>22</v>
      </c>
      <c r="AH59" s="23">
        <v>42.0</v>
      </c>
      <c r="AI59" s="23">
        <v>64.0</v>
      </c>
      <c r="AJ59" s="23">
        <f t="shared" si="19"/>
        <v>34.375</v>
      </c>
      <c r="BC59" s="23" t="s">
        <v>2063</v>
      </c>
      <c r="BD59" s="23" t="s">
        <v>2700</v>
      </c>
      <c r="BE59" s="23" t="b">
        <v>1</v>
      </c>
      <c r="BF59" s="23">
        <v>0.5411</v>
      </c>
      <c r="BG59" s="23" t="b">
        <v>0</v>
      </c>
      <c r="BH59" s="23" t="b">
        <v>0</v>
      </c>
      <c r="BI59" s="23" t="b">
        <v>0</v>
      </c>
      <c r="BJ59" s="23" t="b">
        <v>0</v>
      </c>
      <c r="BK59" s="23" t="b">
        <v>0</v>
      </c>
      <c r="BL59" s="23" t="b">
        <v>0</v>
      </c>
      <c r="BM59" s="23" t="b">
        <v>0</v>
      </c>
      <c r="BN59" s="23" t="b">
        <v>0</v>
      </c>
      <c r="BO59" s="23" t="b">
        <v>0</v>
      </c>
      <c r="BP59" s="23" t="b">
        <v>1</v>
      </c>
      <c r="BQ59" s="23" t="b">
        <v>1</v>
      </c>
    </row>
    <row r="60" ht="15.75" customHeight="1">
      <c r="A60" s="23" t="s">
        <v>1711</v>
      </c>
      <c r="B60" s="23" t="s">
        <v>2680</v>
      </c>
      <c r="C60" s="23" t="b">
        <v>1</v>
      </c>
      <c r="D60" s="23">
        <v>0.0015</v>
      </c>
      <c r="E60" s="23" t="b">
        <f t="shared" si="1"/>
        <v>0</v>
      </c>
      <c r="F60" s="23" t="b">
        <v>0</v>
      </c>
      <c r="G60" s="23" t="b">
        <f t="shared" si="2"/>
        <v>0</v>
      </c>
      <c r="H60" s="23" t="b">
        <v>0</v>
      </c>
      <c r="I60" s="23" t="b">
        <f t="shared" si="3"/>
        <v>0</v>
      </c>
      <c r="J60" s="23" t="b">
        <v>0</v>
      </c>
      <c r="K60" s="23" t="b">
        <f t="shared" si="4"/>
        <v>0</v>
      </c>
      <c r="L60" s="23" t="b">
        <v>0</v>
      </c>
      <c r="M60" s="23" t="b">
        <f t="shared" si="5"/>
        <v>0</v>
      </c>
      <c r="N60" s="23" t="b">
        <v>0</v>
      </c>
      <c r="O60" s="23" t="b">
        <f t="shared" si="6"/>
        <v>0</v>
      </c>
      <c r="P60" s="23" t="b">
        <v>0</v>
      </c>
      <c r="Q60" s="23" t="b">
        <f t="shared" si="7"/>
        <v>0</v>
      </c>
      <c r="R60" s="23" t="b">
        <v>0</v>
      </c>
      <c r="S60" s="23" t="b">
        <f t="shared" si="8"/>
        <v>0</v>
      </c>
      <c r="T60" s="23" t="b">
        <v>0</v>
      </c>
      <c r="U60" s="23" t="b">
        <f t="shared" si="9"/>
        <v>0</v>
      </c>
      <c r="V60" s="23" t="b">
        <v>0</v>
      </c>
      <c r="W60" s="23" t="b">
        <f t="shared" si="10"/>
        <v>0</v>
      </c>
      <c r="X60" s="23" t="b">
        <v>0</v>
      </c>
      <c r="Y60" s="23" t="b">
        <f t="shared" si="11"/>
        <v>0</v>
      </c>
      <c r="Z60" s="23" t="b">
        <v>0</v>
      </c>
      <c r="AA60" s="23" t="b">
        <f t="shared" si="12"/>
        <v>0</v>
      </c>
      <c r="AB60" s="23" t="b">
        <v>0</v>
      </c>
      <c r="AC60" s="23" t="b">
        <f t="shared" si="13"/>
        <v>0</v>
      </c>
      <c r="AD60" s="23" t="b">
        <v>0</v>
      </c>
      <c r="AF60" s="23">
        <v>0.5</v>
      </c>
      <c r="AG60" s="23">
        <f t="shared" si="18"/>
        <v>24</v>
      </c>
      <c r="AH60" s="23">
        <v>40.0</v>
      </c>
      <c r="AI60" s="23">
        <v>64.0</v>
      </c>
      <c r="AJ60" s="23">
        <f t="shared" si="19"/>
        <v>37.5</v>
      </c>
      <c r="BC60" s="23" t="s">
        <v>2098</v>
      </c>
      <c r="BD60" s="23" t="s">
        <v>2701</v>
      </c>
      <c r="BE60" s="23" t="b">
        <v>1</v>
      </c>
      <c r="BF60" s="23">
        <v>0.0081</v>
      </c>
      <c r="BG60" s="23" t="b">
        <v>0</v>
      </c>
      <c r="BH60" s="23" t="b">
        <v>0</v>
      </c>
      <c r="BI60" s="23" t="b">
        <v>0</v>
      </c>
      <c r="BJ60" s="23" t="b">
        <v>0</v>
      </c>
      <c r="BK60" s="23" t="b">
        <v>0</v>
      </c>
      <c r="BL60" s="23" t="b">
        <v>0</v>
      </c>
      <c r="BM60" s="23" t="b">
        <v>0</v>
      </c>
      <c r="BN60" s="23" t="b">
        <v>0</v>
      </c>
      <c r="BO60" s="23" t="b">
        <v>0</v>
      </c>
      <c r="BP60" s="23" t="b">
        <v>0</v>
      </c>
      <c r="BQ60" s="23" t="b">
        <v>0</v>
      </c>
    </row>
    <row r="61" ht="15.75" customHeight="1">
      <c r="A61" s="23" t="s">
        <v>1719</v>
      </c>
      <c r="B61" s="23" t="s">
        <v>2681</v>
      </c>
      <c r="C61" s="23" t="b">
        <v>1</v>
      </c>
      <c r="D61" s="23">
        <v>0.9562</v>
      </c>
      <c r="E61" s="23" t="b">
        <f t="shared" si="1"/>
        <v>1</v>
      </c>
      <c r="F61" s="23" t="b">
        <v>1</v>
      </c>
      <c r="G61" s="23" t="b">
        <f t="shared" si="2"/>
        <v>1</v>
      </c>
      <c r="H61" s="23" t="b">
        <v>1</v>
      </c>
      <c r="I61" s="23" t="b">
        <f t="shared" si="3"/>
        <v>1</v>
      </c>
      <c r="J61" s="23" t="b">
        <v>1</v>
      </c>
      <c r="K61" s="23" t="b">
        <f t="shared" si="4"/>
        <v>1</v>
      </c>
      <c r="L61" s="23" t="b">
        <v>1</v>
      </c>
      <c r="M61" s="23" t="b">
        <f t="shared" si="5"/>
        <v>1</v>
      </c>
      <c r="N61" s="23" t="b">
        <v>1</v>
      </c>
      <c r="O61" s="23" t="b">
        <f t="shared" si="6"/>
        <v>1</v>
      </c>
      <c r="P61" s="23" t="b">
        <v>1</v>
      </c>
      <c r="Q61" s="23" t="b">
        <f t="shared" si="7"/>
        <v>1</v>
      </c>
      <c r="R61" s="23" t="b">
        <v>1</v>
      </c>
      <c r="S61" s="23" t="b">
        <f t="shared" si="8"/>
        <v>1</v>
      </c>
      <c r="T61" s="23" t="b">
        <v>1</v>
      </c>
      <c r="U61" s="23" t="b">
        <f t="shared" si="9"/>
        <v>1</v>
      </c>
      <c r="V61" s="23" t="b">
        <v>1</v>
      </c>
      <c r="W61" s="23" t="b">
        <f t="shared" si="10"/>
        <v>1</v>
      </c>
      <c r="X61" s="23" t="b">
        <v>1</v>
      </c>
      <c r="Y61" s="23" t="b">
        <f t="shared" si="11"/>
        <v>1</v>
      </c>
      <c r="Z61" s="23" t="b">
        <v>1</v>
      </c>
      <c r="AA61" s="23" t="b">
        <f t="shared" si="12"/>
        <v>1</v>
      </c>
      <c r="AB61" s="23" t="b">
        <v>1</v>
      </c>
      <c r="AC61" s="23" t="b">
        <f t="shared" si="13"/>
        <v>1</v>
      </c>
      <c r="AD61" s="23" t="b">
        <v>1</v>
      </c>
      <c r="AF61" s="23">
        <v>0.45</v>
      </c>
      <c r="AG61" s="23">
        <f t="shared" si="18"/>
        <v>25</v>
      </c>
      <c r="AH61" s="23">
        <v>39.0</v>
      </c>
      <c r="AI61" s="23">
        <v>64.0</v>
      </c>
      <c r="AJ61" s="23">
        <f t="shared" si="19"/>
        <v>39.0625</v>
      </c>
      <c r="BC61" s="23" t="s">
        <v>2190</v>
      </c>
      <c r="BD61" s="23" t="s">
        <v>2707</v>
      </c>
      <c r="BE61" s="23" t="b">
        <v>1</v>
      </c>
      <c r="BF61" s="23">
        <v>0.0013</v>
      </c>
      <c r="BG61" s="23" t="b">
        <v>0</v>
      </c>
      <c r="BH61" s="23" t="b">
        <v>0</v>
      </c>
      <c r="BI61" s="23" t="b">
        <v>0</v>
      </c>
      <c r="BJ61" s="23" t="b">
        <v>0</v>
      </c>
      <c r="BK61" s="23" t="b">
        <v>0</v>
      </c>
      <c r="BL61" s="23" t="b">
        <v>0</v>
      </c>
      <c r="BM61" s="23" t="b">
        <v>0</v>
      </c>
      <c r="BN61" s="23" t="b">
        <v>0</v>
      </c>
      <c r="BO61" s="23" t="b">
        <v>0</v>
      </c>
      <c r="BP61" s="23" t="b">
        <v>0</v>
      </c>
      <c r="BQ61" s="23" t="b">
        <v>0</v>
      </c>
    </row>
    <row r="62" ht="15.75" customHeight="1">
      <c r="A62" s="23" t="s">
        <v>1727</v>
      </c>
      <c r="B62" s="23" t="s">
        <v>2682</v>
      </c>
      <c r="C62" s="23" t="b">
        <v>1</v>
      </c>
      <c r="D62" s="23">
        <v>0.0301</v>
      </c>
      <c r="E62" s="23" t="b">
        <f t="shared" si="1"/>
        <v>0</v>
      </c>
      <c r="F62" s="23" t="b">
        <v>0</v>
      </c>
      <c r="G62" s="23" t="b">
        <f t="shared" si="2"/>
        <v>0</v>
      </c>
      <c r="H62" s="23" t="b">
        <v>0</v>
      </c>
      <c r="I62" s="23" t="b">
        <f t="shared" si="3"/>
        <v>0</v>
      </c>
      <c r="J62" s="23" t="b">
        <v>0</v>
      </c>
      <c r="K62" s="23" t="b">
        <f t="shared" si="4"/>
        <v>0</v>
      </c>
      <c r="L62" s="23" t="b">
        <v>0</v>
      </c>
      <c r="M62" s="23" t="b">
        <f t="shared" si="5"/>
        <v>0</v>
      </c>
      <c r="N62" s="23" t="b">
        <v>0</v>
      </c>
      <c r="O62" s="23" t="b">
        <f t="shared" si="6"/>
        <v>0</v>
      </c>
      <c r="P62" s="23" t="b">
        <v>0</v>
      </c>
      <c r="Q62" s="23" t="b">
        <f t="shared" si="7"/>
        <v>0</v>
      </c>
      <c r="R62" s="23" t="b">
        <v>0</v>
      </c>
      <c r="S62" s="23" t="b">
        <f t="shared" si="8"/>
        <v>0</v>
      </c>
      <c r="T62" s="23" t="b">
        <v>0</v>
      </c>
      <c r="U62" s="23" t="b">
        <f t="shared" si="9"/>
        <v>0</v>
      </c>
      <c r="V62" s="23" t="b">
        <v>0</v>
      </c>
      <c r="W62" s="23" t="b">
        <f t="shared" si="10"/>
        <v>0</v>
      </c>
      <c r="X62" s="23" t="b">
        <v>0</v>
      </c>
      <c r="Y62" s="23" t="b">
        <f t="shared" si="11"/>
        <v>0</v>
      </c>
      <c r="Z62" s="23" t="b">
        <v>0</v>
      </c>
      <c r="AA62" s="23" t="b">
        <f t="shared" si="12"/>
        <v>0</v>
      </c>
      <c r="AB62" s="23" t="b">
        <v>0</v>
      </c>
      <c r="AC62" s="23" t="b">
        <f t="shared" si="13"/>
        <v>0</v>
      </c>
      <c r="AD62" s="23" t="b">
        <v>0</v>
      </c>
      <c r="BC62" s="23" t="s">
        <v>2241</v>
      </c>
      <c r="BD62" s="23" t="s">
        <v>2709</v>
      </c>
      <c r="BE62" s="23" t="b">
        <v>1</v>
      </c>
      <c r="BF62" s="23">
        <v>0.0707</v>
      </c>
      <c r="BG62" s="23" t="b">
        <v>0</v>
      </c>
      <c r="BH62" s="23" t="b">
        <v>0</v>
      </c>
      <c r="BI62" s="23" t="b">
        <v>0</v>
      </c>
      <c r="BJ62" s="23" t="b">
        <v>0</v>
      </c>
      <c r="BK62" s="23" t="b">
        <v>0</v>
      </c>
      <c r="BL62" s="23" t="b">
        <v>0</v>
      </c>
      <c r="BM62" s="23" t="b">
        <v>0</v>
      </c>
      <c r="BN62" s="23" t="b">
        <v>0</v>
      </c>
      <c r="BO62" s="23" t="b">
        <v>0</v>
      </c>
      <c r="BP62" s="23" t="b">
        <v>0</v>
      </c>
      <c r="BQ62" s="23" t="b">
        <v>0</v>
      </c>
    </row>
    <row r="63" ht="15.75" customHeight="1">
      <c r="A63" s="23" t="s">
        <v>1808</v>
      </c>
      <c r="B63" s="23" t="s">
        <v>2554</v>
      </c>
      <c r="C63" s="23" t="b">
        <v>1</v>
      </c>
      <c r="D63" s="23">
        <v>0.18</v>
      </c>
      <c r="E63" s="23" t="b">
        <f t="shared" si="1"/>
        <v>0</v>
      </c>
      <c r="F63" s="23" t="b">
        <v>0</v>
      </c>
      <c r="G63" s="23" t="b">
        <f t="shared" si="2"/>
        <v>0</v>
      </c>
      <c r="H63" s="23" t="b">
        <v>0</v>
      </c>
      <c r="I63" s="23" t="b">
        <f t="shared" si="3"/>
        <v>0</v>
      </c>
      <c r="J63" s="23" t="b">
        <v>0</v>
      </c>
      <c r="K63" s="23" t="b">
        <f t="shared" si="4"/>
        <v>0</v>
      </c>
      <c r="L63" s="23" t="b">
        <v>0</v>
      </c>
      <c r="M63" s="23" t="b">
        <f t="shared" si="5"/>
        <v>0</v>
      </c>
      <c r="N63" s="23" t="b">
        <v>0</v>
      </c>
      <c r="O63" s="23" t="b">
        <f t="shared" si="6"/>
        <v>0</v>
      </c>
      <c r="P63" s="23" t="b">
        <v>0</v>
      </c>
      <c r="Q63" s="23" t="b">
        <f t="shared" si="7"/>
        <v>0</v>
      </c>
      <c r="R63" s="23" t="b">
        <v>0</v>
      </c>
      <c r="S63" s="23" t="b">
        <f t="shared" si="8"/>
        <v>0</v>
      </c>
      <c r="T63" s="23" t="b">
        <v>0</v>
      </c>
      <c r="U63" s="23" t="b">
        <f t="shared" si="9"/>
        <v>0</v>
      </c>
      <c r="V63" s="23" t="b">
        <v>0</v>
      </c>
      <c r="W63" s="23" t="b">
        <f t="shared" si="10"/>
        <v>0</v>
      </c>
      <c r="X63" s="23" t="b">
        <v>0</v>
      </c>
      <c r="Y63" s="23" t="b">
        <f t="shared" si="11"/>
        <v>0</v>
      </c>
      <c r="Z63" s="23" t="b">
        <v>0</v>
      </c>
      <c r="AA63" s="23" t="b">
        <f t="shared" si="12"/>
        <v>0</v>
      </c>
      <c r="AB63" s="23" t="b">
        <v>0</v>
      </c>
      <c r="AC63" s="23" t="b">
        <f t="shared" si="13"/>
        <v>0</v>
      </c>
      <c r="AD63" s="23" t="b">
        <v>0</v>
      </c>
      <c r="BC63" s="23" t="s">
        <v>2247</v>
      </c>
      <c r="BD63" s="23" t="s">
        <v>2710</v>
      </c>
      <c r="BE63" s="23" t="b">
        <v>1</v>
      </c>
      <c r="BF63" s="23">
        <v>0.8032</v>
      </c>
      <c r="BG63" s="23" t="b">
        <v>0</v>
      </c>
      <c r="BH63" s="23" t="b">
        <v>0</v>
      </c>
      <c r="BI63" s="23" t="b">
        <v>0</v>
      </c>
      <c r="BJ63" s="23" t="b">
        <v>1</v>
      </c>
      <c r="BK63" s="23" t="b">
        <v>1</v>
      </c>
      <c r="BL63" s="23" t="b">
        <v>1</v>
      </c>
      <c r="BM63" s="23" t="b">
        <v>1</v>
      </c>
      <c r="BN63" s="23" t="b">
        <v>1</v>
      </c>
      <c r="BO63" s="23" t="b">
        <v>1</v>
      </c>
      <c r="BP63" s="23" t="b">
        <v>1</v>
      </c>
      <c r="BQ63" s="23" t="b">
        <v>1</v>
      </c>
    </row>
    <row r="64" ht="15.75" customHeight="1">
      <c r="A64" s="23" t="s">
        <v>1821</v>
      </c>
      <c r="B64" s="23" t="s">
        <v>2687</v>
      </c>
      <c r="C64" s="23" t="b">
        <v>1</v>
      </c>
      <c r="D64" s="23">
        <v>0.7062</v>
      </c>
      <c r="E64" s="23" t="b">
        <f t="shared" si="1"/>
        <v>1</v>
      </c>
      <c r="F64" s="23" t="b">
        <v>1</v>
      </c>
      <c r="G64" s="23" t="b">
        <f t="shared" si="2"/>
        <v>1</v>
      </c>
      <c r="H64" s="23" t="b">
        <v>1</v>
      </c>
      <c r="I64" s="23" t="b">
        <f t="shared" si="3"/>
        <v>1</v>
      </c>
      <c r="J64" s="23" t="b">
        <v>1</v>
      </c>
      <c r="K64" s="23" t="b">
        <f t="shared" si="4"/>
        <v>1</v>
      </c>
      <c r="L64" s="23" t="b">
        <v>1</v>
      </c>
      <c r="M64" s="23" t="b">
        <f t="shared" si="5"/>
        <v>1</v>
      </c>
      <c r="N64" s="23" t="b">
        <v>1</v>
      </c>
      <c r="O64" s="23" t="b">
        <f t="shared" si="6"/>
        <v>1</v>
      </c>
      <c r="P64" s="23" t="b">
        <v>1</v>
      </c>
      <c r="Q64" s="23" t="b">
        <f t="shared" si="7"/>
        <v>1</v>
      </c>
      <c r="R64" s="23" t="b">
        <v>1</v>
      </c>
      <c r="S64" s="23" t="b">
        <f t="shared" si="8"/>
        <v>1</v>
      </c>
      <c r="T64" s="23" t="b">
        <v>1</v>
      </c>
      <c r="U64" s="23" t="b">
        <f t="shared" si="9"/>
        <v>0</v>
      </c>
      <c r="V64" s="23" t="b">
        <v>0</v>
      </c>
      <c r="W64" s="23" t="b">
        <f t="shared" si="10"/>
        <v>0</v>
      </c>
      <c r="X64" s="23" t="b">
        <v>0</v>
      </c>
      <c r="Y64" s="23" t="b">
        <f t="shared" si="11"/>
        <v>0</v>
      </c>
      <c r="Z64" s="23" t="b">
        <v>0</v>
      </c>
      <c r="AA64" s="23" t="b">
        <f t="shared" si="12"/>
        <v>0</v>
      </c>
      <c r="AB64" s="23" t="b">
        <v>0</v>
      </c>
      <c r="AC64" s="23" t="b">
        <f t="shared" si="13"/>
        <v>0</v>
      </c>
      <c r="AD64" s="23" t="b">
        <v>0</v>
      </c>
      <c r="BC64" s="23" t="s">
        <v>2329</v>
      </c>
      <c r="BD64" s="23" t="s">
        <v>2579</v>
      </c>
      <c r="BE64" s="23" t="b">
        <v>1</v>
      </c>
      <c r="BF64" s="23">
        <v>0.8862</v>
      </c>
      <c r="BG64" s="23" t="b">
        <v>0</v>
      </c>
      <c r="BH64" s="23" t="b">
        <v>0</v>
      </c>
      <c r="BI64" s="23" t="b">
        <v>1</v>
      </c>
      <c r="BJ64" s="23" t="b">
        <v>1</v>
      </c>
      <c r="BK64" s="23" t="b">
        <v>1</v>
      </c>
      <c r="BL64" s="23" t="b">
        <v>1</v>
      </c>
      <c r="BM64" s="23" t="b">
        <v>1</v>
      </c>
      <c r="BN64" s="23" t="b">
        <v>1</v>
      </c>
      <c r="BO64" s="23" t="b">
        <v>1</v>
      </c>
      <c r="BP64" s="23" t="b">
        <v>1</v>
      </c>
      <c r="BQ64" s="23" t="b">
        <v>1</v>
      </c>
    </row>
    <row r="65" ht="15.75" customHeight="1">
      <c r="A65" s="23" t="s">
        <v>1957</v>
      </c>
      <c r="B65" s="23" t="s">
        <v>2558</v>
      </c>
      <c r="C65" s="23" t="b">
        <v>1</v>
      </c>
      <c r="D65" s="23">
        <v>0.8649</v>
      </c>
      <c r="E65" s="23" t="b">
        <f t="shared" si="1"/>
        <v>1</v>
      </c>
      <c r="F65" s="23" t="b">
        <v>1</v>
      </c>
      <c r="G65" s="23" t="b">
        <f t="shared" si="2"/>
        <v>1</v>
      </c>
      <c r="H65" s="23" t="b">
        <v>1</v>
      </c>
      <c r="I65" s="23" t="b">
        <f t="shared" si="3"/>
        <v>1</v>
      </c>
      <c r="J65" s="23" t="b">
        <v>1</v>
      </c>
      <c r="K65" s="23" t="b">
        <f t="shared" si="4"/>
        <v>1</v>
      </c>
      <c r="L65" s="23" t="b">
        <v>1</v>
      </c>
      <c r="M65" s="23" t="b">
        <f t="shared" si="5"/>
        <v>1</v>
      </c>
      <c r="N65" s="23" t="b">
        <v>1</v>
      </c>
      <c r="O65" s="23" t="b">
        <f t="shared" si="6"/>
        <v>1</v>
      </c>
      <c r="P65" s="23" t="b">
        <v>1</v>
      </c>
      <c r="Q65" s="23" t="b">
        <f t="shared" si="7"/>
        <v>1</v>
      </c>
      <c r="R65" s="23" t="b">
        <v>1</v>
      </c>
      <c r="S65" s="23" t="b">
        <f t="shared" si="8"/>
        <v>1</v>
      </c>
      <c r="T65" s="23" t="b">
        <v>1</v>
      </c>
      <c r="U65" s="23" t="b">
        <f t="shared" si="9"/>
        <v>1</v>
      </c>
      <c r="V65" s="23" t="b">
        <v>1</v>
      </c>
      <c r="W65" s="23" t="b">
        <f t="shared" si="10"/>
        <v>1</v>
      </c>
      <c r="X65" s="23" t="b">
        <v>1</v>
      </c>
      <c r="Y65" s="23" t="b">
        <f t="shared" si="11"/>
        <v>1</v>
      </c>
      <c r="Z65" s="23" t="b">
        <v>1</v>
      </c>
      <c r="AA65" s="23" t="b">
        <f t="shared" si="12"/>
        <v>0</v>
      </c>
      <c r="AB65" s="23" t="b">
        <v>0</v>
      </c>
      <c r="AC65" s="23" t="b">
        <f t="shared" si="13"/>
        <v>0</v>
      </c>
      <c r="AD65" s="23" t="b">
        <v>0</v>
      </c>
      <c r="AG65" s="17" t="s">
        <v>2602</v>
      </c>
      <c r="AH65" s="17" t="s">
        <v>2603</v>
      </c>
      <c r="AI65" s="17" t="s">
        <v>2604</v>
      </c>
      <c r="BC65" s="23" t="s">
        <v>2398</v>
      </c>
      <c r="BD65" s="23" t="s">
        <v>2585</v>
      </c>
      <c r="BE65" s="23" t="b">
        <v>1</v>
      </c>
      <c r="BF65" s="23">
        <v>0.1079</v>
      </c>
      <c r="BG65" s="23" t="b">
        <v>0</v>
      </c>
      <c r="BH65" s="23" t="b">
        <v>0</v>
      </c>
      <c r="BI65" s="23" t="b">
        <v>0</v>
      </c>
      <c r="BJ65" s="23" t="b">
        <v>0</v>
      </c>
      <c r="BK65" s="23" t="b">
        <v>0</v>
      </c>
      <c r="BL65" s="23" t="b">
        <v>0</v>
      </c>
      <c r="BM65" s="23" t="b">
        <v>0</v>
      </c>
      <c r="BN65" s="23" t="b">
        <v>0</v>
      </c>
      <c r="BO65" s="23" t="b">
        <v>0</v>
      </c>
      <c r="BP65" s="23" t="b">
        <v>0</v>
      </c>
      <c r="BQ65" s="23" t="b">
        <v>0</v>
      </c>
    </row>
    <row r="66" ht="15.75" customHeight="1">
      <c r="A66" s="23" t="s">
        <v>1965</v>
      </c>
      <c r="B66" s="23" t="s">
        <v>2560</v>
      </c>
      <c r="C66" s="23" t="b">
        <v>1</v>
      </c>
      <c r="D66" s="23">
        <v>0.6587</v>
      </c>
      <c r="E66" s="23" t="b">
        <f t="shared" si="1"/>
        <v>1</v>
      </c>
      <c r="F66" s="23" t="b">
        <v>1</v>
      </c>
      <c r="G66" s="23" t="b">
        <f t="shared" si="2"/>
        <v>1</v>
      </c>
      <c r="H66" s="23" t="b">
        <v>1</v>
      </c>
      <c r="I66" s="23" t="b">
        <f t="shared" si="3"/>
        <v>1</v>
      </c>
      <c r="J66" s="23" t="b">
        <v>1</v>
      </c>
      <c r="K66" s="23" t="b">
        <f t="shared" si="4"/>
        <v>1</v>
      </c>
      <c r="L66" s="23" t="b">
        <v>1</v>
      </c>
      <c r="M66" s="23" t="b">
        <f t="shared" si="5"/>
        <v>1</v>
      </c>
      <c r="N66" s="23" t="b">
        <v>1</v>
      </c>
      <c r="O66" s="23" t="b">
        <f t="shared" si="6"/>
        <v>1</v>
      </c>
      <c r="P66" s="23" t="b">
        <v>1</v>
      </c>
      <c r="Q66" s="23" t="b">
        <f t="shared" si="7"/>
        <v>1</v>
      </c>
      <c r="R66" s="23" t="b">
        <v>1</v>
      </c>
      <c r="S66" s="23" t="b">
        <f t="shared" si="8"/>
        <v>0</v>
      </c>
      <c r="T66" s="23" t="b">
        <v>0</v>
      </c>
      <c r="U66" s="23" t="b">
        <f t="shared" si="9"/>
        <v>0</v>
      </c>
      <c r="V66" s="23" t="b">
        <v>0</v>
      </c>
      <c r="W66" s="23" t="b">
        <f t="shared" si="10"/>
        <v>0</v>
      </c>
      <c r="X66" s="23" t="b">
        <v>0</v>
      </c>
      <c r="Y66" s="23" t="b">
        <f t="shared" si="11"/>
        <v>0</v>
      </c>
      <c r="Z66" s="23" t="b">
        <v>0</v>
      </c>
      <c r="AA66" s="23" t="b">
        <f t="shared" si="12"/>
        <v>0</v>
      </c>
      <c r="AB66" s="23" t="b">
        <v>0</v>
      </c>
      <c r="AC66" s="23" t="b">
        <f t="shared" si="13"/>
        <v>0</v>
      </c>
      <c r="AD66" s="23" t="b">
        <v>0</v>
      </c>
      <c r="AF66" s="17">
        <v>0.05</v>
      </c>
      <c r="AG66" s="23">
        <v>14.285714285714285</v>
      </c>
      <c r="AJ66" s="30"/>
      <c r="BC66" s="23" t="s">
        <v>2451</v>
      </c>
      <c r="BD66" s="23" t="s">
        <v>2721</v>
      </c>
      <c r="BE66" s="23" t="b">
        <v>1</v>
      </c>
      <c r="BF66" s="23">
        <v>0.5868</v>
      </c>
      <c r="BG66" s="23" t="b">
        <v>0</v>
      </c>
      <c r="BH66" s="23" t="b">
        <v>0</v>
      </c>
      <c r="BI66" s="23" t="b">
        <v>0</v>
      </c>
      <c r="BJ66" s="23" t="b">
        <v>0</v>
      </c>
      <c r="BK66" s="23" t="b">
        <v>0</v>
      </c>
      <c r="BL66" s="23" t="b">
        <v>0</v>
      </c>
      <c r="BM66" s="23" t="b">
        <v>0</v>
      </c>
      <c r="BN66" s="23" t="b">
        <v>0</v>
      </c>
      <c r="BO66" s="23" t="b">
        <v>1</v>
      </c>
      <c r="BP66" s="23" t="b">
        <v>1</v>
      </c>
      <c r="BQ66" s="23" t="b">
        <v>1</v>
      </c>
    </row>
    <row r="67" ht="15.75" customHeight="1">
      <c r="A67" s="23" t="s">
        <v>1971</v>
      </c>
      <c r="B67" s="23" t="s">
        <v>2562</v>
      </c>
      <c r="C67" s="23" t="b">
        <v>1</v>
      </c>
      <c r="D67" s="23">
        <v>0.9821</v>
      </c>
      <c r="E67" s="23" t="b">
        <f t="shared" si="1"/>
        <v>1</v>
      </c>
      <c r="F67" s="23" t="b">
        <v>1</v>
      </c>
      <c r="G67" s="23" t="b">
        <f t="shared" si="2"/>
        <v>1</v>
      </c>
      <c r="H67" s="23" t="b">
        <v>1</v>
      </c>
      <c r="I67" s="23" t="b">
        <f t="shared" si="3"/>
        <v>1</v>
      </c>
      <c r="J67" s="23" t="b">
        <v>1</v>
      </c>
      <c r="K67" s="23" t="b">
        <f t="shared" si="4"/>
        <v>1</v>
      </c>
      <c r="L67" s="23" t="b">
        <v>1</v>
      </c>
      <c r="M67" s="23" t="b">
        <f t="shared" si="5"/>
        <v>1</v>
      </c>
      <c r="N67" s="23" t="b">
        <v>1</v>
      </c>
      <c r="O67" s="23" t="b">
        <f t="shared" si="6"/>
        <v>1</v>
      </c>
      <c r="P67" s="23" t="b">
        <v>1</v>
      </c>
      <c r="Q67" s="23" t="b">
        <f t="shared" si="7"/>
        <v>1</v>
      </c>
      <c r="R67" s="23" t="b">
        <v>1</v>
      </c>
      <c r="S67" s="23" t="b">
        <f t="shared" si="8"/>
        <v>1</v>
      </c>
      <c r="T67" s="23" t="b">
        <v>1</v>
      </c>
      <c r="U67" s="23" t="b">
        <f t="shared" si="9"/>
        <v>1</v>
      </c>
      <c r="V67" s="23" t="b">
        <v>1</v>
      </c>
      <c r="W67" s="23" t="b">
        <f t="shared" si="10"/>
        <v>1</v>
      </c>
      <c r="X67" s="23" t="b">
        <v>1</v>
      </c>
      <c r="Y67" s="23" t="b">
        <f t="shared" si="11"/>
        <v>1</v>
      </c>
      <c r="Z67" s="23" t="b">
        <v>1</v>
      </c>
      <c r="AA67" s="23" t="b">
        <f t="shared" si="12"/>
        <v>1</v>
      </c>
      <c r="AB67" s="23" t="b">
        <v>1</v>
      </c>
      <c r="AC67" s="23" t="b">
        <f t="shared" si="13"/>
        <v>1</v>
      </c>
      <c r="AD67" s="23" t="b">
        <v>1</v>
      </c>
      <c r="AF67" s="17">
        <v>0.1</v>
      </c>
      <c r="AG67" s="23">
        <v>14.285714285714285</v>
      </c>
      <c r="AJ67" s="30"/>
    </row>
    <row r="68" ht="15.75" customHeight="1">
      <c r="A68" s="23" t="s">
        <v>1978</v>
      </c>
      <c r="B68" s="23" t="s">
        <v>2564</v>
      </c>
      <c r="C68" s="23" t="b">
        <v>1</v>
      </c>
      <c r="D68" s="23">
        <v>0.0211</v>
      </c>
      <c r="E68" s="23" t="b">
        <f t="shared" si="1"/>
        <v>0</v>
      </c>
      <c r="F68" s="23" t="b">
        <v>0</v>
      </c>
      <c r="G68" s="23" t="b">
        <f t="shared" si="2"/>
        <v>0</v>
      </c>
      <c r="H68" s="23" t="b">
        <v>0</v>
      </c>
      <c r="I68" s="23" t="b">
        <f t="shared" si="3"/>
        <v>0</v>
      </c>
      <c r="J68" s="23" t="b">
        <v>0</v>
      </c>
      <c r="K68" s="23" t="b">
        <f t="shared" si="4"/>
        <v>0</v>
      </c>
      <c r="L68" s="23" t="b">
        <v>0</v>
      </c>
      <c r="M68" s="23" t="b">
        <f t="shared" si="5"/>
        <v>0</v>
      </c>
      <c r="N68" s="23" t="b">
        <v>0</v>
      </c>
      <c r="O68" s="23" t="b">
        <f t="shared" si="6"/>
        <v>0</v>
      </c>
      <c r="P68" s="23" t="b">
        <v>0</v>
      </c>
      <c r="Q68" s="23" t="b">
        <f t="shared" si="7"/>
        <v>0</v>
      </c>
      <c r="R68" s="23" t="b">
        <v>0</v>
      </c>
      <c r="S68" s="23" t="b">
        <f t="shared" si="8"/>
        <v>0</v>
      </c>
      <c r="T68" s="23" t="b">
        <v>0</v>
      </c>
      <c r="U68" s="23" t="b">
        <f t="shared" si="9"/>
        <v>0</v>
      </c>
      <c r="V68" s="23" t="b">
        <v>0</v>
      </c>
      <c r="W68" s="23" t="b">
        <f t="shared" si="10"/>
        <v>0</v>
      </c>
      <c r="X68" s="23" t="b">
        <v>0</v>
      </c>
      <c r="Y68" s="23" t="b">
        <f t="shared" si="11"/>
        <v>0</v>
      </c>
      <c r="Z68" s="23" t="b">
        <v>0</v>
      </c>
      <c r="AA68" s="23" t="b">
        <f t="shared" si="12"/>
        <v>0</v>
      </c>
      <c r="AB68" s="23" t="b">
        <v>0</v>
      </c>
      <c r="AC68" s="23" t="b">
        <f t="shared" si="13"/>
        <v>0</v>
      </c>
      <c r="AD68" s="23" t="b">
        <v>0</v>
      </c>
      <c r="AF68" s="17">
        <v>0.15</v>
      </c>
      <c r="AG68" s="23">
        <v>19.047619047619047</v>
      </c>
      <c r="AJ68" s="30"/>
    </row>
    <row r="69" ht="15.75" customHeight="1">
      <c r="A69" s="23" t="s">
        <v>1994</v>
      </c>
      <c r="B69" s="23" t="s">
        <v>2694</v>
      </c>
      <c r="C69" s="23" t="b">
        <v>1</v>
      </c>
      <c r="D69" s="23">
        <v>0.4635</v>
      </c>
      <c r="E69" s="23" t="b">
        <f t="shared" si="1"/>
        <v>1</v>
      </c>
      <c r="F69" s="23" t="b">
        <v>1</v>
      </c>
      <c r="G69" s="23" t="b">
        <f t="shared" si="2"/>
        <v>1</v>
      </c>
      <c r="H69" s="23" t="b">
        <v>1</v>
      </c>
      <c r="I69" s="23" t="b">
        <f t="shared" si="3"/>
        <v>1</v>
      </c>
      <c r="J69" s="23" t="b">
        <v>1</v>
      </c>
      <c r="K69" s="23" t="b">
        <f t="shared" si="4"/>
        <v>0</v>
      </c>
      <c r="L69" s="23" t="b">
        <v>0</v>
      </c>
      <c r="M69" s="23" t="b">
        <f t="shared" si="5"/>
        <v>0</v>
      </c>
      <c r="N69" s="23" t="b">
        <v>0</v>
      </c>
      <c r="O69" s="23" t="b">
        <f t="shared" si="6"/>
        <v>0</v>
      </c>
      <c r="P69" s="23" t="b">
        <v>0</v>
      </c>
      <c r="Q69" s="23" t="b">
        <f t="shared" si="7"/>
        <v>0</v>
      </c>
      <c r="R69" s="23" t="b">
        <v>0</v>
      </c>
      <c r="S69" s="23" t="b">
        <f t="shared" si="8"/>
        <v>0</v>
      </c>
      <c r="T69" s="23" t="b">
        <v>0</v>
      </c>
      <c r="U69" s="23" t="b">
        <f t="shared" si="9"/>
        <v>0</v>
      </c>
      <c r="V69" s="23" t="b">
        <v>0</v>
      </c>
      <c r="W69" s="23" t="b">
        <f t="shared" si="10"/>
        <v>0</v>
      </c>
      <c r="X69" s="23" t="b">
        <v>0</v>
      </c>
      <c r="Y69" s="23" t="b">
        <f t="shared" si="11"/>
        <v>0</v>
      </c>
      <c r="Z69" s="23" t="b">
        <v>0</v>
      </c>
      <c r="AA69" s="23" t="b">
        <f t="shared" si="12"/>
        <v>0</v>
      </c>
      <c r="AB69" s="23" t="b">
        <v>0</v>
      </c>
      <c r="AC69" s="23" t="b">
        <f t="shared" si="13"/>
        <v>0</v>
      </c>
      <c r="AD69" s="23" t="b">
        <v>0</v>
      </c>
      <c r="AF69" s="17">
        <v>0.2</v>
      </c>
      <c r="AG69" s="23">
        <v>19.047619047619047</v>
      </c>
      <c r="AJ69" s="30"/>
    </row>
    <row r="70" ht="15.75" customHeight="1">
      <c r="A70" s="23" t="s">
        <v>2000</v>
      </c>
      <c r="B70" s="23" t="s">
        <v>2695</v>
      </c>
      <c r="C70" s="23" t="b">
        <v>1</v>
      </c>
      <c r="D70" s="23">
        <v>0.0485</v>
      </c>
      <c r="E70" s="23" t="b">
        <f t="shared" si="1"/>
        <v>0</v>
      </c>
      <c r="F70" s="23" t="b">
        <v>0</v>
      </c>
      <c r="G70" s="23" t="b">
        <f t="shared" si="2"/>
        <v>0</v>
      </c>
      <c r="H70" s="23" t="b">
        <v>0</v>
      </c>
      <c r="I70" s="23" t="b">
        <f t="shared" si="3"/>
        <v>0</v>
      </c>
      <c r="J70" s="23" t="b">
        <v>0</v>
      </c>
      <c r="K70" s="23" t="b">
        <f t="shared" si="4"/>
        <v>0</v>
      </c>
      <c r="L70" s="23" t="b">
        <v>0</v>
      </c>
      <c r="M70" s="23" t="b">
        <f t="shared" si="5"/>
        <v>0</v>
      </c>
      <c r="N70" s="23" t="b">
        <v>0</v>
      </c>
      <c r="O70" s="23" t="b">
        <f t="shared" si="6"/>
        <v>0</v>
      </c>
      <c r="P70" s="23" t="b">
        <v>0</v>
      </c>
      <c r="Q70" s="23" t="b">
        <f t="shared" si="7"/>
        <v>0</v>
      </c>
      <c r="R70" s="23" t="b">
        <v>0</v>
      </c>
      <c r="S70" s="23" t="b">
        <f t="shared" si="8"/>
        <v>0</v>
      </c>
      <c r="T70" s="23" t="b">
        <v>0</v>
      </c>
      <c r="U70" s="23" t="b">
        <f t="shared" si="9"/>
        <v>0</v>
      </c>
      <c r="V70" s="23" t="b">
        <v>0</v>
      </c>
      <c r="W70" s="23" t="b">
        <f t="shared" si="10"/>
        <v>0</v>
      </c>
      <c r="X70" s="23" t="b">
        <v>0</v>
      </c>
      <c r="Y70" s="23" t="b">
        <f t="shared" si="11"/>
        <v>0</v>
      </c>
      <c r="Z70" s="23" t="b">
        <v>0</v>
      </c>
      <c r="AA70" s="23" t="b">
        <f t="shared" si="12"/>
        <v>0</v>
      </c>
      <c r="AB70" s="23" t="b">
        <v>0</v>
      </c>
      <c r="AC70" s="23" t="b">
        <f t="shared" si="13"/>
        <v>0</v>
      </c>
      <c r="AD70" s="23" t="b">
        <v>0</v>
      </c>
      <c r="AF70" s="17">
        <v>0.25</v>
      </c>
      <c r="AG70" s="23">
        <v>19.047619047619047</v>
      </c>
      <c r="AJ70" s="30"/>
    </row>
    <row r="71" ht="15.75" customHeight="1">
      <c r="A71" s="23" t="s">
        <v>2006</v>
      </c>
      <c r="B71" s="23" t="s">
        <v>2566</v>
      </c>
      <c r="C71" s="23" t="b">
        <v>1</v>
      </c>
      <c r="D71" s="23">
        <v>0.3561</v>
      </c>
      <c r="E71" s="23" t="b">
        <f t="shared" si="1"/>
        <v>1</v>
      </c>
      <c r="F71" s="23" t="b">
        <v>1</v>
      </c>
      <c r="G71" s="23" t="b">
        <f t="shared" si="2"/>
        <v>0</v>
      </c>
      <c r="H71" s="23" t="b">
        <v>0</v>
      </c>
      <c r="I71" s="23" t="b">
        <f t="shared" si="3"/>
        <v>0</v>
      </c>
      <c r="J71" s="23" t="b">
        <v>0</v>
      </c>
      <c r="K71" s="23" t="b">
        <f t="shared" si="4"/>
        <v>0</v>
      </c>
      <c r="L71" s="23" t="b">
        <v>0</v>
      </c>
      <c r="M71" s="23" t="b">
        <f t="shared" si="5"/>
        <v>0</v>
      </c>
      <c r="N71" s="23" t="b">
        <v>0</v>
      </c>
      <c r="O71" s="23" t="b">
        <f t="shared" si="6"/>
        <v>0</v>
      </c>
      <c r="P71" s="23" t="b">
        <v>0</v>
      </c>
      <c r="Q71" s="23" t="b">
        <f t="shared" si="7"/>
        <v>0</v>
      </c>
      <c r="R71" s="23" t="b">
        <v>0</v>
      </c>
      <c r="S71" s="23" t="b">
        <f t="shared" si="8"/>
        <v>0</v>
      </c>
      <c r="T71" s="23" t="b">
        <v>0</v>
      </c>
      <c r="U71" s="23" t="b">
        <f t="shared" si="9"/>
        <v>0</v>
      </c>
      <c r="V71" s="23" t="b">
        <v>0</v>
      </c>
      <c r="W71" s="23" t="b">
        <f t="shared" si="10"/>
        <v>0</v>
      </c>
      <c r="X71" s="23" t="b">
        <v>0</v>
      </c>
      <c r="Y71" s="23" t="b">
        <f t="shared" si="11"/>
        <v>0</v>
      </c>
      <c r="Z71" s="23" t="b">
        <v>0</v>
      </c>
      <c r="AA71" s="23" t="b">
        <f t="shared" si="12"/>
        <v>0</v>
      </c>
      <c r="AB71" s="23" t="b">
        <v>0</v>
      </c>
      <c r="AC71" s="23" t="b">
        <f t="shared" si="13"/>
        <v>0</v>
      </c>
      <c r="AD71" s="23" t="b">
        <v>0</v>
      </c>
      <c r="AF71" s="17">
        <v>0.3</v>
      </c>
      <c r="AG71" s="23">
        <v>19.047619047619047</v>
      </c>
      <c r="AJ71" s="30"/>
    </row>
    <row r="72" ht="15.75" customHeight="1">
      <c r="A72" s="23" t="s">
        <v>2015</v>
      </c>
      <c r="B72" s="23" t="s">
        <v>2696</v>
      </c>
      <c r="C72" s="23" t="b">
        <v>1</v>
      </c>
      <c r="D72" s="23">
        <v>0.4431</v>
      </c>
      <c r="E72" s="23" t="b">
        <f t="shared" si="1"/>
        <v>1</v>
      </c>
      <c r="F72" s="23" t="b">
        <v>1</v>
      </c>
      <c r="G72" s="23" t="b">
        <f t="shared" si="2"/>
        <v>1</v>
      </c>
      <c r="H72" s="23" t="b">
        <v>1</v>
      </c>
      <c r="I72" s="23" t="b">
        <f t="shared" si="3"/>
        <v>0</v>
      </c>
      <c r="J72" s="23" t="b">
        <v>0</v>
      </c>
      <c r="K72" s="23" t="b">
        <f t="shared" si="4"/>
        <v>0</v>
      </c>
      <c r="L72" s="23" t="b">
        <v>0</v>
      </c>
      <c r="M72" s="23" t="b">
        <f t="shared" si="5"/>
        <v>0</v>
      </c>
      <c r="N72" s="23" t="b">
        <v>0</v>
      </c>
      <c r="O72" s="23" t="b">
        <f t="shared" si="6"/>
        <v>0</v>
      </c>
      <c r="P72" s="23" t="b">
        <v>0</v>
      </c>
      <c r="Q72" s="23" t="b">
        <f t="shared" si="7"/>
        <v>0</v>
      </c>
      <c r="R72" s="23" t="b">
        <v>0</v>
      </c>
      <c r="S72" s="23" t="b">
        <f t="shared" si="8"/>
        <v>0</v>
      </c>
      <c r="T72" s="23" t="b">
        <v>0</v>
      </c>
      <c r="U72" s="23" t="b">
        <f t="shared" si="9"/>
        <v>0</v>
      </c>
      <c r="V72" s="23" t="b">
        <v>0</v>
      </c>
      <c r="W72" s="23" t="b">
        <f t="shared" si="10"/>
        <v>0</v>
      </c>
      <c r="X72" s="23" t="b">
        <v>0</v>
      </c>
      <c r="Y72" s="23" t="b">
        <f t="shared" si="11"/>
        <v>0</v>
      </c>
      <c r="Z72" s="23" t="b">
        <v>0</v>
      </c>
      <c r="AA72" s="23" t="b">
        <f t="shared" si="12"/>
        <v>0</v>
      </c>
      <c r="AB72" s="23" t="b">
        <v>0</v>
      </c>
      <c r="AC72" s="23" t="b">
        <f t="shared" si="13"/>
        <v>0</v>
      </c>
      <c r="AD72" s="23" t="b">
        <v>0</v>
      </c>
      <c r="AF72" s="17">
        <v>0.35</v>
      </c>
      <c r="AG72" s="23">
        <v>19.047619047619047</v>
      </c>
      <c r="AI72" s="31">
        <v>38.82352941176471</v>
      </c>
      <c r="AJ72" s="30"/>
    </row>
    <row r="73" ht="15.75" customHeight="1">
      <c r="A73" s="23" t="s">
        <v>2024</v>
      </c>
      <c r="B73" s="23" t="s">
        <v>2568</v>
      </c>
      <c r="C73" s="23" t="b">
        <v>1</v>
      </c>
      <c r="D73" s="23">
        <v>0.9295</v>
      </c>
      <c r="E73" s="23" t="b">
        <f t="shared" si="1"/>
        <v>1</v>
      </c>
      <c r="F73" s="23" t="b">
        <v>1</v>
      </c>
      <c r="G73" s="23" t="b">
        <f t="shared" si="2"/>
        <v>1</v>
      </c>
      <c r="H73" s="23" t="b">
        <v>1</v>
      </c>
      <c r="I73" s="23" t="b">
        <f t="shared" si="3"/>
        <v>1</v>
      </c>
      <c r="J73" s="23" t="b">
        <v>1</v>
      </c>
      <c r="K73" s="23" t="b">
        <f t="shared" si="4"/>
        <v>1</v>
      </c>
      <c r="L73" s="23" t="b">
        <v>1</v>
      </c>
      <c r="M73" s="23" t="b">
        <f t="shared" si="5"/>
        <v>1</v>
      </c>
      <c r="N73" s="23" t="b">
        <v>1</v>
      </c>
      <c r="O73" s="23" t="b">
        <f t="shared" si="6"/>
        <v>1</v>
      </c>
      <c r="P73" s="23" t="b">
        <v>1</v>
      </c>
      <c r="Q73" s="23" t="b">
        <f t="shared" si="7"/>
        <v>1</v>
      </c>
      <c r="R73" s="23" t="b">
        <v>1</v>
      </c>
      <c r="S73" s="23" t="b">
        <f t="shared" si="8"/>
        <v>1</v>
      </c>
      <c r="T73" s="23" t="b">
        <v>1</v>
      </c>
      <c r="U73" s="23" t="b">
        <f t="shared" si="9"/>
        <v>1</v>
      </c>
      <c r="V73" s="23" t="b">
        <v>1</v>
      </c>
      <c r="W73" s="23" t="b">
        <f t="shared" si="10"/>
        <v>1</v>
      </c>
      <c r="X73" s="23" t="b">
        <v>1</v>
      </c>
      <c r="Y73" s="23" t="b">
        <f t="shared" si="11"/>
        <v>1</v>
      </c>
      <c r="Z73" s="23" t="b">
        <v>1</v>
      </c>
      <c r="AA73" s="23" t="b">
        <f t="shared" si="12"/>
        <v>1</v>
      </c>
      <c r="AB73" s="23" t="b">
        <v>1</v>
      </c>
      <c r="AC73" s="23" t="b">
        <f t="shared" si="13"/>
        <v>0</v>
      </c>
      <c r="AD73" s="23" t="b">
        <v>0</v>
      </c>
      <c r="AF73" s="17">
        <v>0.4</v>
      </c>
      <c r="AG73" s="23">
        <v>19.047619047619047</v>
      </c>
      <c r="AI73" s="23">
        <v>36.470588235294116</v>
      </c>
      <c r="AJ73" s="30"/>
    </row>
    <row r="74" ht="15.75" customHeight="1">
      <c r="A74" s="23" t="s">
        <v>2032</v>
      </c>
      <c r="B74" s="23" t="s">
        <v>2697</v>
      </c>
      <c r="C74" s="23" t="b">
        <v>1</v>
      </c>
      <c r="D74" s="23">
        <v>0.6102</v>
      </c>
      <c r="E74" s="23" t="b">
        <f t="shared" si="1"/>
        <v>1</v>
      </c>
      <c r="F74" s="23" t="b">
        <v>1</v>
      </c>
      <c r="G74" s="23" t="b">
        <f t="shared" si="2"/>
        <v>1</v>
      </c>
      <c r="H74" s="23" t="b">
        <v>1</v>
      </c>
      <c r="I74" s="23" t="b">
        <f t="shared" si="3"/>
        <v>1</v>
      </c>
      <c r="J74" s="23" t="b">
        <v>1</v>
      </c>
      <c r="K74" s="23" t="b">
        <f t="shared" si="4"/>
        <v>1</v>
      </c>
      <c r="L74" s="23" t="b">
        <v>1</v>
      </c>
      <c r="M74" s="23" t="b">
        <f t="shared" si="5"/>
        <v>1</v>
      </c>
      <c r="N74" s="23" t="b">
        <v>1</v>
      </c>
      <c r="O74" s="23" t="b">
        <f t="shared" si="6"/>
        <v>1</v>
      </c>
      <c r="P74" s="23" t="b">
        <v>1</v>
      </c>
      <c r="Q74" s="23" t="b">
        <f t="shared" si="7"/>
        <v>0</v>
      </c>
      <c r="R74" s="23" t="b">
        <v>0</v>
      </c>
      <c r="S74" s="23" t="b">
        <f t="shared" si="8"/>
        <v>0</v>
      </c>
      <c r="T74" s="23" t="b">
        <v>0</v>
      </c>
      <c r="U74" s="23" t="b">
        <f t="shared" si="9"/>
        <v>0</v>
      </c>
      <c r="V74" s="23" t="b">
        <v>0</v>
      </c>
      <c r="W74" s="23" t="b">
        <f t="shared" si="10"/>
        <v>0</v>
      </c>
      <c r="X74" s="23" t="b">
        <v>0</v>
      </c>
      <c r="Y74" s="23" t="b">
        <f t="shared" si="11"/>
        <v>0</v>
      </c>
      <c r="Z74" s="23" t="b">
        <v>0</v>
      </c>
      <c r="AA74" s="23" t="b">
        <f t="shared" si="12"/>
        <v>0</v>
      </c>
      <c r="AB74" s="23" t="b">
        <v>0</v>
      </c>
      <c r="AC74" s="23" t="b">
        <f t="shared" si="13"/>
        <v>0</v>
      </c>
      <c r="AD74" s="23" t="b">
        <v>0</v>
      </c>
      <c r="AF74" s="17">
        <v>0.45</v>
      </c>
      <c r="AG74" s="23">
        <v>28.57142857142857</v>
      </c>
      <c r="AH74" s="31">
        <v>39.0625</v>
      </c>
      <c r="AI74" s="23">
        <v>36.470588235294116</v>
      </c>
      <c r="AJ74" s="30"/>
    </row>
    <row r="75" ht="15.75" customHeight="1">
      <c r="A75" s="23" t="s">
        <v>2040</v>
      </c>
      <c r="B75" s="23" t="s">
        <v>2698</v>
      </c>
      <c r="C75" s="23" t="b">
        <v>1</v>
      </c>
      <c r="D75" s="23">
        <v>0.6261</v>
      </c>
      <c r="E75" s="23" t="b">
        <f t="shared" si="1"/>
        <v>1</v>
      </c>
      <c r="F75" s="23" t="b">
        <v>1</v>
      </c>
      <c r="G75" s="23" t="b">
        <f t="shared" si="2"/>
        <v>1</v>
      </c>
      <c r="H75" s="23" t="b">
        <v>1</v>
      </c>
      <c r="I75" s="23" t="b">
        <f t="shared" si="3"/>
        <v>1</v>
      </c>
      <c r="J75" s="23" t="b">
        <v>1</v>
      </c>
      <c r="K75" s="23" t="b">
        <f t="shared" si="4"/>
        <v>1</v>
      </c>
      <c r="L75" s="23" t="b">
        <v>1</v>
      </c>
      <c r="M75" s="23" t="b">
        <f t="shared" si="5"/>
        <v>1</v>
      </c>
      <c r="N75" s="23" t="b">
        <v>1</v>
      </c>
      <c r="O75" s="23" t="b">
        <f t="shared" si="6"/>
        <v>1</v>
      </c>
      <c r="P75" s="23" t="b">
        <v>1</v>
      </c>
      <c r="Q75" s="23" t="b">
        <f t="shared" si="7"/>
        <v>0</v>
      </c>
      <c r="R75" s="23" t="b">
        <v>0</v>
      </c>
      <c r="S75" s="23" t="b">
        <f t="shared" si="8"/>
        <v>0</v>
      </c>
      <c r="T75" s="23" t="b">
        <v>0</v>
      </c>
      <c r="U75" s="23" t="b">
        <f t="shared" si="9"/>
        <v>0</v>
      </c>
      <c r="V75" s="23" t="b">
        <v>0</v>
      </c>
      <c r="W75" s="23" t="b">
        <f t="shared" si="10"/>
        <v>0</v>
      </c>
      <c r="X75" s="23" t="b">
        <v>0</v>
      </c>
      <c r="Y75" s="23" t="b">
        <f t="shared" si="11"/>
        <v>0</v>
      </c>
      <c r="Z75" s="23" t="b">
        <v>0</v>
      </c>
      <c r="AA75" s="23" t="b">
        <f t="shared" si="12"/>
        <v>0</v>
      </c>
      <c r="AB75" s="23" t="b">
        <v>0</v>
      </c>
      <c r="AC75" s="23" t="b">
        <f t="shared" si="13"/>
        <v>0</v>
      </c>
      <c r="AD75" s="23" t="b">
        <v>0</v>
      </c>
      <c r="AF75" s="17">
        <v>0.5</v>
      </c>
      <c r="AG75" s="24">
        <v>33.33333333333333</v>
      </c>
      <c r="AH75" s="23">
        <v>37.5</v>
      </c>
      <c r="AI75" s="24">
        <v>37.2093023255814</v>
      </c>
      <c r="AJ75" s="30"/>
    </row>
    <row r="76" ht="15.75" customHeight="1">
      <c r="A76" s="23" t="s">
        <v>2048</v>
      </c>
      <c r="B76" s="23" t="s">
        <v>2699</v>
      </c>
      <c r="C76" s="23" t="b">
        <v>1</v>
      </c>
      <c r="D76" s="23">
        <v>0.3225</v>
      </c>
      <c r="E76" s="23" t="b">
        <f t="shared" si="1"/>
        <v>0</v>
      </c>
      <c r="F76" s="23" t="b">
        <v>0</v>
      </c>
      <c r="G76" s="23" t="b">
        <f t="shared" si="2"/>
        <v>0</v>
      </c>
      <c r="H76" s="23" t="b">
        <v>0</v>
      </c>
      <c r="I76" s="23" t="b">
        <f t="shared" si="3"/>
        <v>0</v>
      </c>
      <c r="J76" s="23" t="b">
        <v>0</v>
      </c>
      <c r="K76" s="23" t="b">
        <f t="shared" si="4"/>
        <v>0</v>
      </c>
      <c r="L76" s="23" t="b">
        <v>0</v>
      </c>
      <c r="M76" s="23" t="b">
        <f t="shared" si="5"/>
        <v>0</v>
      </c>
      <c r="N76" s="23" t="b">
        <v>0</v>
      </c>
      <c r="O76" s="23" t="b">
        <f t="shared" si="6"/>
        <v>0</v>
      </c>
      <c r="P76" s="23" t="b">
        <v>0</v>
      </c>
      <c r="Q76" s="23" t="b">
        <f t="shared" si="7"/>
        <v>0</v>
      </c>
      <c r="R76" s="23" t="b">
        <v>0</v>
      </c>
      <c r="S76" s="23" t="b">
        <f t="shared" si="8"/>
        <v>0</v>
      </c>
      <c r="T76" s="23" t="b">
        <v>0</v>
      </c>
      <c r="U76" s="23" t="b">
        <f t="shared" si="9"/>
        <v>0</v>
      </c>
      <c r="V76" s="23" t="b">
        <v>0</v>
      </c>
      <c r="W76" s="23" t="b">
        <f t="shared" si="10"/>
        <v>0</v>
      </c>
      <c r="X76" s="23" t="b">
        <v>0</v>
      </c>
      <c r="Y76" s="23" t="b">
        <f t="shared" si="11"/>
        <v>0</v>
      </c>
      <c r="Z76" s="23" t="b">
        <v>0</v>
      </c>
      <c r="AA76" s="23" t="b">
        <f t="shared" si="12"/>
        <v>0</v>
      </c>
      <c r="AB76" s="23" t="b">
        <v>0</v>
      </c>
      <c r="AC76" s="23" t="b">
        <f t="shared" si="13"/>
        <v>0</v>
      </c>
      <c r="AD76" s="23" t="b">
        <v>0</v>
      </c>
      <c r="AF76" s="17">
        <v>0.55</v>
      </c>
      <c r="AG76" s="23">
        <v>33.33333333333333</v>
      </c>
      <c r="AH76" s="23">
        <v>34.375</v>
      </c>
      <c r="AI76" s="23">
        <v>34.883720930232556</v>
      </c>
      <c r="AJ76" s="33"/>
    </row>
    <row r="77" ht="15.75" customHeight="1">
      <c r="A77" s="23" t="s">
        <v>2063</v>
      </c>
      <c r="B77" s="23" t="s">
        <v>2700</v>
      </c>
      <c r="C77" s="23" t="b">
        <v>1</v>
      </c>
      <c r="D77" s="23">
        <v>0.5411</v>
      </c>
      <c r="E77" s="23" t="b">
        <f t="shared" si="1"/>
        <v>1</v>
      </c>
      <c r="F77" s="23" t="b">
        <v>1</v>
      </c>
      <c r="G77" s="23" t="b">
        <f t="shared" si="2"/>
        <v>1</v>
      </c>
      <c r="H77" s="23" t="b">
        <v>1</v>
      </c>
      <c r="I77" s="23" t="b">
        <f t="shared" si="3"/>
        <v>1</v>
      </c>
      <c r="J77" s="23" t="b">
        <v>1</v>
      </c>
      <c r="K77" s="23" t="b">
        <f t="shared" si="4"/>
        <v>1</v>
      </c>
      <c r="L77" s="23" t="b">
        <v>1</v>
      </c>
      <c r="M77" s="23" t="b">
        <f t="shared" si="5"/>
        <v>0</v>
      </c>
      <c r="N77" s="23" t="b">
        <v>0</v>
      </c>
      <c r="O77" s="23" t="b">
        <f t="shared" si="6"/>
        <v>0</v>
      </c>
      <c r="P77" s="23" t="b">
        <v>0</v>
      </c>
      <c r="Q77" s="23" t="b">
        <f t="shared" si="7"/>
        <v>0</v>
      </c>
      <c r="R77" s="23" t="b">
        <v>0</v>
      </c>
      <c r="S77" s="23" t="b">
        <f t="shared" si="8"/>
        <v>0</v>
      </c>
      <c r="T77" s="23" t="b">
        <v>0</v>
      </c>
      <c r="U77" s="23" t="b">
        <f t="shared" si="9"/>
        <v>0</v>
      </c>
      <c r="V77" s="23" t="b">
        <v>0</v>
      </c>
      <c r="W77" s="23" t="b">
        <f t="shared" si="10"/>
        <v>0</v>
      </c>
      <c r="X77" s="23" t="b">
        <v>0</v>
      </c>
      <c r="Y77" s="23" t="b">
        <f t="shared" si="11"/>
        <v>0</v>
      </c>
      <c r="Z77" s="23" t="b">
        <v>0</v>
      </c>
      <c r="AA77" s="23" t="b">
        <f t="shared" si="12"/>
        <v>0</v>
      </c>
      <c r="AB77" s="23" t="b">
        <v>0</v>
      </c>
      <c r="AC77" s="23" t="b">
        <f t="shared" si="13"/>
        <v>0</v>
      </c>
      <c r="AD77" s="23" t="b">
        <v>0</v>
      </c>
      <c r="AF77" s="17">
        <v>0.6</v>
      </c>
      <c r="AG77" s="23">
        <v>33.33333333333333</v>
      </c>
      <c r="AH77" s="24">
        <v>29.6875</v>
      </c>
      <c r="AI77" s="24">
        <v>31.3953488372093</v>
      </c>
      <c r="AJ77" s="24"/>
    </row>
    <row r="78" ht="15.75" customHeight="1">
      <c r="A78" s="23" t="s">
        <v>2098</v>
      </c>
      <c r="B78" s="23" t="s">
        <v>2701</v>
      </c>
      <c r="C78" s="23" t="b">
        <v>1</v>
      </c>
      <c r="D78" s="23">
        <v>0.0081</v>
      </c>
      <c r="E78" s="23" t="b">
        <f t="shared" si="1"/>
        <v>0</v>
      </c>
      <c r="F78" s="23" t="b">
        <v>0</v>
      </c>
      <c r="G78" s="23" t="b">
        <f t="shared" si="2"/>
        <v>0</v>
      </c>
      <c r="H78" s="23" t="b">
        <v>0</v>
      </c>
      <c r="I78" s="23" t="b">
        <f t="shared" si="3"/>
        <v>0</v>
      </c>
      <c r="J78" s="23" t="b">
        <v>0</v>
      </c>
      <c r="K78" s="23" t="b">
        <f t="shared" si="4"/>
        <v>0</v>
      </c>
      <c r="L78" s="23" t="b">
        <v>0</v>
      </c>
      <c r="M78" s="23" t="b">
        <f t="shared" si="5"/>
        <v>0</v>
      </c>
      <c r="N78" s="23" t="b">
        <v>0</v>
      </c>
      <c r="O78" s="23" t="b">
        <f t="shared" si="6"/>
        <v>0</v>
      </c>
      <c r="P78" s="23" t="b">
        <v>0</v>
      </c>
      <c r="Q78" s="23" t="b">
        <f t="shared" si="7"/>
        <v>0</v>
      </c>
      <c r="R78" s="23" t="b">
        <v>0</v>
      </c>
      <c r="S78" s="23" t="b">
        <f t="shared" si="8"/>
        <v>0</v>
      </c>
      <c r="T78" s="23" t="b">
        <v>0</v>
      </c>
      <c r="U78" s="23" t="b">
        <f t="shared" si="9"/>
        <v>0</v>
      </c>
      <c r="V78" s="23" t="b">
        <v>0</v>
      </c>
      <c r="W78" s="23" t="b">
        <f t="shared" si="10"/>
        <v>0</v>
      </c>
      <c r="X78" s="23" t="b">
        <v>0</v>
      </c>
      <c r="Y78" s="23" t="b">
        <f t="shared" si="11"/>
        <v>0</v>
      </c>
      <c r="Z78" s="23" t="b">
        <v>0</v>
      </c>
      <c r="AA78" s="23" t="b">
        <f t="shared" si="12"/>
        <v>0</v>
      </c>
      <c r="AB78" s="23" t="b">
        <v>0</v>
      </c>
      <c r="AC78" s="23" t="b">
        <f t="shared" si="13"/>
        <v>0</v>
      </c>
      <c r="AD78" s="23" t="b">
        <v>0</v>
      </c>
      <c r="AF78" s="17">
        <v>0.65</v>
      </c>
      <c r="AH78" s="23">
        <v>25.0</v>
      </c>
      <c r="AI78" s="23">
        <v>27.906976744186046</v>
      </c>
      <c r="AJ78" s="24"/>
    </row>
    <row r="79" ht="15.75" customHeight="1">
      <c r="A79" s="23" t="s">
        <v>2190</v>
      </c>
      <c r="B79" s="23" t="s">
        <v>2707</v>
      </c>
      <c r="C79" s="23" t="b">
        <v>1</v>
      </c>
      <c r="D79" s="23">
        <v>0.0013</v>
      </c>
      <c r="E79" s="23" t="b">
        <f t="shared" si="1"/>
        <v>0</v>
      </c>
      <c r="F79" s="23" t="b">
        <v>0</v>
      </c>
      <c r="G79" s="23" t="b">
        <f t="shared" si="2"/>
        <v>0</v>
      </c>
      <c r="H79" s="23" t="b">
        <v>0</v>
      </c>
      <c r="I79" s="23" t="b">
        <f t="shared" si="3"/>
        <v>0</v>
      </c>
      <c r="J79" s="23" t="b">
        <v>0</v>
      </c>
      <c r="K79" s="23" t="b">
        <f t="shared" si="4"/>
        <v>0</v>
      </c>
      <c r="L79" s="23" t="b">
        <v>0</v>
      </c>
      <c r="M79" s="23" t="b">
        <f t="shared" si="5"/>
        <v>0</v>
      </c>
      <c r="N79" s="23" t="b">
        <v>0</v>
      </c>
      <c r="O79" s="23" t="b">
        <f t="shared" si="6"/>
        <v>0</v>
      </c>
      <c r="P79" s="23" t="b">
        <v>0</v>
      </c>
      <c r="Q79" s="23" t="b">
        <f t="shared" si="7"/>
        <v>0</v>
      </c>
      <c r="R79" s="23" t="b">
        <v>0</v>
      </c>
      <c r="S79" s="23" t="b">
        <f t="shared" si="8"/>
        <v>0</v>
      </c>
      <c r="T79" s="23" t="b">
        <v>0</v>
      </c>
      <c r="U79" s="23" t="b">
        <f t="shared" si="9"/>
        <v>0</v>
      </c>
      <c r="V79" s="23" t="b">
        <v>0</v>
      </c>
      <c r="W79" s="23" t="b">
        <f t="shared" si="10"/>
        <v>0</v>
      </c>
      <c r="X79" s="23" t="b">
        <v>0</v>
      </c>
      <c r="Y79" s="23" t="b">
        <f t="shared" si="11"/>
        <v>0</v>
      </c>
      <c r="Z79" s="23" t="b">
        <v>0</v>
      </c>
      <c r="AA79" s="23" t="b">
        <f t="shared" si="12"/>
        <v>0</v>
      </c>
      <c r="AB79" s="23" t="b">
        <v>0</v>
      </c>
      <c r="AC79" s="23" t="b">
        <f t="shared" si="13"/>
        <v>0</v>
      </c>
      <c r="AD79" s="23" t="b">
        <v>0</v>
      </c>
      <c r="AF79" s="17">
        <v>0.7</v>
      </c>
      <c r="AH79" s="23">
        <v>21.875</v>
      </c>
      <c r="AI79" s="23">
        <v>25.581395348837212</v>
      </c>
      <c r="AJ79" s="24"/>
    </row>
    <row r="80" ht="15.75" customHeight="1">
      <c r="A80" s="23" t="s">
        <v>2241</v>
      </c>
      <c r="B80" s="23" t="s">
        <v>2709</v>
      </c>
      <c r="C80" s="23" t="b">
        <v>1</v>
      </c>
      <c r="D80" s="23">
        <v>0.0707</v>
      </c>
      <c r="E80" s="23" t="b">
        <f t="shared" si="1"/>
        <v>0</v>
      </c>
      <c r="F80" s="23" t="b">
        <v>0</v>
      </c>
      <c r="G80" s="23" t="b">
        <f t="shared" si="2"/>
        <v>0</v>
      </c>
      <c r="H80" s="23" t="b">
        <v>0</v>
      </c>
      <c r="I80" s="23" t="b">
        <f t="shared" si="3"/>
        <v>0</v>
      </c>
      <c r="J80" s="23" t="b">
        <v>0</v>
      </c>
      <c r="K80" s="23" t="b">
        <f t="shared" si="4"/>
        <v>0</v>
      </c>
      <c r="L80" s="23" t="b">
        <v>0</v>
      </c>
      <c r="M80" s="23" t="b">
        <f t="shared" si="5"/>
        <v>0</v>
      </c>
      <c r="N80" s="23" t="b">
        <v>0</v>
      </c>
      <c r="O80" s="23" t="b">
        <f t="shared" si="6"/>
        <v>0</v>
      </c>
      <c r="P80" s="23" t="b">
        <v>0</v>
      </c>
      <c r="Q80" s="23" t="b">
        <f t="shared" si="7"/>
        <v>0</v>
      </c>
      <c r="R80" s="23" t="b">
        <v>0</v>
      </c>
      <c r="S80" s="23" t="b">
        <f t="shared" si="8"/>
        <v>0</v>
      </c>
      <c r="T80" s="23" t="b">
        <v>0</v>
      </c>
      <c r="U80" s="23" t="b">
        <f t="shared" si="9"/>
        <v>0</v>
      </c>
      <c r="V80" s="23" t="b">
        <v>0</v>
      </c>
      <c r="W80" s="23" t="b">
        <f t="shared" si="10"/>
        <v>0</v>
      </c>
      <c r="X80" s="23" t="b">
        <v>0</v>
      </c>
      <c r="Y80" s="23" t="b">
        <f t="shared" si="11"/>
        <v>0</v>
      </c>
      <c r="Z80" s="23" t="b">
        <v>0</v>
      </c>
      <c r="AA80" s="23" t="b">
        <f t="shared" si="12"/>
        <v>0</v>
      </c>
      <c r="AB80" s="23" t="b">
        <v>0</v>
      </c>
      <c r="AC80" s="23" t="b">
        <f t="shared" si="13"/>
        <v>0</v>
      </c>
      <c r="AD80" s="23" t="b">
        <v>0</v>
      </c>
      <c r="AF80" s="17">
        <v>0.75</v>
      </c>
      <c r="AH80" s="23">
        <v>20.3125</v>
      </c>
      <c r="AI80" s="23">
        <v>25.581395348837212</v>
      </c>
      <c r="AJ80" s="24"/>
    </row>
    <row r="81" ht="15.75" customHeight="1">
      <c r="A81" s="23" t="s">
        <v>2247</v>
      </c>
      <c r="B81" s="23" t="s">
        <v>2710</v>
      </c>
      <c r="C81" s="23" t="b">
        <v>1</v>
      </c>
      <c r="D81" s="23">
        <v>0.8032</v>
      </c>
      <c r="E81" s="23" t="b">
        <f t="shared" si="1"/>
        <v>1</v>
      </c>
      <c r="F81" s="23" t="b">
        <v>1</v>
      </c>
      <c r="G81" s="23" t="b">
        <f t="shared" si="2"/>
        <v>1</v>
      </c>
      <c r="H81" s="23" t="b">
        <v>1</v>
      </c>
      <c r="I81" s="23" t="b">
        <f t="shared" si="3"/>
        <v>1</v>
      </c>
      <c r="J81" s="23" t="b">
        <v>1</v>
      </c>
      <c r="K81" s="23" t="b">
        <f t="shared" si="4"/>
        <v>1</v>
      </c>
      <c r="L81" s="23" t="b">
        <v>1</v>
      </c>
      <c r="M81" s="23" t="b">
        <f t="shared" si="5"/>
        <v>1</v>
      </c>
      <c r="N81" s="23" t="b">
        <v>1</v>
      </c>
      <c r="O81" s="23" t="b">
        <f t="shared" si="6"/>
        <v>1</v>
      </c>
      <c r="P81" s="23" t="b">
        <v>1</v>
      </c>
      <c r="Q81" s="23" t="b">
        <f t="shared" si="7"/>
        <v>1</v>
      </c>
      <c r="R81" s="23" t="b">
        <v>1</v>
      </c>
      <c r="S81" s="23" t="b">
        <f t="shared" si="8"/>
        <v>1</v>
      </c>
      <c r="T81" s="23" t="b">
        <v>1</v>
      </c>
      <c r="U81" s="23" t="b">
        <f t="shared" si="9"/>
        <v>1</v>
      </c>
      <c r="V81" s="23" t="b">
        <v>1</v>
      </c>
      <c r="W81" s="23" t="b">
        <f t="shared" si="10"/>
        <v>1</v>
      </c>
      <c r="X81" s="23" t="b">
        <v>1</v>
      </c>
      <c r="Y81" s="23" t="b">
        <f t="shared" si="11"/>
        <v>0</v>
      </c>
      <c r="Z81" s="23" t="b">
        <v>0</v>
      </c>
      <c r="AA81" s="23" t="b">
        <f t="shared" si="12"/>
        <v>0</v>
      </c>
      <c r="AB81" s="23" t="b">
        <v>0</v>
      </c>
      <c r="AC81" s="23" t="b">
        <f t="shared" si="13"/>
        <v>0</v>
      </c>
      <c r="AD81" s="23" t="b">
        <v>0</v>
      </c>
      <c r="AF81" s="17">
        <v>0.8</v>
      </c>
      <c r="AH81" s="23">
        <v>20.3125</v>
      </c>
      <c r="AI81" s="23">
        <v>27.906976744186046</v>
      </c>
      <c r="AJ81" s="24"/>
    </row>
    <row r="82" ht="15.75" customHeight="1">
      <c r="A82" s="23" t="s">
        <v>2329</v>
      </c>
      <c r="B82" s="23" t="s">
        <v>2579</v>
      </c>
      <c r="C82" s="23" t="b">
        <v>1</v>
      </c>
      <c r="D82" s="23">
        <v>0.8862</v>
      </c>
      <c r="E82" s="23" t="b">
        <f t="shared" si="1"/>
        <v>1</v>
      </c>
      <c r="F82" s="23" t="b">
        <v>1</v>
      </c>
      <c r="G82" s="23" t="b">
        <f t="shared" si="2"/>
        <v>1</v>
      </c>
      <c r="H82" s="23" t="b">
        <v>1</v>
      </c>
      <c r="I82" s="23" t="b">
        <f t="shared" si="3"/>
        <v>1</v>
      </c>
      <c r="J82" s="23" t="b">
        <v>1</v>
      </c>
      <c r="K82" s="23" t="b">
        <f t="shared" si="4"/>
        <v>1</v>
      </c>
      <c r="L82" s="23" t="b">
        <v>1</v>
      </c>
      <c r="M82" s="23" t="b">
        <f t="shared" si="5"/>
        <v>1</v>
      </c>
      <c r="N82" s="23" t="b">
        <v>1</v>
      </c>
      <c r="O82" s="23" t="b">
        <f t="shared" si="6"/>
        <v>1</v>
      </c>
      <c r="P82" s="23" t="b">
        <v>1</v>
      </c>
      <c r="Q82" s="23" t="b">
        <f t="shared" si="7"/>
        <v>1</v>
      </c>
      <c r="R82" s="23" t="b">
        <v>1</v>
      </c>
      <c r="S82" s="23" t="b">
        <f t="shared" si="8"/>
        <v>1</v>
      </c>
      <c r="T82" s="23" t="b">
        <v>1</v>
      </c>
      <c r="U82" s="23" t="b">
        <f t="shared" si="9"/>
        <v>1</v>
      </c>
      <c r="V82" s="23" t="b">
        <v>1</v>
      </c>
      <c r="W82" s="23" t="b">
        <f t="shared" si="10"/>
        <v>1</v>
      </c>
      <c r="X82" s="23" t="b">
        <v>1</v>
      </c>
      <c r="Y82" s="23" t="b">
        <f t="shared" si="11"/>
        <v>1</v>
      </c>
      <c r="Z82" s="23" t="b">
        <v>1</v>
      </c>
      <c r="AA82" s="23" t="b">
        <f t="shared" si="12"/>
        <v>0</v>
      </c>
      <c r="AB82" s="23" t="b">
        <v>0</v>
      </c>
      <c r="AC82" s="23" t="b">
        <f t="shared" si="13"/>
        <v>0</v>
      </c>
      <c r="AD82" s="23" t="b">
        <v>0</v>
      </c>
      <c r="AF82" s="17">
        <v>0.85</v>
      </c>
      <c r="AH82" s="23">
        <v>17.1875</v>
      </c>
      <c r="AI82" s="23">
        <v>26.744186046511626</v>
      </c>
      <c r="AJ82" s="24"/>
    </row>
    <row r="83" ht="15.75" customHeight="1">
      <c r="A83" s="23" t="s">
        <v>2336</v>
      </c>
      <c r="B83" s="23" t="s">
        <v>2581</v>
      </c>
      <c r="C83" s="23" t="b">
        <v>0</v>
      </c>
      <c r="D83" s="23">
        <v>0.934</v>
      </c>
      <c r="E83" s="23" t="b">
        <f t="shared" si="1"/>
        <v>1</v>
      </c>
      <c r="F83" s="23" t="b">
        <v>0</v>
      </c>
      <c r="G83" s="23" t="b">
        <f t="shared" si="2"/>
        <v>1</v>
      </c>
      <c r="H83" s="23" t="b">
        <v>0</v>
      </c>
      <c r="I83" s="23" t="b">
        <f t="shared" si="3"/>
        <v>1</v>
      </c>
      <c r="J83" s="23" t="b">
        <v>0</v>
      </c>
      <c r="K83" s="23" t="b">
        <f t="shared" si="4"/>
        <v>1</v>
      </c>
      <c r="L83" s="23" t="b">
        <v>0</v>
      </c>
      <c r="M83" s="23" t="b">
        <f t="shared" si="5"/>
        <v>1</v>
      </c>
      <c r="N83" s="23" t="b">
        <v>0</v>
      </c>
      <c r="O83" s="23" t="b">
        <f t="shared" si="6"/>
        <v>1</v>
      </c>
      <c r="P83" s="23" t="b">
        <v>0</v>
      </c>
      <c r="Q83" s="23" t="b">
        <f t="shared" si="7"/>
        <v>1</v>
      </c>
      <c r="R83" s="23" t="b">
        <v>0</v>
      </c>
      <c r="S83" s="23" t="b">
        <f t="shared" si="8"/>
        <v>1</v>
      </c>
      <c r="T83" s="23" t="b">
        <v>0</v>
      </c>
      <c r="U83" s="23" t="b">
        <f t="shared" si="9"/>
        <v>1</v>
      </c>
      <c r="V83" s="23" t="b">
        <v>0</v>
      </c>
      <c r="W83" s="23" t="b">
        <f t="shared" si="10"/>
        <v>1</v>
      </c>
      <c r="X83" s="23" t="b">
        <v>0</v>
      </c>
      <c r="Y83" s="23" t="b">
        <f t="shared" si="11"/>
        <v>1</v>
      </c>
      <c r="Z83" s="23" t="b">
        <v>0</v>
      </c>
      <c r="AA83" s="23" t="b">
        <f t="shared" si="12"/>
        <v>1</v>
      </c>
      <c r="AB83" s="23" t="b">
        <v>0</v>
      </c>
      <c r="AC83" s="23" t="b">
        <f t="shared" si="13"/>
        <v>0</v>
      </c>
      <c r="AD83" s="23" t="b">
        <v>1</v>
      </c>
      <c r="AF83" s="17">
        <v>0.9</v>
      </c>
      <c r="AH83" s="23">
        <v>12.5</v>
      </c>
      <c r="AI83" s="23">
        <v>27.906976744186046</v>
      </c>
      <c r="AJ83" s="24"/>
    </row>
    <row r="84" ht="15.75" customHeight="1">
      <c r="A84" s="23" t="s">
        <v>2344</v>
      </c>
      <c r="B84" s="23" t="s">
        <v>2714</v>
      </c>
      <c r="C84" s="23" t="b">
        <v>0</v>
      </c>
      <c r="D84" s="23">
        <v>0.9016</v>
      </c>
      <c r="E84" s="23" t="b">
        <f t="shared" si="1"/>
        <v>1</v>
      </c>
      <c r="F84" s="23" t="b">
        <v>0</v>
      </c>
      <c r="G84" s="23" t="b">
        <f t="shared" si="2"/>
        <v>1</v>
      </c>
      <c r="H84" s="23" t="b">
        <v>0</v>
      </c>
      <c r="I84" s="23" t="b">
        <f t="shared" si="3"/>
        <v>1</v>
      </c>
      <c r="J84" s="23" t="b">
        <v>0</v>
      </c>
      <c r="K84" s="23" t="b">
        <f t="shared" si="4"/>
        <v>1</v>
      </c>
      <c r="L84" s="23" t="b">
        <v>0</v>
      </c>
      <c r="M84" s="23" t="b">
        <f t="shared" si="5"/>
        <v>1</v>
      </c>
      <c r="N84" s="23" t="b">
        <v>0</v>
      </c>
      <c r="O84" s="23" t="b">
        <f t="shared" si="6"/>
        <v>1</v>
      </c>
      <c r="P84" s="23" t="b">
        <v>0</v>
      </c>
      <c r="Q84" s="23" t="b">
        <f t="shared" si="7"/>
        <v>1</v>
      </c>
      <c r="R84" s="23" t="b">
        <v>0</v>
      </c>
      <c r="S84" s="23" t="b">
        <f t="shared" si="8"/>
        <v>1</v>
      </c>
      <c r="T84" s="23" t="b">
        <v>0</v>
      </c>
      <c r="U84" s="23" t="b">
        <f t="shared" si="9"/>
        <v>1</v>
      </c>
      <c r="V84" s="23" t="b">
        <v>0</v>
      </c>
      <c r="W84" s="23" t="b">
        <f t="shared" si="10"/>
        <v>1</v>
      </c>
      <c r="X84" s="23" t="b">
        <v>0</v>
      </c>
      <c r="Y84" s="23" t="b">
        <f t="shared" si="11"/>
        <v>1</v>
      </c>
      <c r="Z84" s="23" t="b">
        <v>0</v>
      </c>
      <c r="AA84" s="23" t="b">
        <f t="shared" si="12"/>
        <v>1</v>
      </c>
      <c r="AB84" s="23" t="b">
        <v>0</v>
      </c>
      <c r="AC84" s="23" t="b">
        <f t="shared" si="13"/>
        <v>0</v>
      </c>
      <c r="AD84" s="23" t="b">
        <v>1</v>
      </c>
      <c r="AF84" s="17">
        <v>0.95</v>
      </c>
      <c r="AH84" s="23">
        <v>7.8125</v>
      </c>
      <c r="AI84" s="23">
        <v>31.3953488372093</v>
      </c>
      <c r="AJ84" s="24"/>
    </row>
    <row r="85" ht="15.75" customHeight="1">
      <c r="A85" s="23" t="s">
        <v>2390</v>
      </c>
      <c r="B85" s="23" t="s">
        <v>2583</v>
      </c>
      <c r="C85" s="23" t="b">
        <v>0</v>
      </c>
      <c r="D85" s="23">
        <v>0.93</v>
      </c>
      <c r="E85" s="23" t="b">
        <f t="shared" si="1"/>
        <v>1</v>
      </c>
      <c r="F85" s="23" t="b">
        <v>0</v>
      </c>
      <c r="G85" s="23" t="b">
        <f t="shared" si="2"/>
        <v>1</v>
      </c>
      <c r="H85" s="23" t="b">
        <v>0</v>
      </c>
      <c r="I85" s="23" t="b">
        <f t="shared" si="3"/>
        <v>1</v>
      </c>
      <c r="J85" s="23" t="b">
        <v>0</v>
      </c>
      <c r="K85" s="23" t="b">
        <f t="shared" si="4"/>
        <v>1</v>
      </c>
      <c r="L85" s="23" t="b">
        <v>0</v>
      </c>
      <c r="M85" s="23" t="b">
        <f t="shared" si="5"/>
        <v>1</v>
      </c>
      <c r="N85" s="23" t="b">
        <v>0</v>
      </c>
      <c r="O85" s="23" t="b">
        <f t="shared" si="6"/>
        <v>1</v>
      </c>
      <c r="P85" s="23" t="b">
        <v>0</v>
      </c>
      <c r="Q85" s="23" t="b">
        <f t="shared" si="7"/>
        <v>1</v>
      </c>
      <c r="R85" s="23" t="b">
        <v>0</v>
      </c>
      <c r="S85" s="23" t="b">
        <f t="shared" si="8"/>
        <v>1</v>
      </c>
      <c r="T85" s="23" t="b">
        <v>0</v>
      </c>
      <c r="U85" s="23" t="b">
        <f t="shared" si="9"/>
        <v>1</v>
      </c>
      <c r="V85" s="23" t="b">
        <v>0</v>
      </c>
      <c r="W85" s="23" t="b">
        <f t="shared" si="10"/>
        <v>1</v>
      </c>
      <c r="X85" s="23" t="b">
        <v>0</v>
      </c>
      <c r="Y85" s="23" t="b">
        <f t="shared" si="11"/>
        <v>1</v>
      </c>
      <c r="Z85" s="23" t="b">
        <v>0</v>
      </c>
      <c r="AA85" s="23" t="b">
        <f t="shared" si="12"/>
        <v>1</v>
      </c>
      <c r="AB85" s="23" t="b">
        <v>0</v>
      </c>
      <c r="AC85" s="23" t="b">
        <f t="shared" si="13"/>
        <v>0</v>
      </c>
      <c r="AD85" s="23" t="b">
        <v>1</v>
      </c>
    </row>
    <row r="86" ht="15.75" customHeight="1">
      <c r="A86" s="23" t="s">
        <v>2398</v>
      </c>
      <c r="B86" s="23" t="s">
        <v>2585</v>
      </c>
      <c r="C86" s="23" t="b">
        <v>1</v>
      </c>
      <c r="D86" s="23">
        <v>0.1079</v>
      </c>
      <c r="E86" s="23" t="b">
        <f t="shared" si="1"/>
        <v>0</v>
      </c>
      <c r="F86" s="23" t="b">
        <v>0</v>
      </c>
      <c r="G86" s="23" t="b">
        <f t="shared" si="2"/>
        <v>0</v>
      </c>
      <c r="H86" s="23" t="b">
        <v>0</v>
      </c>
      <c r="I86" s="23" t="b">
        <f t="shared" si="3"/>
        <v>0</v>
      </c>
      <c r="J86" s="23" t="b">
        <v>0</v>
      </c>
      <c r="K86" s="23" t="b">
        <f t="shared" si="4"/>
        <v>0</v>
      </c>
      <c r="L86" s="23" t="b">
        <v>0</v>
      </c>
      <c r="M86" s="23" t="b">
        <f t="shared" si="5"/>
        <v>0</v>
      </c>
      <c r="N86" s="23" t="b">
        <v>0</v>
      </c>
      <c r="O86" s="23" t="b">
        <f t="shared" si="6"/>
        <v>0</v>
      </c>
      <c r="P86" s="23" t="b">
        <v>0</v>
      </c>
      <c r="Q86" s="23" t="b">
        <f t="shared" si="7"/>
        <v>0</v>
      </c>
      <c r="R86" s="23" t="b">
        <v>0</v>
      </c>
      <c r="S86" s="23" t="b">
        <f t="shared" si="8"/>
        <v>0</v>
      </c>
      <c r="T86" s="23" t="b">
        <v>0</v>
      </c>
      <c r="U86" s="23" t="b">
        <f t="shared" si="9"/>
        <v>0</v>
      </c>
      <c r="V86" s="23" t="b">
        <v>0</v>
      </c>
      <c r="W86" s="23" t="b">
        <f t="shared" si="10"/>
        <v>0</v>
      </c>
      <c r="X86" s="23" t="b">
        <v>0</v>
      </c>
      <c r="Y86" s="23" t="b">
        <f t="shared" si="11"/>
        <v>0</v>
      </c>
      <c r="Z86" s="23" t="b">
        <v>0</v>
      </c>
      <c r="AA86" s="23" t="b">
        <f t="shared" si="12"/>
        <v>0</v>
      </c>
      <c r="AB86" s="23" t="b">
        <v>0</v>
      </c>
      <c r="AC86" s="23" t="b">
        <f t="shared" si="13"/>
        <v>0</v>
      </c>
      <c r="AD86" s="23" t="b">
        <v>0</v>
      </c>
    </row>
    <row r="87" ht="15.75" customHeight="1">
      <c r="A87" s="23" t="s">
        <v>2451</v>
      </c>
      <c r="B87" s="23" t="s">
        <v>2721</v>
      </c>
      <c r="C87" s="23" t="b">
        <v>1</v>
      </c>
      <c r="D87" s="23">
        <v>0.5868</v>
      </c>
      <c r="E87" s="23" t="b">
        <f t="shared" si="1"/>
        <v>1</v>
      </c>
      <c r="F87" s="23" t="b">
        <v>1</v>
      </c>
      <c r="G87" s="23" t="b">
        <f t="shared" si="2"/>
        <v>1</v>
      </c>
      <c r="H87" s="23" t="b">
        <v>1</v>
      </c>
      <c r="I87" s="23" t="b">
        <f t="shared" si="3"/>
        <v>1</v>
      </c>
      <c r="J87" s="23" t="b">
        <v>1</v>
      </c>
      <c r="K87" s="23" t="b">
        <f t="shared" si="4"/>
        <v>1</v>
      </c>
      <c r="L87" s="23" t="b">
        <v>1</v>
      </c>
      <c r="M87" s="23" t="b">
        <f t="shared" si="5"/>
        <v>1</v>
      </c>
      <c r="N87" s="23" t="b">
        <v>1</v>
      </c>
      <c r="O87" s="23" t="b">
        <f t="shared" si="6"/>
        <v>0</v>
      </c>
      <c r="P87" s="23" t="b">
        <v>0</v>
      </c>
      <c r="Q87" s="23" t="b">
        <f t="shared" si="7"/>
        <v>0</v>
      </c>
      <c r="R87" s="23" t="b">
        <v>0</v>
      </c>
      <c r="S87" s="23" t="b">
        <f t="shared" si="8"/>
        <v>0</v>
      </c>
      <c r="T87" s="23" t="b">
        <v>0</v>
      </c>
      <c r="U87" s="23" t="b">
        <f t="shared" si="9"/>
        <v>0</v>
      </c>
      <c r="V87" s="23" t="b">
        <v>0</v>
      </c>
      <c r="W87" s="23" t="b">
        <f t="shared" si="10"/>
        <v>0</v>
      </c>
      <c r="X87" s="23" t="b">
        <v>0</v>
      </c>
      <c r="Y87" s="23" t="b">
        <f t="shared" si="11"/>
        <v>0</v>
      </c>
      <c r="Z87" s="23" t="b">
        <v>0</v>
      </c>
      <c r="AA87" s="23" t="b">
        <f t="shared" si="12"/>
        <v>0</v>
      </c>
      <c r="AB87" s="23" t="b">
        <v>0</v>
      </c>
      <c r="AC87" s="23" t="b">
        <f t="shared" si="13"/>
        <v>0</v>
      </c>
      <c r="AD87" s="23" t="b">
        <v>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F32:AJ32"/>
    <mergeCell ref="AF49:AJ4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7.29"/>
    <col customWidth="1" min="3" max="3" width="42.29"/>
    <col customWidth="1" min="4" max="4" width="10.71"/>
    <col customWidth="1" min="5" max="12" width="15.86"/>
    <col customWidth="1" min="13" max="13" width="11.86"/>
    <col customWidth="1" min="14" max="14" width="12.71"/>
    <col customWidth="1" min="15" max="15" width="11.86"/>
    <col customWidth="1" min="16" max="16" width="12.71"/>
    <col customWidth="1" min="17" max="17" width="11.86"/>
    <col customWidth="1" min="18" max="18" width="12.71"/>
    <col customWidth="1" min="19" max="19" width="11.86"/>
    <col customWidth="1" min="20" max="20" width="10.71"/>
    <col customWidth="1" min="21" max="21" width="11.86"/>
    <col customWidth="1" min="22" max="22" width="10.71"/>
    <col customWidth="1" min="23" max="23" width="11.86"/>
    <col customWidth="1" min="24" max="24" width="10.71"/>
    <col customWidth="1" min="25" max="25" width="11.86"/>
    <col customWidth="1" min="26" max="26" width="10.71"/>
    <col customWidth="1" min="27" max="27" width="11.86"/>
    <col customWidth="1" min="28" max="28" width="10.71"/>
    <col customWidth="1" min="29" max="29" width="11.86"/>
    <col customWidth="1" min="30" max="30" width="10.71"/>
    <col customWidth="1" min="31" max="31" width="11.86"/>
    <col customWidth="1" min="32" max="51" width="10.71"/>
    <col customWidth="1" min="52" max="56" width="15.86"/>
    <col customWidth="1" min="57" max="69" width="10.71"/>
    <col customWidth="1" min="70" max="73" width="15.86"/>
  </cols>
  <sheetData>
    <row r="2">
      <c r="A2" s="23" t="s">
        <v>3</v>
      </c>
      <c r="B2" s="29" t="s">
        <v>19</v>
      </c>
      <c r="C2" s="23" t="s">
        <v>2478</v>
      </c>
      <c r="D2" s="23" t="s">
        <v>28</v>
      </c>
      <c r="E2" s="23">
        <v>0.3</v>
      </c>
      <c r="F2" s="23" t="s">
        <v>2479</v>
      </c>
      <c r="G2" s="23">
        <v>0.35</v>
      </c>
      <c r="H2" s="23" t="s">
        <v>2479</v>
      </c>
      <c r="I2" s="23">
        <v>0.4</v>
      </c>
      <c r="J2" s="23" t="s">
        <v>2479</v>
      </c>
      <c r="K2" s="23">
        <v>0.45</v>
      </c>
      <c r="L2" s="23" t="s">
        <v>2479</v>
      </c>
      <c r="M2" s="23">
        <v>0.5</v>
      </c>
      <c r="N2" s="23" t="s">
        <v>2479</v>
      </c>
      <c r="O2" s="23">
        <v>0.55</v>
      </c>
      <c r="P2" s="23" t="s">
        <v>2479</v>
      </c>
      <c r="Q2" s="23">
        <v>0.6</v>
      </c>
      <c r="R2" s="23" t="s">
        <v>2479</v>
      </c>
      <c r="S2" s="23">
        <v>0.65</v>
      </c>
      <c r="T2" s="23" t="s">
        <v>2479</v>
      </c>
      <c r="U2" s="23">
        <v>0.7</v>
      </c>
      <c r="V2" s="23" t="s">
        <v>2479</v>
      </c>
      <c r="W2" s="23">
        <v>0.75</v>
      </c>
      <c r="X2" s="23" t="s">
        <v>2479</v>
      </c>
      <c r="Y2" s="23">
        <v>0.8</v>
      </c>
      <c r="Z2" s="23" t="s">
        <v>2479</v>
      </c>
      <c r="AA2" s="23">
        <v>0.85</v>
      </c>
      <c r="AB2" s="23" t="s">
        <v>2479</v>
      </c>
      <c r="AC2" s="23">
        <v>0.9</v>
      </c>
      <c r="AD2" s="23" t="s">
        <v>2479</v>
      </c>
      <c r="AE2" s="23">
        <v>0.95</v>
      </c>
      <c r="AF2" s="23" t="s">
        <v>2479</v>
      </c>
      <c r="AO2" s="23" t="s">
        <v>3</v>
      </c>
      <c r="AP2" s="29" t="s">
        <v>19</v>
      </c>
      <c r="AQ2" s="23" t="s">
        <v>2478</v>
      </c>
      <c r="AR2" s="23" t="s">
        <v>28</v>
      </c>
      <c r="AS2" s="23">
        <v>0.05</v>
      </c>
      <c r="AT2" s="23">
        <v>0.1</v>
      </c>
      <c r="AU2" s="23">
        <v>0.15</v>
      </c>
      <c r="AV2" s="23">
        <v>0.2</v>
      </c>
      <c r="AW2" s="23">
        <v>0.25</v>
      </c>
      <c r="AX2" s="23">
        <v>0.3</v>
      </c>
      <c r="AY2" s="23">
        <v>0.35</v>
      </c>
      <c r="AZ2" s="23">
        <v>0.4</v>
      </c>
      <c r="BA2" s="23">
        <v>0.45</v>
      </c>
      <c r="BB2" s="23">
        <v>0.5</v>
      </c>
      <c r="BC2" s="23">
        <v>0.55</v>
      </c>
      <c r="BD2" s="23">
        <v>0.6</v>
      </c>
      <c r="BG2" s="23" t="s">
        <v>3</v>
      </c>
      <c r="BH2" s="29" t="s">
        <v>19</v>
      </c>
      <c r="BI2" s="23" t="s">
        <v>2478</v>
      </c>
      <c r="BJ2" s="23" t="s">
        <v>28</v>
      </c>
      <c r="BK2" s="23">
        <v>0.95</v>
      </c>
      <c r="BL2" s="23">
        <v>0.9</v>
      </c>
      <c r="BM2" s="23">
        <v>0.85</v>
      </c>
      <c r="BN2" s="23">
        <v>0.8</v>
      </c>
      <c r="BO2" s="23">
        <v>0.75</v>
      </c>
      <c r="BP2" s="23">
        <v>0.7</v>
      </c>
      <c r="BQ2" s="23">
        <v>0.65</v>
      </c>
      <c r="BR2" s="23">
        <v>0.6</v>
      </c>
      <c r="BS2" s="23">
        <v>0.55</v>
      </c>
      <c r="BT2" s="23">
        <v>0.5</v>
      </c>
      <c r="BU2" s="23">
        <v>0.45</v>
      </c>
    </row>
    <row r="3">
      <c r="A3" s="23" t="s">
        <v>34</v>
      </c>
      <c r="B3" s="23" t="s">
        <v>2480</v>
      </c>
      <c r="C3" s="23" t="b">
        <v>1</v>
      </c>
      <c r="D3" s="23">
        <v>0.63</v>
      </c>
      <c r="E3" s="23" t="b">
        <f t="shared" ref="E3:E224" si="1">D3&gt;=0.3</f>
        <v>1</v>
      </c>
      <c r="F3" s="23" t="b">
        <v>1</v>
      </c>
      <c r="G3" s="23" t="b">
        <f t="shared" ref="G3:G224" si="2">D3&gt;=0.35</f>
        <v>1</v>
      </c>
      <c r="H3" s="23" t="b">
        <v>1</v>
      </c>
      <c r="I3" s="23" t="b">
        <f t="shared" ref="I3:I224" si="3">D3&gt;=0.4</f>
        <v>1</v>
      </c>
      <c r="J3" s="23" t="b">
        <v>1</v>
      </c>
      <c r="K3" s="23" t="b">
        <f t="shared" ref="K3:K224" si="4">D3&gt;=0.45</f>
        <v>1</v>
      </c>
      <c r="L3" s="23" t="b">
        <v>1</v>
      </c>
      <c r="M3" s="23" t="b">
        <f t="shared" ref="M3:M224" si="5">D3&gt;=0.5</f>
        <v>1</v>
      </c>
      <c r="N3" s="23" t="b">
        <v>1</v>
      </c>
      <c r="O3" s="23" t="b">
        <f t="shared" ref="O3:O224" si="6">D3&gt;=0.55</f>
        <v>1</v>
      </c>
      <c r="P3" s="23" t="b">
        <v>1</v>
      </c>
      <c r="Q3" s="23" t="b">
        <f t="shared" ref="Q3:Q224" si="7">D3&gt;=0.6</f>
        <v>1</v>
      </c>
      <c r="R3" s="23" t="b">
        <v>1</v>
      </c>
      <c r="S3" s="23" t="b">
        <f t="shared" ref="S3:S224" si="8">D3&gt;=0.65</f>
        <v>0</v>
      </c>
      <c r="T3" s="23" t="b">
        <v>0</v>
      </c>
      <c r="U3" s="23" t="b">
        <f t="shared" ref="U3:U224" si="9">D3&gt;=0.7</f>
        <v>0</v>
      </c>
      <c r="V3" s="23" t="b">
        <v>0</v>
      </c>
      <c r="W3" s="23" t="b">
        <f t="shared" ref="W3:W224" si="10">D3&gt;=0.75</f>
        <v>0</v>
      </c>
      <c r="X3" s="23" t="b">
        <v>0</v>
      </c>
      <c r="Y3" s="23" t="b">
        <f t="shared" ref="Y3:Y224" si="11">D3&gt;=0.8</f>
        <v>0</v>
      </c>
      <c r="Z3" s="23" t="b">
        <v>0</v>
      </c>
      <c r="AA3" s="23" t="b">
        <f t="shared" ref="AA3:AA224" si="12">D3&gt;=0.85</f>
        <v>0</v>
      </c>
      <c r="AB3" s="23" t="b">
        <v>0</v>
      </c>
      <c r="AC3" s="23" t="b">
        <f t="shared" ref="AC3:AC224" si="13">D3&gt;=0.9</f>
        <v>0</v>
      </c>
      <c r="AD3" s="23" t="b">
        <v>0</v>
      </c>
      <c r="AE3" s="23" t="b">
        <f t="shared" ref="AE3:AE224" si="14">D3&gt;=0.95</f>
        <v>0</v>
      </c>
      <c r="AF3" s="23" t="b">
        <v>0</v>
      </c>
      <c r="AO3" s="23" t="s">
        <v>67</v>
      </c>
      <c r="AP3" s="23" t="s">
        <v>2481</v>
      </c>
      <c r="AQ3" s="23" t="b">
        <v>0</v>
      </c>
      <c r="AR3" s="23">
        <v>0.4</v>
      </c>
      <c r="AS3" s="23" t="b">
        <v>0</v>
      </c>
      <c r="AT3" s="23" t="b">
        <v>0</v>
      </c>
      <c r="AU3" s="23" t="b">
        <v>0</v>
      </c>
      <c r="AV3" s="23" t="b">
        <v>0</v>
      </c>
      <c r="AW3" s="23" t="b">
        <v>0</v>
      </c>
      <c r="AX3" s="23" t="b">
        <v>0</v>
      </c>
      <c r="AY3" s="23" t="b">
        <v>0</v>
      </c>
      <c r="AZ3" s="23" t="b">
        <v>1</v>
      </c>
      <c r="BA3" s="23" t="b">
        <v>1</v>
      </c>
      <c r="BB3" s="23" t="b">
        <v>1</v>
      </c>
      <c r="BC3" s="23" t="b">
        <v>1</v>
      </c>
      <c r="BD3" s="23" t="b">
        <v>1</v>
      </c>
      <c r="BG3" s="23" t="s">
        <v>34</v>
      </c>
      <c r="BH3" s="23" t="s">
        <v>2480</v>
      </c>
      <c r="BI3" s="23" t="b">
        <v>1</v>
      </c>
      <c r="BJ3" s="23">
        <v>0.63</v>
      </c>
      <c r="BK3" s="23" t="b">
        <v>0</v>
      </c>
      <c r="BL3" s="23" t="b">
        <v>0</v>
      </c>
      <c r="BM3" s="23" t="b">
        <v>0</v>
      </c>
      <c r="BN3" s="23" t="b">
        <v>0</v>
      </c>
      <c r="BO3" s="23" t="b">
        <v>0</v>
      </c>
      <c r="BP3" s="23" t="b">
        <v>0</v>
      </c>
      <c r="BQ3" s="23" t="b">
        <v>0</v>
      </c>
      <c r="BR3" s="23" t="b">
        <v>1</v>
      </c>
      <c r="BS3" s="23" t="b">
        <v>1</v>
      </c>
      <c r="BT3" s="23" t="b">
        <v>1</v>
      </c>
      <c r="BU3" s="23" t="b">
        <v>1</v>
      </c>
    </row>
    <row r="4">
      <c r="A4" s="23" t="s">
        <v>47</v>
      </c>
      <c r="B4" s="23" t="s">
        <v>2482</v>
      </c>
      <c r="C4" s="23" t="b">
        <v>1</v>
      </c>
      <c r="D4" s="23">
        <v>0.63</v>
      </c>
      <c r="E4" s="23" t="b">
        <f t="shared" si="1"/>
        <v>1</v>
      </c>
      <c r="F4" s="23" t="b">
        <v>1</v>
      </c>
      <c r="G4" s="23" t="b">
        <f t="shared" si="2"/>
        <v>1</v>
      </c>
      <c r="H4" s="23" t="b">
        <v>1</v>
      </c>
      <c r="I4" s="23" t="b">
        <f t="shared" si="3"/>
        <v>1</v>
      </c>
      <c r="J4" s="23" t="b">
        <v>1</v>
      </c>
      <c r="K4" s="23" t="b">
        <f t="shared" si="4"/>
        <v>1</v>
      </c>
      <c r="L4" s="23" t="b">
        <v>1</v>
      </c>
      <c r="M4" s="23" t="b">
        <f t="shared" si="5"/>
        <v>1</v>
      </c>
      <c r="N4" s="23" t="b">
        <v>1</v>
      </c>
      <c r="O4" s="23" t="b">
        <f t="shared" si="6"/>
        <v>1</v>
      </c>
      <c r="P4" s="23" t="b">
        <v>1</v>
      </c>
      <c r="Q4" s="23" t="b">
        <f t="shared" si="7"/>
        <v>1</v>
      </c>
      <c r="R4" s="23" t="b">
        <v>1</v>
      </c>
      <c r="S4" s="23" t="b">
        <f t="shared" si="8"/>
        <v>0</v>
      </c>
      <c r="T4" s="23" t="b">
        <v>0</v>
      </c>
      <c r="U4" s="23" t="b">
        <f t="shared" si="9"/>
        <v>0</v>
      </c>
      <c r="V4" s="23" t="b">
        <v>0</v>
      </c>
      <c r="W4" s="23" t="b">
        <f t="shared" si="10"/>
        <v>0</v>
      </c>
      <c r="X4" s="23" t="b">
        <v>0</v>
      </c>
      <c r="Y4" s="23" t="b">
        <f t="shared" si="11"/>
        <v>0</v>
      </c>
      <c r="Z4" s="23" t="b">
        <v>0</v>
      </c>
      <c r="AA4" s="23" t="b">
        <f t="shared" si="12"/>
        <v>0</v>
      </c>
      <c r="AB4" s="23" t="b">
        <v>0</v>
      </c>
      <c r="AC4" s="23" t="b">
        <f t="shared" si="13"/>
        <v>0</v>
      </c>
      <c r="AD4" s="23" t="b">
        <v>0</v>
      </c>
      <c r="AE4" s="23" t="b">
        <f t="shared" si="14"/>
        <v>0</v>
      </c>
      <c r="AF4" s="23" t="b">
        <v>0</v>
      </c>
      <c r="AO4" s="23" t="s">
        <v>75</v>
      </c>
      <c r="AP4" s="23" t="s">
        <v>2483</v>
      </c>
      <c r="AQ4" s="23" t="b">
        <v>0</v>
      </c>
      <c r="AR4" s="23">
        <v>0.4</v>
      </c>
      <c r="AS4" s="23" t="b">
        <v>0</v>
      </c>
      <c r="AT4" s="23" t="b">
        <v>0</v>
      </c>
      <c r="AU4" s="23" t="b">
        <v>0</v>
      </c>
      <c r="AV4" s="23" t="b">
        <v>0</v>
      </c>
      <c r="AW4" s="23" t="b">
        <v>0</v>
      </c>
      <c r="AX4" s="23" t="b">
        <v>0</v>
      </c>
      <c r="AY4" s="23" t="b">
        <v>0</v>
      </c>
      <c r="AZ4" s="23" t="b">
        <v>1</v>
      </c>
      <c r="BA4" s="23" t="b">
        <v>1</v>
      </c>
      <c r="BB4" s="23" t="b">
        <v>1</v>
      </c>
      <c r="BC4" s="23" t="b">
        <v>1</v>
      </c>
      <c r="BD4" s="23" t="b">
        <v>1</v>
      </c>
      <c r="BG4" s="23" t="s">
        <v>47</v>
      </c>
      <c r="BH4" s="23" t="s">
        <v>2482</v>
      </c>
      <c r="BI4" s="23" t="b">
        <v>1</v>
      </c>
      <c r="BJ4" s="23">
        <v>0.63</v>
      </c>
      <c r="BK4" s="23" t="b">
        <v>0</v>
      </c>
      <c r="BL4" s="23" t="b">
        <v>0</v>
      </c>
      <c r="BM4" s="23" t="b">
        <v>0</v>
      </c>
      <c r="BN4" s="23" t="b">
        <v>0</v>
      </c>
      <c r="BO4" s="23" t="b">
        <v>0</v>
      </c>
      <c r="BP4" s="23" t="b">
        <v>0</v>
      </c>
      <c r="BQ4" s="23" t="b">
        <v>0</v>
      </c>
      <c r="BR4" s="23" t="b">
        <v>1</v>
      </c>
      <c r="BS4" s="23" t="b">
        <v>1</v>
      </c>
      <c r="BT4" s="23" t="b">
        <v>1</v>
      </c>
      <c r="BU4" s="23" t="b">
        <v>1</v>
      </c>
    </row>
    <row r="5">
      <c r="A5" s="23" t="s">
        <v>67</v>
      </c>
      <c r="B5" s="23" t="s">
        <v>2481</v>
      </c>
      <c r="C5" s="23" t="b">
        <v>0</v>
      </c>
      <c r="D5" s="23">
        <v>0.4</v>
      </c>
      <c r="E5" s="23" t="b">
        <f t="shared" si="1"/>
        <v>1</v>
      </c>
      <c r="F5" s="23" t="b">
        <v>0</v>
      </c>
      <c r="G5" s="23" t="b">
        <f t="shared" si="2"/>
        <v>1</v>
      </c>
      <c r="H5" s="23" t="b">
        <v>0</v>
      </c>
      <c r="I5" s="23" t="b">
        <f t="shared" si="3"/>
        <v>1</v>
      </c>
      <c r="J5" s="23" t="b">
        <v>0</v>
      </c>
      <c r="K5" s="23" t="b">
        <f t="shared" si="4"/>
        <v>0</v>
      </c>
      <c r="L5" s="23" t="b">
        <v>0</v>
      </c>
      <c r="M5" s="23" t="b">
        <f t="shared" si="5"/>
        <v>0</v>
      </c>
      <c r="N5" s="23" t="b">
        <v>1</v>
      </c>
      <c r="O5" s="23" t="b">
        <f t="shared" si="6"/>
        <v>0</v>
      </c>
      <c r="P5" s="23" t="b">
        <v>1</v>
      </c>
      <c r="Q5" s="23" t="b">
        <f t="shared" si="7"/>
        <v>0</v>
      </c>
      <c r="R5" s="23" t="b">
        <v>1</v>
      </c>
      <c r="S5" s="23" t="b">
        <f t="shared" si="8"/>
        <v>0</v>
      </c>
      <c r="T5" s="23" t="b">
        <v>1</v>
      </c>
      <c r="U5" s="23" t="b">
        <f t="shared" si="9"/>
        <v>0</v>
      </c>
      <c r="V5" s="23" t="b">
        <v>1</v>
      </c>
      <c r="W5" s="23" t="b">
        <f t="shared" si="10"/>
        <v>0</v>
      </c>
      <c r="X5" s="23" t="b">
        <v>1</v>
      </c>
      <c r="Y5" s="23" t="b">
        <f t="shared" si="11"/>
        <v>0</v>
      </c>
      <c r="Z5" s="23" t="b">
        <v>1</v>
      </c>
      <c r="AA5" s="23" t="b">
        <f t="shared" si="12"/>
        <v>0</v>
      </c>
      <c r="AB5" s="23" t="b">
        <v>1</v>
      </c>
      <c r="AC5" s="23" t="b">
        <f t="shared" si="13"/>
        <v>0</v>
      </c>
      <c r="AD5" s="23" t="b">
        <v>1</v>
      </c>
      <c r="AE5" s="23" t="b">
        <f t="shared" si="14"/>
        <v>0</v>
      </c>
      <c r="AF5" s="23" t="b">
        <v>1</v>
      </c>
      <c r="AO5" s="23" t="s">
        <v>83</v>
      </c>
      <c r="AP5" s="23" t="s">
        <v>2485</v>
      </c>
      <c r="AQ5" s="23" t="b">
        <v>0</v>
      </c>
      <c r="AR5" s="23">
        <v>0.28</v>
      </c>
      <c r="AS5" s="23" t="b">
        <v>0</v>
      </c>
      <c r="AT5" s="23" t="b">
        <v>0</v>
      </c>
      <c r="AU5" s="23" t="b">
        <v>0</v>
      </c>
      <c r="AV5" s="23" t="b">
        <v>0</v>
      </c>
      <c r="AW5" s="23" t="b">
        <v>0</v>
      </c>
      <c r="AX5" s="23" t="b">
        <v>1</v>
      </c>
      <c r="AY5" s="23" t="b">
        <v>1</v>
      </c>
      <c r="AZ5" s="23" t="b">
        <v>1</v>
      </c>
      <c r="BA5" s="23" t="b">
        <v>1</v>
      </c>
      <c r="BB5" s="23" t="b">
        <v>1</v>
      </c>
      <c r="BC5" s="23" t="b">
        <v>1</v>
      </c>
      <c r="BD5" s="23" t="b">
        <v>1</v>
      </c>
      <c r="BG5" s="23" t="s">
        <v>196</v>
      </c>
      <c r="BH5" s="23" t="s">
        <v>2486</v>
      </c>
      <c r="BI5" s="23" t="b">
        <v>1</v>
      </c>
      <c r="BJ5" s="23">
        <v>0.75</v>
      </c>
      <c r="BK5" s="23" t="b">
        <v>0</v>
      </c>
      <c r="BL5" s="23" t="b">
        <v>0</v>
      </c>
      <c r="BM5" s="23" t="b">
        <v>0</v>
      </c>
      <c r="BN5" s="23" t="b">
        <v>0</v>
      </c>
      <c r="BO5" s="23" t="b">
        <v>1</v>
      </c>
      <c r="BP5" s="23" t="b">
        <v>1</v>
      </c>
      <c r="BQ5" s="23" t="b">
        <v>1</v>
      </c>
      <c r="BR5" s="23" t="b">
        <v>1</v>
      </c>
      <c r="BS5" s="23" t="b">
        <v>1</v>
      </c>
      <c r="BT5" s="23" t="b">
        <v>1</v>
      </c>
      <c r="BU5" s="23" t="b">
        <v>1</v>
      </c>
    </row>
    <row r="6">
      <c r="A6" s="23" t="s">
        <v>75</v>
      </c>
      <c r="B6" s="23" t="s">
        <v>2483</v>
      </c>
      <c r="C6" s="23" t="b">
        <v>0</v>
      </c>
      <c r="D6" s="23">
        <v>0.4</v>
      </c>
      <c r="E6" s="23" t="b">
        <f t="shared" si="1"/>
        <v>1</v>
      </c>
      <c r="F6" s="23" t="b">
        <v>0</v>
      </c>
      <c r="G6" s="23" t="b">
        <f t="shared" si="2"/>
        <v>1</v>
      </c>
      <c r="H6" s="23" t="b">
        <v>0</v>
      </c>
      <c r="I6" s="23" t="b">
        <f t="shared" si="3"/>
        <v>1</v>
      </c>
      <c r="J6" s="23" t="b">
        <v>0</v>
      </c>
      <c r="K6" s="23" t="b">
        <f t="shared" si="4"/>
        <v>0</v>
      </c>
      <c r="L6" s="23" t="b">
        <v>0</v>
      </c>
      <c r="M6" s="23" t="b">
        <f t="shared" si="5"/>
        <v>0</v>
      </c>
      <c r="N6" s="23" t="b">
        <v>1</v>
      </c>
      <c r="O6" s="23" t="b">
        <f t="shared" si="6"/>
        <v>0</v>
      </c>
      <c r="P6" s="23" t="b">
        <v>1</v>
      </c>
      <c r="Q6" s="23" t="b">
        <f t="shared" si="7"/>
        <v>0</v>
      </c>
      <c r="R6" s="23" t="b">
        <v>1</v>
      </c>
      <c r="S6" s="23" t="b">
        <f t="shared" si="8"/>
        <v>0</v>
      </c>
      <c r="T6" s="23" t="b">
        <v>1</v>
      </c>
      <c r="U6" s="23" t="b">
        <f t="shared" si="9"/>
        <v>0</v>
      </c>
      <c r="V6" s="23" t="b">
        <v>1</v>
      </c>
      <c r="W6" s="23" t="b">
        <f t="shared" si="10"/>
        <v>0</v>
      </c>
      <c r="X6" s="23" t="b">
        <v>1</v>
      </c>
      <c r="Y6" s="23" t="b">
        <f t="shared" si="11"/>
        <v>0</v>
      </c>
      <c r="Z6" s="23" t="b">
        <v>1</v>
      </c>
      <c r="AA6" s="23" t="b">
        <f t="shared" si="12"/>
        <v>0</v>
      </c>
      <c r="AB6" s="23" t="b">
        <v>1</v>
      </c>
      <c r="AC6" s="23" t="b">
        <f t="shared" si="13"/>
        <v>0</v>
      </c>
      <c r="AD6" s="23" t="b">
        <v>1</v>
      </c>
      <c r="AE6" s="23" t="b">
        <f t="shared" si="14"/>
        <v>0</v>
      </c>
      <c r="AF6" s="23" t="b">
        <v>1</v>
      </c>
      <c r="AO6" s="23" t="s">
        <v>89</v>
      </c>
      <c r="AP6" s="23" t="s">
        <v>2487</v>
      </c>
      <c r="AQ6" s="23" t="b">
        <v>0</v>
      </c>
      <c r="AR6" s="23">
        <v>0.28</v>
      </c>
      <c r="AS6" s="23" t="b">
        <v>0</v>
      </c>
      <c r="AT6" s="23" t="b">
        <v>0</v>
      </c>
      <c r="AU6" s="23" t="b">
        <v>0</v>
      </c>
      <c r="AV6" s="23" t="b">
        <v>0</v>
      </c>
      <c r="AW6" s="23" t="b">
        <v>0</v>
      </c>
      <c r="AX6" s="23" t="b">
        <v>1</v>
      </c>
      <c r="AY6" s="23" t="b">
        <v>1</v>
      </c>
      <c r="AZ6" s="23" t="b">
        <v>1</v>
      </c>
      <c r="BA6" s="23" t="b">
        <v>1</v>
      </c>
      <c r="BB6" s="23" t="b">
        <v>1</v>
      </c>
      <c r="BC6" s="23" t="b">
        <v>1</v>
      </c>
      <c r="BD6" s="23" t="b">
        <v>1</v>
      </c>
      <c r="BG6" s="23" t="s">
        <v>205</v>
      </c>
      <c r="BH6" s="23" t="s">
        <v>2488</v>
      </c>
      <c r="BI6" s="23" t="b">
        <v>1</v>
      </c>
      <c r="BJ6" s="23">
        <v>0.79</v>
      </c>
      <c r="BK6" s="23" t="b">
        <v>0</v>
      </c>
      <c r="BL6" s="23" t="b">
        <v>0</v>
      </c>
      <c r="BM6" s="23" t="b">
        <v>0</v>
      </c>
      <c r="BN6" s="23" t="b">
        <v>0</v>
      </c>
      <c r="BO6" s="23" t="b">
        <v>1</v>
      </c>
      <c r="BP6" s="23" t="b">
        <v>1</v>
      </c>
      <c r="BQ6" s="23" t="b">
        <v>1</v>
      </c>
      <c r="BR6" s="23" t="b">
        <v>1</v>
      </c>
      <c r="BS6" s="23" t="b">
        <v>1</v>
      </c>
      <c r="BT6" s="23" t="b">
        <v>1</v>
      </c>
      <c r="BU6" s="23" t="b">
        <v>1</v>
      </c>
    </row>
    <row r="7">
      <c r="A7" s="23" t="s">
        <v>83</v>
      </c>
      <c r="B7" s="23" t="s">
        <v>2485</v>
      </c>
      <c r="C7" s="23" t="b">
        <v>0</v>
      </c>
      <c r="D7" s="23">
        <v>0.28</v>
      </c>
      <c r="E7" s="23" t="b">
        <f t="shared" si="1"/>
        <v>0</v>
      </c>
      <c r="F7" s="23" t="b">
        <v>1</v>
      </c>
      <c r="G7" s="23" t="b">
        <f t="shared" si="2"/>
        <v>0</v>
      </c>
      <c r="H7" s="23" t="b">
        <v>1</v>
      </c>
      <c r="I7" s="23" t="b">
        <f t="shared" si="3"/>
        <v>0</v>
      </c>
      <c r="J7" s="23" t="b">
        <v>1</v>
      </c>
      <c r="K7" s="23" t="b">
        <f t="shared" si="4"/>
        <v>0</v>
      </c>
      <c r="L7" s="23" t="b">
        <v>1</v>
      </c>
      <c r="M7" s="23" t="b">
        <f t="shared" si="5"/>
        <v>0</v>
      </c>
      <c r="N7" s="23" t="b">
        <v>1</v>
      </c>
      <c r="O7" s="23" t="b">
        <f t="shared" si="6"/>
        <v>0</v>
      </c>
      <c r="P7" s="23" t="b">
        <v>1</v>
      </c>
      <c r="Q7" s="23" t="b">
        <f t="shared" si="7"/>
        <v>0</v>
      </c>
      <c r="R7" s="23" t="b">
        <v>1</v>
      </c>
      <c r="S7" s="23" t="b">
        <f t="shared" si="8"/>
        <v>0</v>
      </c>
      <c r="T7" s="23" t="b">
        <v>1</v>
      </c>
      <c r="U7" s="23" t="b">
        <f t="shared" si="9"/>
        <v>0</v>
      </c>
      <c r="V7" s="23" t="b">
        <v>1</v>
      </c>
      <c r="W7" s="23" t="b">
        <f t="shared" si="10"/>
        <v>0</v>
      </c>
      <c r="X7" s="23" t="b">
        <v>1</v>
      </c>
      <c r="Y7" s="23" t="b">
        <f t="shared" si="11"/>
        <v>0</v>
      </c>
      <c r="Z7" s="23" t="b">
        <v>1</v>
      </c>
      <c r="AA7" s="23" t="b">
        <f t="shared" si="12"/>
        <v>0</v>
      </c>
      <c r="AB7" s="23" t="b">
        <v>1</v>
      </c>
      <c r="AC7" s="23" t="b">
        <f t="shared" si="13"/>
        <v>0</v>
      </c>
      <c r="AD7" s="23" t="b">
        <v>1</v>
      </c>
      <c r="AE7" s="23" t="b">
        <f t="shared" si="14"/>
        <v>0</v>
      </c>
      <c r="AF7" s="23" t="b">
        <v>1</v>
      </c>
      <c r="AO7" s="23" t="s">
        <v>95</v>
      </c>
      <c r="AP7" s="23" t="s">
        <v>2489</v>
      </c>
      <c r="AQ7" s="23" t="b">
        <v>0</v>
      </c>
      <c r="AR7" s="23">
        <v>0.28</v>
      </c>
      <c r="AS7" s="23" t="b">
        <v>0</v>
      </c>
      <c r="AT7" s="23" t="b">
        <v>0</v>
      </c>
      <c r="AU7" s="23" t="b">
        <v>0</v>
      </c>
      <c r="AV7" s="23" t="b">
        <v>0</v>
      </c>
      <c r="AW7" s="23" t="b">
        <v>0</v>
      </c>
      <c r="AX7" s="23" t="b">
        <v>1</v>
      </c>
      <c r="AY7" s="23" t="b">
        <v>1</v>
      </c>
      <c r="AZ7" s="23" t="b">
        <v>1</v>
      </c>
      <c r="BA7" s="23" t="b">
        <v>1</v>
      </c>
      <c r="BB7" s="23" t="b">
        <v>1</v>
      </c>
      <c r="BC7" s="23" t="b">
        <v>1</v>
      </c>
      <c r="BD7" s="23" t="b">
        <v>1</v>
      </c>
      <c r="BG7" s="23" t="s">
        <v>213</v>
      </c>
      <c r="BH7" s="23" t="s">
        <v>2490</v>
      </c>
      <c r="BI7" s="23" t="b">
        <v>1</v>
      </c>
      <c r="BJ7" s="23">
        <v>0.51</v>
      </c>
      <c r="BK7" s="23" t="b">
        <v>0</v>
      </c>
      <c r="BL7" s="23" t="b">
        <v>0</v>
      </c>
      <c r="BM7" s="23" t="b">
        <v>0</v>
      </c>
      <c r="BN7" s="23" t="b">
        <v>0</v>
      </c>
      <c r="BO7" s="23" t="b">
        <v>0</v>
      </c>
      <c r="BP7" s="23" t="b">
        <v>0</v>
      </c>
      <c r="BQ7" s="23" t="b">
        <v>0</v>
      </c>
      <c r="BR7" s="23" t="b">
        <v>0</v>
      </c>
      <c r="BS7" s="23" t="b">
        <v>0</v>
      </c>
      <c r="BT7" s="23" t="b">
        <v>1</v>
      </c>
      <c r="BU7" s="23" t="b">
        <v>1</v>
      </c>
    </row>
    <row r="8">
      <c r="A8" s="23" t="s">
        <v>89</v>
      </c>
      <c r="B8" s="23" t="s">
        <v>2487</v>
      </c>
      <c r="C8" s="23" t="b">
        <v>0</v>
      </c>
      <c r="D8" s="23">
        <v>0.28</v>
      </c>
      <c r="E8" s="23" t="b">
        <f t="shared" si="1"/>
        <v>0</v>
      </c>
      <c r="F8" s="23" t="b">
        <v>1</v>
      </c>
      <c r="G8" s="23" t="b">
        <f t="shared" si="2"/>
        <v>0</v>
      </c>
      <c r="H8" s="23" t="b">
        <v>1</v>
      </c>
      <c r="I8" s="23" t="b">
        <f t="shared" si="3"/>
        <v>0</v>
      </c>
      <c r="J8" s="23" t="b">
        <v>1</v>
      </c>
      <c r="K8" s="23" t="b">
        <f t="shared" si="4"/>
        <v>0</v>
      </c>
      <c r="L8" s="23" t="b">
        <v>1</v>
      </c>
      <c r="M8" s="23" t="b">
        <f t="shared" si="5"/>
        <v>0</v>
      </c>
      <c r="N8" s="23" t="b">
        <v>1</v>
      </c>
      <c r="O8" s="23" t="b">
        <f t="shared" si="6"/>
        <v>0</v>
      </c>
      <c r="P8" s="23" t="b">
        <v>1</v>
      </c>
      <c r="Q8" s="23" t="b">
        <f t="shared" si="7"/>
        <v>0</v>
      </c>
      <c r="R8" s="23" t="b">
        <v>1</v>
      </c>
      <c r="S8" s="23" t="b">
        <f t="shared" si="8"/>
        <v>0</v>
      </c>
      <c r="T8" s="23" t="b">
        <v>1</v>
      </c>
      <c r="U8" s="23" t="b">
        <f t="shared" si="9"/>
        <v>0</v>
      </c>
      <c r="V8" s="23" t="b">
        <v>1</v>
      </c>
      <c r="W8" s="23" t="b">
        <f t="shared" si="10"/>
        <v>0</v>
      </c>
      <c r="X8" s="23" t="b">
        <v>1</v>
      </c>
      <c r="Y8" s="23" t="b">
        <f t="shared" si="11"/>
        <v>0</v>
      </c>
      <c r="Z8" s="23" t="b">
        <v>1</v>
      </c>
      <c r="AA8" s="23" t="b">
        <f t="shared" si="12"/>
        <v>0</v>
      </c>
      <c r="AB8" s="23" t="b">
        <v>1</v>
      </c>
      <c r="AC8" s="23" t="b">
        <f t="shared" si="13"/>
        <v>0</v>
      </c>
      <c r="AD8" s="23" t="b">
        <v>1</v>
      </c>
      <c r="AE8" s="23" t="b">
        <f t="shared" si="14"/>
        <v>0</v>
      </c>
      <c r="AF8" s="23" t="b">
        <v>1</v>
      </c>
      <c r="AO8" s="23" t="s">
        <v>104</v>
      </c>
      <c r="AP8" s="23" t="s">
        <v>2491</v>
      </c>
      <c r="AQ8" s="23" t="b">
        <v>0</v>
      </c>
      <c r="AR8" s="23">
        <v>0.73</v>
      </c>
      <c r="AS8" s="23" t="b">
        <v>0</v>
      </c>
      <c r="AT8" s="23" t="b">
        <v>0</v>
      </c>
      <c r="AU8" s="23" t="b">
        <v>0</v>
      </c>
      <c r="AV8" s="23" t="b">
        <v>0</v>
      </c>
      <c r="AW8" s="23" t="b">
        <v>0</v>
      </c>
      <c r="AX8" s="23" t="b">
        <v>0</v>
      </c>
      <c r="AY8" s="23" t="b">
        <v>0</v>
      </c>
      <c r="AZ8" s="23" t="b">
        <v>0</v>
      </c>
      <c r="BA8" s="23" t="b">
        <v>0</v>
      </c>
      <c r="BB8" s="23" t="b">
        <v>0</v>
      </c>
      <c r="BC8" s="23" t="b">
        <v>0</v>
      </c>
      <c r="BD8" s="23" t="b">
        <v>0</v>
      </c>
      <c r="BG8" s="23" t="s">
        <v>221</v>
      </c>
      <c r="BH8" s="23" t="s">
        <v>2492</v>
      </c>
      <c r="BI8" s="23" t="b">
        <v>1</v>
      </c>
      <c r="BJ8" s="23">
        <v>0.02</v>
      </c>
      <c r="BK8" s="23" t="b">
        <v>0</v>
      </c>
      <c r="BL8" s="23" t="b">
        <v>0</v>
      </c>
      <c r="BM8" s="23" t="b">
        <v>0</v>
      </c>
      <c r="BN8" s="23" t="b">
        <v>0</v>
      </c>
      <c r="BO8" s="23" t="b">
        <v>0</v>
      </c>
      <c r="BP8" s="23" t="b">
        <v>0</v>
      </c>
      <c r="BQ8" s="23" t="b">
        <v>0</v>
      </c>
      <c r="BR8" s="23" t="b">
        <v>0</v>
      </c>
      <c r="BS8" s="23" t="b">
        <v>0</v>
      </c>
      <c r="BT8" s="23" t="b">
        <v>0</v>
      </c>
      <c r="BU8" s="23" t="b">
        <v>0</v>
      </c>
    </row>
    <row r="9">
      <c r="A9" s="23" t="s">
        <v>95</v>
      </c>
      <c r="B9" s="23" t="s">
        <v>2489</v>
      </c>
      <c r="C9" s="23" t="b">
        <v>0</v>
      </c>
      <c r="D9" s="23">
        <v>0.28</v>
      </c>
      <c r="E9" s="23" t="b">
        <f t="shared" si="1"/>
        <v>0</v>
      </c>
      <c r="F9" s="23" t="b">
        <v>1</v>
      </c>
      <c r="G9" s="23" t="b">
        <f t="shared" si="2"/>
        <v>0</v>
      </c>
      <c r="H9" s="23" t="b">
        <v>1</v>
      </c>
      <c r="I9" s="23" t="b">
        <f t="shared" si="3"/>
        <v>0</v>
      </c>
      <c r="J9" s="23" t="b">
        <v>1</v>
      </c>
      <c r="K9" s="23" t="b">
        <f t="shared" si="4"/>
        <v>0</v>
      </c>
      <c r="L9" s="23" t="b">
        <v>1</v>
      </c>
      <c r="M9" s="23" t="b">
        <f t="shared" si="5"/>
        <v>0</v>
      </c>
      <c r="N9" s="23" t="b">
        <v>1</v>
      </c>
      <c r="O9" s="23" t="b">
        <f t="shared" si="6"/>
        <v>0</v>
      </c>
      <c r="P9" s="23" t="b">
        <v>1</v>
      </c>
      <c r="Q9" s="23" t="b">
        <f t="shared" si="7"/>
        <v>0</v>
      </c>
      <c r="R9" s="23" t="b">
        <v>1</v>
      </c>
      <c r="S9" s="23" t="b">
        <f t="shared" si="8"/>
        <v>0</v>
      </c>
      <c r="T9" s="23" t="b">
        <v>1</v>
      </c>
      <c r="U9" s="23" t="b">
        <f t="shared" si="9"/>
        <v>0</v>
      </c>
      <c r="V9" s="23" t="b">
        <v>1</v>
      </c>
      <c r="W9" s="23" t="b">
        <f t="shared" si="10"/>
        <v>0</v>
      </c>
      <c r="X9" s="23" t="b">
        <v>1</v>
      </c>
      <c r="Y9" s="23" t="b">
        <f t="shared" si="11"/>
        <v>0</v>
      </c>
      <c r="Z9" s="23" t="b">
        <v>1</v>
      </c>
      <c r="AA9" s="23" t="b">
        <f t="shared" si="12"/>
        <v>0</v>
      </c>
      <c r="AB9" s="23" t="b">
        <v>1</v>
      </c>
      <c r="AC9" s="23" t="b">
        <f t="shared" si="13"/>
        <v>0</v>
      </c>
      <c r="AD9" s="23" t="b">
        <v>1</v>
      </c>
      <c r="AE9" s="23" t="b">
        <f t="shared" si="14"/>
        <v>0</v>
      </c>
      <c r="AF9" s="23" t="b">
        <v>1</v>
      </c>
      <c r="AO9" s="23" t="s">
        <v>110</v>
      </c>
      <c r="AP9" s="23" t="s">
        <v>2493</v>
      </c>
      <c r="AQ9" s="23" t="b">
        <v>0</v>
      </c>
      <c r="AR9" s="23">
        <v>0.57</v>
      </c>
      <c r="AS9" s="23" t="b">
        <v>0</v>
      </c>
      <c r="AT9" s="23" t="b">
        <v>0</v>
      </c>
      <c r="AU9" s="23" t="b">
        <v>0</v>
      </c>
      <c r="AV9" s="23" t="b">
        <v>0</v>
      </c>
      <c r="AW9" s="23" t="b">
        <v>0</v>
      </c>
      <c r="AX9" s="23" t="b">
        <v>0</v>
      </c>
      <c r="AY9" s="23" t="b">
        <v>0</v>
      </c>
      <c r="AZ9" s="23" t="b">
        <v>0</v>
      </c>
      <c r="BA9" s="23" t="b">
        <v>0</v>
      </c>
      <c r="BB9" s="23" t="b">
        <v>0</v>
      </c>
      <c r="BC9" s="23" t="b">
        <v>0</v>
      </c>
      <c r="BD9" s="23" t="b">
        <v>1</v>
      </c>
      <c r="BG9" s="23" t="s">
        <v>229</v>
      </c>
      <c r="BH9" s="23" t="s">
        <v>2494</v>
      </c>
      <c r="BI9" s="23" t="b">
        <v>1</v>
      </c>
      <c r="BJ9" s="23">
        <v>0.97</v>
      </c>
      <c r="BK9" s="23" t="b">
        <v>1</v>
      </c>
      <c r="BL9" s="23" t="b">
        <v>1</v>
      </c>
      <c r="BM9" s="23" t="b">
        <v>1</v>
      </c>
      <c r="BN9" s="23" t="b">
        <v>1</v>
      </c>
      <c r="BO9" s="23" t="b">
        <v>1</v>
      </c>
      <c r="BP9" s="23" t="b">
        <v>1</v>
      </c>
      <c r="BQ9" s="23" t="b">
        <v>1</v>
      </c>
      <c r="BR9" s="23" t="b">
        <v>1</v>
      </c>
      <c r="BS9" s="23" t="b">
        <v>1</v>
      </c>
      <c r="BT9" s="23" t="b">
        <v>1</v>
      </c>
      <c r="BU9" s="23" t="b">
        <v>1</v>
      </c>
    </row>
    <row r="10">
      <c r="A10" s="23" t="s">
        <v>104</v>
      </c>
      <c r="B10" s="23" t="s">
        <v>2491</v>
      </c>
      <c r="C10" s="23" t="b">
        <v>0</v>
      </c>
      <c r="D10" s="23">
        <v>0.73</v>
      </c>
      <c r="E10" s="23" t="b">
        <f t="shared" si="1"/>
        <v>1</v>
      </c>
      <c r="F10" s="23" t="b">
        <v>0</v>
      </c>
      <c r="G10" s="23" t="b">
        <f t="shared" si="2"/>
        <v>1</v>
      </c>
      <c r="H10" s="23" t="b">
        <v>0</v>
      </c>
      <c r="I10" s="23" t="b">
        <f t="shared" si="3"/>
        <v>1</v>
      </c>
      <c r="J10" s="23" t="b">
        <v>0</v>
      </c>
      <c r="K10" s="23" t="b">
        <f t="shared" si="4"/>
        <v>1</v>
      </c>
      <c r="L10" s="23" t="b">
        <v>0</v>
      </c>
      <c r="M10" s="23" t="b">
        <f t="shared" si="5"/>
        <v>1</v>
      </c>
      <c r="N10" s="23" t="b">
        <v>0</v>
      </c>
      <c r="O10" s="23" t="b">
        <f t="shared" si="6"/>
        <v>1</v>
      </c>
      <c r="P10" s="23" t="b">
        <v>0</v>
      </c>
      <c r="Q10" s="23" t="b">
        <f t="shared" si="7"/>
        <v>1</v>
      </c>
      <c r="R10" s="23" t="b">
        <v>0</v>
      </c>
      <c r="S10" s="23" t="b">
        <f t="shared" si="8"/>
        <v>1</v>
      </c>
      <c r="T10" s="23" t="b">
        <v>0</v>
      </c>
      <c r="U10" s="23" t="b">
        <f t="shared" si="9"/>
        <v>1</v>
      </c>
      <c r="V10" s="23" t="b">
        <v>0</v>
      </c>
      <c r="W10" s="23" t="b">
        <f t="shared" si="10"/>
        <v>0</v>
      </c>
      <c r="X10" s="23" t="b">
        <v>1</v>
      </c>
      <c r="Y10" s="23" t="b">
        <f t="shared" si="11"/>
        <v>0</v>
      </c>
      <c r="Z10" s="23" t="b">
        <v>1</v>
      </c>
      <c r="AA10" s="23" t="b">
        <f t="shared" si="12"/>
        <v>0</v>
      </c>
      <c r="AB10" s="23" t="b">
        <v>1</v>
      </c>
      <c r="AC10" s="23" t="b">
        <f t="shared" si="13"/>
        <v>0</v>
      </c>
      <c r="AD10" s="23" t="b">
        <v>1</v>
      </c>
      <c r="AE10" s="23" t="b">
        <f t="shared" si="14"/>
        <v>0</v>
      </c>
      <c r="AF10" s="23" t="b">
        <v>1</v>
      </c>
      <c r="AO10" s="23" t="s">
        <v>129</v>
      </c>
      <c r="AP10" s="23" t="s">
        <v>2495</v>
      </c>
      <c r="AQ10" s="23" t="b">
        <v>0</v>
      </c>
      <c r="AR10" s="23">
        <v>0.14</v>
      </c>
      <c r="AS10" s="23" t="b">
        <v>0</v>
      </c>
      <c r="AT10" s="23" t="b">
        <v>0</v>
      </c>
      <c r="AU10" s="23" t="b">
        <v>1</v>
      </c>
      <c r="AV10" s="23" t="b">
        <v>1</v>
      </c>
      <c r="AW10" s="23" t="b">
        <v>1</v>
      </c>
      <c r="AX10" s="23" t="b">
        <v>1</v>
      </c>
      <c r="AY10" s="23" t="b">
        <v>1</v>
      </c>
      <c r="AZ10" s="23" t="b">
        <v>1</v>
      </c>
      <c r="BA10" s="23" t="b">
        <v>1</v>
      </c>
      <c r="BB10" s="23" t="b">
        <v>1</v>
      </c>
      <c r="BC10" s="23" t="b">
        <v>1</v>
      </c>
      <c r="BD10" s="23" t="b">
        <v>1</v>
      </c>
      <c r="BG10" s="23" t="s">
        <v>237</v>
      </c>
      <c r="BH10" s="23" t="s">
        <v>2496</v>
      </c>
      <c r="BI10" s="23" t="b">
        <v>1</v>
      </c>
      <c r="BJ10" s="23">
        <v>0.94</v>
      </c>
      <c r="BK10" s="23" t="b">
        <v>0</v>
      </c>
      <c r="BL10" s="23" t="b">
        <v>1</v>
      </c>
      <c r="BM10" s="23" t="b">
        <v>1</v>
      </c>
      <c r="BN10" s="23" t="b">
        <v>1</v>
      </c>
      <c r="BO10" s="23" t="b">
        <v>1</v>
      </c>
      <c r="BP10" s="23" t="b">
        <v>1</v>
      </c>
      <c r="BQ10" s="23" t="b">
        <v>1</v>
      </c>
      <c r="BR10" s="23" t="b">
        <v>1</v>
      </c>
      <c r="BS10" s="23" t="b">
        <v>1</v>
      </c>
      <c r="BT10" s="23" t="b">
        <v>1</v>
      </c>
      <c r="BU10" s="23" t="b">
        <v>1</v>
      </c>
    </row>
    <row r="11">
      <c r="A11" s="23" t="s">
        <v>110</v>
      </c>
      <c r="B11" s="23" t="s">
        <v>2493</v>
      </c>
      <c r="C11" s="23" t="b">
        <v>0</v>
      </c>
      <c r="D11" s="23">
        <v>0.57</v>
      </c>
      <c r="E11" s="23" t="b">
        <f t="shared" si="1"/>
        <v>1</v>
      </c>
      <c r="F11" s="23" t="b">
        <v>0</v>
      </c>
      <c r="G11" s="23" t="b">
        <f t="shared" si="2"/>
        <v>1</v>
      </c>
      <c r="H11" s="23" t="b">
        <v>0</v>
      </c>
      <c r="I11" s="23" t="b">
        <f t="shared" si="3"/>
        <v>1</v>
      </c>
      <c r="J11" s="23" t="b">
        <v>0</v>
      </c>
      <c r="K11" s="23" t="b">
        <f t="shared" si="4"/>
        <v>1</v>
      </c>
      <c r="L11" s="23" t="b">
        <v>0</v>
      </c>
      <c r="M11" s="23" t="b">
        <f t="shared" si="5"/>
        <v>1</v>
      </c>
      <c r="N11" s="23" t="b">
        <v>0</v>
      </c>
      <c r="O11" s="23" t="b">
        <f t="shared" si="6"/>
        <v>1</v>
      </c>
      <c r="P11" s="23" t="b">
        <v>0</v>
      </c>
      <c r="Q11" s="23" t="b">
        <f t="shared" si="7"/>
        <v>0</v>
      </c>
      <c r="R11" s="23" t="b">
        <v>1</v>
      </c>
      <c r="S11" s="23" t="b">
        <f t="shared" si="8"/>
        <v>0</v>
      </c>
      <c r="T11" s="23" t="b">
        <v>1</v>
      </c>
      <c r="U11" s="23" t="b">
        <f t="shared" si="9"/>
        <v>0</v>
      </c>
      <c r="V11" s="23" t="b">
        <v>1</v>
      </c>
      <c r="W11" s="23" t="b">
        <f t="shared" si="10"/>
        <v>0</v>
      </c>
      <c r="X11" s="23" t="b">
        <v>1</v>
      </c>
      <c r="Y11" s="23" t="b">
        <f t="shared" si="11"/>
        <v>0</v>
      </c>
      <c r="Z11" s="23" t="b">
        <v>1</v>
      </c>
      <c r="AA11" s="23" t="b">
        <f t="shared" si="12"/>
        <v>0</v>
      </c>
      <c r="AB11" s="23" t="b">
        <v>1</v>
      </c>
      <c r="AC11" s="23" t="b">
        <f t="shared" si="13"/>
        <v>0</v>
      </c>
      <c r="AD11" s="23" t="b">
        <v>1</v>
      </c>
      <c r="AE11" s="23" t="b">
        <f t="shared" si="14"/>
        <v>0</v>
      </c>
      <c r="AF11" s="23" t="b">
        <v>1</v>
      </c>
      <c r="AO11" s="23" t="s">
        <v>135</v>
      </c>
      <c r="AP11" s="23" t="s">
        <v>2497</v>
      </c>
      <c r="AQ11" s="23" t="b">
        <v>0</v>
      </c>
      <c r="AR11" s="23">
        <v>0.14</v>
      </c>
      <c r="AS11" s="23" t="b">
        <v>0</v>
      </c>
      <c r="AT11" s="23" t="b">
        <v>0</v>
      </c>
      <c r="AU11" s="23" t="b">
        <v>1</v>
      </c>
      <c r="AV11" s="23" t="b">
        <v>1</v>
      </c>
      <c r="AW11" s="23" t="b">
        <v>1</v>
      </c>
      <c r="AX11" s="23" t="b">
        <v>1</v>
      </c>
      <c r="AY11" s="23" t="b">
        <v>1</v>
      </c>
      <c r="AZ11" s="23" t="b">
        <v>1</v>
      </c>
      <c r="BA11" s="23" t="b">
        <v>1</v>
      </c>
      <c r="BB11" s="23" t="b">
        <v>1</v>
      </c>
      <c r="BC11" s="23" t="b">
        <v>1</v>
      </c>
      <c r="BD11" s="23" t="b">
        <v>1</v>
      </c>
      <c r="BG11" s="23" t="s">
        <v>245</v>
      </c>
      <c r="BH11" s="23" t="s">
        <v>2498</v>
      </c>
      <c r="BI11" s="23" t="b">
        <v>1</v>
      </c>
      <c r="BJ11" s="23">
        <v>0.81</v>
      </c>
      <c r="BK11" s="23" t="b">
        <v>0</v>
      </c>
      <c r="BL11" s="23" t="b">
        <v>0</v>
      </c>
      <c r="BM11" s="23" t="b">
        <v>0</v>
      </c>
      <c r="BN11" s="23" t="b">
        <v>1</v>
      </c>
      <c r="BO11" s="23" t="b">
        <v>1</v>
      </c>
      <c r="BP11" s="23" t="b">
        <v>1</v>
      </c>
      <c r="BQ11" s="23" t="b">
        <v>1</v>
      </c>
      <c r="BR11" s="23" t="b">
        <v>1</v>
      </c>
      <c r="BS11" s="23" t="b">
        <v>1</v>
      </c>
      <c r="BT11" s="23" t="b">
        <v>1</v>
      </c>
      <c r="BU11" s="23" t="b">
        <v>1</v>
      </c>
    </row>
    <row r="12">
      <c r="A12" s="23" t="s">
        <v>129</v>
      </c>
      <c r="B12" s="23" t="s">
        <v>2495</v>
      </c>
      <c r="C12" s="23" t="b">
        <v>0</v>
      </c>
      <c r="D12" s="23">
        <v>0.14</v>
      </c>
      <c r="E12" s="23" t="b">
        <f t="shared" si="1"/>
        <v>0</v>
      </c>
      <c r="F12" s="23" t="b">
        <v>1</v>
      </c>
      <c r="G12" s="23" t="b">
        <f t="shared" si="2"/>
        <v>0</v>
      </c>
      <c r="H12" s="23" t="b">
        <v>1</v>
      </c>
      <c r="I12" s="23" t="b">
        <f t="shared" si="3"/>
        <v>0</v>
      </c>
      <c r="J12" s="23" t="b">
        <v>1</v>
      </c>
      <c r="K12" s="23" t="b">
        <f t="shared" si="4"/>
        <v>0</v>
      </c>
      <c r="L12" s="23" t="b">
        <v>1</v>
      </c>
      <c r="M12" s="23" t="b">
        <f t="shared" si="5"/>
        <v>0</v>
      </c>
      <c r="N12" s="23" t="b">
        <v>1</v>
      </c>
      <c r="O12" s="23" t="b">
        <f t="shared" si="6"/>
        <v>0</v>
      </c>
      <c r="P12" s="23" t="b">
        <v>1</v>
      </c>
      <c r="Q12" s="23" t="b">
        <f t="shared" si="7"/>
        <v>0</v>
      </c>
      <c r="R12" s="23" t="b">
        <v>1</v>
      </c>
      <c r="S12" s="23" t="b">
        <f t="shared" si="8"/>
        <v>0</v>
      </c>
      <c r="T12" s="23" t="b">
        <v>1</v>
      </c>
      <c r="U12" s="23" t="b">
        <f t="shared" si="9"/>
        <v>0</v>
      </c>
      <c r="V12" s="23" t="b">
        <v>1</v>
      </c>
      <c r="W12" s="23" t="b">
        <f t="shared" si="10"/>
        <v>0</v>
      </c>
      <c r="X12" s="23" t="b">
        <v>1</v>
      </c>
      <c r="Y12" s="23" t="b">
        <f t="shared" si="11"/>
        <v>0</v>
      </c>
      <c r="Z12" s="23" t="b">
        <v>1</v>
      </c>
      <c r="AA12" s="23" t="b">
        <f t="shared" si="12"/>
        <v>0</v>
      </c>
      <c r="AB12" s="23" t="b">
        <v>1</v>
      </c>
      <c r="AC12" s="23" t="b">
        <f t="shared" si="13"/>
        <v>0</v>
      </c>
      <c r="AD12" s="23" t="b">
        <v>1</v>
      </c>
      <c r="AE12" s="23" t="b">
        <f t="shared" si="14"/>
        <v>0</v>
      </c>
      <c r="AF12" s="23" t="b">
        <v>1</v>
      </c>
      <c r="AO12" s="23" t="s">
        <v>149</v>
      </c>
      <c r="AP12" s="23" t="s">
        <v>2499</v>
      </c>
      <c r="AQ12" s="23" t="b">
        <v>0</v>
      </c>
      <c r="AR12" s="23">
        <v>0.3</v>
      </c>
      <c r="AS12" s="23" t="b">
        <v>0</v>
      </c>
      <c r="AT12" s="23" t="b">
        <v>0</v>
      </c>
      <c r="AU12" s="23" t="b">
        <v>0</v>
      </c>
      <c r="AV12" s="23" t="b">
        <v>0</v>
      </c>
      <c r="AW12" s="23" t="b">
        <v>0</v>
      </c>
      <c r="AX12" s="23" t="b">
        <v>1</v>
      </c>
      <c r="AY12" s="23" t="b">
        <v>1</v>
      </c>
      <c r="AZ12" s="23" t="b">
        <v>1</v>
      </c>
      <c r="BA12" s="23" t="b">
        <v>1</v>
      </c>
      <c r="BB12" s="23" t="b">
        <v>1</v>
      </c>
      <c r="BC12" s="23" t="b">
        <v>1</v>
      </c>
      <c r="BD12" s="23" t="b">
        <v>1</v>
      </c>
      <c r="BG12" s="23" t="s">
        <v>254</v>
      </c>
      <c r="BH12" s="23" t="s">
        <v>2500</v>
      </c>
      <c r="BI12" s="23" t="b">
        <v>1</v>
      </c>
      <c r="BJ12" s="23">
        <v>0.74</v>
      </c>
      <c r="BK12" s="23" t="b">
        <v>0</v>
      </c>
      <c r="BL12" s="23" t="b">
        <v>0</v>
      </c>
      <c r="BM12" s="23" t="b">
        <v>0</v>
      </c>
      <c r="BN12" s="23" t="b">
        <v>0</v>
      </c>
      <c r="BO12" s="23" t="b">
        <v>0</v>
      </c>
      <c r="BP12" s="23" t="b">
        <v>1</v>
      </c>
      <c r="BQ12" s="23" t="b">
        <v>1</v>
      </c>
      <c r="BR12" s="23" t="b">
        <v>1</v>
      </c>
      <c r="BS12" s="23" t="b">
        <v>1</v>
      </c>
      <c r="BT12" s="23" t="b">
        <v>1</v>
      </c>
      <c r="BU12" s="23" t="b">
        <v>1</v>
      </c>
    </row>
    <row r="13">
      <c r="A13" s="23" t="s">
        <v>135</v>
      </c>
      <c r="B13" s="23" t="s">
        <v>2497</v>
      </c>
      <c r="C13" s="23" t="b">
        <v>0</v>
      </c>
      <c r="D13" s="23">
        <v>0.14</v>
      </c>
      <c r="E13" s="23" t="b">
        <f t="shared" si="1"/>
        <v>0</v>
      </c>
      <c r="F13" s="23" t="b">
        <v>1</v>
      </c>
      <c r="G13" s="23" t="b">
        <f t="shared" si="2"/>
        <v>0</v>
      </c>
      <c r="H13" s="23" t="b">
        <v>1</v>
      </c>
      <c r="I13" s="23" t="b">
        <f t="shared" si="3"/>
        <v>0</v>
      </c>
      <c r="J13" s="23" t="b">
        <v>1</v>
      </c>
      <c r="K13" s="23" t="b">
        <f t="shared" si="4"/>
        <v>0</v>
      </c>
      <c r="L13" s="23" t="b">
        <v>1</v>
      </c>
      <c r="M13" s="23" t="b">
        <f t="shared" si="5"/>
        <v>0</v>
      </c>
      <c r="N13" s="23" t="b">
        <v>1</v>
      </c>
      <c r="O13" s="23" t="b">
        <f t="shared" si="6"/>
        <v>0</v>
      </c>
      <c r="P13" s="23" t="b">
        <v>1</v>
      </c>
      <c r="Q13" s="23" t="b">
        <f t="shared" si="7"/>
        <v>0</v>
      </c>
      <c r="R13" s="23" t="b">
        <v>1</v>
      </c>
      <c r="S13" s="23" t="b">
        <f t="shared" si="8"/>
        <v>0</v>
      </c>
      <c r="T13" s="23" t="b">
        <v>1</v>
      </c>
      <c r="U13" s="23" t="b">
        <f t="shared" si="9"/>
        <v>0</v>
      </c>
      <c r="V13" s="23" t="b">
        <v>1</v>
      </c>
      <c r="W13" s="23" t="b">
        <f t="shared" si="10"/>
        <v>0</v>
      </c>
      <c r="X13" s="23" t="b">
        <v>1</v>
      </c>
      <c r="Y13" s="23" t="b">
        <f t="shared" si="11"/>
        <v>0</v>
      </c>
      <c r="Z13" s="23" t="b">
        <v>1</v>
      </c>
      <c r="AA13" s="23" t="b">
        <f t="shared" si="12"/>
        <v>0</v>
      </c>
      <c r="AB13" s="23" t="b">
        <v>1</v>
      </c>
      <c r="AC13" s="23" t="b">
        <f t="shared" si="13"/>
        <v>0</v>
      </c>
      <c r="AD13" s="23" t="b">
        <v>1</v>
      </c>
      <c r="AE13" s="23" t="b">
        <f t="shared" si="14"/>
        <v>0</v>
      </c>
      <c r="AF13" s="23" t="b">
        <v>1</v>
      </c>
      <c r="AO13" s="23" t="s">
        <v>157</v>
      </c>
      <c r="AP13" s="23" t="s">
        <v>2501</v>
      </c>
      <c r="AQ13" s="23" t="b">
        <v>0</v>
      </c>
      <c r="AR13" s="23">
        <v>0.49</v>
      </c>
      <c r="AS13" s="23" t="b">
        <v>0</v>
      </c>
      <c r="AT13" s="23" t="b">
        <v>0</v>
      </c>
      <c r="AU13" s="23" t="b">
        <v>0</v>
      </c>
      <c r="AV13" s="23" t="b">
        <v>0</v>
      </c>
      <c r="AW13" s="23" t="b">
        <v>0</v>
      </c>
      <c r="AX13" s="23" t="b">
        <v>0</v>
      </c>
      <c r="AY13" s="23" t="b">
        <v>0</v>
      </c>
      <c r="AZ13" s="23" t="b">
        <v>0</v>
      </c>
      <c r="BA13" s="23" t="b">
        <v>0</v>
      </c>
      <c r="BB13" s="23" t="b">
        <v>1</v>
      </c>
      <c r="BC13" s="23" t="b">
        <v>1</v>
      </c>
      <c r="BD13" s="23" t="b">
        <v>1</v>
      </c>
      <c r="BG13" s="23" t="s">
        <v>276</v>
      </c>
      <c r="BH13" s="23" t="s">
        <v>2502</v>
      </c>
      <c r="BI13" s="23" t="b">
        <v>1</v>
      </c>
      <c r="BJ13" s="23">
        <v>0.92</v>
      </c>
      <c r="BK13" s="23" t="b">
        <v>0</v>
      </c>
      <c r="BL13" s="23" t="b">
        <v>1</v>
      </c>
      <c r="BM13" s="23" t="b">
        <v>1</v>
      </c>
      <c r="BN13" s="23" t="b">
        <v>1</v>
      </c>
      <c r="BO13" s="23" t="b">
        <v>1</v>
      </c>
      <c r="BP13" s="23" t="b">
        <v>1</v>
      </c>
      <c r="BQ13" s="23" t="b">
        <v>1</v>
      </c>
      <c r="BR13" s="23" t="b">
        <v>1</v>
      </c>
      <c r="BS13" s="23" t="b">
        <v>1</v>
      </c>
      <c r="BT13" s="23" t="b">
        <v>1</v>
      </c>
      <c r="BU13" s="23" t="b">
        <v>1</v>
      </c>
    </row>
    <row r="14">
      <c r="A14" s="23" t="s">
        <v>149</v>
      </c>
      <c r="B14" s="23" t="s">
        <v>2499</v>
      </c>
      <c r="C14" s="23" t="b">
        <v>0</v>
      </c>
      <c r="D14" s="23">
        <v>0.3</v>
      </c>
      <c r="E14" s="23" t="b">
        <f t="shared" si="1"/>
        <v>1</v>
      </c>
      <c r="F14" s="23" t="b">
        <v>0</v>
      </c>
      <c r="G14" s="23" t="b">
        <f t="shared" si="2"/>
        <v>0</v>
      </c>
      <c r="H14" s="23" t="b">
        <v>0</v>
      </c>
      <c r="I14" s="23" t="b">
        <f t="shared" si="3"/>
        <v>0</v>
      </c>
      <c r="J14" s="23" t="b">
        <v>0</v>
      </c>
      <c r="K14" s="23" t="b">
        <f t="shared" si="4"/>
        <v>0</v>
      </c>
      <c r="L14" s="23" t="b">
        <v>0</v>
      </c>
      <c r="M14" s="23" t="b">
        <f t="shared" si="5"/>
        <v>0</v>
      </c>
      <c r="N14" s="23" t="b">
        <v>1</v>
      </c>
      <c r="O14" s="23" t="b">
        <f t="shared" si="6"/>
        <v>0</v>
      </c>
      <c r="P14" s="23" t="b">
        <v>1</v>
      </c>
      <c r="Q14" s="23" t="b">
        <f t="shared" si="7"/>
        <v>0</v>
      </c>
      <c r="R14" s="23" t="b">
        <v>1</v>
      </c>
      <c r="S14" s="23" t="b">
        <f t="shared" si="8"/>
        <v>0</v>
      </c>
      <c r="T14" s="23" t="b">
        <v>1</v>
      </c>
      <c r="U14" s="23" t="b">
        <f t="shared" si="9"/>
        <v>0</v>
      </c>
      <c r="V14" s="23" t="b">
        <v>1</v>
      </c>
      <c r="W14" s="23" t="b">
        <f t="shared" si="10"/>
        <v>0</v>
      </c>
      <c r="X14" s="23" t="b">
        <v>1</v>
      </c>
      <c r="Y14" s="23" t="b">
        <f t="shared" si="11"/>
        <v>0</v>
      </c>
      <c r="Z14" s="23" t="b">
        <v>1</v>
      </c>
      <c r="AA14" s="23" t="b">
        <f t="shared" si="12"/>
        <v>0</v>
      </c>
      <c r="AB14" s="23" t="b">
        <v>1</v>
      </c>
      <c r="AC14" s="23" t="b">
        <f t="shared" si="13"/>
        <v>0</v>
      </c>
      <c r="AD14" s="23" t="b">
        <v>1</v>
      </c>
      <c r="AE14" s="23" t="b">
        <f t="shared" si="14"/>
        <v>0</v>
      </c>
      <c r="AF14" s="23" t="b">
        <v>1</v>
      </c>
      <c r="AO14" s="23" t="s">
        <v>163</v>
      </c>
      <c r="AP14" s="23" t="s">
        <v>2503</v>
      </c>
      <c r="AQ14" s="23" t="b">
        <v>0</v>
      </c>
      <c r="AR14" s="23">
        <v>0.49</v>
      </c>
      <c r="AS14" s="23" t="b">
        <v>0</v>
      </c>
      <c r="AT14" s="23" t="b">
        <v>0</v>
      </c>
      <c r="AU14" s="23" t="b">
        <v>0</v>
      </c>
      <c r="AV14" s="23" t="b">
        <v>0</v>
      </c>
      <c r="AW14" s="23" t="b">
        <v>0</v>
      </c>
      <c r="AX14" s="23" t="b">
        <v>0</v>
      </c>
      <c r="AY14" s="23" t="b">
        <v>0</v>
      </c>
      <c r="AZ14" s="23" t="b">
        <v>0</v>
      </c>
      <c r="BA14" s="23" t="b">
        <v>0</v>
      </c>
      <c r="BB14" s="23" t="b">
        <v>1</v>
      </c>
      <c r="BC14" s="23" t="b">
        <v>1</v>
      </c>
      <c r="BD14" s="23" t="b">
        <v>1</v>
      </c>
      <c r="BG14" s="23" t="s">
        <v>291</v>
      </c>
      <c r="BH14" s="23" t="s">
        <v>2504</v>
      </c>
      <c r="BI14" s="23" t="b">
        <v>1</v>
      </c>
      <c r="BJ14" s="23">
        <v>0.55</v>
      </c>
      <c r="BK14" s="23" t="b">
        <v>0</v>
      </c>
      <c r="BL14" s="23" t="b">
        <v>0</v>
      </c>
      <c r="BM14" s="23" t="b">
        <v>0</v>
      </c>
      <c r="BN14" s="23" t="b">
        <v>0</v>
      </c>
      <c r="BO14" s="23" t="b">
        <v>0</v>
      </c>
      <c r="BP14" s="23" t="b">
        <v>0</v>
      </c>
      <c r="BQ14" s="23" t="b">
        <v>0</v>
      </c>
      <c r="BR14" s="23" t="b">
        <v>0</v>
      </c>
      <c r="BS14" s="23" t="b">
        <v>1</v>
      </c>
      <c r="BT14" s="23" t="b">
        <v>1</v>
      </c>
      <c r="BU14" s="23" t="b">
        <v>1</v>
      </c>
    </row>
    <row r="15">
      <c r="A15" s="23" t="s">
        <v>157</v>
      </c>
      <c r="B15" s="23" t="s">
        <v>2501</v>
      </c>
      <c r="C15" s="23" t="b">
        <v>0</v>
      </c>
      <c r="D15" s="23">
        <v>0.49</v>
      </c>
      <c r="E15" s="23" t="b">
        <f t="shared" si="1"/>
        <v>1</v>
      </c>
      <c r="F15" s="23" t="b">
        <v>0</v>
      </c>
      <c r="G15" s="23" t="b">
        <f t="shared" si="2"/>
        <v>1</v>
      </c>
      <c r="H15" s="23" t="b">
        <v>0</v>
      </c>
      <c r="I15" s="23" t="b">
        <f t="shared" si="3"/>
        <v>1</v>
      </c>
      <c r="J15" s="23" t="b">
        <v>0</v>
      </c>
      <c r="K15" s="23" t="b">
        <f t="shared" si="4"/>
        <v>1</v>
      </c>
      <c r="L15" s="23" t="b">
        <v>0</v>
      </c>
      <c r="M15" s="23" t="b">
        <f t="shared" si="5"/>
        <v>0</v>
      </c>
      <c r="N15" s="23" t="b">
        <v>1</v>
      </c>
      <c r="O15" s="23" t="b">
        <f t="shared" si="6"/>
        <v>0</v>
      </c>
      <c r="P15" s="23" t="b">
        <v>1</v>
      </c>
      <c r="Q15" s="23" t="b">
        <f t="shared" si="7"/>
        <v>0</v>
      </c>
      <c r="R15" s="23" t="b">
        <v>1</v>
      </c>
      <c r="S15" s="23" t="b">
        <f t="shared" si="8"/>
        <v>0</v>
      </c>
      <c r="T15" s="23" t="b">
        <v>1</v>
      </c>
      <c r="U15" s="23" t="b">
        <f t="shared" si="9"/>
        <v>0</v>
      </c>
      <c r="V15" s="23" t="b">
        <v>1</v>
      </c>
      <c r="W15" s="23" t="b">
        <f t="shared" si="10"/>
        <v>0</v>
      </c>
      <c r="X15" s="23" t="b">
        <v>1</v>
      </c>
      <c r="Y15" s="23" t="b">
        <f t="shared" si="11"/>
        <v>0</v>
      </c>
      <c r="Z15" s="23" t="b">
        <v>1</v>
      </c>
      <c r="AA15" s="23" t="b">
        <f t="shared" si="12"/>
        <v>0</v>
      </c>
      <c r="AB15" s="23" t="b">
        <v>1</v>
      </c>
      <c r="AC15" s="23" t="b">
        <f t="shared" si="13"/>
        <v>0</v>
      </c>
      <c r="AD15" s="23" t="b">
        <v>1</v>
      </c>
      <c r="AE15" s="23" t="b">
        <f t="shared" si="14"/>
        <v>0</v>
      </c>
      <c r="AF15" s="23" t="b">
        <v>1</v>
      </c>
      <c r="AI15" s="23" t="s">
        <v>2505</v>
      </c>
      <c r="AJ15" s="23" t="s">
        <v>2506</v>
      </c>
      <c r="AK15" s="23" t="s">
        <v>2507</v>
      </c>
      <c r="AL15" s="23" t="s">
        <v>2508</v>
      </c>
      <c r="AO15" s="23" t="s">
        <v>170</v>
      </c>
      <c r="AP15" s="23" t="s">
        <v>2509</v>
      </c>
      <c r="AQ15" s="23" t="b">
        <v>0</v>
      </c>
      <c r="AR15" s="23">
        <v>0.68</v>
      </c>
      <c r="AS15" s="23" t="b">
        <v>0</v>
      </c>
      <c r="AT15" s="23" t="b">
        <v>0</v>
      </c>
      <c r="AU15" s="23" t="b">
        <v>0</v>
      </c>
      <c r="AV15" s="23" t="b">
        <v>0</v>
      </c>
      <c r="AW15" s="23" t="b">
        <v>0</v>
      </c>
      <c r="AX15" s="23" t="b">
        <v>0</v>
      </c>
      <c r="AY15" s="23" t="b">
        <v>0</v>
      </c>
      <c r="AZ15" s="23" t="b">
        <v>0</v>
      </c>
      <c r="BA15" s="23" t="b">
        <v>0</v>
      </c>
      <c r="BB15" s="23" t="b">
        <v>0</v>
      </c>
      <c r="BC15" s="23" t="b">
        <v>0</v>
      </c>
      <c r="BD15" s="23" t="b">
        <v>0</v>
      </c>
      <c r="BG15" s="23" t="s">
        <v>309</v>
      </c>
      <c r="BH15" s="23" t="s">
        <v>2510</v>
      </c>
      <c r="BI15" s="23" t="b">
        <v>1</v>
      </c>
      <c r="BJ15" s="23">
        <v>0.41</v>
      </c>
      <c r="BK15" s="23" t="b">
        <v>0</v>
      </c>
      <c r="BL15" s="23" t="b">
        <v>0</v>
      </c>
      <c r="BM15" s="23" t="b">
        <v>0</v>
      </c>
      <c r="BN15" s="23" t="b">
        <v>0</v>
      </c>
      <c r="BO15" s="23" t="b">
        <v>0</v>
      </c>
      <c r="BP15" s="23" t="b">
        <v>0</v>
      </c>
      <c r="BQ15" s="23" t="b">
        <v>0</v>
      </c>
      <c r="BR15" s="23" t="b">
        <v>0</v>
      </c>
      <c r="BS15" s="23" t="b">
        <v>0</v>
      </c>
      <c r="BT15" s="23" t="b">
        <v>0</v>
      </c>
      <c r="BU15" s="23" t="b">
        <v>0</v>
      </c>
    </row>
    <row r="16">
      <c r="A16" s="23" t="s">
        <v>163</v>
      </c>
      <c r="B16" s="23" t="s">
        <v>2503</v>
      </c>
      <c r="C16" s="23" t="b">
        <v>0</v>
      </c>
      <c r="D16" s="23">
        <v>0.49</v>
      </c>
      <c r="E16" s="23" t="b">
        <f t="shared" si="1"/>
        <v>1</v>
      </c>
      <c r="F16" s="23" t="b">
        <v>0</v>
      </c>
      <c r="G16" s="23" t="b">
        <f t="shared" si="2"/>
        <v>1</v>
      </c>
      <c r="H16" s="23" t="b">
        <v>0</v>
      </c>
      <c r="I16" s="23" t="b">
        <f t="shared" si="3"/>
        <v>1</v>
      </c>
      <c r="J16" s="23" t="b">
        <v>0</v>
      </c>
      <c r="K16" s="23" t="b">
        <f t="shared" si="4"/>
        <v>1</v>
      </c>
      <c r="L16" s="23" t="b">
        <v>0</v>
      </c>
      <c r="M16" s="23" t="b">
        <f t="shared" si="5"/>
        <v>0</v>
      </c>
      <c r="N16" s="23" t="b">
        <v>1</v>
      </c>
      <c r="O16" s="23" t="b">
        <f t="shared" si="6"/>
        <v>0</v>
      </c>
      <c r="P16" s="23" t="b">
        <v>1</v>
      </c>
      <c r="Q16" s="23" t="b">
        <f t="shared" si="7"/>
        <v>0</v>
      </c>
      <c r="R16" s="23" t="b">
        <v>1</v>
      </c>
      <c r="S16" s="23" t="b">
        <f t="shared" si="8"/>
        <v>0</v>
      </c>
      <c r="T16" s="23" t="b">
        <v>1</v>
      </c>
      <c r="U16" s="23" t="b">
        <f t="shared" si="9"/>
        <v>0</v>
      </c>
      <c r="V16" s="23" t="b">
        <v>1</v>
      </c>
      <c r="W16" s="23" t="b">
        <f t="shared" si="10"/>
        <v>0</v>
      </c>
      <c r="X16" s="23" t="b">
        <v>1</v>
      </c>
      <c r="Y16" s="23" t="b">
        <f t="shared" si="11"/>
        <v>0</v>
      </c>
      <c r="Z16" s="23" t="b">
        <v>1</v>
      </c>
      <c r="AA16" s="23" t="b">
        <f t="shared" si="12"/>
        <v>0</v>
      </c>
      <c r="AB16" s="23" t="b">
        <v>1</v>
      </c>
      <c r="AC16" s="23" t="b">
        <f t="shared" si="13"/>
        <v>0</v>
      </c>
      <c r="AD16" s="23" t="b">
        <v>1</v>
      </c>
      <c r="AE16" s="23" t="b">
        <f t="shared" si="14"/>
        <v>0</v>
      </c>
      <c r="AF16" s="23" t="b">
        <v>1</v>
      </c>
      <c r="AH16" s="23">
        <v>0.3</v>
      </c>
      <c r="AI16" s="23">
        <f t="shared" ref="AI16:AI29" si="15">AK16-AJ16</f>
        <v>179</v>
      </c>
      <c r="AJ16" s="23">
        <v>43.0</v>
      </c>
      <c r="AK16" s="23">
        <v>222.0</v>
      </c>
      <c r="AL16" s="23">
        <f t="shared" ref="AL16:AL29" si="16">AI16/AK16*100</f>
        <v>80.63063063</v>
      </c>
      <c r="AO16" s="23" t="s">
        <v>179</v>
      </c>
      <c r="AP16" s="23" t="s">
        <v>2511</v>
      </c>
      <c r="AQ16" s="23" t="b">
        <v>0</v>
      </c>
      <c r="AR16" s="23">
        <v>0.01</v>
      </c>
      <c r="AS16" s="23" t="b">
        <v>1</v>
      </c>
      <c r="AT16" s="23" t="b">
        <v>1</v>
      </c>
      <c r="AU16" s="23" t="b">
        <v>1</v>
      </c>
      <c r="AV16" s="23" t="b">
        <v>1</v>
      </c>
      <c r="AW16" s="23" t="b">
        <v>1</v>
      </c>
      <c r="AX16" s="23" t="b">
        <v>1</v>
      </c>
      <c r="AY16" s="23" t="b">
        <v>1</v>
      </c>
      <c r="AZ16" s="23" t="b">
        <v>1</v>
      </c>
      <c r="BA16" s="23" t="b">
        <v>1</v>
      </c>
      <c r="BB16" s="23" t="b">
        <v>1</v>
      </c>
      <c r="BC16" s="23" t="b">
        <v>1</v>
      </c>
      <c r="BD16" s="23" t="b">
        <v>1</v>
      </c>
      <c r="BG16" s="23" t="s">
        <v>326</v>
      </c>
      <c r="BH16" s="23" t="s">
        <v>2514</v>
      </c>
      <c r="BI16" s="23" t="b">
        <v>1</v>
      </c>
      <c r="BJ16" s="23">
        <v>0.86</v>
      </c>
      <c r="BK16" s="23" t="b">
        <v>0</v>
      </c>
      <c r="BL16" s="23" t="b">
        <v>0</v>
      </c>
      <c r="BM16" s="23" t="b">
        <v>1</v>
      </c>
      <c r="BN16" s="23" t="b">
        <v>1</v>
      </c>
      <c r="BO16" s="23" t="b">
        <v>1</v>
      </c>
      <c r="BP16" s="23" t="b">
        <v>1</v>
      </c>
      <c r="BQ16" s="23" t="b">
        <v>1</v>
      </c>
      <c r="BR16" s="23" t="b">
        <v>1</v>
      </c>
      <c r="BS16" s="23" t="b">
        <v>1</v>
      </c>
      <c r="BT16" s="23" t="b">
        <v>1</v>
      </c>
      <c r="BU16" s="23" t="b">
        <v>1</v>
      </c>
    </row>
    <row r="17">
      <c r="A17" s="23" t="s">
        <v>170</v>
      </c>
      <c r="B17" s="23" t="s">
        <v>2509</v>
      </c>
      <c r="C17" s="23" t="b">
        <v>0</v>
      </c>
      <c r="D17" s="23">
        <v>0.68</v>
      </c>
      <c r="E17" s="23" t="b">
        <f t="shared" si="1"/>
        <v>1</v>
      </c>
      <c r="F17" s="23" t="b">
        <v>0</v>
      </c>
      <c r="G17" s="23" t="b">
        <f t="shared" si="2"/>
        <v>1</v>
      </c>
      <c r="H17" s="23" t="b">
        <v>0</v>
      </c>
      <c r="I17" s="23" t="b">
        <f t="shared" si="3"/>
        <v>1</v>
      </c>
      <c r="J17" s="23" t="b">
        <v>0</v>
      </c>
      <c r="K17" s="23" t="b">
        <f t="shared" si="4"/>
        <v>1</v>
      </c>
      <c r="L17" s="23" t="b">
        <v>0</v>
      </c>
      <c r="M17" s="23" t="b">
        <f t="shared" si="5"/>
        <v>1</v>
      </c>
      <c r="N17" s="23" t="b">
        <v>0</v>
      </c>
      <c r="O17" s="23" t="b">
        <f t="shared" si="6"/>
        <v>1</v>
      </c>
      <c r="P17" s="23" t="b">
        <v>0</v>
      </c>
      <c r="Q17" s="23" t="b">
        <f t="shared" si="7"/>
        <v>1</v>
      </c>
      <c r="R17" s="23" t="b">
        <v>0</v>
      </c>
      <c r="S17" s="23" t="b">
        <f t="shared" si="8"/>
        <v>1</v>
      </c>
      <c r="T17" s="23" t="b">
        <v>0</v>
      </c>
      <c r="U17" s="23" t="b">
        <f t="shared" si="9"/>
        <v>0</v>
      </c>
      <c r="V17" s="23" t="b">
        <v>1</v>
      </c>
      <c r="W17" s="23" t="b">
        <f t="shared" si="10"/>
        <v>0</v>
      </c>
      <c r="X17" s="23" t="b">
        <v>1</v>
      </c>
      <c r="Y17" s="23" t="b">
        <f t="shared" si="11"/>
        <v>0</v>
      </c>
      <c r="Z17" s="23" t="b">
        <v>1</v>
      </c>
      <c r="AA17" s="23" t="b">
        <f t="shared" si="12"/>
        <v>0</v>
      </c>
      <c r="AB17" s="23" t="b">
        <v>1</v>
      </c>
      <c r="AC17" s="23" t="b">
        <f t="shared" si="13"/>
        <v>0</v>
      </c>
      <c r="AD17" s="23" t="b">
        <v>1</v>
      </c>
      <c r="AE17" s="23" t="b">
        <f t="shared" si="14"/>
        <v>0</v>
      </c>
      <c r="AF17" s="23" t="b">
        <v>1</v>
      </c>
      <c r="AH17" s="23">
        <v>0.35</v>
      </c>
      <c r="AI17" s="23">
        <f t="shared" si="15"/>
        <v>179</v>
      </c>
      <c r="AJ17" s="23">
        <v>43.0</v>
      </c>
      <c r="AK17" s="23">
        <v>222.0</v>
      </c>
      <c r="AL17" s="23">
        <f t="shared" si="16"/>
        <v>80.63063063</v>
      </c>
      <c r="AO17" s="23" t="s">
        <v>188</v>
      </c>
      <c r="AP17" s="23" t="s">
        <v>2513</v>
      </c>
      <c r="AQ17" s="23" t="b">
        <v>0</v>
      </c>
      <c r="AR17" s="23">
        <v>0.23</v>
      </c>
      <c r="AS17" s="23" t="b">
        <v>0</v>
      </c>
      <c r="AT17" s="23" t="b">
        <v>0</v>
      </c>
      <c r="AU17" s="23" t="b">
        <v>0</v>
      </c>
      <c r="AV17" s="23" t="b">
        <v>0</v>
      </c>
      <c r="AW17" s="23" t="b">
        <v>1</v>
      </c>
      <c r="AX17" s="23" t="b">
        <v>1</v>
      </c>
      <c r="AY17" s="23" t="b">
        <v>1</v>
      </c>
      <c r="AZ17" s="23" t="b">
        <v>1</v>
      </c>
      <c r="BA17" s="23" t="b">
        <v>1</v>
      </c>
      <c r="BB17" s="23" t="b">
        <v>1</v>
      </c>
      <c r="BC17" s="23" t="b">
        <v>1</v>
      </c>
      <c r="BD17" s="23" t="b">
        <v>1</v>
      </c>
      <c r="BG17" s="23" t="s">
        <v>332</v>
      </c>
      <c r="BH17" s="23" t="s">
        <v>2516</v>
      </c>
      <c r="BI17" s="23" t="b">
        <v>1</v>
      </c>
      <c r="BJ17" s="23">
        <v>0.86</v>
      </c>
      <c r="BK17" s="23" t="b">
        <v>0</v>
      </c>
      <c r="BL17" s="23" t="b">
        <v>0</v>
      </c>
      <c r="BM17" s="23" t="b">
        <v>1</v>
      </c>
      <c r="BN17" s="23" t="b">
        <v>1</v>
      </c>
      <c r="BO17" s="23" t="b">
        <v>1</v>
      </c>
      <c r="BP17" s="23" t="b">
        <v>1</v>
      </c>
      <c r="BQ17" s="23" t="b">
        <v>1</v>
      </c>
      <c r="BR17" s="23" t="b">
        <v>1</v>
      </c>
      <c r="BS17" s="23" t="b">
        <v>1</v>
      </c>
      <c r="BT17" s="23" t="b">
        <v>1</v>
      </c>
      <c r="BU17" s="23" t="b">
        <v>1</v>
      </c>
    </row>
    <row r="18">
      <c r="A18" s="23" t="s">
        <v>179</v>
      </c>
      <c r="B18" s="23" t="s">
        <v>2511</v>
      </c>
      <c r="C18" s="23" t="b">
        <v>0</v>
      </c>
      <c r="D18" s="23">
        <v>0.01</v>
      </c>
      <c r="E18" s="23" t="b">
        <f t="shared" si="1"/>
        <v>0</v>
      </c>
      <c r="F18" s="23" t="b">
        <v>1</v>
      </c>
      <c r="G18" s="23" t="b">
        <f t="shared" si="2"/>
        <v>0</v>
      </c>
      <c r="H18" s="23" t="b">
        <v>1</v>
      </c>
      <c r="I18" s="23" t="b">
        <f t="shared" si="3"/>
        <v>0</v>
      </c>
      <c r="J18" s="23" t="b">
        <v>1</v>
      </c>
      <c r="K18" s="23" t="b">
        <f t="shared" si="4"/>
        <v>0</v>
      </c>
      <c r="L18" s="23" t="b">
        <v>1</v>
      </c>
      <c r="M18" s="23" t="b">
        <f t="shared" si="5"/>
        <v>0</v>
      </c>
      <c r="N18" s="23" t="b">
        <v>1</v>
      </c>
      <c r="O18" s="23" t="b">
        <f t="shared" si="6"/>
        <v>0</v>
      </c>
      <c r="P18" s="23" t="b">
        <v>1</v>
      </c>
      <c r="Q18" s="23" t="b">
        <f t="shared" si="7"/>
        <v>0</v>
      </c>
      <c r="R18" s="23" t="b">
        <v>1</v>
      </c>
      <c r="S18" s="23" t="b">
        <f t="shared" si="8"/>
        <v>0</v>
      </c>
      <c r="T18" s="23" t="b">
        <v>1</v>
      </c>
      <c r="U18" s="23" t="b">
        <f t="shared" si="9"/>
        <v>0</v>
      </c>
      <c r="V18" s="23" t="b">
        <v>1</v>
      </c>
      <c r="W18" s="23" t="b">
        <f t="shared" si="10"/>
        <v>0</v>
      </c>
      <c r="X18" s="23" t="b">
        <v>1</v>
      </c>
      <c r="Y18" s="23" t="b">
        <f t="shared" si="11"/>
        <v>0</v>
      </c>
      <c r="Z18" s="23" t="b">
        <v>1</v>
      </c>
      <c r="AA18" s="23" t="b">
        <f t="shared" si="12"/>
        <v>0</v>
      </c>
      <c r="AB18" s="23" t="b">
        <v>1</v>
      </c>
      <c r="AC18" s="23" t="b">
        <f t="shared" si="13"/>
        <v>0</v>
      </c>
      <c r="AD18" s="23" t="b">
        <v>1</v>
      </c>
      <c r="AE18" s="23" t="b">
        <f t="shared" si="14"/>
        <v>0</v>
      </c>
      <c r="AF18" s="23" t="b">
        <v>1</v>
      </c>
      <c r="AH18" s="23">
        <v>0.4</v>
      </c>
      <c r="AI18" s="23">
        <f t="shared" si="15"/>
        <v>179</v>
      </c>
      <c r="AJ18" s="23">
        <v>43.0</v>
      </c>
      <c r="AK18" s="23">
        <v>222.0</v>
      </c>
      <c r="AL18" s="23">
        <f t="shared" si="16"/>
        <v>80.63063063</v>
      </c>
      <c r="AO18" s="23" t="s">
        <v>263</v>
      </c>
      <c r="AP18" s="23" t="s">
        <v>2515</v>
      </c>
      <c r="AQ18" s="23" t="b">
        <v>0</v>
      </c>
      <c r="AR18" s="23">
        <v>0.6</v>
      </c>
      <c r="AS18" s="23" t="b">
        <v>0</v>
      </c>
      <c r="AT18" s="23" t="b">
        <v>0</v>
      </c>
      <c r="AU18" s="23" t="b">
        <v>0</v>
      </c>
      <c r="AV18" s="23" t="b">
        <v>0</v>
      </c>
      <c r="AW18" s="23" t="b">
        <v>0</v>
      </c>
      <c r="AX18" s="23" t="b">
        <v>0</v>
      </c>
      <c r="AY18" s="23" t="b">
        <v>0</v>
      </c>
      <c r="AZ18" s="23" t="b">
        <v>0</v>
      </c>
      <c r="BA18" s="23" t="b">
        <v>0</v>
      </c>
      <c r="BB18" s="23" t="b">
        <v>0</v>
      </c>
      <c r="BC18" s="23" t="b">
        <v>0</v>
      </c>
      <c r="BD18" s="23" t="b">
        <v>1</v>
      </c>
      <c r="BG18" s="23" t="s">
        <v>339</v>
      </c>
      <c r="BH18" s="23" t="s">
        <v>2518</v>
      </c>
      <c r="BI18" s="23" t="b">
        <v>1</v>
      </c>
      <c r="BJ18" s="23">
        <v>0.89</v>
      </c>
      <c r="BK18" s="23" t="b">
        <v>0</v>
      </c>
      <c r="BL18" s="23" t="b">
        <v>0</v>
      </c>
      <c r="BM18" s="23" t="b">
        <v>1</v>
      </c>
      <c r="BN18" s="23" t="b">
        <v>1</v>
      </c>
      <c r="BO18" s="23" t="b">
        <v>1</v>
      </c>
      <c r="BP18" s="23" t="b">
        <v>1</v>
      </c>
      <c r="BQ18" s="23" t="b">
        <v>1</v>
      </c>
      <c r="BR18" s="23" t="b">
        <v>1</v>
      </c>
      <c r="BS18" s="23" t="b">
        <v>1</v>
      </c>
      <c r="BT18" s="23" t="b">
        <v>1</v>
      </c>
      <c r="BU18" s="23" t="b">
        <v>1</v>
      </c>
    </row>
    <row r="19">
      <c r="A19" s="23" t="s">
        <v>188</v>
      </c>
      <c r="B19" s="23" t="s">
        <v>2513</v>
      </c>
      <c r="C19" s="23" t="b">
        <v>0</v>
      </c>
      <c r="D19" s="23">
        <v>0.23</v>
      </c>
      <c r="E19" s="23" t="b">
        <f t="shared" si="1"/>
        <v>0</v>
      </c>
      <c r="F19" s="23" t="b">
        <v>1</v>
      </c>
      <c r="G19" s="23" t="b">
        <f t="shared" si="2"/>
        <v>0</v>
      </c>
      <c r="H19" s="23" t="b">
        <v>1</v>
      </c>
      <c r="I19" s="23" t="b">
        <f t="shared" si="3"/>
        <v>0</v>
      </c>
      <c r="J19" s="23" t="b">
        <v>1</v>
      </c>
      <c r="K19" s="23" t="b">
        <f t="shared" si="4"/>
        <v>0</v>
      </c>
      <c r="L19" s="23" t="b">
        <v>1</v>
      </c>
      <c r="M19" s="23" t="b">
        <f t="shared" si="5"/>
        <v>0</v>
      </c>
      <c r="N19" s="23" t="b">
        <v>1</v>
      </c>
      <c r="O19" s="23" t="b">
        <f t="shared" si="6"/>
        <v>0</v>
      </c>
      <c r="P19" s="23" t="b">
        <v>1</v>
      </c>
      <c r="Q19" s="23" t="b">
        <f t="shared" si="7"/>
        <v>0</v>
      </c>
      <c r="R19" s="23" t="b">
        <v>1</v>
      </c>
      <c r="S19" s="23" t="b">
        <f t="shared" si="8"/>
        <v>0</v>
      </c>
      <c r="T19" s="23" t="b">
        <v>1</v>
      </c>
      <c r="U19" s="23" t="b">
        <f t="shared" si="9"/>
        <v>0</v>
      </c>
      <c r="V19" s="23" t="b">
        <v>1</v>
      </c>
      <c r="W19" s="23" t="b">
        <f t="shared" si="10"/>
        <v>0</v>
      </c>
      <c r="X19" s="23" t="b">
        <v>1</v>
      </c>
      <c r="Y19" s="23" t="b">
        <f t="shared" si="11"/>
        <v>0</v>
      </c>
      <c r="Z19" s="23" t="b">
        <v>1</v>
      </c>
      <c r="AA19" s="23" t="b">
        <f t="shared" si="12"/>
        <v>0</v>
      </c>
      <c r="AB19" s="23" t="b">
        <v>1</v>
      </c>
      <c r="AC19" s="23" t="b">
        <f t="shared" si="13"/>
        <v>0</v>
      </c>
      <c r="AD19" s="23" t="b">
        <v>1</v>
      </c>
      <c r="AE19" s="23" t="b">
        <f t="shared" si="14"/>
        <v>0</v>
      </c>
      <c r="AF19" s="23" t="b">
        <v>1</v>
      </c>
      <c r="AH19" s="23">
        <v>0.45</v>
      </c>
      <c r="AI19" s="23">
        <f t="shared" si="15"/>
        <v>179</v>
      </c>
      <c r="AJ19" s="23">
        <v>43.0</v>
      </c>
      <c r="AK19" s="23">
        <v>222.0</v>
      </c>
      <c r="AL19" s="23">
        <f t="shared" si="16"/>
        <v>80.63063063</v>
      </c>
      <c r="AO19" s="23" t="s">
        <v>269</v>
      </c>
      <c r="AP19" s="23" t="s">
        <v>2517</v>
      </c>
      <c r="AQ19" s="23" t="b">
        <v>0</v>
      </c>
      <c r="AR19" s="23">
        <v>0.97</v>
      </c>
      <c r="AS19" s="23" t="b">
        <v>0</v>
      </c>
      <c r="AT19" s="23" t="b">
        <v>0</v>
      </c>
      <c r="AU19" s="23" t="b">
        <v>0</v>
      </c>
      <c r="AV19" s="23" t="b">
        <v>0</v>
      </c>
      <c r="AW19" s="23" t="b">
        <v>0</v>
      </c>
      <c r="AX19" s="23" t="b">
        <v>0</v>
      </c>
      <c r="AY19" s="23" t="b">
        <v>0</v>
      </c>
      <c r="AZ19" s="23" t="b">
        <v>0</v>
      </c>
      <c r="BA19" s="23" t="b">
        <v>0</v>
      </c>
      <c r="BB19" s="23" t="b">
        <v>0</v>
      </c>
      <c r="BC19" s="23" t="b">
        <v>0</v>
      </c>
      <c r="BD19" s="23" t="b">
        <v>0</v>
      </c>
      <c r="BG19" s="23" t="s">
        <v>346</v>
      </c>
      <c r="BH19" s="23" t="s">
        <v>2520</v>
      </c>
      <c r="BI19" s="23" t="b">
        <v>1</v>
      </c>
      <c r="BJ19" s="23">
        <v>0.89</v>
      </c>
      <c r="BK19" s="23" t="b">
        <v>0</v>
      </c>
      <c r="BL19" s="23" t="b">
        <v>0</v>
      </c>
      <c r="BM19" s="23" t="b">
        <v>1</v>
      </c>
      <c r="BN19" s="23" t="b">
        <v>1</v>
      </c>
      <c r="BO19" s="23" t="b">
        <v>1</v>
      </c>
      <c r="BP19" s="23" t="b">
        <v>1</v>
      </c>
      <c r="BQ19" s="23" t="b">
        <v>1</v>
      </c>
      <c r="BR19" s="23" t="b">
        <v>1</v>
      </c>
      <c r="BS19" s="23" t="b">
        <v>1</v>
      </c>
      <c r="BT19" s="23" t="b">
        <v>1</v>
      </c>
      <c r="BU19" s="23" t="b">
        <v>1</v>
      </c>
    </row>
    <row r="20">
      <c r="A20" s="23" t="s">
        <v>196</v>
      </c>
      <c r="B20" s="23" t="s">
        <v>2486</v>
      </c>
      <c r="C20" s="23" t="b">
        <v>1</v>
      </c>
      <c r="D20" s="23">
        <v>0.75</v>
      </c>
      <c r="E20" s="23" t="b">
        <f t="shared" si="1"/>
        <v>1</v>
      </c>
      <c r="F20" s="23" t="b">
        <v>1</v>
      </c>
      <c r="G20" s="23" t="b">
        <f t="shared" si="2"/>
        <v>1</v>
      </c>
      <c r="H20" s="23" t="b">
        <v>1</v>
      </c>
      <c r="I20" s="23" t="b">
        <f t="shared" si="3"/>
        <v>1</v>
      </c>
      <c r="J20" s="23" t="b">
        <v>1</v>
      </c>
      <c r="K20" s="23" t="b">
        <f t="shared" si="4"/>
        <v>1</v>
      </c>
      <c r="L20" s="23" t="b">
        <v>1</v>
      </c>
      <c r="M20" s="23" t="b">
        <f t="shared" si="5"/>
        <v>1</v>
      </c>
      <c r="N20" s="23" t="b">
        <v>1</v>
      </c>
      <c r="O20" s="23" t="b">
        <f t="shared" si="6"/>
        <v>1</v>
      </c>
      <c r="P20" s="23" t="b">
        <v>1</v>
      </c>
      <c r="Q20" s="23" t="b">
        <f t="shared" si="7"/>
        <v>1</v>
      </c>
      <c r="R20" s="23" t="b">
        <v>1</v>
      </c>
      <c r="S20" s="23" t="b">
        <f t="shared" si="8"/>
        <v>1</v>
      </c>
      <c r="T20" s="23" t="b">
        <v>1</v>
      </c>
      <c r="U20" s="23" t="b">
        <f t="shared" si="9"/>
        <v>1</v>
      </c>
      <c r="V20" s="23" t="b">
        <v>1</v>
      </c>
      <c r="W20" s="23" t="b">
        <f t="shared" si="10"/>
        <v>1</v>
      </c>
      <c r="X20" s="23" t="b">
        <v>1</v>
      </c>
      <c r="Y20" s="23" t="b">
        <f t="shared" si="11"/>
        <v>0</v>
      </c>
      <c r="Z20" s="23" t="b">
        <v>0</v>
      </c>
      <c r="AA20" s="23" t="b">
        <f t="shared" si="12"/>
        <v>0</v>
      </c>
      <c r="AB20" s="23" t="b">
        <v>0</v>
      </c>
      <c r="AC20" s="23" t="b">
        <f t="shared" si="13"/>
        <v>0</v>
      </c>
      <c r="AD20" s="23" t="b">
        <v>0</v>
      </c>
      <c r="AE20" s="23" t="b">
        <f t="shared" si="14"/>
        <v>0</v>
      </c>
      <c r="AF20" s="23" t="b">
        <v>0</v>
      </c>
      <c r="AH20" s="23">
        <v>0.5</v>
      </c>
      <c r="AI20" s="23">
        <f t="shared" si="15"/>
        <v>169</v>
      </c>
      <c r="AJ20" s="23">
        <v>53.0</v>
      </c>
      <c r="AK20" s="23">
        <v>222.0</v>
      </c>
      <c r="AL20" s="23">
        <f t="shared" si="16"/>
        <v>76.12612613</v>
      </c>
      <c r="AO20" s="23" t="s">
        <v>529</v>
      </c>
      <c r="AP20" s="23" t="s">
        <v>2565</v>
      </c>
      <c r="AQ20" s="23" t="b">
        <v>0</v>
      </c>
      <c r="AR20" s="23">
        <v>0.84</v>
      </c>
      <c r="AS20" s="23" t="b">
        <v>0</v>
      </c>
      <c r="AT20" s="23" t="b">
        <v>0</v>
      </c>
      <c r="AU20" s="23" t="b">
        <v>0</v>
      </c>
      <c r="AV20" s="23" t="b">
        <v>0</v>
      </c>
      <c r="AW20" s="23" t="b">
        <v>0</v>
      </c>
      <c r="AX20" s="23" t="b">
        <v>0</v>
      </c>
      <c r="AY20" s="23" t="b">
        <v>0</v>
      </c>
      <c r="AZ20" s="23" t="b">
        <v>0</v>
      </c>
      <c r="BA20" s="23" t="b">
        <v>0</v>
      </c>
      <c r="BB20" s="23" t="b">
        <v>0</v>
      </c>
      <c r="BC20" s="23" t="b">
        <v>0</v>
      </c>
      <c r="BD20" s="23" t="b">
        <v>0</v>
      </c>
      <c r="BG20" s="23" t="s">
        <v>400</v>
      </c>
      <c r="BH20" s="23" t="s">
        <v>2532</v>
      </c>
      <c r="BI20" s="23" t="b">
        <v>1</v>
      </c>
      <c r="BJ20" s="23">
        <v>0.53</v>
      </c>
      <c r="BK20" s="23" t="b">
        <v>0</v>
      </c>
      <c r="BL20" s="23" t="b">
        <v>0</v>
      </c>
      <c r="BM20" s="23" t="b">
        <v>0</v>
      </c>
      <c r="BN20" s="23" t="b">
        <v>0</v>
      </c>
      <c r="BO20" s="23" t="b">
        <v>0</v>
      </c>
      <c r="BP20" s="23" t="b">
        <v>0</v>
      </c>
      <c r="BQ20" s="23" t="b">
        <v>0</v>
      </c>
      <c r="BR20" s="23" t="b">
        <v>0</v>
      </c>
      <c r="BS20" s="23" t="b">
        <v>0</v>
      </c>
      <c r="BT20" s="23" t="b">
        <v>1</v>
      </c>
      <c r="BU20" s="23" t="b">
        <v>1</v>
      </c>
    </row>
    <row r="21" ht="15.75" customHeight="1">
      <c r="A21" s="23" t="s">
        <v>205</v>
      </c>
      <c r="B21" s="23" t="s">
        <v>2488</v>
      </c>
      <c r="C21" s="23" t="b">
        <v>1</v>
      </c>
      <c r="D21" s="23">
        <v>0.79</v>
      </c>
      <c r="E21" s="23" t="b">
        <f t="shared" si="1"/>
        <v>1</v>
      </c>
      <c r="F21" s="23" t="b">
        <v>1</v>
      </c>
      <c r="G21" s="23" t="b">
        <f t="shared" si="2"/>
        <v>1</v>
      </c>
      <c r="H21" s="23" t="b">
        <v>1</v>
      </c>
      <c r="I21" s="23" t="b">
        <f t="shared" si="3"/>
        <v>1</v>
      </c>
      <c r="J21" s="23" t="b">
        <v>1</v>
      </c>
      <c r="K21" s="23" t="b">
        <f t="shared" si="4"/>
        <v>1</v>
      </c>
      <c r="L21" s="23" t="b">
        <v>1</v>
      </c>
      <c r="M21" s="23" t="b">
        <f t="shared" si="5"/>
        <v>1</v>
      </c>
      <c r="N21" s="23" t="b">
        <v>1</v>
      </c>
      <c r="O21" s="23" t="b">
        <f t="shared" si="6"/>
        <v>1</v>
      </c>
      <c r="P21" s="23" t="b">
        <v>1</v>
      </c>
      <c r="Q21" s="23" t="b">
        <f t="shared" si="7"/>
        <v>1</v>
      </c>
      <c r="R21" s="23" t="b">
        <v>1</v>
      </c>
      <c r="S21" s="23" t="b">
        <f t="shared" si="8"/>
        <v>1</v>
      </c>
      <c r="T21" s="23" t="b">
        <v>1</v>
      </c>
      <c r="U21" s="23" t="b">
        <f t="shared" si="9"/>
        <v>1</v>
      </c>
      <c r="V21" s="23" t="b">
        <v>1</v>
      </c>
      <c r="W21" s="23" t="b">
        <f t="shared" si="10"/>
        <v>1</v>
      </c>
      <c r="X21" s="23" t="b">
        <v>1</v>
      </c>
      <c r="Y21" s="23" t="b">
        <f t="shared" si="11"/>
        <v>0</v>
      </c>
      <c r="Z21" s="23" t="b">
        <v>0</v>
      </c>
      <c r="AA21" s="23" t="b">
        <f t="shared" si="12"/>
        <v>0</v>
      </c>
      <c r="AB21" s="23" t="b">
        <v>0</v>
      </c>
      <c r="AC21" s="23" t="b">
        <f t="shared" si="13"/>
        <v>0</v>
      </c>
      <c r="AD21" s="23" t="b">
        <v>0</v>
      </c>
      <c r="AE21" s="23" t="b">
        <f t="shared" si="14"/>
        <v>0</v>
      </c>
      <c r="AF21" s="23" t="b">
        <v>0</v>
      </c>
      <c r="AH21" s="23">
        <v>0.55</v>
      </c>
      <c r="AI21" s="23">
        <f t="shared" si="15"/>
        <v>161</v>
      </c>
      <c r="AJ21" s="23">
        <v>61.0</v>
      </c>
      <c r="AK21" s="23">
        <v>222.0</v>
      </c>
      <c r="AL21" s="23">
        <f t="shared" si="16"/>
        <v>72.52252252</v>
      </c>
      <c r="AO21" s="23" t="s">
        <v>811</v>
      </c>
      <c r="AP21" s="23" t="s">
        <v>2610</v>
      </c>
      <c r="AQ21" s="23" t="b">
        <v>0</v>
      </c>
      <c r="AR21" s="23">
        <v>0.8</v>
      </c>
      <c r="AS21" s="23" t="b">
        <v>0</v>
      </c>
      <c r="AT21" s="23" t="b">
        <v>0</v>
      </c>
      <c r="AU21" s="23" t="b">
        <v>0</v>
      </c>
      <c r="AV21" s="23" t="b">
        <v>0</v>
      </c>
      <c r="AW21" s="23" t="b">
        <v>0</v>
      </c>
      <c r="AX21" s="23" t="b">
        <v>0</v>
      </c>
      <c r="AY21" s="23" t="b">
        <v>0</v>
      </c>
      <c r="AZ21" s="23" t="b">
        <v>0</v>
      </c>
      <c r="BA21" s="23" t="b">
        <v>0</v>
      </c>
      <c r="BB21" s="23" t="b">
        <v>0</v>
      </c>
      <c r="BC21" s="23" t="b">
        <v>0</v>
      </c>
      <c r="BD21" s="23" t="b">
        <v>0</v>
      </c>
      <c r="BG21" s="23" t="s">
        <v>424</v>
      </c>
      <c r="BH21" s="23" t="s">
        <v>2538</v>
      </c>
      <c r="BI21" s="23" t="b">
        <v>1</v>
      </c>
      <c r="BJ21" s="23">
        <v>0.58</v>
      </c>
      <c r="BK21" s="23" t="b">
        <v>0</v>
      </c>
      <c r="BL21" s="23" t="b">
        <v>0</v>
      </c>
      <c r="BM21" s="23" t="b">
        <v>0</v>
      </c>
      <c r="BN21" s="23" t="b">
        <v>0</v>
      </c>
      <c r="BO21" s="23" t="b">
        <v>0</v>
      </c>
      <c r="BP21" s="23" t="b">
        <v>0</v>
      </c>
      <c r="BQ21" s="23" t="b">
        <v>0</v>
      </c>
      <c r="BR21" s="23" t="b">
        <v>0</v>
      </c>
      <c r="BS21" s="23" t="b">
        <v>1</v>
      </c>
      <c r="BT21" s="23" t="b">
        <v>1</v>
      </c>
      <c r="BU21" s="23" t="b">
        <v>1</v>
      </c>
    </row>
    <row r="22" ht="15.75" customHeight="1">
      <c r="A22" s="23" t="s">
        <v>213</v>
      </c>
      <c r="B22" s="23" t="s">
        <v>2490</v>
      </c>
      <c r="C22" s="23" t="b">
        <v>1</v>
      </c>
      <c r="D22" s="23">
        <v>0.51</v>
      </c>
      <c r="E22" s="23" t="b">
        <f t="shared" si="1"/>
        <v>1</v>
      </c>
      <c r="F22" s="23" t="b">
        <v>1</v>
      </c>
      <c r="G22" s="23" t="b">
        <f t="shared" si="2"/>
        <v>1</v>
      </c>
      <c r="H22" s="23" t="b">
        <v>1</v>
      </c>
      <c r="I22" s="23" t="b">
        <f t="shared" si="3"/>
        <v>1</v>
      </c>
      <c r="J22" s="23" t="b">
        <v>1</v>
      </c>
      <c r="K22" s="23" t="b">
        <f t="shared" si="4"/>
        <v>1</v>
      </c>
      <c r="L22" s="23" t="b">
        <v>1</v>
      </c>
      <c r="M22" s="23" t="b">
        <f t="shared" si="5"/>
        <v>1</v>
      </c>
      <c r="N22" s="23" t="b">
        <v>1</v>
      </c>
      <c r="O22" s="23" t="b">
        <f t="shared" si="6"/>
        <v>0</v>
      </c>
      <c r="P22" s="23" t="b">
        <v>0</v>
      </c>
      <c r="Q22" s="23" t="b">
        <f t="shared" si="7"/>
        <v>0</v>
      </c>
      <c r="R22" s="23" t="b">
        <v>0</v>
      </c>
      <c r="S22" s="23" t="b">
        <f t="shared" si="8"/>
        <v>0</v>
      </c>
      <c r="T22" s="23" t="b">
        <v>0</v>
      </c>
      <c r="U22" s="23" t="b">
        <f t="shared" si="9"/>
        <v>0</v>
      </c>
      <c r="V22" s="23" t="b">
        <v>0</v>
      </c>
      <c r="W22" s="23" t="b">
        <f t="shared" si="10"/>
        <v>0</v>
      </c>
      <c r="X22" s="23" t="b">
        <v>0</v>
      </c>
      <c r="Y22" s="23" t="b">
        <f t="shared" si="11"/>
        <v>0</v>
      </c>
      <c r="Z22" s="23" t="b">
        <v>0</v>
      </c>
      <c r="AA22" s="23" t="b">
        <f t="shared" si="12"/>
        <v>0</v>
      </c>
      <c r="AB22" s="23" t="b">
        <v>0</v>
      </c>
      <c r="AC22" s="23" t="b">
        <f t="shared" si="13"/>
        <v>0</v>
      </c>
      <c r="AD22" s="23" t="b">
        <v>0</v>
      </c>
      <c r="AE22" s="23" t="b">
        <f t="shared" si="14"/>
        <v>0</v>
      </c>
      <c r="AF22" s="23" t="b">
        <v>0</v>
      </c>
      <c r="AH22" s="23">
        <v>0.6</v>
      </c>
      <c r="AI22" s="23">
        <f t="shared" si="15"/>
        <v>147</v>
      </c>
      <c r="AJ22" s="23">
        <v>75.0</v>
      </c>
      <c r="AK22" s="23">
        <v>222.0</v>
      </c>
      <c r="AL22" s="23">
        <f t="shared" si="16"/>
        <v>66.21621622</v>
      </c>
      <c r="AO22" s="23" t="s">
        <v>819</v>
      </c>
      <c r="AP22" s="23" t="s">
        <v>2611</v>
      </c>
      <c r="AQ22" s="23" t="b">
        <v>0</v>
      </c>
      <c r="AR22" s="23">
        <v>0.61</v>
      </c>
      <c r="AS22" s="23" t="b">
        <v>0</v>
      </c>
      <c r="AT22" s="23" t="b">
        <v>0</v>
      </c>
      <c r="AU22" s="23" t="b">
        <v>0</v>
      </c>
      <c r="AV22" s="23" t="b">
        <v>0</v>
      </c>
      <c r="AW22" s="23" t="b">
        <v>0</v>
      </c>
      <c r="AX22" s="23" t="b">
        <v>0</v>
      </c>
      <c r="AY22" s="23" t="b">
        <v>0</v>
      </c>
      <c r="AZ22" s="23" t="b">
        <v>0</v>
      </c>
      <c r="BA22" s="23" t="b">
        <v>0</v>
      </c>
      <c r="BB22" s="23" t="b">
        <v>0</v>
      </c>
      <c r="BC22" s="23" t="b">
        <v>0</v>
      </c>
      <c r="BD22" s="23" t="b">
        <v>0</v>
      </c>
      <c r="BG22" s="23" t="s">
        <v>433</v>
      </c>
      <c r="BH22" s="23" t="s">
        <v>2540</v>
      </c>
      <c r="BI22" s="23" t="b">
        <v>1</v>
      </c>
      <c r="BJ22" s="23">
        <v>0.93</v>
      </c>
      <c r="BK22" s="23" t="b">
        <v>0</v>
      </c>
      <c r="BL22" s="23" t="b">
        <v>1</v>
      </c>
      <c r="BM22" s="23" t="b">
        <v>1</v>
      </c>
      <c r="BN22" s="23" t="b">
        <v>1</v>
      </c>
      <c r="BO22" s="23" t="b">
        <v>1</v>
      </c>
      <c r="BP22" s="23" t="b">
        <v>1</v>
      </c>
      <c r="BQ22" s="23" t="b">
        <v>1</v>
      </c>
      <c r="BR22" s="23" t="b">
        <v>1</v>
      </c>
      <c r="BS22" s="23" t="b">
        <v>1</v>
      </c>
      <c r="BT22" s="23" t="b">
        <v>1</v>
      </c>
      <c r="BU22" s="23" t="b">
        <v>1</v>
      </c>
    </row>
    <row r="23" ht="15.75" customHeight="1">
      <c r="A23" s="23" t="s">
        <v>221</v>
      </c>
      <c r="B23" s="23" t="s">
        <v>2492</v>
      </c>
      <c r="C23" s="23" t="b">
        <v>1</v>
      </c>
      <c r="D23" s="23">
        <v>0.02</v>
      </c>
      <c r="E23" s="23" t="b">
        <f t="shared" si="1"/>
        <v>0</v>
      </c>
      <c r="F23" s="23" t="b">
        <v>0</v>
      </c>
      <c r="G23" s="23" t="b">
        <f t="shared" si="2"/>
        <v>0</v>
      </c>
      <c r="H23" s="23" t="b">
        <v>0</v>
      </c>
      <c r="I23" s="23" t="b">
        <f t="shared" si="3"/>
        <v>0</v>
      </c>
      <c r="J23" s="23" t="b">
        <v>0</v>
      </c>
      <c r="K23" s="23" t="b">
        <f t="shared" si="4"/>
        <v>0</v>
      </c>
      <c r="L23" s="23" t="b">
        <v>0</v>
      </c>
      <c r="M23" s="23" t="b">
        <f t="shared" si="5"/>
        <v>0</v>
      </c>
      <c r="N23" s="23" t="b">
        <v>0</v>
      </c>
      <c r="O23" s="23" t="b">
        <f t="shared" si="6"/>
        <v>0</v>
      </c>
      <c r="P23" s="23" t="b">
        <v>0</v>
      </c>
      <c r="Q23" s="23" t="b">
        <f t="shared" si="7"/>
        <v>0</v>
      </c>
      <c r="R23" s="23" t="b">
        <v>0</v>
      </c>
      <c r="S23" s="23" t="b">
        <f t="shared" si="8"/>
        <v>0</v>
      </c>
      <c r="T23" s="23" t="b">
        <v>0</v>
      </c>
      <c r="U23" s="23" t="b">
        <f t="shared" si="9"/>
        <v>0</v>
      </c>
      <c r="V23" s="23" t="b">
        <v>0</v>
      </c>
      <c r="W23" s="23" t="b">
        <f t="shared" si="10"/>
        <v>0</v>
      </c>
      <c r="X23" s="23" t="b">
        <v>0</v>
      </c>
      <c r="Y23" s="23" t="b">
        <f t="shared" si="11"/>
        <v>0</v>
      </c>
      <c r="Z23" s="23" t="b">
        <v>0</v>
      </c>
      <c r="AA23" s="23" t="b">
        <f t="shared" si="12"/>
        <v>0</v>
      </c>
      <c r="AB23" s="23" t="b">
        <v>0</v>
      </c>
      <c r="AC23" s="23" t="b">
        <f t="shared" si="13"/>
        <v>0</v>
      </c>
      <c r="AD23" s="23" t="b">
        <v>0</v>
      </c>
      <c r="AE23" s="23" t="b">
        <f t="shared" si="14"/>
        <v>0</v>
      </c>
      <c r="AF23" s="23" t="b">
        <v>0</v>
      </c>
      <c r="AH23" s="23">
        <v>0.65</v>
      </c>
      <c r="AI23" s="23">
        <f t="shared" si="15"/>
        <v>136</v>
      </c>
      <c r="AJ23" s="23">
        <v>86.0</v>
      </c>
      <c r="AK23" s="23">
        <v>222.0</v>
      </c>
      <c r="AL23" s="23">
        <f t="shared" si="16"/>
        <v>61.26126126</v>
      </c>
      <c r="AO23" s="23" t="s">
        <v>828</v>
      </c>
      <c r="AP23" s="23" t="s">
        <v>2612</v>
      </c>
      <c r="AQ23" s="23" t="b">
        <v>0</v>
      </c>
      <c r="AR23" s="23">
        <v>0.77</v>
      </c>
      <c r="AS23" s="23" t="b">
        <v>0</v>
      </c>
      <c r="AT23" s="23" t="b">
        <v>0</v>
      </c>
      <c r="AU23" s="23" t="b">
        <v>0</v>
      </c>
      <c r="AV23" s="23" t="b">
        <v>0</v>
      </c>
      <c r="AW23" s="23" t="b">
        <v>0</v>
      </c>
      <c r="AX23" s="23" t="b">
        <v>0</v>
      </c>
      <c r="AY23" s="23" t="b">
        <v>0</v>
      </c>
      <c r="AZ23" s="23" t="b">
        <v>0</v>
      </c>
      <c r="BA23" s="23" t="b">
        <v>0</v>
      </c>
      <c r="BB23" s="23" t="b">
        <v>0</v>
      </c>
      <c r="BC23" s="23" t="b">
        <v>0</v>
      </c>
      <c r="BD23" s="23" t="b">
        <v>0</v>
      </c>
      <c r="BG23" s="23" t="s">
        <v>439</v>
      </c>
      <c r="BH23" s="23" t="s">
        <v>2543</v>
      </c>
      <c r="BI23" s="23" t="b">
        <v>1</v>
      </c>
      <c r="BJ23" s="23">
        <v>0.93</v>
      </c>
      <c r="BK23" s="23" t="b">
        <v>0</v>
      </c>
      <c r="BL23" s="23" t="b">
        <v>1</v>
      </c>
      <c r="BM23" s="23" t="b">
        <v>1</v>
      </c>
      <c r="BN23" s="23" t="b">
        <v>1</v>
      </c>
      <c r="BO23" s="23" t="b">
        <v>1</v>
      </c>
      <c r="BP23" s="23" t="b">
        <v>1</v>
      </c>
      <c r="BQ23" s="23" t="b">
        <v>1</v>
      </c>
      <c r="BR23" s="23" t="b">
        <v>1</v>
      </c>
      <c r="BS23" s="23" t="b">
        <v>1</v>
      </c>
      <c r="BT23" s="23" t="b">
        <v>1</v>
      </c>
      <c r="BU23" s="23" t="b">
        <v>1</v>
      </c>
    </row>
    <row r="24" ht="15.75" customHeight="1">
      <c r="A24" s="23" t="s">
        <v>229</v>
      </c>
      <c r="B24" s="23" t="s">
        <v>2494</v>
      </c>
      <c r="C24" s="23" t="b">
        <v>1</v>
      </c>
      <c r="D24" s="23">
        <v>0.97</v>
      </c>
      <c r="E24" s="23" t="b">
        <f t="shared" si="1"/>
        <v>1</v>
      </c>
      <c r="F24" s="23" t="b">
        <v>1</v>
      </c>
      <c r="G24" s="23" t="b">
        <f t="shared" si="2"/>
        <v>1</v>
      </c>
      <c r="H24" s="23" t="b">
        <v>1</v>
      </c>
      <c r="I24" s="23" t="b">
        <f t="shared" si="3"/>
        <v>1</v>
      </c>
      <c r="J24" s="23" t="b">
        <v>1</v>
      </c>
      <c r="K24" s="23" t="b">
        <f t="shared" si="4"/>
        <v>1</v>
      </c>
      <c r="L24" s="23" t="b">
        <v>1</v>
      </c>
      <c r="M24" s="23" t="b">
        <f t="shared" si="5"/>
        <v>1</v>
      </c>
      <c r="N24" s="23" t="b">
        <v>1</v>
      </c>
      <c r="O24" s="23" t="b">
        <f t="shared" si="6"/>
        <v>1</v>
      </c>
      <c r="P24" s="23" t="b">
        <v>1</v>
      </c>
      <c r="Q24" s="23" t="b">
        <f t="shared" si="7"/>
        <v>1</v>
      </c>
      <c r="R24" s="23" t="b">
        <v>1</v>
      </c>
      <c r="S24" s="23" t="b">
        <f t="shared" si="8"/>
        <v>1</v>
      </c>
      <c r="T24" s="23" t="b">
        <v>1</v>
      </c>
      <c r="U24" s="23" t="b">
        <f t="shared" si="9"/>
        <v>1</v>
      </c>
      <c r="V24" s="23" t="b">
        <v>1</v>
      </c>
      <c r="W24" s="23" t="b">
        <f t="shared" si="10"/>
        <v>1</v>
      </c>
      <c r="X24" s="23" t="b">
        <v>1</v>
      </c>
      <c r="Y24" s="23" t="b">
        <f t="shared" si="11"/>
        <v>1</v>
      </c>
      <c r="Z24" s="23" t="b">
        <v>1</v>
      </c>
      <c r="AA24" s="23" t="b">
        <f t="shared" si="12"/>
        <v>1</v>
      </c>
      <c r="AB24" s="23" t="b">
        <v>1</v>
      </c>
      <c r="AC24" s="23" t="b">
        <f t="shared" si="13"/>
        <v>1</v>
      </c>
      <c r="AD24" s="23" t="b">
        <v>1</v>
      </c>
      <c r="AE24" s="23" t="b">
        <f t="shared" si="14"/>
        <v>1</v>
      </c>
      <c r="AF24" s="23" t="b">
        <v>1</v>
      </c>
      <c r="AH24" s="23">
        <v>0.7</v>
      </c>
      <c r="AI24" s="23">
        <f t="shared" si="15"/>
        <v>127</v>
      </c>
      <c r="AJ24" s="23">
        <v>95.0</v>
      </c>
      <c r="AK24" s="23">
        <v>222.0</v>
      </c>
      <c r="AL24" s="23">
        <f t="shared" si="16"/>
        <v>57.20720721</v>
      </c>
      <c r="AO24" s="23" t="s">
        <v>930</v>
      </c>
      <c r="AP24" s="23" t="s">
        <v>2533</v>
      </c>
      <c r="AQ24" s="23" t="b">
        <v>0</v>
      </c>
      <c r="AR24" s="23">
        <v>0.52</v>
      </c>
      <c r="AS24" s="23" t="b">
        <v>0</v>
      </c>
      <c r="AT24" s="23" t="b">
        <v>0</v>
      </c>
      <c r="AU24" s="23" t="b">
        <v>0</v>
      </c>
      <c r="AV24" s="23" t="b">
        <v>0</v>
      </c>
      <c r="AW24" s="23" t="b">
        <v>0</v>
      </c>
      <c r="AX24" s="23" t="b">
        <v>0</v>
      </c>
      <c r="AY24" s="23" t="b">
        <v>0</v>
      </c>
      <c r="AZ24" s="23" t="b">
        <v>0</v>
      </c>
      <c r="BA24" s="23" t="b">
        <v>0</v>
      </c>
      <c r="BB24" s="23" t="b">
        <v>0</v>
      </c>
      <c r="BC24" s="23" t="b">
        <v>1</v>
      </c>
      <c r="BD24" s="23" t="b">
        <v>1</v>
      </c>
      <c r="BG24" s="23" t="s">
        <v>446</v>
      </c>
      <c r="BH24" s="23" t="s">
        <v>2519</v>
      </c>
      <c r="BI24" s="23" t="b">
        <v>1</v>
      </c>
      <c r="BJ24" s="23">
        <v>0.66</v>
      </c>
      <c r="BK24" s="23" t="b">
        <v>0</v>
      </c>
      <c r="BL24" s="23" t="b">
        <v>0</v>
      </c>
      <c r="BM24" s="23" t="b">
        <v>0</v>
      </c>
      <c r="BN24" s="23" t="b">
        <v>0</v>
      </c>
      <c r="BO24" s="23" t="b">
        <v>0</v>
      </c>
      <c r="BP24" s="23" t="b">
        <v>0</v>
      </c>
      <c r="BQ24" s="23" t="b">
        <v>1</v>
      </c>
      <c r="BR24" s="23" t="b">
        <v>1</v>
      </c>
      <c r="BS24" s="23" t="b">
        <v>1</v>
      </c>
      <c r="BT24" s="23" t="b">
        <v>1</v>
      </c>
      <c r="BU24" s="23" t="b">
        <v>1</v>
      </c>
    </row>
    <row r="25" ht="15.75" customHeight="1">
      <c r="A25" s="23" t="s">
        <v>237</v>
      </c>
      <c r="B25" s="23" t="s">
        <v>2496</v>
      </c>
      <c r="C25" s="23" t="b">
        <v>1</v>
      </c>
      <c r="D25" s="23">
        <v>0.94</v>
      </c>
      <c r="E25" s="23" t="b">
        <f t="shared" si="1"/>
        <v>1</v>
      </c>
      <c r="F25" s="23" t="b">
        <v>1</v>
      </c>
      <c r="G25" s="23" t="b">
        <f t="shared" si="2"/>
        <v>1</v>
      </c>
      <c r="H25" s="23" t="b">
        <v>1</v>
      </c>
      <c r="I25" s="23" t="b">
        <f t="shared" si="3"/>
        <v>1</v>
      </c>
      <c r="J25" s="23" t="b">
        <v>1</v>
      </c>
      <c r="K25" s="23" t="b">
        <f t="shared" si="4"/>
        <v>1</v>
      </c>
      <c r="L25" s="23" t="b">
        <v>1</v>
      </c>
      <c r="M25" s="23" t="b">
        <f t="shared" si="5"/>
        <v>1</v>
      </c>
      <c r="N25" s="23" t="b">
        <v>1</v>
      </c>
      <c r="O25" s="23" t="b">
        <f t="shared" si="6"/>
        <v>1</v>
      </c>
      <c r="P25" s="23" t="b">
        <v>1</v>
      </c>
      <c r="Q25" s="23" t="b">
        <f t="shared" si="7"/>
        <v>1</v>
      </c>
      <c r="R25" s="23" t="b">
        <v>1</v>
      </c>
      <c r="S25" s="23" t="b">
        <f t="shared" si="8"/>
        <v>1</v>
      </c>
      <c r="T25" s="23" t="b">
        <v>1</v>
      </c>
      <c r="U25" s="23" t="b">
        <f t="shared" si="9"/>
        <v>1</v>
      </c>
      <c r="V25" s="23" t="b">
        <v>1</v>
      </c>
      <c r="W25" s="23" t="b">
        <f t="shared" si="10"/>
        <v>1</v>
      </c>
      <c r="X25" s="23" t="b">
        <v>1</v>
      </c>
      <c r="Y25" s="23" t="b">
        <f t="shared" si="11"/>
        <v>1</v>
      </c>
      <c r="Z25" s="23" t="b">
        <v>1</v>
      </c>
      <c r="AA25" s="23" t="b">
        <f t="shared" si="12"/>
        <v>1</v>
      </c>
      <c r="AB25" s="23" t="b">
        <v>1</v>
      </c>
      <c r="AC25" s="23" t="b">
        <f t="shared" si="13"/>
        <v>1</v>
      </c>
      <c r="AD25" s="23" t="b">
        <v>1</v>
      </c>
      <c r="AE25" s="23" t="b">
        <f t="shared" si="14"/>
        <v>0</v>
      </c>
      <c r="AF25" s="23" t="b">
        <v>0</v>
      </c>
      <c r="AH25" s="23">
        <v>0.75</v>
      </c>
      <c r="AI25" s="23">
        <f t="shared" si="15"/>
        <v>117</v>
      </c>
      <c r="AJ25" s="23">
        <v>105.0</v>
      </c>
      <c r="AK25" s="23">
        <v>222.0</v>
      </c>
      <c r="AL25" s="23">
        <f t="shared" si="16"/>
        <v>52.7027027</v>
      </c>
      <c r="AO25" s="23" t="s">
        <v>978</v>
      </c>
      <c r="AP25" s="23" t="s">
        <v>2622</v>
      </c>
      <c r="AQ25" s="23" t="b">
        <v>0</v>
      </c>
      <c r="AR25" s="23">
        <v>0.7</v>
      </c>
      <c r="AS25" s="23" t="b">
        <v>0</v>
      </c>
      <c r="AT25" s="23" t="b">
        <v>0</v>
      </c>
      <c r="AU25" s="23" t="b">
        <v>0</v>
      </c>
      <c r="AV25" s="23" t="b">
        <v>0</v>
      </c>
      <c r="AW25" s="23" t="b">
        <v>0</v>
      </c>
      <c r="AX25" s="23" t="b">
        <v>0</v>
      </c>
      <c r="AY25" s="23" t="b">
        <v>0</v>
      </c>
      <c r="AZ25" s="23" t="b">
        <v>0</v>
      </c>
      <c r="BA25" s="23" t="b">
        <v>0</v>
      </c>
      <c r="BB25" s="23" t="b">
        <v>0</v>
      </c>
      <c r="BC25" s="23" t="b">
        <v>0</v>
      </c>
      <c r="BD25" s="23" t="b">
        <v>0</v>
      </c>
      <c r="BG25" s="23" t="s">
        <v>454</v>
      </c>
      <c r="BH25" s="23" t="s">
        <v>2545</v>
      </c>
      <c r="BI25" s="23" t="b">
        <v>1</v>
      </c>
      <c r="BJ25" s="23">
        <v>0.39</v>
      </c>
      <c r="BK25" s="23" t="b">
        <v>0</v>
      </c>
      <c r="BL25" s="23" t="b">
        <v>0</v>
      </c>
      <c r="BM25" s="23" t="b">
        <v>0</v>
      </c>
      <c r="BN25" s="23" t="b">
        <v>0</v>
      </c>
      <c r="BO25" s="23" t="b">
        <v>0</v>
      </c>
      <c r="BP25" s="23" t="b">
        <v>0</v>
      </c>
      <c r="BQ25" s="23" t="b">
        <v>0</v>
      </c>
      <c r="BR25" s="23" t="b">
        <v>0</v>
      </c>
      <c r="BS25" s="23" t="b">
        <v>0</v>
      </c>
      <c r="BT25" s="23" t="b">
        <v>0</v>
      </c>
      <c r="BU25" s="23" t="b">
        <v>0</v>
      </c>
    </row>
    <row r="26" ht="15.75" customHeight="1">
      <c r="A26" s="23" t="s">
        <v>245</v>
      </c>
      <c r="B26" s="23" t="s">
        <v>2498</v>
      </c>
      <c r="C26" s="23" t="b">
        <v>1</v>
      </c>
      <c r="D26" s="23">
        <v>0.81</v>
      </c>
      <c r="E26" s="23" t="b">
        <f t="shared" si="1"/>
        <v>1</v>
      </c>
      <c r="F26" s="23" t="b">
        <v>1</v>
      </c>
      <c r="G26" s="23" t="b">
        <f t="shared" si="2"/>
        <v>1</v>
      </c>
      <c r="H26" s="23" t="b">
        <v>1</v>
      </c>
      <c r="I26" s="23" t="b">
        <f t="shared" si="3"/>
        <v>1</v>
      </c>
      <c r="J26" s="23" t="b">
        <v>1</v>
      </c>
      <c r="K26" s="23" t="b">
        <f t="shared" si="4"/>
        <v>1</v>
      </c>
      <c r="L26" s="23" t="b">
        <v>1</v>
      </c>
      <c r="M26" s="23" t="b">
        <f t="shared" si="5"/>
        <v>1</v>
      </c>
      <c r="N26" s="23" t="b">
        <v>1</v>
      </c>
      <c r="O26" s="23" t="b">
        <f t="shared" si="6"/>
        <v>1</v>
      </c>
      <c r="P26" s="23" t="b">
        <v>1</v>
      </c>
      <c r="Q26" s="23" t="b">
        <f t="shared" si="7"/>
        <v>1</v>
      </c>
      <c r="R26" s="23" t="b">
        <v>1</v>
      </c>
      <c r="S26" s="23" t="b">
        <f t="shared" si="8"/>
        <v>1</v>
      </c>
      <c r="T26" s="23" t="b">
        <v>1</v>
      </c>
      <c r="U26" s="23" t="b">
        <f t="shared" si="9"/>
        <v>1</v>
      </c>
      <c r="V26" s="23" t="b">
        <v>1</v>
      </c>
      <c r="W26" s="23" t="b">
        <f t="shared" si="10"/>
        <v>1</v>
      </c>
      <c r="X26" s="23" t="b">
        <v>1</v>
      </c>
      <c r="Y26" s="23" t="b">
        <f t="shared" si="11"/>
        <v>1</v>
      </c>
      <c r="Z26" s="23" t="b">
        <v>1</v>
      </c>
      <c r="AA26" s="23" t="b">
        <f t="shared" si="12"/>
        <v>0</v>
      </c>
      <c r="AB26" s="23" t="b">
        <v>0</v>
      </c>
      <c r="AC26" s="23" t="b">
        <f t="shared" si="13"/>
        <v>0</v>
      </c>
      <c r="AD26" s="23" t="b">
        <v>0</v>
      </c>
      <c r="AE26" s="23" t="b">
        <f t="shared" si="14"/>
        <v>0</v>
      </c>
      <c r="AF26" s="23" t="b">
        <v>0</v>
      </c>
      <c r="AH26" s="23">
        <v>0.8</v>
      </c>
      <c r="AI26" s="23">
        <f t="shared" si="15"/>
        <v>111</v>
      </c>
      <c r="AJ26" s="23">
        <v>111.0</v>
      </c>
      <c r="AK26" s="23">
        <v>222.0</v>
      </c>
      <c r="AL26" s="23">
        <f t="shared" si="16"/>
        <v>50</v>
      </c>
      <c r="AO26" s="23" t="s">
        <v>1044</v>
      </c>
      <c r="AP26" s="17" t="s">
        <v>2627</v>
      </c>
      <c r="AQ26" s="23" t="b">
        <v>0</v>
      </c>
      <c r="AR26" s="23">
        <v>0.68</v>
      </c>
      <c r="AS26" s="23" t="b">
        <v>0</v>
      </c>
      <c r="AT26" s="23" t="b">
        <v>0</v>
      </c>
      <c r="AU26" s="23" t="b">
        <v>0</v>
      </c>
      <c r="AV26" s="23" t="b">
        <v>0</v>
      </c>
      <c r="AW26" s="23" t="b">
        <v>0</v>
      </c>
      <c r="AX26" s="23" t="b">
        <v>0</v>
      </c>
      <c r="AY26" s="23" t="b">
        <v>0</v>
      </c>
      <c r="AZ26" s="23" t="b">
        <v>0</v>
      </c>
      <c r="BA26" s="23" t="b">
        <v>0</v>
      </c>
      <c r="BB26" s="23" t="b">
        <v>0</v>
      </c>
      <c r="BC26" s="23" t="b">
        <v>0</v>
      </c>
      <c r="BD26" s="23" t="b">
        <v>0</v>
      </c>
      <c r="BG26" s="23" t="s">
        <v>460</v>
      </c>
      <c r="BH26" s="23" t="s">
        <v>2547</v>
      </c>
      <c r="BI26" s="23" t="b">
        <v>1</v>
      </c>
      <c r="BJ26" s="23">
        <v>0.39</v>
      </c>
      <c r="BK26" s="23" t="b">
        <v>0</v>
      </c>
      <c r="BL26" s="23" t="b">
        <v>0</v>
      </c>
      <c r="BM26" s="23" t="b">
        <v>0</v>
      </c>
      <c r="BN26" s="23" t="b">
        <v>0</v>
      </c>
      <c r="BO26" s="23" t="b">
        <v>0</v>
      </c>
      <c r="BP26" s="23" t="b">
        <v>0</v>
      </c>
      <c r="BQ26" s="23" t="b">
        <v>0</v>
      </c>
      <c r="BR26" s="23" t="b">
        <v>0</v>
      </c>
      <c r="BS26" s="23" t="b">
        <v>0</v>
      </c>
      <c r="BT26" s="23" t="b">
        <v>0</v>
      </c>
      <c r="BU26" s="23" t="b">
        <v>0</v>
      </c>
    </row>
    <row r="27" ht="15.75" customHeight="1">
      <c r="A27" s="23" t="s">
        <v>254</v>
      </c>
      <c r="B27" s="23" t="s">
        <v>2500</v>
      </c>
      <c r="C27" s="23" t="b">
        <v>1</v>
      </c>
      <c r="D27" s="23">
        <v>0.74</v>
      </c>
      <c r="E27" s="23" t="b">
        <f t="shared" si="1"/>
        <v>1</v>
      </c>
      <c r="F27" s="23" t="b">
        <v>1</v>
      </c>
      <c r="G27" s="23" t="b">
        <f t="shared" si="2"/>
        <v>1</v>
      </c>
      <c r="H27" s="23" t="b">
        <v>1</v>
      </c>
      <c r="I27" s="23" t="b">
        <f t="shared" si="3"/>
        <v>1</v>
      </c>
      <c r="J27" s="23" t="b">
        <v>1</v>
      </c>
      <c r="K27" s="23" t="b">
        <f t="shared" si="4"/>
        <v>1</v>
      </c>
      <c r="L27" s="23" t="b">
        <v>1</v>
      </c>
      <c r="M27" s="23" t="b">
        <f t="shared" si="5"/>
        <v>1</v>
      </c>
      <c r="N27" s="23" t="b">
        <v>1</v>
      </c>
      <c r="O27" s="23" t="b">
        <f t="shared" si="6"/>
        <v>1</v>
      </c>
      <c r="P27" s="23" t="b">
        <v>1</v>
      </c>
      <c r="Q27" s="23" t="b">
        <f t="shared" si="7"/>
        <v>1</v>
      </c>
      <c r="R27" s="23" t="b">
        <v>1</v>
      </c>
      <c r="S27" s="23" t="b">
        <f t="shared" si="8"/>
        <v>1</v>
      </c>
      <c r="T27" s="23" t="b">
        <v>1</v>
      </c>
      <c r="U27" s="23" t="b">
        <f t="shared" si="9"/>
        <v>1</v>
      </c>
      <c r="V27" s="23" t="b">
        <v>1</v>
      </c>
      <c r="W27" s="23" t="b">
        <f t="shared" si="10"/>
        <v>0</v>
      </c>
      <c r="X27" s="23" t="b">
        <v>0</v>
      </c>
      <c r="Y27" s="23" t="b">
        <f t="shared" si="11"/>
        <v>0</v>
      </c>
      <c r="Z27" s="23" t="b">
        <v>0</v>
      </c>
      <c r="AA27" s="23" t="b">
        <f t="shared" si="12"/>
        <v>0</v>
      </c>
      <c r="AB27" s="23" t="b">
        <v>0</v>
      </c>
      <c r="AC27" s="23" t="b">
        <f t="shared" si="13"/>
        <v>0</v>
      </c>
      <c r="AD27" s="23" t="b">
        <v>0</v>
      </c>
      <c r="AE27" s="23" t="b">
        <f t="shared" si="14"/>
        <v>0</v>
      </c>
      <c r="AF27" s="23" t="b">
        <v>0</v>
      </c>
      <c r="AH27" s="23">
        <v>0.85</v>
      </c>
      <c r="AI27" s="23">
        <f t="shared" si="15"/>
        <v>100</v>
      </c>
      <c r="AJ27" s="23">
        <v>122.0</v>
      </c>
      <c r="AK27" s="23">
        <v>222.0</v>
      </c>
      <c r="AL27" s="23">
        <f t="shared" si="16"/>
        <v>45.04504505</v>
      </c>
      <c r="AO27" s="23" t="s">
        <v>1059</v>
      </c>
      <c r="AP27" s="23" t="s">
        <v>2535</v>
      </c>
      <c r="AQ27" s="23" t="b">
        <v>0</v>
      </c>
      <c r="AR27" s="23">
        <v>0.64</v>
      </c>
      <c r="AS27" s="23" t="b">
        <v>0</v>
      </c>
      <c r="AT27" s="23" t="b">
        <v>0</v>
      </c>
      <c r="AU27" s="23" t="b">
        <v>0</v>
      </c>
      <c r="AV27" s="23" t="b">
        <v>0</v>
      </c>
      <c r="AW27" s="23" t="b">
        <v>0</v>
      </c>
      <c r="AX27" s="23" t="b">
        <v>0</v>
      </c>
      <c r="AY27" s="23" t="b">
        <v>0</v>
      </c>
      <c r="AZ27" s="23" t="b">
        <v>0</v>
      </c>
      <c r="BA27" s="23" t="b">
        <v>0</v>
      </c>
      <c r="BB27" s="23" t="b">
        <v>0</v>
      </c>
      <c r="BC27" s="23" t="b">
        <v>0</v>
      </c>
      <c r="BD27" s="23" t="b">
        <v>0</v>
      </c>
      <c r="BG27" s="23" t="s">
        <v>488</v>
      </c>
      <c r="BH27" s="23" t="s">
        <v>2555</v>
      </c>
      <c r="BI27" s="23" t="b">
        <v>1</v>
      </c>
      <c r="BJ27" s="23">
        <v>0.8</v>
      </c>
      <c r="BK27" s="23" t="b">
        <v>0</v>
      </c>
      <c r="BL27" s="23" t="b">
        <v>0</v>
      </c>
      <c r="BM27" s="23" t="b">
        <v>0</v>
      </c>
      <c r="BN27" s="23" t="b">
        <v>1</v>
      </c>
      <c r="BO27" s="23" t="b">
        <v>1</v>
      </c>
      <c r="BP27" s="23" t="b">
        <v>1</v>
      </c>
      <c r="BQ27" s="23" t="b">
        <v>1</v>
      </c>
      <c r="BR27" s="23" t="b">
        <v>1</v>
      </c>
      <c r="BS27" s="23" t="b">
        <v>1</v>
      </c>
      <c r="BT27" s="23" t="b">
        <v>1</v>
      </c>
      <c r="BU27" s="23" t="b">
        <v>1</v>
      </c>
    </row>
    <row r="28" ht="15.75" customHeight="1">
      <c r="A28" s="23" t="s">
        <v>263</v>
      </c>
      <c r="B28" s="23" t="s">
        <v>2515</v>
      </c>
      <c r="C28" s="23" t="b">
        <v>0</v>
      </c>
      <c r="D28" s="23">
        <v>0.6</v>
      </c>
      <c r="E28" s="23" t="b">
        <f t="shared" si="1"/>
        <v>1</v>
      </c>
      <c r="F28" s="23" t="b">
        <v>0</v>
      </c>
      <c r="G28" s="23" t="b">
        <f t="shared" si="2"/>
        <v>1</v>
      </c>
      <c r="H28" s="23" t="b">
        <v>0</v>
      </c>
      <c r="I28" s="23" t="b">
        <f t="shared" si="3"/>
        <v>1</v>
      </c>
      <c r="J28" s="23" t="b">
        <v>0</v>
      </c>
      <c r="K28" s="23" t="b">
        <f t="shared" si="4"/>
        <v>1</v>
      </c>
      <c r="L28" s="23" t="b">
        <v>0</v>
      </c>
      <c r="M28" s="23" t="b">
        <f t="shared" si="5"/>
        <v>1</v>
      </c>
      <c r="N28" s="23" t="b">
        <v>0</v>
      </c>
      <c r="O28" s="23" t="b">
        <f t="shared" si="6"/>
        <v>1</v>
      </c>
      <c r="P28" s="23" t="b">
        <v>0</v>
      </c>
      <c r="Q28" s="23" t="b">
        <f t="shared" si="7"/>
        <v>1</v>
      </c>
      <c r="R28" s="23" t="b">
        <v>0</v>
      </c>
      <c r="S28" s="23" t="b">
        <f t="shared" si="8"/>
        <v>0</v>
      </c>
      <c r="T28" s="23" t="b">
        <v>1</v>
      </c>
      <c r="U28" s="23" t="b">
        <f t="shared" si="9"/>
        <v>0</v>
      </c>
      <c r="V28" s="23" t="b">
        <v>1</v>
      </c>
      <c r="W28" s="23" t="b">
        <f t="shared" si="10"/>
        <v>0</v>
      </c>
      <c r="X28" s="23" t="b">
        <v>1</v>
      </c>
      <c r="Y28" s="23" t="b">
        <f t="shared" si="11"/>
        <v>0</v>
      </c>
      <c r="Z28" s="23" t="b">
        <v>1</v>
      </c>
      <c r="AA28" s="23" t="b">
        <f t="shared" si="12"/>
        <v>0</v>
      </c>
      <c r="AB28" s="23" t="b">
        <v>1</v>
      </c>
      <c r="AC28" s="23" t="b">
        <f t="shared" si="13"/>
        <v>0</v>
      </c>
      <c r="AD28" s="23" t="b">
        <v>1</v>
      </c>
      <c r="AE28" s="23" t="b">
        <f t="shared" si="14"/>
        <v>0</v>
      </c>
      <c r="AF28" s="23" t="b">
        <v>1</v>
      </c>
      <c r="AH28" s="23">
        <v>0.9</v>
      </c>
      <c r="AI28" s="23">
        <f t="shared" si="15"/>
        <v>86</v>
      </c>
      <c r="AJ28" s="23">
        <v>136.0</v>
      </c>
      <c r="AK28" s="23">
        <v>222.0</v>
      </c>
      <c r="AL28" s="23">
        <f t="shared" si="16"/>
        <v>38.73873874</v>
      </c>
      <c r="AO28" s="23" t="s">
        <v>1149</v>
      </c>
      <c r="AP28" s="23" t="s">
        <v>2637</v>
      </c>
      <c r="AQ28" s="23" t="b">
        <v>0</v>
      </c>
      <c r="AR28" s="23">
        <v>0.94</v>
      </c>
      <c r="AS28" s="23" t="b">
        <v>0</v>
      </c>
      <c r="AT28" s="23" t="b">
        <v>0</v>
      </c>
      <c r="AU28" s="23" t="b">
        <v>0</v>
      </c>
      <c r="AV28" s="23" t="b">
        <v>0</v>
      </c>
      <c r="AW28" s="23" t="b">
        <v>0</v>
      </c>
      <c r="AX28" s="23" t="b">
        <v>0</v>
      </c>
      <c r="AY28" s="23" t="b">
        <v>0</v>
      </c>
      <c r="AZ28" s="23" t="b">
        <v>0</v>
      </c>
      <c r="BA28" s="23" t="b">
        <v>0</v>
      </c>
      <c r="BB28" s="23" t="b">
        <v>0</v>
      </c>
      <c r="BC28" s="23" t="b">
        <v>0</v>
      </c>
      <c r="BD28" s="23" t="b">
        <v>0</v>
      </c>
      <c r="BG28" s="23" t="s">
        <v>497</v>
      </c>
      <c r="BH28" s="23" t="s">
        <v>2557</v>
      </c>
      <c r="BI28" s="23" t="b">
        <v>1</v>
      </c>
      <c r="BJ28" s="23">
        <v>0.97</v>
      </c>
      <c r="BK28" s="23" t="b">
        <v>1</v>
      </c>
      <c r="BL28" s="23" t="b">
        <v>1</v>
      </c>
      <c r="BM28" s="23" t="b">
        <v>1</v>
      </c>
      <c r="BN28" s="23" t="b">
        <v>1</v>
      </c>
      <c r="BO28" s="23" t="b">
        <v>1</v>
      </c>
      <c r="BP28" s="23" t="b">
        <v>1</v>
      </c>
      <c r="BQ28" s="23" t="b">
        <v>1</v>
      </c>
      <c r="BR28" s="23" t="b">
        <v>1</v>
      </c>
      <c r="BS28" s="23" t="b">
        <v>1</v>
      </c>
      <c r="BT28" s="23" t="b">
        <v>1</v>
      </c>
      <c r="BU28" s="23" t="b">
        <v>1</v>
      </c>
    </row>
    <row r="29" ht="15.75" customHeight="1">
      <c r="A29" s="23" t="s">
        <v>269</v>
      </c>
      <c r="B29" s="23" t="s">
        <v>2517</v>
      </c>
      <c r="C29" s="23" t="b">
        <v>0</v>
      </c>
      <c r="D29" s="23">
        <v>0.97</v>
      </c>
      <c r="E29" s="23" t="b">
        <f t="shared" si="1"/>
        <v>1</v>
      </c>
      <c r="F29" s="23" t="b">
        <v>0</v>
      </c>
      <c r="G29" s="23" t="b">
        <f t="shared" si="2"/>
        <v>1</v>
      </c>
      <c r="H29" s="23" t="b">
        <v>0</v>
      </c>
      <c r="I29" s="23" t="b">
        <f t="shared" si="3"/>
        <v>1</v>
      </c>
      <c r="J29" s="23" t="b">
        <v>0</v>
      </c>
      <c r="K29" s="23" t="b">
        <f t="shared" si="4"/>
        <v>1</v>
      </c>
      <c r="L29" s="23" t="b">
        <v>0</v>
      </c>
      <c r="M29" s="23" t="b">
        <f t="shared" si="5"/>
        <v>1</v>
      </c>
      <c r="N29" s="23" t="b">
        <v>0</v>
      </c>
      <c r="O29" s="23" t="b">
        <f t="shared" si="6"/>
        <v>1</v>
      </c>
      <c r="P29" s="23" t="b">
        <v>0</v>
      </c>
      <c r="Q29" s="23" t="b">
        <f t="shared" si="7"/>
        <v>1</v>
      </c>
      <c r="R29" s="23" t="b">
        <v>0</v>
      </c>
      <c r="S29" s="23" t="b">
        <f t="shared" si="8"/>
        <v>1</v>
      </c>
      <c r="T29" s="23" t="b">
        <v>0</v>
      </c>
      <c r="U29" s="23" t="b">
        <f t="shared" si="9"/>
        <v>1</v>
      </c>
      <c r="V29" s="23" t="b">
        <v>0</v>
      </c>
      <c r="W29" s="23" t="b">
        <f t="shared" si="10"/>
        <v>1</v>
      </c>
      <c r="X29" s="23" t="b">
        <v>0</v>
      </c>
      <c r="Y29" s="23" t="b">
        <f t="shared" si="11"/>
        <v>1</v>
      </c>
      <c r="Z29" s="23" t="b">
        <v>0</v>
      </c>
      <c r="AA29" s="23" t="b">
        <f t="shared" si="12"/>
        <v>1</v>
      </c>
      <c r="AB29" s="23" t="b">
        <v>0</v>
      </c>
      <c r="AC29" s="23" t="b">
        <f t="shared" si="13"/>
        <v>1</v>
      </c>
      <c r="AD29" s="23" t="b">
        <v>0</v>
      </c>
      <c r="AE29" s="23" t="b">
        <f t="shared" si="14"/>
        <v>1</v>
      </c>
      <c r="AF29" s="23" t="b">
        <v>0</v>
      </c>
      <c r="AH29" s="23">
        <v>0.95</v>
      </c>
      <c r="AI29" s="23">
        <f t="shared" si="15"/>
        <v>65</v>
      </c>
      <c r="AJ29" s="23">
        <v>157.0</v>
      </c>
      <c r="AK29" s="23">
        <v>222.0</v>
      </c>
      <c r="AL29" s="23">
        <f t="shared" si="16"/>
        <v>29.27927928</v>
      </c>
      <c r="AO29" s="23" t="s">
        <v>1195</v>
      </c>
      <c r="AP29" s="23" t="s">
        <v>2642</v>
      </c>
      <c r="AQ29" s="23" t="b">
        <v>0</v>
      </c>
      <c r="AR29" s="23">
        <v>0.94</v>
      </c>
      <c r="AS29" s="23" t="b">
        <v>0</v>
      </c>
      <c r="AT29" s="23" t="b">
        <v>0</v>
      </c>
      <c r="AU29" s="23" t="b">
        <v>0</v>
      </c>
      <c r="AV29" s="23" t="b">
        <v>0</v>
      </c>
      <c r="AW29" s="23" t="b">
        <v>0</v>
      </c>
      <c r="AX29" s="23" t="b">
        <v>0</v>
      </c>
      <c r="AY29" s="23" t="b">
        <v>0</v>
      </c>
      <c r="AZ29" s="23" t="b">
        <v>0</v>
      </c>
      <c r="BA29" s="23" t="b">
        <v>0</v>
      </c>
      <c r="BB29" s="23" t="b">
        <v>0</v>
      </c>
      <c r="BC29" s="23" t="b">
        <v>0</v>
      </c>
      <c r="BD29" s="23" t="b">
        <v>0</v>
      </c>
      <c r="BG29" s="23" t="s">
        <v>505</v>
      </c>
      <c r="BH29" s="23" t="s">
        <v>2559</v>
      </c>
      <c r="BI29" s="23" t="b">
        <v>1</v>
      </c>
      <c r="BJ29" s="23">
        <v>0.92</v>
      </c>
      <c r="BK29" s="23" t="b">
        <v>0</v>
      </c>
      <c r="BL29" s="23" t="b">
        <v>1</v>
      </c>
      <c r="BM29" s="23" t="b">
        <v>1</v>
      </c>
      <c r="BN29" s="23" t="b">
        <v>1</v>
      </c>
      <c r="BO29" s="23" t="b">
        <v>1</v>
      </c>
      <c r="BP29" s="23" t="b">
        <v>1</v>
      </c>
      <c r="BQ29" s="23" t="b">
        <v>1</v>
      </c>
      <c r="BR29" s="23" t="b">
        <v>1</v>
      </c>
      <c r="BS29" s="23" t="b">
        <v>1</v>
      </c>
      <c r="BT29" s="23" t="b">
        <v>1</v>
      </c>
      <c r="BU29" s="23" t="b">
        <v>1</v>
      </c>
    </row>
    <row r="30" ht="15.75" customHeight="1">
      <c r="A30" s="23" t="s">
        <v>276</v>
      </c>
      <c r="B30" s="23" t="s">
        <v>2502</v>
      </c>
      <c r="C30" s="23" t="b">
        <v>1</v>
      </c>
      <c r="D30" s="23">
        <v>0.92</v>
      </c>
      <c r="E30" s="23" t="b">
        <f t="shared" si="1"/>
        <v>1</v>
      </c>
      <c r="F30" s="23" t="b">
        <v>1</v>
      </c>
      <c r="G30" s="23" t="b">
        <f t="shared" si="2"/>
        <v>1</v>
      </c>
      <c r="H30" s="23" t="b">
        <v>1</v>
      </c>
      <c r="I30" s="23" t="b">
        <f t="shared" si="3"/>
        <v>1</v>
      </c>
      <c r="J30" s="23" t="b">
        <v>1</v>
      </c>
      <c r="K30" s="23" t="b">
        <f t="shared" si="4"/>
        <v>1</v>
      </c>
      <c r="L30" s="23" t="b">
        <v>1</v>
      </c>
      <c r="M30" s="23" t="b">
        <f t="shared" si="5"/>
        <v>1</v>
      </c>
      <c r="N30" s="23" t="b">
        <v>1</v>
      </c>
      <c r="O30" s="23" t="b">
        <f t="shared" si="6"/>
        <v>1</v>
      </c>
      <c r="P30" s="23" t="b">
        <v>1</v>
      </c>
      <c r="Q30" s="23" t="b">
        <f t="shared" si="7"/>
        <v>1</v>
      </c>
      <c r="R30" s="23" t="b">
        <v>1</v>
      </c>
      <c r="S30" s="23" t="b">
        <f t="shared" si="8"/>
        <v>1</v>
      </c>
      <c r="T30" s="23" t="b">
        <v>1</v>
      </c>
      <c r="U30" s="23" t="b">
        <f t="shared" si="9"/>
        <v>1</v>
      </c>
      <c r="V30" s="23" t="b">
        <v>1</v>
      </c>
      <c r="W30" s="23" t="b">
        <f t="shared" si="10"/>
        <v>1</v>
      </c>
      <c r="X30" s="23" t="b">
        <v>1</v>
      </c>
      <c r="Y30" s="23" t="b">
        <f t="shared" si="11"/>
        <v>1</v>
      </c>
      <c r="Z30" s="23" t="b">
        <v>1</v>
      </c>
      <c r="AA30" s="23" t="b">
        <f t="shared" si="12"/>
        <v>1</v>
      </c>
      <c r="AB30" s="23" t="b">
        <v>1</v>
      </c>
      <c r="AC30" s="23" t="b">
        <f t="shared" si="13"/>
        <v>1</v>
      </c>
      <c r="AD30" s="23" t="b">
        <v>1</v>
      </c>
      <c r="AE30" s="23" t="b">
        <f t="shared" si="14"/>
        <v>0</v>
      </c>
      <c r="AF30" s="23" t="b">
        <v>0</v>
      </c>
      <c r="AO30" s="23" t="s">
        <v>1421</v>
      </c>
      <c r="AP30" s="23" t="s">
        <v>2657</v>
      </c>
      <c r="AQ30" s="23" t="b">
        <v>0</v>
      </c>
      <c r="AR30" s="23">
        <v>0.45</v>
      </c>
      <c r="AS30" s="23" t="b">
        <v>0</v>
      </c>
      <c r="AT30" s="23" t="b">
        <v>0</v>
      </c>
      <c r="AU30" s="23" t="b">
        <v>0</v>
      </c>
      <c r="AV30" s="23" t="b">
        <v>0</v>
      </c>
      <c r="AW30" s="23" t="b">
        <v>0</v>
      </c>
      <c r="AX30" s="23" t="b">
        <v>0</v>
      </c>
      <c r="AY30" s="23" t="b">
        <v>0</v>
      </c>
      <c r="AZ30" s="23" t="b">
        <v>0</v>
      </c>
      <c r="BA30" s="23" t="b">
        <v>1</v>
      </c>
      <c r="BB30" s="23" t="b">
        <v>1</v>
      </c>
      <c r="BC30" s="23" t="b">
        <v>1</v>
      </c>
      <c r="BD30" s="23" t="b">
        <v>1</v>
      </c>
      <c r="BG30" s="23" t="s">
        <v>513</v>
      </c>
      <c r="BH30" s="23" t="s">
        <v>2561</v>
      </c>
      <c r="BI30" s="23" t="b">
        <v>1</v>
      </c>
      <c r="BJ30" s="23">
        <v>0.97</v>
      </c>
      <c r="BK30" s="23" t="b">
        <v>1</v>
      </c>
      <c r="BL30" s="23" t="b">
        <v>1</v>
      </c>
      <c r="BM30" s="23" t="b">
        <v>1</v>
      </c>
      <c r="BN30" s="23" t="b">
        <v>1</v>
      </c>
      <c r="BO30" s="23" t="b">
        <v>1</v>
      </c>
      <c r="BP30" s="23" t="b">
        <v>1</v>
      </c>
      <c r="BQ30" s="23" t="b">
        <v>1</v>
      </c>
      <c r="BR30" s="23" t="b">
        <v>1</v>
      </c>
      <c r="BS30" s="23" t="b">
        <v>1</v>
      </c>
      <c r="BT30" s="23" t="b">
        <v>1</v>
      </c>
      <c r="BU30" s="23" t="b">
        <v>1</v>
      </c>
    </row>
    <row r="31" ht="15.75" customHeight="1">
      <c r="A31" s="23" t="s">
        <v>291</v>
      </c>
      <c r="B31" s="23" t="s">
        <v>2504</v>
      </c>
      <c r="C31" s="23" t="b">
        <v>1</v>
      </c>
      <c r="D31" s="23">
        <v>0.55</v>
      </c>
      <c r="E31" s="23" t="b">
        <f t="shared" si="1"/>
        <v>1</v>
      </c>
      <c r="F31" s="23" t="b">
        <v>1</v>
      </c>
      <c r="G31" s="23" t="b">
        <f t="shared" si="2"/>
        <v>1</v>
      </c>
      <c r="H31" s="23" t="b">
        <v>1</v>
      </c>
      <c r="I31" s="23" t="b">
        <f t="shared" si="3"/>
        <v>1</v>
      </c>
      <c r="J31" s="23" t="b">
        <v>1</v>
      </c>
      <c r="K31" s="23" t="b">
        <f t="shared" si="4"/>
        <v>1</v>
      </c>
      <c r="L31" s="23" t="b">
        <v>1</v>
      </c>
      <c r="M31" s="23" t="b">
        <f t="shared" si="5"/>
        <v>1</v>
      </c>
      <c r="N31" s="23" t="b">
        <v>1</v>
      </c>
      <c r="O31" s="23" t="b">
        <f t="shared" si="6"/>
        <v>1</v>
      </c>
      <c r="P31" s="23" t="b">
        <v>1</v>
      </c>
      <c r="Q31" s="23" t="b">
        <f t="shared" si="7"/>
        <v>0</v>
      </c>
      <c r="R31" s="23" t="b">
        <v>0</v>
      </c>
      <c r="S31" s="23" t="b">
        <f t="shared" si="8"/>
        <v>0</v>
      </c>
      <c r="T31" s="23" t="b">
        <v>0</v>
      </c>
      <c r="U31" s="23" t="b">
        <f t="shared" si="9"/>
        <v>0</v>
      </c>
      <c r="V31" s="23" t="b">
        <v>0</v>
      </c>
      <c r="W31" s="23" t="b">
        <f t="shared" si="10"/>
        <v>0</v>
      </c>
      <c r="X31" s="23" t="b">
        <v>0</v>
      </c>
      <c r="Y31" s="23" t="b">
        <f t="shared" si="11"/>
        <v>0</v>
      </c>
      <c r="Z31" s="23" t="b">
        <v>0</v>
      </c>
      <c r="AA31" s="23" t="b">
        <f t="shared" si="12"/>
        <v>0</v>
      </c>
      <c r="AB31" s="23" t="b">
        <v>0</v>
      </c>
      <c r="AC31" s="23" t="b">
        <f t="shared" si="13"/>
        <v>0</v>
      </c>
      <c r="AD31" s="23" t="b">
        <v>0</v>
      </c>
      <c r="AE31" s="23" t="b">
        <f t="shared" si="14"/>
        <v>0</v>
      </c>
      <c r="AF31" s="23" t="b">
        <v>0</v>
      </c>
      <c r="AO31" s="23" t="s">
        <v>1469</v>
      </c>
      <c r="AP31" s="23" t="s">
        <v>2661</v>
      </c>
      <c r="AQ31" s="23" t="b">
        <v>0</v>
      </c>
      <c r="AR31" s="23">
        <v>0.27</v>
      </c>
      <c r="AS31" s="23" t="b">
        <v>0</v>
      </c>
      <c r="AT31" s="23" t="b">
        <v>0</v>
      </c>
      <c r="AU31" s="23" t="b">
        <v>0</v>
      </c>
      <c r="AV31" s="23" t="b">
        <v>0</v>
      </c>
      <c r="AW31" s="23" t="b">
        <v>0</v>
      </c>
      <c r="AX31" s="23" t="b">
        <v>1</v>
      </c>
      <c r="AY31" s="23" t="b">
        <v>1</v>
      </c>
      <c r="AZ31" s="23" t="b">
        <v>1</v>
      </c>
      <c r="BA31" s="23" t="b">
        <v>1</v>
      </c>
      <c r="BB31" s="23" t="b">
        <v>1</v>
      </c>
      <c r="BC31" s="23" t="b">
        <v>1</v>
      </c>
      <c r="BD31" s="23" t="b">
        <v>1</v>
      </c>
      <c r="BG31" s="23" t="s">
        <v>521</v>
      </c>
      <c r="BH31" s="23" t="s">
        <v>2563</v>
      </c>
      <c r="BI31" s="23" t="b">
        <v>1</v>
      </c>
      <c r="BJ31" s="23">
        <v>0.84</v>
      </c>
      <c r="BK31" s="23" t="b">
        <v>0</v>
      </c>
      <c r="BL31" s="23" t="b">
        <v>0</v>
      </c>
      <c r="BM31" s="23" t="b">
        <v>0</v>
      </c>
      <c r="BN31" s="23" t="b">
        <v>1</v>
      </c>
      <c r="BO31" s="23" t="b">
        <v>1</v>
      </c>
      <c r="BP31" s="23" t="b">
        <v>1</v>
      </c>
      <c r="BQ31" s="23" t="b">
        <v>1</v>
      </c>
      <c r="BR31" s="23" t="b">
        <v>1</v>
      </c>
      <c r="BS31" s="23" t="b">
        <v>1</v>
      </c>
      <c r="BT31" s="23" t="b">
        <v>1</v>
      </c>
      <c r="BU31" s="23" t="b">
        <v>1</v>
      </c>
    </row>
    <row r="32" ht="15.75" customHeight="1">
      <c r="A32" s="23" t="s">
        <v>309</v>
      </c>
      <c r="B32" s="23" t="s">
        <v>2510</v>
      </c>
      <c r="C32" s="23" t="b">
        <v>1</v>
      </c>
      <c r="D32" s="23">
        <v>0.41</v>
      </c>
      <c r="E32" s="23" t="b">
        <f t="shared" si="1"/>
        <v>1</v>
      </c>
      <c r="F32" s="23" t="b">
        <v>1</v>
      </c>
      <c r="G32" s="23" t="b">
        <f t="shared" si="2"/>
        <v>1</v>
      </c>
      <c r="H32" s="23" t="b">
        <v>1</v>
      </c>
      <c r="I32" s="23" t="b">
        <f t="shared" si="3"/>
        <v>1</v>
      </c>
      <c r="J32" s="23" t="b">
        <v>1</v>
      </c>
      <c r="K32" s="23" t="b">
        <f t="shared" si="4"/>
        <v>0</v>
      </c>
      <c r="L32" s="23" t="b">
        <v>1</v>
      </c>
      <c r="M32" s="23" t="b">
        <f t="shared" si="5"/>
        <v>0</v>
      </c>
      <c r="N32" s="23" t="b">
        <v>0</v>
      </c>
      <c r="O32" s="23" t="b">
        <f t="shared" si="6"/>
        <v>0</v>
      </c>
      <c r="P32" s="23" t="b">
        <v>0</v>
      </c>
      <c r="Q32" s="23" t="b">
        <f t="shared" si="7"/>
        <v>0</v>
      </c>
      <c r="R32" s="23" t="b">
        <v>0</v>
      </c>
      <c r="S32" s="23" t="b">
        <f t="shared" si="8"/>
        <v>0</v>
      </c>
      <c r="T32" s="23" t="b">
        <v>0</v>
      </c>
      <c r="U32" s="23" t="b">
        <f t="shared" si="9"/>
        <v>0</v>
      </c>
      <c r="V32" s="23" t="b">
        <v>0</v>
      </c>
      <c r="W32" s="23" t="b">
        <f t="shared" si="10"/>
        <v>0</v>
      </c>
      <c r="X32" s="23" t="b">
        <v>0</v>
      </c>
      <c r="Y32" s="23" t="b">
        <f t="shared" si="11"/>
        <v>0</v>
      </c>
      <c r="Z32" s="23" t="b">
        <v>0</v>
      </c>
      <c r="AA32" s="23" t="b">
        <f t="shared" si="12"/>
        <v>0</v>
      </c>
      <c r="AB32" s="23" t="b">
        <v>0</v>
      </c>
      <c r="AC32" s="23" t="b">
        <f t="shared" si="13"/>
        <v>0</v>
      </c>
      <c r="AD32" s="23" t="b">
        <v>0</v>
      </c>
      <c r="AE32" s="23" t="b">
        <f t="shared" si="14"/>
        <v>0</v>
      </c>
      <c r="AF32" s="23" t="b">
        <v>0</v>
      </c>
      <c r="AH32" s="17" t="s">
        <v>2541</v>
      </c>
      <c r="AO32" s="23" t="s">
        <v>1475</v>
      </c>
      <c r="AP32" s="23" t="s">
        <v>2662</v>
      </c>
      <c r="AQ32" s="23" t="b">
        <v>0</v>
      </c>
      <c r="AR32" s="23">
        <v>0.27</v>
      </c>
      <c r="AS32" s="23" t="b">
        <v>0</v>
      </c>
      <c r="AT32" s="23" t="b">
        <v>0</v>
      </c>
      <c r="AU32" s="23" t="b">
        <v>0</v>
      </c>
      <c r="AV32" s="23" t="b">
        <v>0</v>
      </c>
      <c r="AW32" s="23" t="b">
        <v>0</v>
      </c>
      <c r="AX32" s="23" t="b">
        <v>1</v>
      </c>
      <c r="AY32" s="23" t="b">
        <v>1</v>
      </c>
      <c r="AZ32" s="23" t="b">
        <v>1</v>
      </c>
      <c r="BA32" s="23" t="b">
        <v>1</v>
      </c>
      <c r="BB32" s="23" t="b">
        <v>1</v>
      </c>
      <c r="BC32" s="23" t="b">
        <v>1</v>
      </c>
      <c r="BD32" s="23" t="b">
        <v>1</v>
      </c>
      <c r="BG32" s="23" t="s">
        <v>537</v>
      </c>
      <c r="BH32" s="23" t="s">
        <v>2567</v>
      </c>
      <c r="BI32" s="23" t="b">
        <v>1</v>
      </c>
      <c r="BJ32" s="23">
        <v>0.96</v>
      </c>
      <c r="BK32" s="23" t="b">
        <v>1</v>
      </c>
      <c r="BL32" s="23" t="b">
        <v>1</v>
      </c>
      <c r="BM32" s="23" t="b">
        <v>1</v>
      </c>
      <c r="BN32" s="23" t="b">
        <v>1</v>
      </c>
      <c r="BO32" s="23" t="b">
        <v>1</v>
      </c>
      <c r="BP32" s="23" t="b">
        <v>1</v>
      </c>
      <c r="BQ32" s="23" t="b">
        <v>1</v>
      </c>
      <c r="BR32" s="23" t="b">
        <v>1</v>
      </c>
      <c r="BS32" s="23" t="b">
        <v>1</v>
      </c>
      <c r="BT32" s="23" t="b">
        <v>1</v>
      </c>
      <c r="BU32" s="23" t="b">
        <v>1</v>
      </c>
    </row>
    <row r="33" ht="15.75" customHeight="1">
      <c r="A33" s="23" t="s">
        <v>326</v>
      </c>
      <c r="B33" s="23" t="s">
        <v>2514</v>
      </c>
      <c r="C33" s="23" t="b">
        <v>1</v>
      </c>
      <c r="D33" s="23">
        <v>0.86</v>
      </c>
      <c r="E33" s="23" t="b">
        <f t="shared" si="1"/>
        <v>1</v>
      </c>
      <c r="F33" s="23" t="b">
        <v>1</v>
      </c>
      <c r="G33" s="23" t="b">
        <f t="shared" si="2"/>
        <v>1</v>
      </c>
      <c r="H33" s="23" t="b">
        <v>1</v>
      </c>
      <c r="I33" s="23" t="b">
        <f t="shared" si="3"/>
        <v>1</v>
      </c>
      <c r="J33" s="23" t="b">
        <v>1</v>
      </c>
      <c r="K33" s="23" t="b">
        <f t="shared" si="4"/>
        <v>1</v>
      </c>
      <c r="L33" s="23" t="b">
        <v>1</v>
      </c>
      <c r="M33" s="23" t="b">
        <f t="shared" si="5"/>
        <v>1</v>
      </c>
      <c r="N33" s="23" t="b">
        <v>1</v>
      </c>
      <c r="O33" s="23" t="b">
        <f t="shared" si="6"/>
        <v>1</v>
      </c>
      <c r="P33" s="23" t="b">
        <v>1</v>
      </c>
      <c r="Q33" s="23" t="b">
        <f t="shared" si="7"/>
        <v>1</v>
      </c>
      <c r="R33" s="23" t="b">
        <v>1</v>
      </c>
      <c r="S33" s="23" t="b">
        <f t="shared" si="8"/>
        <v>1</v>
      </c>
      <c r="T33" s="23" t="b">
        <v>1</v>
      </c>
      <c r="U33" s="23" t="b">
        <f t="shared" si="9"/>
        <v>1</v>
      </c>
      <c r="V33" s="23" t="b">
        <v>1</v>
      </c>
      <c r="W33" s="23" t="b">
        <f t="shared" si="10"/>
        <v>1</v>
      </c>
      <c r="X33" s="23" t="b">
        <v>1</v>
      </c>
      <c r="Y33" s="23" t="b">
        <f t="shared" si="11"/>
        <v>1</v>
      </c>
      <c r="Z33" s="23" t="b">
        <v>1</v>
      </c>
      <c r="AA33" s="23" t="b">
        <f t="shared" si="12"/>
        <v>1</v>
      </c>
      <c r="AB33" s="23" t="b">
        <v>1</v>
      </c>
      <c r="AC33" s="23" t="b">
        <f t="shared" si="13"/>
        <v>0</v>
      </c>
      <c r="AD33" s="23" t="b">
        <v>0</v>
      </c>
      <c r="AE33" s="23" t="b">
        <f t="shared" si="14"/>
        <v>0</v>
      </c>
      <c r="AF33" s="23" t="b">
        <v>0</v>
      </c>
      <c r="AI33" s="23" t="s">
        <v>2505</v>
      </c>
      <c r="AJ33" s="23" t="s">
        <v>2506</v>
      </c>
      <c r="AK33" s="23" t="s">
        <v>2507</v>
      </c>
      <c r="AL33" s="23" t="s">
        <v>2508</v>
      </c>
      <c r="AO33" s="23" t="s">
        <v>1503</v>
      </c>
      <c r="AP33" s="23" t="s">
        <v>2665</v>
      </c>
      <c r="AQ33" s="23" t="b">
        <v>0</v>
      </c>
      <c r="AR33" s="23">
        <v>0.59</v>
      </c>
      <c r="AS33" s="23" t="b">
        <v>0</v>
      </c>
      <c r="AT33" s="23" t="b">
        <v>0</v>
      </c>
      <c r="AU33" s="23" t="b">
        <v>0</v>
      </c>
      <c r="AV33" s="23" t="b">
        <v>0</v>
      </c>
      <c r="AW33" s="23" t="b">
        <v>0</v>
      </c>
      <c r="AX33" s="23" t="b">
        <v>0</v>
      </c>
      <c r="AY33" s="23" t="b">
        <v>0</v>
      </c>
      <c r="AZ33" s="23" t="b">
        <v>0</v>
      </c>
      <c r="BA33" s="23" t="b">
        <v>0</v>
      </c>
      <c r="BB33" s="23" t="b">
        <v>0</v>
      </c>
      <c r="BC33" s="23" t="b">
        <v>0</v>
      </c>
      <c r="BD33" s="23" t="b">
        <v>1</v>
      </c>
      <c r="BG33" s="23" t="s">
        <v>545</v>
      </c>
      <c r="BH33" s="23" t="s">
        <v>2569</v>
      </c>
      <c r="BI33" s="23" t="b">
        <v>1</v>
      </c>
      <c r="BJ33" s="23">
        <v>1.0</v>
      </c>
      <c r="BK33" s="23" t="b">
        <v>1</v>
      </c>
      <c r="BL33" s="23" t="b">
        <v>1</v>
      </c>
      <c r="BM33" s="23" t="b">
        <v>1</v>
      </c>
      <c r="BN33" s="23" t="b">
        <v>1</v>
      </c>
      <c r="BO33" s="23" t="b">
        <v>1</v>
      </c>
      <c r="BP33" s="23" t="b">
        <v>1</v>
      </c>
      <c r="BQ33" s="23" t="b">
        <v>1</v>
      </c>
      <c r="BR33" s="23" t="b">
        <v>1</v>
      </c>
      <c r="BS33" s="23" t="b">
        <v>1</v>
      </c>
      <c r="BT33" s="23" t="b">
        <v>1</v>
      </c>
      <c r="BU33" s="23" t="b">
        <v>1</v>
      </c>
    </row>
    <row r="34" ht="15.75" customHeight="1">
      <c r="A34" s="23" t="s">
        <v>332</v>
      </c>
      <c r="B34" s="23" t="s">
        <v>2516</v>
      </c>
      <c r="C34" s="23" t="b">
        <v>1</v>
      </c>
      <c r="D34" s="23">
        <v>0.86</v>
      </c>
      <c r="E34" s="23" t="b">
        <f t="shared" si="1"/>
        <v>1</v>
      </c>
      <c r="F34" s="23" t="b">
        <v>1</v>
      </c>
      <c r="G34" s="23" t="b">
        <f t="shared" si="2"/>
        <v>1</v>
      </c>
      <c r="H34" s="23" t="b">
        <v>1</v>
      </c>
      <c r="I34" s="23" t="b">
        <f t="shared" si="3"/>
        <v>1</v>
      </c>
      <c r="J34" s="23" t="b">
        <v>1</v>
      </c>
      <c r="K34" s="23" t="b">
        <f t="shared" si="4"/>
        <v>1</v>
      </c>
      <c r="L34" s="23" t="b">
        <v>1</v>
      </c>
      <c r="M34" s="23" t="b">
        <f t="shared" si="5"/>
        <v>1</v>
      </c>
      <c r="N34" s="23" t="b">
        <v>1</v>
      </c>
      <c r="O34" s="23" t="b">
        <f t="shared" si="6"/>
        <v>1</v>
      </c>
      <c r="P34" s="23" t="b">
        <v>1</v>
      </c>
      <c r="Q34" s="23" t="b">
        <f t="shared" si="7"/>
        <v>1</v>
      </c>
      <c r="R34" s="23" t="b">
        <v>1</v>
      </c>
      <c r="S34" s="23" t="b">
        <f t="shared" si="8"/>
        <v>1</v>
      </c>
      <c r="T34" s="23" t="b">
        <v>1</v>
      </c>
      <c r="U34" s="23" t="b">
        <f t="shared" si="9"/>
        <v>1</v>
      </c>
      <c r="V34" s="23" t="b">
        <v>1</v>
      </c>
      <c r="W34" s="23" t="b">
        <f t="shared" si="10"/>
        <v>1</v>
      </c>
      <c r="X34" s="23" t="b">
        <v>1</v>
      </c>
      <c r="Y34" s="23" t="b">
        <f t="shared" si="11"/>
        <v>1</v>
      </c>
      <c r="Z34" s="23" t="b">
        <v>1</v>
      </c>
      <c r="AA34" s="23" t="b">
        <f t="shared" si="12"/>
        <v>1</v>
      </c>
      <c r="AB34" s="23" t="b">
        <v>1</v>
      </c>
      <c r="AC34" s="23" t="b">
        <f t="shared" si="13"/>
        <v>0</v>
      </c>
      <c r="AD34" s="23" t="b">
        <v>0</v>
      </c>
      <c r="AE34" s="23" t="b">
        <f t="shared" si="14"/>
        <v>0</v>
      </c>
      <c r="AF34" s="23" t="b">
        <v>0</v>
      </c>
      <c r="AH34" s="23">
        <v>0.05</v>
      </c>
      <c r="AI34" s="23">
        <f t="shared" ref="AI34:AI45" si="17">AK34-AJ34</f>
        <v>1</v>
      </c>
      <c r="AJ34" s="23">
        <v>47.0</v>
      </c>
      <c r="AK34" s="23">
        <v>48.0</v>
      </c>
      <c r="AL34" s="23">
        <f t="shared" ref="AL34:AL45" si="18">AI34/AK34*100</f>
        <v>2.083333333</v>
      </c>
      <c r="AO34" s="23" t="s">
        <v>1519</v>
      </c>
      <c r="AP34" s="23" t="s">
        <v>2667</v>
      </c>
      <c r="AQ34" s="23" t="b">
        <v>0</v>
      </c>
      <c r="AR34" s="23">
        <v>0.94</v>
      </c>
      <c r="AS34" s="23" t="b">
        <v>0</v>
      </c>
      <c r="AT34" s="23" t="b">
        <v>0</v>
      </c>
      <c r="AU34" s="23" t="b">
        <v>0</v>
      </c>
      <c r="AV34" s="23" t="b">
        <v>0</v>
      </c>
      <c r="AW34" s="23" t="b">
        <v>0</v>
      </c>
      <c r="AX34" s="23" t="b">
        <v>0</v>
      </c>
      <c r="AY34" s="23" t="b">
        <v>0</v>
      </c>
      <c r="AZ34" s="23" t="b">
        <v>0</v>
      </c>
      <c r="BA34" s="23" t="b">
        <v>0</v>
      </c>
      <c r="BB34" s="23" t="b">
        <v>0</v>
      </c>
      <c r="BC34" s="23" t="b">
        <v>0</v>
      </c>
      <c r="BD34" s="23" t="b">
        <v>0</v>
      </c>
      <c r="BG34" s="23" t="s">
        <v>554</v>
      </c>
      <c r="BH34" s="23" t="s">
        <v>2571</v>
      </c>
      <c r="BI34" s="23" t="b">
        <v>1</v>
      </c>
      <c r="BJ34" s="23">
        <v>1.0</v>
      </c>
      <c r="BK34" s="23" t="b">
        <v>1</v>
      </c>
      <c r="BL34" s="23" t="b">
        <v>1</v>
      </c>
      <c r="BM34" s="23" t="b">
        <v>1</v>
      </c>
      <c r="BN34" s="23" t="b">
        <v>1</v>
      </c>
      <c r="BO34" s="23" t="b">
        <v>1</v>
      </c>
      <c r="BP34" s="23" t="b">
        <v>1</v>
      </c>
      <c r="BQ34" s="23" t="b">
        <v>1</v>
      </c>
      <c r="BR34" s="23" t="b">
        <v>1</v>
      </c>
      <c r="BS34" s="23" t="b">
        <v>1</v>
      </c>
      <c r="BT34" s="23" t="b">
        <v>1</v>
      </c>
      <c r="BU34" s="23" t="b">
        <v>1</v>
      </c>
    </row>
    <row r="35" ht="15.75" customHeight="1">
      <c r="A35" s="23" t="s">
        <v>339</v>
      </c>
      <c r="B35" s="23" t="s">
        <v>2518</v>
      </c>
      <c r="C35" s="23" t="b">
        <v>1</v>
      </c>
      <c r="D35" s="23">
        <v>0.89</v>
      </c>
      <c r="E35" s="23" t="b">
        <f t="shared" si="1"/>
        <v>1</v>
      </c>
      <c r="F35" s="23" t="b">
        <v>1</v>
      </c>
      <c r="G35" s="23" t="b">
        <f t="shared" si="2"/>
        <v>1</v>
      </c>
      <c r="H35" s="23" t="b">
        <v>1</v>
      </c>
      <c r="I35" s="23" t="b">
        <f t="shared" si="3"/>
        <v>1</v>
      </c>
      <c r="J35" s="23" t="b">
        <v>1</v>
      </c>
      <c r="K35" s="23" t="b">
        <f t="shared" si="4"/>
        <v>1</v>
      </c>
      <c r="L35" s="23" t="b">
        <v>1</v>
      </c>
      <c r="M35" s="23" t="b">
        <f t="shared" si="5"/>
        <v>1</v>
      </c>
      <c r="N35" s="23" t="b">
        <v>1</v>
      </c>
      <c r="O35" s="23" t="b">
        <f t="shared" si="6"/>
        <v>1</v>
      </c>
      <c r="P35" s="23" t="b">
        <v>1</v>
      </c>
      <c r="Q35" s="23" t="b">
        <f t="shared" si="7"/>
        <v>1</v>
      </c>
      <c r="R35" s="23" t="b">
        <v>1</v>
      </c>
      <c r="S35" s="23" t="b">
        <f t="shared" si="8"/>
        <v>1</v>
      </c>
      <c r="T35" s="23" t="b">
        <v>1</v>
      </c>
      <c r="U35" s="23" t="b">
        <f t="shared" si="9"/>
        <v>1</v>
      </c>
      <c r="V35" s="23" t="b">
        <v>1</v>
      </c>
      <c r="W35" s="23" t="b">
        <f t="shared" si="10"/>
        <v>1</v>
      </c>
      <c r="X35" s="23" t="b">
        <v>1</v>
      </c>
      <c r="Y35" s="23" t="b">
        <f t="shared" si="11"/>
        <v>1</v>
      </c>
      <c r="Z35" s="23" t="b">
        <v>1</v>
      </c>
      <c r="AA35" s="23" t="b">
        <f t="shared" si="12"/>
        <v>1</v>
      </c>
      <c r="AB35" s="23" t="b">
        <v>1</v>
      </c>
      <c r="AC35" s="23" t="b">
        <f t="shared" si="13"/>
        <v>0</v>
      </c>
      <c r="AD35" s="23" t="b">
        <v>0</v>
      </c>
      <c r="AE35" s="23" t="b">
        <f t="shared" si="14"/>
        <v>0</v>
      </c>
      <c r="AF35" s="23" t="b">
        <v>0</v>
      </c>
      <c r="AH35" s="23">
        <v>0.1</v>
      </c>
      <c r="AI35" s="23">
        <f t="shared" si="17"/>
        <v>1</v>
      </c>
      <c r="AJ35" s="23">
        <v>47.0</v>
      </c>
      <c r="AK35" s="23">
        <v>48.0</v>
      </c>
      <c r="AL35" s="23">
        <f t="shared" si="18"/>
        <v>2.083333333</v>
      </c>
      <c r="AO35" s="23" t="s">
        <v>1544</v>
      </c>
      <c r="AP35" s="23" t="s">
        <v>2669</v>
      </c>
      <c r="AQ35" s="23" t="b">
        <v>0</v>
      </c>
      <c r="AR35" s="23">
        <v>0.9</v>
      </c>
      <c r="AS35" s="23" t="b">
        <v>0</v>
      </c>
      <c r="AT35" s="23" t="b">
        <v>0</v>
      </c>
      <c r="AU35" s="23" t="b">
        <v>0</v>
      </c>
      <c r="AV35" s="23" t="b">
        <v>0</v>
      </c>
      <c r="AW35" s="23" t="b">
        <v>0</v>
      </c>
      <c r="AX35" s="23" t="b">
        <v>0</v>
      </c>
      <c r="AY35" s="23" t="b">
        <v>0</v>
      </c>
      <c r="AZ35" s="23" t="b">
        <v>0</v>
      </c>
      <c r="BA35" s="23" t="b">
        <v>0</v>
      </c>
      <c r="BB35" s="23" t="b">
        <v>0</v>
      </c>
      <c r="BC35" s="23" t="b">
        <v>0</v>
      </c>
      <c r="BD35" s="23" t="b">
        <v>0</v>
      </c>
      <c r="BG35" s="23" t="s">
        <v>562</v>
      </c>
      <c r="BH35" s="23" t="s">
        <v>2573</v>
      </c>
      <c r="BI35" s="23" t="b">
        <v>1</v>
      </c>
      <c r="BJ35" s="23">
        <v>0.6</v>
      </c>
      <c r="BK35" s="23" t="b">
        <v>0</v>
      </c>
      <c r="BL35" s="23" t="b">
        <v>0</v>
      </c>
      <c r="BM35" s="23" t="b">
        <v>0</v>
      </c>
      <c r="BN35" s="23" t="b">
        <v>0</v>
      </c>
      <c r="BO35" s="23" t="b">
        <v>0</v>
      </c>
      <c r="BP35" s="23" t="b">
        <v>0</v>
      </c>
      <c r="BQ35" s="23" t="b">
        <v>0</v>
      </c>
      <c r="BR35" s="23" t="b">
        <v>1</v>
      </c>
      <c r="BS35" s="23" t="b">
        <v>1</v>
      </c>
      <c r="BT35" s="23" t="b">
        <v>1</v>
      </c>
      <c r="BU35" s="23" t="b">
        <v>1</v>
      </c>
    </row>
    <row r="36" ht="15.75" customHeight="1">
      <c r="A36" s="23" t="s">
        <v>346</v>
      </c>
      <c r="B36" s="23" t="s">
        <v>2520</v>
      </c>
      <c r="C36" s="23" t="b">
        <v>1</v>
      </c>
      <c r="D36" s="23">
        <v>0.89</v>
      </c>
      <c r="E36" s="23" t="b">
        <f t="shared" si="1"/>
        <v>1</v>
      </c>
      <c r="F36" s="23" t="b">
        <v>1</v>
      </c>
      <c r="G36" s="23" t="b">
        <f t="shared" si="2"/>
        <v>1</v>
      </c>
      <c r="H36" s="23" t="b">
        <v>1</v>
      </c>
      <c r="I36" s="23" t="b">
        <f t="shared" si="3"/>
        <v>1</v>
      </c>
      <c r="J36" s="23" t="b">
        <v>1</v>
      </c>
      <c r="K36" s="23" t="b">
        <f t="shared" si="4"/>
        <v>1</v>
      </c>
      <c r="L36" s="23" t="b">
        <v>1</v>
      </c>
      <c r="M36" s="23" t="b">
        <f t="shared" si="5"/>
        <v>1</v>
      </c>
      <c r="N36" s="23" t="b">
        <v>1</v>
      </c>
      <c r="O36" s="23" t="b">
        <f t="shared" si="6"/>
        <v>1</v>
      </c>
      <c r="P36" s="23" t="b">
        <v>1</v>
      </c>
      <c r="Q36" s="23" t="b">
        <f t="shared" si="7"/>
        <v>1</v>
      </c>
      <c r="R36" s="23" t="b">
        <v>1</v>
      </c>
      <c r="S36" s="23" t="b">
        <f t="shared" si="8"/>
        <v>1</v>
      </c>
      <c r="T36" s="23" t="b">
        <v>1</v>
      </c>
      <c r="U36" s="23" t="b">
        <f t="shared" si="9"/>
        <v>1</v>
      </c>
      <c r="V36" s="23" t="b">
        <v>1</v>
      </c>
      <c r="W36" s="23" t="b">
        <f t="shared" si="10"/>
        <v>1</v>
      </c>
      <c r="X36" s="23" t="b">
        <v>1</v>
      </c>
      <c r="Y36" s="23" t="b">
        <f t="shared" si="11"/>
        <v>1</v>
      </c>
      <c r="Z36" s="23" t="b">
        <v>1</v>
      </c>
      <c r="AA36" s="23" t="b">
        <f t="shared" si="12"/>
        <v>1</v>
      </c>
      <c r="AB36" s="23" t="b">
        <v>1</v>
      </c>
      <c r="AC36" s="23" t="b">
        <f t="shared" si="13"/>
        <v>0</v>
      </c>
      <c r="AD36" s="23" t="b">
        <v>0</v>
      </c>
      <c r="AE36" s="23" t="b">
        <f t="shared" si="14"/>
        <v>0</v>
      </c>
      <c r="AF36" s="23" t="b">
        <v>0</v>
      </c>
      <c r="AH36" s="23">
        <v>0.15</v>
      </c>
      <c r="AI36" s="23">
        <f t="shared" si="17"/>
        <v>3</v>
      </c>
      <c r="AJ36" s="23">
        <v>45.0</v>
      </c>
      <c r="AK36" s="23">
        <v>48.0</v>
      </c>
      <c r="AL36" s="23">
        <f t="shared" si="18"/>
        <v>6.25</v>
      </c>
      <c r="AO36" s="23" t="s">
        <v>1735</v>
      </c>
      <c r="AP36" s="23" t="s">
        <v>2683</v>
      </c>
      <c r="AQ36" s="23" t="b">
        <v>0</v>
      </c>
      <c r="AR36" s="23">
        <v>0.8</v>
      </c>
      <c r="AS36" s="23" t="b">
        <v>0</v>
      </c>
      <c r="AT36" s="23" t="b">
        <v>0</v>
      </c>
      <c r="AU36" s="23" t="b">
        <v>0</v>
      </c>
      <c r="AV36" s="23" t="b">
        <v>0</v>
      </c>
      <c r="AW36" s="23" t="b">
        <v>0</v>
      </c>
      <c r="AX36" s="23" t="b">
        <v>0</v>
      </c>
      <c r="AY36" s="23" t="b">
        <v>0</v>
      </c>
      <c r="AZ36" s="23" t="b">
        <v>0</v>
      </c>
      <c r="BA36" s="23" t="b">
        <v>0</v>
      </c>
      <c r="BB36" s="23" t="b">
        <v>0</v>
      </c>
      <c r="BC36" s="23" t="b">
        <v>0</v>
      </c>
      <c r="BD36" s="23" t="b">
        <v>0</v>
      </c>
      <c r="BG36" s="23" t="s">
        <v>569</v>
      </c>
      <c r="BH36" s="23" t="s">
        <v>2575</v>
      </c>
      <c r="BI36" s="23" t="b">
        <v>1</v>
      </c>
      <c r="BJ36" s="23">
        <v>1.0</v>
      </c>
      <c r="BK36" s="23" t="b">
        <v>1</v>
      </c>
      <c r="BL36" s="23" t="b">
        <v>1</v>
      </c>
      <c r="BM36" s="23" t="b">
        <v>1</v>
      </c>
      <c r="BN36" s="23" t="b">
        <v>1</v>
      </c>
      <c r="BO36" s="23" t="b">
        <v>1</v>
      </c>
      <c r="BP36" s="23" t="b">
        <v>1</v>
      </c>
      <c r="BQ36" s="23" t="b">
        <v>1</v>
      </c>
      <c r="BR36" s="23" t="b">
        <v>1</v>
      </c>
      <c r="BS36" s="23" t="b">
        <v>1</v>
      </c>
      <c r="BT36" s="23" t="b">
        <v>1</v>
      </c>
      <c r="BU36" s="23" t="b">
        <v>1</v>
      </c>
    </row>
    <row r="37" ht="15.75" customHeight="1">
      <c r="A37" s="23" t="s">
        <v>400</v>
      </c>
      <c r="B37" s="23" t="s">
        <v>2532</v>
      </c>
      <c r="C37" s="23" t="b">
        <v>1</v>
      </c>
      <c r="D37" s="23">
        <v>0.53</v>
      </c>
      <c r="E37" s="23" t="b">
        <f t="shared" si="1"/>
        <v>1</v>
      </c>
      <c r="F37" s="23" t="b">
        <v>1</v>
      </c>
      <c r="G37" s="23" t="b">
        <f t="shared" si="2"/>
        <v>1</v>
      </c>
      <c r="H37" s="23" t="b">
        <v>1</v>
      </c>
      <c r="I37" s="23" t="b">
        <f t="shared" si="3"/>
        <v>1</v>
      </c>
      <c r="J37" s="23" t="b">
        <v>1</v>
      </c>
      <c r="K37" s="23" t="b">
        <f t="shared" si="4"/>
        <v>1</v>
      </c>
      <c r="L37" s="23" t="b">
        <v>1</v>
      </c>
      <c r="M37" s="23" t="b">
        <f t="shared" si="5"/>
        <v>1</v>
      </c>
      <c r="N37" s="23" t="b">
        <v>1</v>
      </c>
      <c r="O37" s="23" t="b">
        <f t="shared" si="6"/>
        <v>0</v>
      </c>
      <c r="P37" s="23" t="b">
        <v>0</v>
      </c>
      <c r="Q37" s="23" t="b">
        <f t="shared" si="7"/>
        <v>0</v>
      </c>
      <c r="R37" s="23" t="b">
        <v>0</v>
      </c>
      <c r="S37" s="23" t="b">
        <f t="shared" si="8"/>
        <v>0</v>
      </c>
      <c r="T37" s="23" t="b">
        <v>0</v>
      </c>
      <c r="U37" s="23" t="b">
        <f t="shared" si="9"/>
        <v>0</v>
      </c>
      <c r="V37" s="23" t="b">
        <v>0</v>
      </c>
      <c r="W37" s="23" t="b">
        <f t="shared" si="10"/>
        <v>0</v>
      </c>
      <c r="X37" s="23" t="b">
        <v>0</v>
      </c>
      <c r="Y37" s="23" t="b">
        <f t="shared" si="11"/>
        <v>0</v>
      </c>
      <c r="Z37" s="23" t="b">
        <v>0</v>
      </c>
      <c r="AA37" s="23" t="b">
        <f t="shared" si="12"/>
        <v>0</v>
      </c>
      <c r="AB37" s="23" t="b">
        <v>0</v>
      </c>
      <c r="AC37" s="23" t="b">
        <f t="shared" si="13"/>
        <v>0</v>
      </c>
      <c r="AD37" s="23" t="b">
        <v>0</v>
      </c>
      <c r="AE37" s="23" t="b">
        <f t="shared" si="14"/>
        <v>0</v>
      </c>
      <c r="AF37" s="23" t="b">
        <v>0</v>
      </c>
      <c r="AH37" s="23">
        <v>0.2</v>
      </c>
      <c r="AI37" s="23">
        <f t="shared" si="17"/>
        <v>4</v>
      </c>
      <c r="AJ37" s="23">
        <v>44.0</v>
      </c>
      <c r="AK37" s="23">
        <v>48.0</v>
      </c>
      <c r="AL37" s="23">
        <f t="shared" si="18"/>
        <v>8.333333333</v>
      </c>
      <c r="AO37" s="23" t="s">
        <v>1971</v>
      </c>
      <c r="AP37" s="23" t="s">
        <v>2562</v>
      </c>
      <c r="AQ37" s="23" t="b">
        <v>0</v>
      </c>
      <c r="AR37" s="23">
        <v>0.84</v>
      </c>
      <c r="AS37" s="23" t="b">
        <v>0</v>
      </c>
      <c r="AT37" s="23" t="b">
        <v>0</v>
      </c>
      <c r="AU37" s="23" t="b">
        <v>0</v>
      </c>
      <c r="AV37" s="23" t="b">
        <v>0</v>
      </c>
      <c r="AW37" s="23" t="b">
        <v>0</v>
      </c>
      <c r="AX37" s="23" t="b">
        <v>0</v>
      </c>
      <c r="AY37" s="23" t="b">
        <v>0</v>
      </c>
      <c r="AZ37" s="23" t="b">
        <v>0</v>
      </c>
      <c r="BA37" s="23" t="b">
        <v>0</v>
      </c>
      <c r="BB37" s="23" t="b">
        <v>0</v>
      </c>
      <c r="BC37" s="23" t="b">
        <v>0</v>
      </c>
      <c r="BD37" s="23" t="b">
        <v>0</v>
      </c>
      <c r="BG37" s="23" t="s">
        <v>575</v>
      </c>
      <c r="BH37" s="23" t="s">
        <v>2578</v>
      </c>
      <c r="BI37" s="23" t="b">
        <v>1</v>
      </c>
      <c r="BJ37" s="23">
        <v>0.6</v>
      </c>
      <c r="BK37" s="23" t="b">
        <v>0</v>
      </c>
      <c r="BL37" s="23" t="b">
        <v>0</v>
      </c>
      <c r="BM37" s="23" t="b">
        <v>0</v>
      </c>
      <c r="BN37" s="23" t="b">
        <v>0</v>
      </c>
      <c r="BO37" s="23" t="b">
        <v>0</v>
      </c>
      <c r="BP37" s="23" t="b">
        <v>0</v>
      </c>
      <c r="BQ37" s="23" t="b">
        <v>0</v>
      </c>
      <c r="BR37" s="23" t="b">
        <v>1</v>
      </c>
      <c r="BS37" s="23" t="b">
        <v>1</v>
      </c>
      <c r="BT37" s="23" t="b">
        <v>1</v>
      </c>
      <c r="BU37" s="23" t="b">
        <v>1</v>
      </c>
    </row>
    <row r="38" ht="15.75" customHeight="1">
      <c r="A38" s="23" t="s">
        <v>424</v>
      </c>
      <c r="B38" s="23" t="s">
        <v>2538</v>
      </c>
      <c r="C38" s="23" t="b">
        <v>1</v>
      </c>
      <c r="D38" s="23">
        <v>0.58</v>
      </c>
      <c r="E38" s="23" t="b">
        <f t="shared" si="1"/>
        <v>1</v>
      </c>
      <c r="F38" s="23" t="b">
        <v>1</v>
      </c>
      <c r="G38" s="23" t="b">
        <f t="shared" si="2"/>
        <v>1</v>
      </c>
      <c r="H38" s="23" t="b">
        <v>1</v>
      </c>
      <c r="I38" s="23" t="b">
        <f t="shared" si="3"/>
        <v>1</v>
      </c>
      <c r="J38" s="23" t="b">
        <v>1</v>
      </c>
      <c r="K38" s="23" t="b">
        <f t="shared" si="4"/>
        <v>1</v>
      </c>
      <c r="L38" s="23" t="b">
        <v>1</v>
      </c>
      <c r="M38" s="23" t="b">
        <f t="shared" si="5"/>
        <v>1</v>
      </c>
      <c r="N38" s="23" t="b">
        <v>1</v>
      </c>
      <c r="O38" s="23" t="b">
        <f t="shared" si="6"/>
        <v>1</v>
      </c>
      <c r="P38" s="23" t="b">
        <v>1</v>
      </c>
      <c r="Q38" s="23" t="b">
        <f t="shared" si="7"/>
        <v>0</v>
      </c>
      <c r="R38" s="23" t="b">
        <v>0</v>
      </c>
      <c r="S38" s="23" t="b">
        <f t="shared" si="8"/>
        <v>0</v>
      </c>
      <c r="T38" s="23" t="b">
        <v>0</v>
      </c>
      <c r="U38" s="23" t="b">
        <f t="shared" si="9"/>
        <v>0</v>
      </c>
      <c r="V38" s="23" t="b">
        <v>0</v>
      </c>
      <c r="W38" s="23" t="b">
        <f t="shared" si="10"/>
        <v>0</v>
      </c>
      <c r="X38" s="23" t="b">
        <v>0</v>
      </c>
      <c r="Y38" s="23" t="b">
        <f t="shared" si="11"/>
        <v>0</v>
      </c>
      <c r="Z38" s="23" t="b">
        <v>0</v>
      </c>
      <c r="AA38" s="23" t="b">
        <f t="shared" si="12"/>
        <v>0</v>
      </c>
      <c r="AB38" s="23" t="b">
        <v>0</v>
      </c>
      <c r="AC38" s="23" t="b">
        <f t="shared" si="13"/>
        <v>0</v>
      </c>
      <c r="AD38" s="23" t="b">
        <v>0</v>
      </c>
      <c r="AE38" s="23" t="b">
        <f t="shared" si="14"/>
        <v>0</v>
      </c>
      <c r="AF38" s="23" t="b">
        <v>0</v>
      </c>
      <c r="AH38" s="23">
        <v>0.25</v>
      </c>
      <c r="AI38" s="23">
        <f t="shared" si="17"/>
        <v>5</v>
      </c>
      <c r="AJ38" s="23">
        <v>43.0</v>
      </c>
      <c r="AK38" s="23">
        <v>48.0</v>
      </c>
      <c r="AL38" s="23">
        <f t="shared" si="18"/>
        <v>10.41666667</v>
      </c>
      <c r="AO38" s="23" t="s">
        <v>2015</v>
      </c>
      <c r="AP38" s="23" t="s">
        <v>2696</v>
      </c>
      <c r="AQ38" s="23" t="b">
        <v>0</v>
      </c>
      <c r="AR38" s="23">
        <v>0.53</v>
      </c>
      <c r="AS38" s="23" t="b">
        <v>0</v>
      </c>
      <c r="AT38" s="23" t="b">
        <v>0</v>
      </c>
      <c r="AU38" s="23" t="b">
        <v>0</v>
      </c>
      <c r="AV38" s="23" t="b">
        <v>0</v>
      </c>
      <c r="AW38" s="23" t="b">
        <v>0</v>
      </c>
      <c r="AX38" s="23" t="b">
        <v>0</v>
      </c>
      <c r="AY38" s="23" t="b">
        <v>0</v>
      </c>
      <c r="AZ38" s="23" t="b">
        <v>0</v>
      </c>
      <c r="BA38" s="23" t="b">
        <v>0</v>
      </c>
      <c r="BB38" s="23" t="b">
        <v>0</v>
      </c>
      <c r="BC38" s="23" t="b">
        <v>1</v>
      </c>
      <c r="BD38" s="23" t="b">
        <v>1</v>
      </c>
      <c r="BG38" s="23" t="s">
        <v>580</v>
      </c>
      <c r="BH38" s="23" t="s">
        <v>2580</v>
      </c>
      <c r="BI38" s="23" t="b">
        <v>1</v>
      </c>
      <c r="BJ38" s="23">
        <v>0.6</v>
      </c>
      <c r="BK38" s="23" t="b">
        <v>0</v>
      </c>
      <c r="BL38" s="23" t="b">
        <v>0</v>
      </c>
      <c r="BM38" s="23" t="b">
        <v>0</v>
      </c>
      <c r="BN38" s="23" t="b">
        <v>0</v>
      </c>
      <c r="BO38" s="23" t="b">
        <v>0</v>
      </c>
      <c r="BP38" s="23" t="b">
        <v>0</v>
      </c>
      <c r="BQ38" s="23" t="b">
        <v>0</v>
      </c>
      <c r="BR38" s="23" t="b">
        <v>1</v>
      </c>
      <c r="BS38" s="23" t="b">
        <v>1</v>
      </c>
      <c r="BT38" s="23" t="b">
        <v>1</v>
      </c>
      <c r="BU38" s="23" t="b">
        <v>1</v>
      </c>
    </row>
    <row r="39" ht="15.75" customHeight="1">
      <c r="A39" s="23" t="s">
        <v>433</v>
      </c>
      <c r="B39" s="23" t="s">
        <v>2540</v>
      </c>
      <c r="C39" s="23" t="b">
        <v>1</v>
      </c>
      <c r="D39" s="23">
        <v>0.93</v>
      </c>
      <c r="E39" s="23" t="b">
        <f t="shared" si="1"/>
        <v>1</v>
      </c>
      <c r="F39" s="23" t="b">
        <v>1</v>
      </c>
      <c r="G39" s="23" t="b">
        <f t="shared" si="2"/>
        <v>1</v>
      </c>
      <c r="H39" s="23" t="b">
        <v>1</v>
      </c>
      <c r="I39" s="23" t="b">
        <f t="shared" si="3"/>
        <v>1</v>
      </c>
      <c r="J39" s="23" t="b">
        <v>1</v>
      </c>
      <c r="K39" s="23" t="b">
        <f t="shared" si="4"/>
        <v>1</v>
      </c>
      <c r="L39" s="23" t="b">
        <v>1</v>
      </c>
      <c r="M39" s="23" t="b">
        <f t="shared" si="5"/>
        <v>1</v>
      </c>
      <c r="N39" s="23" t="b">
        <v>1</v>
      </c>
      <c r="O39" s="23" t="b">
        <f t="shared" si="6"/>
        <v>1</v>
      </c>
      <c r="P39" s="23" t="b">
        <v>1</v>
      </c>
      <c r="Q39" s="23" t="b">
        <f t="shared" si="7"/>
        <v>1</v>
      </c>
      <c r="R39" s="23" t="b">
        <v>1</v>
      </c>
      <c r="S39" s="23" t="b">
        <f t="shared" si="8"/>
        <v>1</v>
      </c>
      <c r="T39" s="23" t="b">
        <v>1</v>
      </c>
      <c r="U39" s="23" t="b">
        <f t="shared" si="9"/>
        <v>1</v>
      </c>
      <c r="V39" s="23" t="b">
        <v>1</v>
      </c>
      <c r="W39" s="23" t="b">
        <f t="shared" si="10"/>
        <v>1</v>
      </c>
      <c r="X39" s="23" t="b">
        <v>1</v>
      </c>
      <c r="Y39" s="23" t="b">
        <f t="shared" si="11"/>
        <v>1</v>
      </c>
      <c r="Z39" s="23" t="b">
        <v>1</v>
      </c>
      <c r="AA39" s="23" t="b">
        <f t="shared" si="12"/>
        <v>1</v>
      </c>
      <c r="AB39" s="23" t="b">
        <v>1</v>
      </c>
      <c r="AC39" s="23" t="b">
        <f t="shared" si="13"/>
        <v>1</v>
      </c>
      <c r="AD39" s="23" t="b">
        <v>1</v>
      </c>
      <c r="AE39" s="23" t="b">
        <f t="shared" si="14"/>
        <v>0</v>
      </c>
      <c r="AF39" s="23" t="b">
        <v>0</v>
      </c>
      <c r="AH39" s="23">
        <v>0.3</v>
      </c>
      <c r="AI39" s="23">
        <f t="shared" si="17"/>
        <v>11</v>
      </c>
      <c r="AJ39" s="23">
        <v>37.0</v>
      </c>
      <c r="AK39" s="23">
        <v>48.0</v>
      </c>
      <c r="AL39" s="23">
        <f t="shared" si="18"/>
        <v>22.91666667</v>
      </c>
      <c r="AO39" s="23" t="s">
        <v>2048</v>
      </c>
      <c r="AP39" s="23" t="s">
        <v>2699</v>
      </c>
      <c r="AQ39" s="23" t="b">
        <v>0</v>
      </c>
      <c r="AR39" s="23">
        <v>0.17</v>
      </c>
      <c r="AS39" s="23" t="b">
        <v>0</v>
      </c>
      <c r="AT39" s="23" t="b">
        <v>0</v>
      </c>
      <c r="AU39" s="23" t="b">
        <v>0</v>
      </c>
      <c r="AV39" s="23" t="b">
        <v>1</v>
      </c>
      <c r="AW39" s="23" t="b">
        <v>1</v>
      </c>
      <c r="AX39" s="23" t="b">
        <v>1</v>
      </c>
      <c r="AY39" s="23" t="b">
        <v>1</v>
      </c>
      <c r="AZ39" s="23" t="b">
        <v>1</v>
      </c>
      <c r="BA39" s="23" t="b">
        <v>1</v>
      </c>
      <c r="BB39" s="23" t="b">
        <v>1</v>
      </c>
      <c r="BC39" s="23" t="b">
        <v>1</v>
      </c>
      <c r="BD39" s="23" t="b">
        <v>1</v>
      </c>
      <c r="BG39" s="23" t="s">
        <v>585</v>
      </c>
      <c r="BH39" s="23" t="s">
        <v>2582</v>
      </c>
      <c r="BI39" s="23" t="b">
        <v>1</v>
      </c>
      <c r="BJ39" s="23">
        <v>0.6</v>
      </c>
      <c r="BK39" s="23" t="b">
        <v>0</v>
      </c>
      <c r="BL39" s="23" t="b">
        <v>0</v>
      </c>
      <c r="BM39" s="23" t="b">
        <v>0</v>
      </c>
      <c r="BN39" s="23" t="b">
        <v>0</v>
      </c>
      <c r="BO39" s="23" t="b">
        <v>0</v>
      </c>
      <c r="BP39" s="23" t="b">
        <v>0</v>
      </c>
      <c r="BQ39" s="23" t="b">
        <v>0</v>
      </c>
      <c r="BR39" s="23" t="b">
        <v>1</v>
      </c>
      <c r="BS39" s="23" t="b">
        <v>1</v>
      </c>
      <c r="BT39" s="23" t="b">
        <v>1</v>
      </c>
      <c r="BU39" s="23" t="b">
        <v>1</v>
      </c>
    </row>
    <row r="40" ht="15.75" customHeight="1">
      <c r="A40" s="23" t="s">
        <v>439</v>
      </c>
      <c r="B40" s="23" t="s">
        <v>2543</v>
      </c>
      <c r="C40" s="23" t="b">
        <v>1</v>
      </c>
      <c r="D40" s="23">
        <v>0.93</v>
      </c>
      <c r="E40" s="23" t="b">
        <f t="shared" si="1"/>
        <v>1</v>
      </c>
      <c r="F40" s="23" t="b">
        <v>1</v>
      </c>
      <c r="G40" s="23" t="b">
        <f t="shared" si="2"/>
        <v>1</v>
      </c>
      <c r="H40" s="23" t="b">
        <v>1</v>
      </c>
      <c r="I40" s="23" t="b">
        <f t="shared" si="3"/>
        <v>1</v>
      </c>
      <c r="J40" s="23" t="b">
        <v>1</v>
      </c>
      <c r="K40" s="23" t="b">
        <f t="shared" si="4"/>
        <v>1</v>
      </c>
      <c r="L40" s="23" t="b">
        <v>1</v>
      </c>
      <c r="M40" s="23" t="b">
        <f t="shared" si="5"/>
        <v>1</v>
      </c>
      <c r="N40" s="23" t="b">
        <v>1</v>
      </c>
      <c r="O40" s="23" t="b">
        <f t="shared" si="6"/>
        <v>1</v>
      </c>
      <c r="P40" s="23" t="b">
        <v>1</v>
      </c>
      <c r="Q40" s="23" t="b">
        <f t="shared" si="7"/>
        <v>1</v>
      </c>
      <c r="R40" s="23" t="b">
        <v>1</v>
      </c>
      <c r="S40" s="23" t="b">
        <f t="shared" si="8"/>
        <v>1</v>
      </c>
      <c r="T40" s="23" t="b">
        <v>1</v>
      </c>
      <c r="U40" s="23" t="b">
        <f t="shared" si="9"/>
        <v>1</v>
      </c>
      <c r="V40" s="23" t="b">
        <v>1</v>
      </c>
      <c r="W40" s="23" t="b">
        <f t="shared" si="10"/>
        <v>1</v>
      </c>
      <c r="X40" s="23" t="b">
        <v>1</v>
      </c>
      <c r="Y40" s="23" t="b">
        <f t="shared" si="11"/>
        <v>1</v>
      </c>
      <c r="Z40" s="23" t="b">
        <v>1</v>
      </c>
      <c r="AA40" s="23" t="b">
        <f t="shared" si="12"/>
        <v>1</v>
      </c>
      <c r="AB40" s="23" t="b">
        <v>1</v>
      </c>
      <c r="AC40" s="23" t="b">
        <f t="shared" si="13"/>
        <v>1</v>
      </c>
      <c r="AD40" s="23" t="b">
        <v>1</v>
      </c>
      <c r="AE40" s="23" t="b">
        <f t="shared" si="14"/>
        <v>0</v>
      </c>
      <c r="AF40" s="23" t="b">
        <v>0</v>
      </c>
      <c r="AH40" s="23">
        <v>0.35</v>
      </c>
      <c r="AI40" s="23">
        <f t="shared" si="17"/>
        <v>11</v>
      </c>
      <c r="AJ40" s="23">
        <v>37.0</v>
      </c>
      <c r="AK40" s="23">
        <v>48.0</v>
      </c>
      <c r="AL40" s="23">
        <f t="shared" si="18"/>
        <v>22.91666667</v>
      </c>
      <c r="AO40" s="23" t="s">
        <v>2063</v>
      </c>
      <c r="AP40" s="23" t="s">
        <v>2700</v>
      </c>
      <c r="AQ40" s="23" t="b">
        <v>0</v>
      </c>
      <c r="AR40" s="23">
        <v>0.83</v>
      </c>
      <c r="AS40" s="23" t="b">
        <v>0</v>
      </c>
      <c r="AT40" s="23" t="b">
        <v>0</v>
      </c>
      <c r="AU40" s="23" t="b">
        <v>0</v>
      </c>
      <c r="AV40" s="23" t="b">
        <v>0</v>
      </c>
      <c r="AW40" s="23" t="b">
        <v>0</v>
      </c>
      <c r="AX40" s="23" t="b">
        <v>0</v>
      </c>
      <c r="AY40" s="23" t="b">
        <v>0</v>
      </c>
      <c r="AZ40" s="23" t="b">
        <v>0</v>
      </c>
      <c r="BA40" s="23" t="b">
        <v>0</v>
      </c>
      <c r="BB40" s="23" t="b">
        <v>0</v>
      </c>
      <c r="BC40" s="23" t="b">
        <v>0</v>
      </c>
      <c r="BD40" s="23" t="b">
        <v>0</v>
      </c>
      <c r="BG40" s="23" t="s">
        <v>591</v>
      </c>
      <c r="BH40" s="23" t="s">
        <v>2584</v>
      </c>
      <c r="BI40" s="23" t="b">
        <v>1</v>
      </c>
      <c r="BJ40" s="23">
        <v>0.84</v>
      </c>
      <c r="BK40" s="23" t="b">
        <v>0</v>
      </c>
      <c r="BL40" s="23" t="b">
        <v>0</v>
      </c>
      <c r="BM40" s="23" t="b">
        <v>0</v>
      </c>
      <c r="BN40" s="23" t="b">
        <v>1</v>
      </c>
      <c r="BO40" s="23" t="b">
        <v>1</v>
      </c>
      <c r="BP40" s="23" t="b">
        <v>1</v>
      </c>
      <c r="BQ40" s="23" t="b">
        <v>1</v>
      </c>
      <c r="BR40" s="23" t="b">
        <v>1</v>
      </c>
      <c r="BS40" s="23" t="b">
        <v>1</v>
      </c>
      <c r="BT40" s="23" t="b">
        <v>1</v>
      </c>
      <c r="BU40" s="23" t="b">
        <v>1</v>
      </c>
    </row>
    <row r="41" ht="15.75" customHeight="1">
      <c r="A41" s="23" t="s">
        <v>446</v>
      </c>
      <c r="B41" s="23" t="s">
        <v>2519</v>
      </c>
      <c r="C41" s="23" t="b">
        <v>1</v>
      </c>
      <c r="D41" s="23">
        <v>0.66</v>
      </c>
      <c r="E41" s="23" t="b">
        <f t="shared" si="1"/>
        <v>1</v>
      </c>
      <c r="F41" s="23" t="b">
        <v>1</v>
      </c>
      <c r="G41" s="23" t="b">
        <f t="shared" si="2"/>
        <v>1</v>
      </c>
      <c r="H41" s="23" t="b">
        <v>1</v>
      </c>
      <c r="I41" s="23" t="b">
        <f t="shared" si="3"/>
        <v>1</v>
      </c>
      <c r="J41" s="23" t="b">
        <v>1</v>
      </c>
      <c r="K41" s="23" t="b">
        <f t="shared" si="4"/>
        <v>1</v>
      </c>
      <c r="L41" s="23" t="b">
        <v>1</v>
      </c>
      <c r="M41" s="23" t="b">
        <f t="shared" si="5"/>
        <v>1</v>
      </c>
      <c r="N41" s="23" t="b">
        <v>1</v>
      </c>
      <c r="O41" s="23" t="b">
        <f t="shared" si="6"/>
        <v>1</v>
      </c>
      <c r="P41" s="23" t="b">
        <v>1</v>
      </c>
      <c r="Q41" s="23" t="b">
        <f t="shared" si="7"/>
        <v>1</v>
      </c>
      <c r="R41" s="23" t="b">
        <v>1</v>
      </c>
      <c r="S41" s="23" t="b">
        <f t="shared" si="8"/>
        <v>1</v>
      </c>
      <c r="T41" s="23" t="b">
        <v>1</v>
      </c>
      <c r="U41" s="23" t="b">
        <f t="shared" si="9"/>
        <v>0</v>
      </c>
      <c r="V41" s="23" t="b">
        <v>0</v>
      </c>
      <c r="W41" s="23" t="b">
        <f t="shared" si="10"/>
        <v>0</v>
      </c>
      <c r="X41" s="23" t="b">
        <v>0</v>
      </c>
      <c r="Y41" s="23" t="b">
        <f t="shared" si="11"/>
        <v>0</v>
      </c>
      <c r="Z41" s="23" t="b">
        <v>0</v>
      </c>
      <c r="AA41" s="23" t="b">
        <f t="shared" si="12"/>
        <v>0</v>
      </c>
      <c r="AB41" s="23" t="b">
        <v>0</v>
      </c>
      <c r="AC41" s="23" t="b">
        <f t="shared" si="13"/>
        <v>0</v>
      </c>
      <c r="AD41" s="23" t="b">
        <v>0</v>
      </c>
      <c r="AE41" s="23" t="b">
        <f t="shared" si="14"/>
        <v>0</v>
      </c>
      <c r="AF41" s="23" t="b">
        <v>0</v>
      </c>
      <c r="AH41" s="23">
        <v>0.4</v>
      </c>
      <c r="AI41" s="23">
        <f t="shared" si="17"/>
        <v>13</v>
      </c>
      <c r="AJ41" s="23">
        <v>35.0</v>
      </c>
      <c r="AK41" s="23">
        <v>48.0</v>
      </c>
      <c r="AL41" s="23">
        <f t="shared" si="18"/>
        <v>27.08333333</v>
      </c>
      <c r="AO41" s="23" t="s">
        <v>2090</v>
      </c>
      <c r="AP41" s="23" t="s">
        <v>2570</v>
      </c>
      <c r="AQ41" s="23" t="b">
        <v>0</v>
      </c>
      <c r="AR41" s="23">
        <v>0.99</v>
      </c>
      <c r="AS41" s="23" t="b">
        <v>0</v>
      </c>
      <c r="AT41" s="23" t="b">
        <v>0</v>
      </c>
      <c r="AU41" s="23" t="b">
        <v>0</v>
      </c>
      <c r="AV41" s="23" t="b">
        <v>0</v>
      </c>
      <c r="AW41" s="23" t="b">
        <v>0</v>
      </c>
      <c r="AX41" s="23" t="b">
        <v>0</v>
      </c>
      <c r="AY41" s="23" t="b">
        <v>0</v>
      </c>
      <c r="AZ41" s="23" t="b">
        <v>0</v>
      </c>
      <c r="BA41" s="23" t="b">
        <v>0</v>
      </c>
      <c r="BB41" s="23" t="b">
        <v>0</v>
      </c>
      <c r="BC41" s="23" t="b">
        <v>0</v>
      </c>
      <c r="BD41" s="23" t="b">
        <v>0</v>
      </c>
      <c r="BG41" s="23" t="s">
        <v>599</v>
      </c>
      <c r="BH41" s="23" t="s">
        <v>2586</v>
      </c>
      <c r="BI41" s="23" t="b">
        <v>1</v>
      </c>
      <c r="BJ41" s="23">
        <v>0.84</v>
      </c>
      <c r="BK41" s="23" t="b">
        <v>0</v>
      </c>
      <c r="BL41" s="23" t="b">
        <v>0</v>
      </c>
      <c r="BM41" s="23" t="b">
        <v>0</v>
      </c>
      <c r="BN41" s="23" t="b">
        <v>1</v>
      </c>
      <c r="BO41" s="23" t="b">
        <v>1</v>
      </c>
      <c r="BP41" s="23" t="b">
        <v>1</v>
      </c>
      <c r="BQ41" s="23" t="b">
        <v>1</v>
      </c>
      <c r="BR41" s="23" t="b">
        <v>1</v>
      </c>
      <c r="BS41" s="23" t="b">
        <v>1</v>
      </c>
      <c r="BT41" s="23" t="b">
        <v>1</v>
      </c>
      <c r="BU41" s="23" t="b">
        <v>1</v>
      </c>
    </row>
    <row r="42" ht="15.75" customHeight="1">
      <c r="A42" s="23" t="s">
        <v>454</v>
      </c>
      <c r="B42" s="23" t="s">
        <v>2545</v>
      </c>
      <c r="C42" s="23" t="b">
        <v>1</v>
      </c>
      <c r="D42" s="23">
        <v>0.39</v>
      </c>
      <c r="E42" s="23" t="b">
        <f t="shared" si="1"/>
        <v>1</v>
      </c>
      <c r="F42" s="23" t="b">
        <v>1</v>
      </c>
      <c r="G42" s="23" t="b">
        <f t="shared" si="2"/>
        <v>1</v>
      </c>
      <c r="H42" s="23" t="b">
        <v>1</v>
      </c>
      <c r="I42" s="23" t="b">
        <f t="shared" si="3"/>
        <v>0</v>
      </c>
      <c r="J42" s="23" t="b">
        <v>1</v>
      </c>
      <c r="K42" s="23" t="b">
        <f t="shared" si="4"/>
        <v>0</v>
      </c>
      <c r="L42" s="23" t="b">
        <v>1</v>
      </c>
      <c r="M42" s="23" t="b">
        <f t="shared" si="5"/>
        <v>0</v>
      </c>
      <c r="N42" s="23" t="b">
        <v>0</v>
      </c>
      <c r="O42" s="23" t="b">
        <f t="shared" si="6"/>
        <v>0</v>
      </c>
      <c r="P42" s="23" t="b">
        <v>0</v>
      </c>
      <c r="Q42" s="23" t="b">
        <f t="shared" si="7"/>
        <v>0</v>
      </c>
      <c r="R42" s="23" t="b">
        <v>0</v>
      </c>
      <c r="S42" s="23" t="b">
        <f t="shared" si="8"/>
        <v>0</v>
      </c>
      <c r="T42" s="23" t="b">
        <v>0</v>
      </c>
      <c r="U42" s="23" t="b">
        <f t="shared" si="9"/>
        <v>0</v>
      </c>
      <c r="V42" s="23" t="b">
        <v>0</v>
      </c>
      <c r="W42" s="23" t="b">
        <f t="shared" si="10"/>
        <v>0</v>
      </c>
      <c r="X42" s="23" t="b">
        <v>0</v>
      </c>
      <c r="Y42" s="23" t="b">
        <f t="shared" si="11"/>
        <v>0</v>
      </c>
      <c r="Z42" s="23" t="b">
        <v>0</v>
      </c>
      <c r="AA42" s="23" t="b">
        <f t="shared" si="12"/>
        <v>0</v>
      </c>
      <c r="AB42" s="23" t="b">
        <v>0</v>
      </c>
      <c r="AC42" s="23" t="b">
        <f t="shared" si="13"/>
        <v>0</v>
      </c>
      <c r="AD42" s="23" t="b">
        <v>0</v>
      </c>
      <c r="AE42" s="23" t="b">
        <f t="shared" si="14"/>
        <v>0</v>
      </c>
      <c r="AF42" s="23" t="b">
        <v>0</v>
      </c>
      <c r="AH42" s="23">
        <v>0.45</v>
      </c>
      <c r="AI42" s="23">
        <f t="shared" si="17"/>
        <v>15</v>
      </c>
      <c r="AJ42" s="23">
        <v>33.0</v>
      </c>
      <c r="AK42" s="23">
        <v>48.0</v>
      </c>
      <c r="AL42" s="23">
        <f t="shared" si="18"/>
        <v>31.25</v>
      </c>
      <c r="AO42" s="23" t="s">
        <v>2098</v>
      </c>
      <c r="AP42" s="23" t="s">
        <v>2701</v>
      </c>
      <c r="AQ42" s="23" t="b">
        <v>0</v>
      </c>
      <c r="AR42" s="23">
        <v>0.74</v>
      </c>
      <c r="AS42" s="23" t="b">
        <v>0</v>
      </c>
      <c r="AT42" s="23" t="b">
        <v>0</v>
      </c>
      <c r="AU42" s="23" t="b">
        <v>0</v>
      </c>
      <c r="AV42" s="23" t="b">
        <v>0</v>
      </c>
      <c r="AW42" s="23" t="b">
        <v>0</v>
      </c>
      <c r="AX42" s="23" t="b">
        <v>0</v>
      </c>
      <c r="AY42" s="23" t="b">
        <v>0</v>
      </c>
      <c r="AZ42" s="23" t="b">
        <v>0</v>
      </c>
      <c r="BA42" s="23" t="b">
        <v>0</v>
      </c>
      <c r="BB42" s="23" t="b">
        <v>0</v>
      </c>
      <c r="BC42" s="23" t="b">
        <v>0</v>
      </c>
      <c r="BD42" s="23" t="b">
        <v>0</v>
      </c>
      <c r="BG42" s="23" t="s">
        <v>607</v>
      </c>
      <c r="BH42" s="23" t="s">
        <v>2588</v>
      </c>
      <c r="BI42" s="23" t="b">
        <v>1</v>
      </c>
      <c r="BJ42" s="23">
        <v>0.84</v>
      </c>
      <c r="BK42" s="23" t="b">
        <v>0</v>
      </c>
      <c r="BL42" s="23" t="b">
        <v>0</v>
      </c>
      <c r="BM42" s="23" t="b">
        <v>0</v>
      </c>
      <c r="BN42" s="23" t="b">
        <v>1</v>
      </c>
      <c r="BO42" s="23" t="b">
        <v>1</v>
      </c>
      <c r="BP42" s="23" t="b">
        <v>1</v>
      </c>
      <c r="BQ42" s="23" t="b">
        <v>1</v>
      </c>
      <c r="BR42" s="23" t="b">
        <v>1</v>
      </c>
      <c r="BS42" s="23" t="b">
        <v>1</v>
      </c>
      <c r="BT42" s="23" t="b">
        <v>1</v>
      </c>
      <c r="BU42" s="23" t="b">
        <v>1</v>
      </c>
    </row>
    <row r="43" ht="15.75" customHeight="1">
      <c r="A43" s="23" t="s">
        <v>460</v>
      </c>
      <c r="B43" s="23" t="s">
        <v>2547</v>
      </c>
      <c r="C43" s="23" t="b">
        <v>1</v>
      </c>
      <c r="D43" s="23">
        <v>0.39</v>
      </c>
      <c r="E43" s="23" t="b">
        <f t="shared" si="1"/>
        <v>1</v>
      </c>
      <c r="F43" s="23" t="b">
        <v>1</v>
      </c>
      <c r="G43" s="23" t="b">
        <f t="shared" si="2"/>
        <v>1</v>
      </c>
      <c r="H43" s="23" t="b">
        <v>1</v>
      </c>
      <c r="I43" s="23" t="b">
        <f t="shared" si="3"/>
        <v>0</v>
      </c>
      <c r="J43" s="23" t="b">
        <v>1</v>
      </c>
      <c r="K43" s="23" t="b">
        <f t="shared" si="4"/>
        <v>0</v>
      </c>
      <c r="L43" s="23" t="b">
        <v>1</v>
      </c>
      <c r="M43" s="23" t="b">
        <f t="shared" si="5"/>
        <v>0</v>
      </c>
      <c r="N43" s="23" t="b">
        <v>0</v>
      </c>
      <c r="O43" s="23" t="b">
        <f t="shared" si="6"/>
        <v>0</v>
      </c>
      <c r="P43" s="23" t="b">
        <v>0</v>
      </c>
      <c r="Q43" s="23" t="b">
        <f t="shared" si="7"/>
        <v>0</v>
      </c>
      <c r="R43" s="23" t="b">
        <v>0</v>
      </c>
      <c r="S43" s="23" t="b">
        <f t="shared" si="8"/>
        <v>0</v>
      </c>
      <c r="T43" s="23" t="b">
        <v>0</v>
      </c>
      <c r="U43" s="23" t="b">
        <f t="shared" si="9"/>
        <v>0</v>
      </c>
      <c r="V43" s="23" t="b">
        <v>0</v>
      </c>
      <c r="W43" s="23" t="b">
        <f t="shared" si="10"/>
        <v>0</v>
      </c>
      <c r="X43" s="23" t="b">
        <v>0</v>
      </c>
      <c r="Y43" s="23" t="b">
        <f t="shared" si="11"/>
        <v>0</v>
      </c>
      <c r="Z43" s="23" t="b">
        <v>0</v>
      </c>
      <c r="AA43" s="23" t="b">
        <f t="shared" si="12"/>
        <v>0</v>
      </c>
      <c r="AB43" s="23" t="b">
        <v>0</v>
      </c>
      <c r="AC43" s="23" t="b">
        <f t="shared" si="13"/>
        <v>0</v>
      </c>
      <c r="AD43" s="23" t="b">
        <v>0</v>
      </c>
      <c r="AE43" s="23" t="b">
        <f t="shared" si="14"/>
        <v>0</v>
      </c>
      <c r="AF43" s="23" t="b">
        <v>0</v>
      </c>
      <c r="AH43" s="23">
        <v>0.5</v>
      </c>
      <c r="AI43" s="23">
        <f t="shared" si="17"/>
        <v>17</v>
      </c>
      <c r="AJ43" s="23">
        <v>31.0</v>
      </c>
      <c r="AK43" s="23">
        <v>48.0</v>
      </c>
      <c r="AL43" s="23">
        <f t="shared" si="18"/>
        <v>35.41666667</v>
      </c>
      <c r="AO43" s="23" t="s">
        <v>2127</v>
      </c>
      <c r="AP43" s="23" t="s">
        <v>2704</v>
      </c>
      <c r="AQ43" s="23" t="b">
        <v>0</v>
      </c>
      <c r="AR43" s="23">
        <v>0.84</v>
      </c>
      <c r="AS43" s="23" t="b">
        <v>0</v>
      </c>
      <c r="AT43" s="23" t="b">
        <v>0</v>
      </c>
      <c r="AU43" s="23" t="b">
        <v>0</v>
      </c>
      <c r="AV43" s="23" t="b">
        <v>0</v>
      </c>
      <c r="AW43" s="23" t="b">
        <v>0</v>
      </c>
      <c r="AX43" s="23" t="b">
        <v>0</v>
      </c>
      <c r="AY43" s="23" t="b">
        <v>0</v>
      </c>
      <c r="AZ43" s="23" t="b">
        <v>0</v>
      </c>
      <c r="BA43" s="23" t="b">
        <v>0</v>
      </c>
      <c r="BB43" s="23" t="b">
        <v>0</v>
      </c>
      <c r="BC43" s="23" t="b">
        <v>0</v>
      </c>
      <c r="BD43" s="23" t="b">
        <v>0</v>
      </c>
      <c r="BG43" s="23" t="s">
        <v>614</v>
      </c>
      <c r="BH43" s="23" t="s">
        <v>2589</v>
      </c>
      <c r="BI43" s="23" t="b">
        <v>1</v>
      </c>
      <c r="BJ43" s="23">
        <v>0.84</v>
      </c>
      <c r="BK43" s="23" t="b">
        <v>0</v>
      </c>
      <c r="BL43" s="23" t="b">
        <v>0</v>
      </c>
      <c r="BM43" s="23" t="b">
        <v>0</v>
      </c>
      <c r="BN43" s="23" t="b">
        <v>1</v>
      </c>
      <c r="BO43" s="23" t="b">
        <v>1</v>
      </c>
      <c r="BP43" s="23" t="b">
        <v>1</v>
      </c>
      <c r="BQ43" s="23" t="b">
        <v>1</v>
      </c>
      <c r="BR43" s="23" t="b">
        <v>1</v>
      </c>
      <c r="BS43" s="23" t="b">
        <v>1</v>
      </c>
      <c r="BT43" s="23" t="b">
        <v>1</v>
      </c>
      <c r="BU43" s="23" t="b">
        <v>1</v>
      </c>
    </row>
    <row r="44" ht="15.75" customHeight="1">
      <c r="A44" s="23" t="s">
        <v>488</v>
      </c>
      <c r="B44" s="23" t="s">
        <v>2555</v>
      </c>
      <c r="C44" s="23" t="b">
        <v>1</v>
      </c>
      <c r="D44" s="23">
        <v>0.8</v>
      </c>
      <c r="E44" s="23" t="b">
        <f t="shared" si="1"/>
        <v>1</v>
      </c>
      <c r="F44" s="23" t="b">
        <v>1</v>
      </c>
      <c r="G44" s="23" t="b">
        <f t="shared" si="2"/>
        <v>1</v>
      </c>
      <c r="H44" s="23" t="b">
        <v>1</v>
      </c>
      <c r="I44" s="23" t="b">
        <f t="shared" si="3"/>
        <v>1</v>
      </c>
      <c r="J44" s="23" t="b">
        <v>1</v>
      </c>
      <c r="K44" s="23" t="b">
        <f t="shared" si="4"/>
        <v>1</v>
      </c>
      <c r="L44" s="23" t="b">
        <v>1</v>
      </c>
      <c r="M44" s="23" t="b">
        <f t="shared" si="5"/>
        <v>1</v>
      </c>
      <c r="N44" s="23" t="b">
        <v>1</v>
      </c>
      <c r="O44" s="23" t="b">
        <f t="shared" si="6"/>
        <v>1</v>
      </c>
      <c r="P44" s="23" t="b">
        <v>1</v>
      </c>
      <c r="Q44" s="23" t="b">
        <f t="shared" si="7"/>
        <v>1</v>
      </c>
      <c r="R44" s="23" t="b">
        <v>1</v>
      </c>
      <c r="S44" s="23" t="b">
        <f t="shared" si="8"/>
        <v>1</v>
      </c>
      <c r="T44" s="23" t="b">
        <v>1</v>
      </c>
      <c r="U44" s="23" t="b">
        <f t="shared" si="9"/>
        <v>1</v>
      </c>
      <c r="V44" s="23" t="b">
        <v>1</v>
      </c>
      <c r="W44" s="23" t="b">
        <f t="shared" si="10"/>
        <v>1</v>
      </c>
      <c r="X44" s="23" t="b">
        <v>1</v>
      </c>
      <c r="Y44" s="23" t="b">
        <f t="shared" si="11"/>
        <v>1</v>
      </c>
      <c r="Z44" s="23" t="b">
        <v>1</v>
      </c>
      <c r="AA44" s="23" t="b">
        <f t="shared" si="12"/>
        <v>0</v>
      </c>
      <c r="AB44" s="23" t="b">
        <v>0</v>
      </c>
      <c r="AC44" s="23" t="b">
        <f t="shared" si="13"/>
        <v>0</v>
      </c>
      <c r="AD44" s="23" t="b">
        <v>0</v>
      </c>
      <c r="AE44" s="23" t="b">
        <f t="shared" si="14"/>
        <v>0</v>
      </c>
      <c r="AF44" s="23" t="b">
        <v>0</v>
      </c>
      <c r="AH44" s="23">
        <v>0.55</v>
      </c>
      <c r="AI44" s="23">
        <f t="shared" si="17"/>
        <v>20</v>
      </c>
      <c r="AJ44" s="23">
        <v>28.0</v>
      </c>
      <c r="AK44" s="23">
        <v>48.0</v>
      </c>
      <c r="AL44" s="23">
        <f t="shared" si="18"/>
        <v>41.66666667</v>
      </c>
      <c r="AO44" s="23" t="s">
        <v>2143</v>
      </c>
      <c r="AP44" s="23" t="s">
        <v>2572</v>
      </c>
      <c r="AQ44" s="23" t="b">
        <v>0</v>
      </c>
      <c r="AR44" s="23">
        <v>0.9</v>
      </c>
      <c r="AS44" s="23" t="b">
        <v>0</v>
      </c>
      <c r="AT44" s="23" t="b">
        <v>0</v>
      </c>
      <c r="AU44" s="23" t="b">
        <v>0</v>
      </c>
      <c r="AV44" s="23" t="b">
        <v>0</v>
      </c>
      <c r="AW44" s="23" t="b">
        <v>0</v>
      </c>
      <c r="AX44" s="23" t="b">
        <v>0</v>
      </c>
      <c r="AY44" s="23" t="b">
        <v>0</v>
      </c>
      <c r="AZ44" s="23" t="b">
        <v>0</v>
      </c>
      <c r="BA44" s="23" t="b">
        <v>0</v>
      </c>
      <c r="BB44" s="23" t="b">
        <v>0</v>
      </c>
      <c r="BC44" s="23" t="b">
        <v>0</v>
      </c>
      <c r="BD44" s="23" t="b">
        <v>0</v>
      </c>
      <c r="BG44" s="23" t="s">
        <v>621</v>
      </c>
      <c r="BH44" s="23" t="s">
        <v>2590</v>
      </c>
      <c r="BI44" s="23" t="b">
        <v>1</v>
      </c>
      <c r="BJ44" s="23">
        <v>0.94</v>
      </c>
      <c r="BK44" s="23" t="b">
        <v>0</v>
      </c>
      <c r="BL44" s="23" t="b">
        <v>1</v>
      </c>
      <c r="BM44" s="23" t="b">
        <v>1</v>
      </c>
      <c r="BN44" s="23" t="b">
        <v>1</v>
      </c>
      <c r="BO44" s="23" t="b">
        <v>1</v>
      </c>
      <c r="BP44" s="23" t="b">
        <v>1</v>
      </c>
      <c r="BQ44" s="23" t="b">
        <v>1</v>
      </c>
      <c r="BR44" s="23" t="b">
        <v>1</v>
      </c>
      <c r="BS44" s="23" t="b">
        <v>1</v>
      </c>
      <c r="BT44" s="23" t="b">
        <v>1</v>
      </c>
      <c r="BU44" s="23" t="b">
        <v>1</v>
      </c>
    </row>
    <row r="45" ht="15.75" customHeight="1">
      <c r="A45" s="23" t="s">
        <v>497</v>
      </c>
      <c r="B45" s="23" t="s">
        <v>2557</v>
      </c>
      <c r="C45" s="23" t="b">
        <v>1</v>
      </c>
      <c r="D45" s="23">
        <v>0.97</v>
      </c>
      <c r="E45" s="23" t="b">
        <f t="shared" si="1"/>
        <v>1</v>
      </c>
      <c r="F45" s="23" t="b">
        <v>1</v>
      </c>
      <c r="G45" s="23" t="b">
        <f t="shared" si="2"/>
        <v>1</v>
      </c>
      <c r="H45" s="23" t="b">
        <v>1</v>
      </c>
      <c r="I45" s="23" t="b">
        <f t="shared" si="3"/>
        <v>1</v>
      </c>
      <c r="J45" s="23" t="b">
        <v>1</v>
      </c>
      <c r="K45" s="23" t="b">
        <f t="shared" si="4"/>
        <v>1</v>
      </c>
      <c r="L45" s="23" t="b">
        <v>1</v>
      </c>
      <c r="M45" s="23" t="b">
        <f t="shared" si="5"/>
        <v>1</v>
      </c>
      <c r="N45" s="23" t="b">
        <v>1</v>
      </c>
      <c r="O45" s="23" t="b">
        <f t="shared" si="6"/>
        <v>1</v>
      </c>
      <c r="P45" s="23" t="b">
        <v>1</v>
      </c>
      <c r="Q45" s="23" t="b">
        <f t="shared" si="7"/>
        <v>1</v>
      </c>
      <c r="R45" s="23" t="b">
        <v>1</v>
      </c>
      <c r="S45" s="23" t="b">
        <f t="shared" si="8"/>
        <v>1</v>
      </c>
      <c r="T45" s="23" t="b">
        <v>1</v>
      </c>
      <c r="U45" s="23" t="b">
        <f t="shared" si="9"/>
        <v>1</v>
      </c>
      <c r="V45" s="23" t="b">
        <v>1</v>
      </c>
      <c r="W45" s="23" t="b">
        <f t="shared" si="10"/>
        <v>1</v>
      </c>
      <c r="X45" s="23" t="b">
        <v>1</v>
      </c>
      <c r="Y45" s="23" t="b">
        <f t="shared" si="11"/>
        <v>1</v>
      </c>
      <c r="Z45" s="23" t="b">
        <v>1</v>
      </c>
      <c r="AA45" s="23" t="b">
        <f t="shared" si="12"/>
        <v>1</v>
      </c>
      <c r="AB45" s="23" t="b">
        <v>1</v>
      </c>
      <c r="AC45" s="23" t="b">
        <f t="shared" si="13"/>
        <v>1</v>
      </c>
      <c r="AD45" s="23" t="b">
        <v>1</v>
      </c>
      <c r="AE45" s="23" t="b">
        <f t="shared" si="14"/>
        <v>1</v>
      </c>
      <c r="AF45" s="23" t="b">
        <v>1</v>
      </c>
      <c r="AH45" s="23">
        <v>0.6</v>
      </c>
      <c r="AI45" s="23">
        <f t="shared" si="17"/>
        <v>24</v>
      </c>
      <c r="AJ45" s="23">
        <v>24.0</v>
      </c>
      <c r="AK45" s="23">
        <v>48.0</v>
      </c>
      <c r="AL45" s="23">
        <f t="shared" si="18"/>
        <v>50</v>
      </c>
      <c r="AO45" s="23" t="s">
        <v>2221</v>
      </c>
      <c r="AP45" s="23" t="s">
        <v>2577</v>
      </c>
      <c r="AQ45" s="23" t="b">
        <v>0</v>
      </c>
      <c r="AR45" s="23">
        <v>0.51</v>
      </c>
      <c r="AS45" s="23" t="b">
        <v>0</v>
      </c>
      <c r="AT45" s="23" t="b">
        <v>0</v>
      </c>
      <c r="AU45" s="23" t="b">
        <v>0</v>
      </c>
      <c r="AV45" s="23" t="b">
        <v>0</v>
      </c>
      <c r="AW45" s="23" t="b">
        <v>0</v>
      </c>
      <c r="AX45" s="23" t="b">
        <v>0</v>
      </c>
      <c r="AY45" s="23" t="b">
        <v>0</v>
      </c>
      <c r="AZ45" s="23" t="b">
        <v>0</v>
      </c>
      <c r="BA45" s="23" t="b">
        <v>0</v>
      </c>
      <c r="BB45" s="23" t="b">
        <v>0</v>
      </c>
      <c r="BC45" s="23" t="b">
        <v>1</v>
      </c>
      <c r="BD45" s="23" t="b">
        <v>1</v>
      </c>
      <c r="BG45" s="23" t="s">
        <v>629</v>
      </c>
      <c r="BH45" s="23" t="s">
        <v>2591</v>
      </c>
      <c r="BI45" s="23" t="b">
        <v>1</v>
      </c>
      <c r="BJ45" s="23">
        <v>1.0</v>
      </c>
      <c r="BK45" s="23" t="b">
        <v>1</v>
      </c>
      <c r="BL45" s="23" t="b">
        <v>1</v>
      </c>
      <c r="BM45" s="23" t="b">
        <v>1</v>
      </c>
      <c r="BN45" s="23" t="b">
        <v>1</v>
      </c>
      <c r="BO45" s="23" t="b">
        <v>1</v>
      </c>
      <c r="BP45" s="23" t="b">
        <v>1</v>
      </c>
      <c r="BQ45" s="23" t="b">
        <v>1</v>
      </c>
      <c r="BR45" s="23" t="b">
        <v>1</v>
      </c>
      <c r="BS45" s="23" t="b">
        <v>1</v>
      </c>
      <c r="BT45" s="23" t="b">
        <v>1</v>
      </c>
      <c r="BU45" s="23" t="b">
        <v>1</v>
      </c>
    </row>
    <row r="46" ht="15.75" customHeight="1">
      <c r="A46" s="23" t="s">
        <v>505</v>
      </c>
      <c r="B46" s="23" t="s">
        <v>2559</v>
      </c>
      <c r="C46" s="23" t="b">
        <v>1</v>
      </c>
      <c r="D46" s="23">
        <v>0.92</v>
      </c>
      <c r="E46" s="23" t="b">
        <f t="shared" si="1"/>
        <v>1</v>
      </c>
      <c r="F46" s="23" t="b">
        <v>1</v>
      </c>
      <c r="G46" s="23" t="b">
        <f t="shared" si="2"/>
        <v>1</v>
      </c>
      <c r="H46" s="23" t="b">
        <v>1</v>
      </c>
      <c r="I46" s="23" t="b">
        <f t="shared" si="3"/>
        <v>1</v>
      </c>
      <c r="J46" s="23" t="b">
        <v>1</v>
      </c>
      <c r="K46" s="23" t="b">
        <f t="shared" si="4"/>
        <v>1</v>
      </c>
      <c r="L46" s="23" t="b">
        <v>1</v>
      </c>
      <c r="M46" s="23" t="b">
        <f t="shared" si="5"/>
        <v>1</v>
      </c>
      <c r="N46" s="23" t="b">
        <v>1</v>
      </c>
      <c r="O46" s="23" t="b">
        <f t="shared" si="6"/>
        <v>1</v>
      </c>
      <c r="P46" s="23" t="b">
        <v>1</v>
      </c>
      <c r="Q46" s="23" t="b">
        <f t="shared" si="7"/>
        <v>1</v>
      </c>
      <c r="R46" s="23" t="b">
        <v>1</v>
      </c>
      <c r="S46" s="23" t="b">
        <f t="shared" si="8"/>
        <v>1</v>
      </c>
      <c r="T46" s="23" t="b">
        <v>1</v>
      </c>
      <c r="U46" s="23" t="b">
        <f t="shared" si="9"/>
        <v>1</v>
      </c>
      <c r="V46" s="23" t="b">
        <v>1</v>
      </c>
      <c r="W46" s="23" t="b">
        <f t="shared" si="10"/>
        <v>1</v>
      </c>
      <c r="X46" s="23" t="b">
        <v>1</v>
      </c>
      <c r="Y46" s="23" t="b">
        <f t="shared" si="11"/>
        <v>1</v>
      </c>
      <c r="Z46" s="23" t="b">
        <v>1</v>
      </c>
      <c r="AA46" s="23" t="b">
        <f t="shared" si="12"/>
        <v>1</v>
      </c>
      <c r="AB46" s="23" t="b">
        <v>1</v>
      </c>
      <c r="AC46" s="23" t="b">
        <f t="shared" si="13"/>
        <v>1</v>
      </c>
      <c r="AD46" s="23" t="b">
        <v>1</v>
      </c>
      <c r="AE46" s="23" t="b">
        <f t="shared" si="14"/>
        <v>0</v>
      </c>
      <c r="AF46" s="23" t="b">
        <v>0</v>
      </c>
      <c r="AO46" s="23" t="s">
        <v>2329</v>
      </c>
      <c r="AP46" s="23" t="s">
        <v>2579</v>
      </c>
      <c r="AQ46" s="23" t="b">
        <v>0</v>
      </c>
      <c r="AR46" s="23">
        <v>0.59</v>
      </c>
      <c r="AS46" s="23" t="b">
        <v>0</v>
      </c>
      <c r="AT46" s="23" t="b">
        <v>0</v>
      </c>
      <c r="AU46" s="23" t="b">
        <v>0</v>
      </c>
      <c r="AV46" s="23" t="b">
        <v>0</v>
      </c>
      <c r="AW46" s="23" t="b">
        <v>0</v>
      </c>
      <c r="AX46" s="23" t="b">
        <v>0</v>
      </c>
      <c r="AY46" s="23" t="b">
        <v>0</v>
      </c>
      <c r="AZ46" s="23" t="b">
        <v>0</v>
      </c>
      <c r="BA46" s="23" t="b">
        <v>0</v>
      </c>
      <c r="BB46" s="23" t="b">
        <v>0</v>
      </c>
      <c r="BC46" s="23" t="b">
        <v>0</v>
      </c>
      <c r="BD46" s="23" t="b">
        <v>1</v>
      </c>
      <c r="BG46" s="23" t="s">
        <v>637</v>
      </c>
      <c r="BH46" s="23" t="s">
        <v>2592</v>
      </c>
      <c r="BI46" s="23" t="b">
        <v>1</v>
      </c>
      <c r="BJ46" s="23">
        <v>0.92</v>
      </c>
      <c r="BK46" s="23" t="b">
        <v>0</v>
      </c>
      <c r="BL46" s="23" t="b">
        <v>1</v>
      </c>
      <c r="BM46" s="23" t="b">
        <v>1</v>
      </c>
      <c r="BN46" s="23" t="b">
        <v>1</v>
      </c>
      <c r="BO46" s="23" t="b">
        <v>1</v>
      </c>
      <c r="BP46" s="23" t="b">
        <v>1</v>
      </c>
      <c r="BQ46" s="23" t="b">
        <v>1</v>
      </c>
      <c r="BR46" s="23" t="b">
        <v>1</v>
      </c>
      <c r="BS46" s="23" t="b">
        <v>1</v>
      </c>
      <c r="BT46" s="23" t="b">
        <v>1</v>
      </c>
      <c r="BU46" s="23" t="b">
        <v>1</v>
      </c>
    </row>
    <row r="47" ht="15.75" customHeight="1">
      <c r="A47" s="23" t="s">
        <v>513</v>
      </c>
      <c r="B47" s="23" t="s">
        <v>2561</v>
      </c>
      <c r="C47" s="23" t="b">
        <v>1</v>
      </c>
      <c r="D47" s="23">
        <v>0.97</v>
      </c>
      <c r="E47" s="23" t="b">
        <f t="shared" si="1"/>
        <v>1</v>
      </c>
      <c r="F47" s="23" t="b">
        <v>1</v>
      </c>
      <c r="G47" s="23" t="b">
        <f t="shared" si="2"/>
        <v>1</v>
      </c>
      <c r="H47" s="23" t="b">
        <v>1</v>
      </c>
      <c r="I47" s="23" t="b">
        <f t="shared" si="3"/>
        <v>1</v>
      </c>
      <c r="J47" s="23" t="b">
        <v>1</v>
      </c>
      <c r="K47" s="23" t="b">
        <f t="shared" si="4"/>
        <v>1</v>
      </c>
      <c r="L47" s="23" t="b">
        <v>1</v>
      </c>
      <c r="M47" s="23" t="b">
        <f t="shared" si="5"/>
        <v>1</v>
      </c>
      <c r="N47" s="23" t="b">
        <v>1</v>
      </c>
      <c r="O47" s="23" t="b">
        <f t="shared" si="6"/>
        <v>1</v>
      </c>
      <c r="P47" s="23" t="b">
        <v>1</v>
      </c>
      <c r="Q47" s="23" t="b">
        <f t="shared" si="7"/>
        <v>1</v>
      </c>
      <c r="R47" s="23" t="b">
        <v>1</v>
      </c>
      <c r="S47" s="23" t="b">
        <f t="shared" si="8"/>
        <v>1</v>
      </c>
      <c r="T47" s="23" t="b">
        <v>1</v>
      </c>
      <c r="U47" s="23" t="b">
        <f t="shared" si="9"/>
        <v>1</v>
      </c>
      <c r="V47" s="23" t="b">
        <v>1</v>
      </c>
      <c r="W47" s="23" t="b">
        <f t="shared" si="10"/>
        <v>1</v>
      </c>
      <c r="X47" s="23" t="b">
        <v>1</v>
      </c>
      <c r="Y47" s="23" t="b">
        <f t="shared" si="11"/>
        <v>1</v>
      </c>
      <c r="Z47" s="23" t="b">
        <v>1</v>
      </c>
      <c r="AA47" s="23" t="b">
        <f t="shared" si="12"/>
        <v>1</v>
      </c>
      <c r="AB47" s="23" t="b">
        <v>1</v>
      </c>
      <c r="AC47" s="23" t="b">
        <f t="shared" si="13"/>
        <v>1</v>
      </c>
      <c r="AD47" s="23" t="b">
        <v>1</v>
      </c>
      <c r="AE47" s="23" t="b">
        <f t="shared" si="14"/>
        <v>1</v>
      </c>
      <c r="AF47" s="23" t="b">
        <v>1</v>
      </c>
      <c r="AO47" s="23" t="s">
        <v>2344</v>
      </c>
      <c r="AP47" s="23" t="s">
        <v>2714</v>
      </c>
      <c r="AQ47" s="23" t="b">
        <v>0</v>
      </c>
      <c r="AR47" s="23">
        <v>0.68</v>
      </c>
      <c r="AS47" s="23" t="b">
        <v>0</v>
      </c>
      <c r="AT47" s="23" t="b">
        <v>0</v>
      </c>
      <c r="AU47" s="23" t="b">
        <v>0</v>
      </c>
      <c r="AV47" s="23" t="b">
        <v>0</v>
      </c>
      <c r="AW47" s="23" t="b">
        <v>0</v>
      </c>
      <c r="AX47" s="23" t="b">
        <v>0</v>
      </c>
      <c r="AY47" s="23" t="b">
        <v>0</v>
      </c>
      <c r="AZ47" s="23" t="b">
        <v>0</v>
      </c>
      <c r="BA47" s="23" t="b">
        <v>0</v>
      </c>
      <c r="BB47" s="23" t="b">
        <v>0</v>
      </c>
      <c r="BC47" s="23" t="b">
        <v>0</v>
      </c>
      <c r="BD47" s="23" t="b">
        <v>0</v>
      </c>
      <c r="BG47" s="23" t="s">
        <v>645</v>
      </c>
      <c r="BH47" s="23" t="s">
        <v>2593</v>
      </c>
      <c r="BI47" s="23" t="b">
        <v>1</v>
      </c>
      <c r="BJ47" s="23">
        <v>0.92</v>
      </c>
      <c r="BK47" s="23" t="b">
        <v>0</v>
      </c>
      <c r="BL47" s="23" t="b">
        <v>1</v>
      </c>
      <c r="BM47" s="23" t="b">
        <v>1</v>
      </c>
      <c r="BN47" s="23" t="b">
        <v>1</v>
      </c>
      <c r="BO47" s="23" t="b">
        <v>1</v>
      </c>
      <c r="BP47" s="23" t="b">
        <v>1</v>
      </c>
      <c r="BQ47" s="23" t="b">
        <v>1</v>
      </c>
      <c r="BR47" s="23" t="b">
        <v>1</v>
      </c>
      <c r="BS47" s="23" t="b">
        <v>1</v>
      </c>
      <c r="BT47" s="23" t="b">
        <v>1</v>
      </c>
      <c r="BU47" s="23" t="b">
        <v>1</v>
      </c>
    </row>
    <row r="48" ht="15.75" customHeight="1">
      <c r="A48" s="23" t="s">
        <v>521</v>
      </c>
      <c r="B48" s="23" t="s">
        <v>2563</v>
      </c>
      <c r="C48" s="23" t="b">
        <v>1</v>
      </c>
      <c r="D48" s="23">
        <v>0.84</v>
      </c>
      <c r="E48" s="23" t="b">
        <f t="shared" si="1"/>
        <v>1</v>
      </c>
      <c r="F48" s="23" t="b">
        <v>1</v>
      </c>
      <c r="G48" s="23" t="b">
        <f t="shared" si="2"/>
        <v>1</v>
      </c>
      <c r="H48" s="23" t="b">
        <v>1</v>
      </c>
      <c r="I48" s="23" t="b">
        <f t="shared" si="3"/>
        <v>1</v>
      </c>
      <c r="J48" s="23" t="b">
        <v>1</v>
      </c>
      <c r="K48" s="23" t="b">
        <f t="shared" si="4"/>
        <v>1</v>
      </c>
      <c r="L48" s="23" t="b">
        <v>1</v>
      </c>
      <c r="M48" s="23" t="b">
        <f t="shared" si="5"/>
        <v>1</v>
      </c>
      <c r="N48" s="23" t="b">
        <v>1</v>
      </c>
      <c r="O48" s="23" t="b">
        <f t="shared" si="6"/>
        <v>1</v>
      </c>
      <c r="P48" s="23" t="b">
        <v>1</v>
      </c>
      <c r="Q48" s="23" t="b">
        <f t="shared" si="7"/>
        <v>1</v>
      </c>
      <c r="R48" s="23" t="b">
        <v>1</v>
      </c>
      <c r="S48" s="23" t="b">
        <f t="shared" si="8"/>
        <v>1</v>
      </c>
      <c r="T48" s="23" t="b">
        <v>1</v>
      </c>
      <c r="U48" s="23" t="b">
        <f t="shared" si="9"/>
        <v>1</v>
      </c>
      <c r="V48" s="23" t="b">
        <v>1</v>
      </c>
      <c r="W48" s="23" t="b">
        <f t="shared" si="10"/>
        <v>1</v>
      </c>
      <c r="X48" s="23" t="b">
        <v>1</v>
      </c>
      <c r="Y48" s="23" t="b">
        <f t="shared" si="11"/>
        <v>1</v>
      </c>
      <c r="Z48" s="23" t="b">
        <v>1</v>
      </c>
      <c r="AA48" s="23" t="b">
        <f t="shared" si="12"/>
        <v>0</v>
      </c>
      <c r="AB48" s="23" t="b">
        <v>0</v>
      </c>
      <c r="AC48" s="23" t="b">
        <f t="shared" si="13"/>
        <v>0</v>
      </c>
      <c r="AD48" s="23" t="b">
        <v>0</v>
      </c>
      <c r="AE48" s="23" t="b">
        <f t="shared" si="14"/>
        <v>0</v>
      </c>
      <c r="AF48" s="23" t="b">
        <v>0</v>
      </c>
      <c r="AO48" s="23" t="s">
        <v>2383</v>
      </c>
      <c r="AP48" s="23" t="s">
        <v>2717</v>
      </c>
      <c r="AQ48" s="23" t="b">
        <v>0</v>
      </c>
      <c r="AR48" s="23">
        <v>0.86</v>
      </c>
      <c r="AS48" s="23" t="b">
        <v>0</v>
      </c>
      <c r="AT48" s="23" t="b">
        <v>0</v>
      </c>
      <c r="AU48" s="23" t="b">
        <v>0</v>
      </c>
      <c r="AV48" s="23" t="b">
        <v>0</v>
      </c>
      <c r="AW48" s="23" t="b">
        <v>0</v>
      </c>
      <c r="AX48" s="23" t="b">
        <v>0</v>
      </c>
      <c r="AY48" s="23" t="b">
        <v>0</v>
      </c>
      <c r="AZ48" s="23" t="b">
        <v>0</v>
      </c>
      <c r="BA48" s="23" t="b">
        <v>0</v>
      </c>
      <c r="BB48" s="23" t="b">
        <v>0</v>
      </c>
      <c r="BC48" s="23" t="b">
        <v>0</v>
      </c>
      <c r="BD48" s="23" t="b">
        <v>0</v>
      </c>
      <c r="BG48" s="23" t="s">
        <v>652</v>
      </c>
      <c r="BH48" s="23" t="s">
        <v>2594</v>
      </c>
      <c r="BI48" s="23" t="b">
        <v>1</v>
      </c>
      <c r="BJ48" s="23">
        <v>0.94</v>
      </c>
      <c r="BK48" s="23" t="b">
        <v>0</v>
      </c>
      <c r="BL48" s="23" t="b">
        <v>1</v>
      </c>
      <c r="BM48" s="23" t="b">
        <v>1</v>
      </c>
      <c r="BN48" s="23" t="b">
        <v>1</v>
      </c>
      <c r="BO48" s="23" t="b">
        <v>1</v>
      </c>
      <c r="BP48" s="23" t="b">
        <v>1</v>
      </c>
      <c r="BQ48" s="23" t="b">
        <v>1</v>
      </c>
      <c r="BR48" s="23" t="b">
        <v>1</v>
      </c>
      <c r="BS48" s="23" t="b">
        <v>1</v>
      </c>
      <c r="BT48" s="23" t="b">
        <v>1</v>
      </c>
      <c r="BU48" s="23" t="b">
        <v>1</v>
      </c>
    </row>
    <row r="49" ht="15.75" customHeight="1">
      <c r="A49" s="23" t="s">
        <v>529</v>
      </c>
      <c r="B49" s="23" t="s">
        <v>2565</v>
      </c>
      <c r="C49" s="23" t="b">
        <v>0</v>
      </c>
      <c r="D49" s="23">
        <v>0.84</v>
      </c>
      <c r="E49" s="23" t="b">
        <f t="shared" si="1"/>
        <v>1</v>
      </c>
      <c r="F49" s="23" t="b">
        <v>0</v>
      </c>
      <c r="G49" s="23" t="b">
        <f t="shared" si="2"/>
        <v>1</v>
      </c>
      <c r="H49" s="23" t="b">
        <v>0</v>
      </c>
      <c r="I49" s="23" t="b">
        <f t="shared" si="3"/>
        <v>1</v>
      </c>
      <c r="J49" s="23" t="b">
        <v>0</v>
      </c>
      <c r="K49" s="23" t="b">
        <f t="shared" si="4"/>
        <v>1</v>
      </c>
      <c r="L49" s="23" t="b">
        <v>0</v>
      </c>
      <c r="M49" s="23" t="b">
        <f t="shared" si="5"/>
        <v>1</v>
      </c>
      <c r="N49" s="23" t="b">
        <v>0</v>
      </c>
      <c r="O49" s="23" t="b">
        <f t="shared" si="6"/>
        <v>1</v>
      </c>
      <c r="P49" s="23" t="b">
        <v>0</v>
      </c>
      <c r="Q49" s="23" t="b">
        <f t="shared" si="7"/>
        <v>1</v>
      </c>
      <c r="R49" s="23" t="b">
        <v>0</v>
      </c>
      <c r="S49" s="23" t="b">
        <f t="shared" si="8"/>
        <v>1</v>
      </c>
      <c r="T49" s="23" t="b">
        <v>0</v>
      </c>
      <c r="U49" s="23" t="b">
        <f t="shared" si="9"/>
        <v>1</v>
      </c>
      <c r="V49" s="23" t="b">
        <v>0</v>
      </c>
      <c r="W49" s="23" t="b">
        <f t="shared" si="10"/>
        <v>1</v>
      </c>
      <c r="X49" s="23" t="b">
        <v>0</v>
      </c>
      <c r="Y49" s="23" t="b">
        <f t="shared" si="11"/>
        <v>1</v>
      </c>
      <c r="Z49" s="23" t="b">
        <v>0</v>
      </c>
      <c r="AA49" s="23" t="b">
        <f t="shared" si="12"/>
        <v>0</v>
      </c>
      <c r="AB49" s="23" t="b">
        <v>1</v>
      </c>
      <c r="AC49" s="23" t="b">
        <f t="shared" si="13"/>
        <v>0</v>
      </c>
      <c r="AD49" s="23" t="b">
        <v>1</v>
      </c>
      <c r="AE49" s="23" t="b">
        <f t="shared" si="14"/>
        <v>0</v>
      </c>
      <c r="AF49" s="23" t="b">
        <v>1</v>
      </c>
      <c r="AH49" s="17" t="s">
        <v>2576</v>
      </c>
      <c r="AO49" s="23" t="s">
        <v>2451</v>
      </c>
      <c r="AP49" s="23" t="s">
        <v>2721</v>
      </c>
      <c r="AQ49" s="23" t="b">
        <v>0</v>
      </c>
      <c r="AR49" s="23">
        <v>0.42</v>
      </c>
      <c r="AS49" s="23" t="b">
        <v>0</v>
      </c>
      <c r="AT49" s="23" t="b">
        <v>0</v>
      </c>
      <c r="AU49" s="23" t="b">
        <v>0</v>
      </c>
      <c r="AV49" s="23" t="b">
        <v>0</v>
      </c>
      <c r="AW49" s="23" t="b">
        <v>0</v>
      </c>
      <c r="AX49" s="23" t="b">
        <v>0</v>
      </c>
      <c r="AY49" s="23" t="b">
        <v>0</v>
      </c>
      <c r="AZ49" s="23" t="b">
        <v>0</v>
      </c>
      <c r="BA49" s="23" t="b">
        <v>1</v>
      </c>
      <c r="BB49" s="23" t="b">
        <v>1</v>
      </c>
      <c r="BC49" s="23" t="b">
        <v>1</v>
      </c>
      <c r="BD49" s="23" t="b">
        <v>1</v>
      </c>
      <c r="BG49" s="23" t="s">
        <v>660</v>
      </c>
      <c r="BH49" s="23" t="s">
        <v>2595</v>
      </c>
      <c r="BI49" s="23" t="b">
        <v>1</v>
      </c>
      <c r="BJ49" s="23">
        <v>0.92</v>
      </c>
      <c r="BK49" s="23" t="b">
        <v>0</v>
      </c>
      <c r="BL49" s="23" t="b">
        <v>1</v>
      </c>
      <c r="BM49" s="23" t="b">
        <v>1</v>
      </c>
      <c r="BN49" s="23" t="b">
        <v>1</v>
      </c>
      <c r="BO49" s="23" t="b">
        <v>1</v>
      </c>
      <c r="BP49" s="23" t="b">
        <v>1</v>
      </c>
      <c r="BQ49" s="23" t="b">
        <v>1</v>
      </c>
      <c r="BR49" s="23" t="b">
        <v>1</v>
      </c>
      <c r="BS49" s="23" t="b">
        <v>1</v>
      </c>
      <c r="BT49" s="23" t="b">
        <v>1</v>
      </c>
      <c r="BU49" s="23" t="b">
        <v>1</v>
      </c>
    </row>
    <row r="50" ht="15.75" customHeight="1">
      <c r="A50" s="23" t="s">
        <v>537</v>
      </c>
      <c r="B50" s="23" t="s">
        <v>2567</v>
      </c>
      <c r="C50" s="23" t="b">
        <v>1</v>
      </c>
      <c r="D50" s="23">
        <v>0.96</v>
      </c>
      <c r="E50" s="23" t="b">
        <f t="shared" si="1"/>
        <v>1</v>
      </c>
      <c r="F50" s="23" t="b">
        <v>1</v>
      </c>
      <c r="G50" s="23" t="b">
        <f t="shared" si="2"/>
        <v>1</v>
      </c>
      <c r="H50" s="23" t="b">
        <v>1</v>
      </c>
      <c r="I50" s="23" t="b">
        <f t="shared" si="3"/>
        <v>1</v>
      </c>
      <c r="J50" s="23" t="b">
        <v>1</v>
      </c>
      <c r="K50" s="23" t="b">
        <f t="shared" si="4"/>
        <v>1</v>
      </c>
      <c r="L50" s="23" t="b">
        <v>1</v>
      </c>
      <c r="M50" s="23" t="b">
        <f t="shared" si="5"/>
        <v>1</v>
      </c>
      <c r="N50" s="23" t="b">
        <v>1</v>
      </c>
      <c r="O50" s="23" t="b">
        <f t="shared" si="6"/>
        <v>1</v>
      </c>
      <c r="P50" s="23" t="b">
        <v>1</v>
      </c>
      <c r="Q50" s="23" t="b">
        <f t="shared" si="7"/>
        <v>1</v>
      </c>
      <c r="R50" s="23" t="b">
        <v>1</v>
      </c>
      <c r="S50" s="23" t="b">
        <f t="shared" si="8"/>
        <v>1</v>
      </c>
      <c r="T50" s="23" t="b">
        <v>1</v>
      </c>
      <c r="U50" s="23" t="b">
        <f t="shared" si="9"/>
        <v>1</v>
      </c>
      <c r="V50" s="23" t="b">
        <v>1</v>
      </c>
      <c r="W50" s="23" t="b">
        <f t="shared" si="10"/>
        <v>1</v>
      </c>
      <c r="X50" s="23" t="b">
        <v>1</v>
      </c>
      <c r="Y50" s="23" t="b">
        <f t="shared" si="11"/>
        <v>1</v>
      </c>
      <c r="Z50" s="23" t="b">
        <v>1</v>
      </c>
      <c r="AA50" s="23" t="b">
        <f t="shared" si="12"/>
        <v>1</v>
      </c>
      <c r="AB50" s="23" t="b">
        <v>1</v>
      </c>
      <c r="AC50" s="23" t="b">
        <f t="shared" si="13"/>
        <v>1</v>
      </c>
      <c r="AD50" s="23" t="b">
        <v>1</v>
      </c>
      <c r="AE50" s="23" t="b">
        <f t="shared" si="14"/>
        <v>1</v>
      </c>
      <c r="AF50" s="23" t="b">
        <v>1</v>
      </c>
      <c r="AI50" s="23" t="s">
        <v>2505</v>
      </c>
      <c r="AJ50" s="23" t="s">
        <v>2506</v>
      </c>
      <c r="AK50" s="23" t="s">
        <v>2507</v>
      </c>
      <c r="AL50" s="23" t="s">
        <v>2508</v>
      </c>
      <c r="AO50" s="23" t="s">
        <v>2456</v>
      </c>
      <c r="AP50" s="23" t="s">
        <v>2722</v>
      </c>
      <c r="AQ50" s="23" t="b">
        <v>0</v>
      </c>
      <c r="AR50" s="23">
        <v>0.87</v>
      </c>
      <c r="AS50" s="23" t="b">
        <v>0</v>
      </c>
      <c r="AT50" s="23" t="b">
        <v>0</v>
      </c>
      <c r="AU50" s="23" t="b">
        <v>0</v>
      </c>
      <c r="AV50" s="23" t="b">
        <v>0</v>
      </c>
      <c r="AW50" s="23" t="b">
        <v>0</v>
      </c>
      <c r="AX50" s="23" t="b">
        <v>0</v>
      </c>
      <c r="AY50" s="23" t="b">
        <v>0</v>
      </c>
      <c r="AZ50" s="23" t="b">
        <v>0</v>
      </c>
      <c r="BA50" s="23" t="b">
        <v>0</v>
      </c>
      <c r="BB50" s="23" t="b">
        <v>0</v>
      </c>
      <c r="BC50" s="23" t="b">
        <v>0</v>
      </c>
      <c r="BD50" s="23" t="b">
        <v>0</v>
      </c>
      <c r="BG50" s="23" t="s">
        <v>668</v>
      </c>
      <c r="BH50" s="23" t="s">
        <v>2596</v>
      </c>
      <c r="BI50" s="23" t="b">
        <v>1</v>
      </c>
      <c r="BJ50" s="23">
        <v>0.9</v>
      </c>
      <c r="BK50" s="23" t="b">
        <v>0</v>
      </c>
      <c r="BL50" s="23" t="b">
        <v>1</v>
      </c>
      <c r="BM50" s="23" t="b">
        <v>1</v>
      </c>
      <c r="BN50" s="23" t="b">
        <v>1</v>
      </c>
      <c r="BO50" s="23" t="b">
        <v>1</v>
      </c>
      <c r="BP50" s="23" t="b">
        <v>1</v>
      </c>
      <c r="BQ50" s="23" t="b">
        <v>1</v>
      </c>
      <c r="BR50" s="23" t="b">
        <v>1</v>
      </c>
      <c r="BS50" s="23" t="b">
        <v>1</v>
      </c>
      <c r="BT50" s="23" t="b">
        <v>1</v>
      </c>
      <c r="BU50" s="23" t="b">
        <v>1</v>
      </c>
    </row>
    <row r="51" ht="15.75" customHeight="1">
      <c r="A51" s="23" t="s">
        <v>545</v>
      </c>
      <c r="B51" s="23" t="s">
        <v>2569</v>
      </c>
      <c r="C51" s="23" t="b">
        <v>1</v>
      </c>
      <c r="D51" s="23">
        <v>1.0</v>
      </c>
      <c r="E51" s="23" t="b">
        <f t="shared" si="1"/>
        <v>1</v>
      </c>
      <c r="F51" s="23" t="b">
        <v>1</v>
      </c>
      <c r="G51" s="23" t="b">
        <f t="shared" si="2"/>
        <v>1</v>
      </c>
      <c r="H51" s="23" t="b">
        <v>1</v>
      </c>
      <c r="I51" s="23" t="b">
        <f t="shared" si="3"/>
        <v>1</v>
      </c>
      <c r="J51" s="23" t="b">
        <v>1</v>
      </c>
      <c r="K51" s="23" t="b">
        <f t="shared" si="4"/>
        <v>1</v>
      </c>
      <c r="L51" s="23" t="b">
        <v>1</v>
      </c>
      <c r="M51" s="23" t="b">
        <f t="shared" si="5"/>
        <v>1</v>
      </c>
      <c r="N51" s="23" t="b">
        <v>1</v>
      </c>
      <c r="O51" s="23" t="b">
        <f t="shared" si="6"/>
        <v>1</v>
      </c>
      <c r="P51" s="23" t="b">
        <v>1</v>
      </c>
      <c r="Q51" s="23" t="b">
        <f t="shared" si="7"/>
        <v>1</v>
      </c>
      <c r="R51" s="23" t="b">
        <v>1</v>
      </c>
      <c r="S51" s="23" t="b">
        <f t="shared" si="8"/>
        <v>1</v>
      </c>
      <c r="T51" s="23" t="b">
        <v>1</v>
      </c>
      <c r="U51" s="23" t="b">
        <f t="shared" si="9"/>
        <v>1</v>
      </c>
      <c r="V51" s="23" t="b">
        <v>1</v>
      </c>
      <c r="W51" s="23" t="b">
        <f t="shared" si="10"/>
        <v>1</v>
      </c>
      <c r="X51" s="23" t="b">
        <v>1</v>
      </c>
      <c r="Y51" s="23" t="b">
        <f t="shared" si="11"/>
        <v>1</v>
      </c>
      <c r="Z51" s="23" t="b">
        <v>1</v>
      </c>
      <c r="AA51" s="23" t="b">
        <f t="shared" si="12"/>
        <v>1</v>
      </c>
      <c r="AB51" s="23" t="b">
        <v>1</v>
      </c>
      <c r="AC51" s="23" t="b">
        <f t="shared" si="13"/>
        <v>1</v>
      </c>
      <c r="AD51" s="23" t="b">
        <v>1</v>
      </c>
      <c r="AE51" s="23" t="b">
        <f t="shared" si="14"/>
        <v>1</v>
      </c>
      <c r="AF51" s="23" t="b">
        <v>1</v>
      </c>
      <c r="AH51" s="23">
        <v>0.95</v>
      </c>
      <c r="AI51" s="23">
        <f t="shared" ref="AI51:AI61" si="19">AK51-AJ51</f>
        <v>19</v>
      </c>
      <c r="AJ51" s="23">
        <v>155.0</v>
      </c>
      <c r="AK51" s="23">
        <v>174.0</v>
      </c>
      <c r="AL51" s="23">
        <f t="shared" ref="AL51:AL61" si="20">AI51/AK51*100</f>
        <v>10.91954023</v>
      </c>
      <c r="BG51" s="23" t="s">
        <v>684</v>
      </c>
      <c r="BH51" s="23" t="s">
        <v>2597</v>
      </c>
      <c r="BI51" s="23" t="b">
        <v>1</v>
      </c>
      <c r="BJ51" s="23">
        <v>0.78</v>
      </c>
      <c r="BK51" s="23" t="b">
        <v>0</v>
      </c>
      <c r="BL51" s="23" t="b">
        <v>0</v>
      </c>
      <c r="BM51" s="23" t="b">
        <v>0</v>
      </c>
      <c r="BN51" s="23" t="b">
        <v>0</v>
      </c>
      <c r="BO51" s="23" t="b">
        <v>1</v>
      </c>
      <c r="BP51" s="23" t="b">
        <v>1</v>
      </c>
      <c r="BQ51" s="23" t="b">
        <v>1</v>
      </c>
      <c r="BR51" s="23" t="b">
        <v>1</v>
      </c>
      <c r="BS51" s="23" t="b">
        <v>1</v>
      </c>
      <c r="BT51" s="23" t="b">
        <v>1</v>
      </c>
      <c r="BU51" s="23" t="b">
        <v>1</v>
      </c>
    </row>
    <row r="52" ht="15.75" customHeight="1">
      <c r="A52" s="23" t="s">
        <v>554</v>
      </c>
      <c r="B52" s="23" t="s">
        <v>2571</v>
      </c>
      <c r="C52" s="23" t="b">
        <v>1</v>
      </c>
      <c r="D52" s="23">
        <v>1.0</v>
      </c>
      <c r="E52" s="23" t="b">
        <f t="shared" si="1"/>
        <v>1</v>
      </c>
      <c r="F52" s="23" t="b">
        <v>1</v>
      </c>
      <c r="G52" s="23" t="b">
        <f t="shared" si="2"/>
        <v>1</v>
      </c>
      <c r="H52" s="23" t="b">
        <v>1</v>
      </c>
      <c r="I52" s="23" t="b">
        <f t="shared" si="3"/>
        <v>1</v>
      </c>
      <c r="J52" s="23" t="b">
        <v>1</v>
      </c>
      <c r="K52" s="23" t="b">
        <f t="shared" si="4"/>
        <v>1</v>
      </c>
      <c r="L52" s="23" t="b">
        <v>1</v>
      </c>
      <c r="M52" s="23" t="b">
        <f t="shared" si="5"/>
        <v>1</v>
      </c>
      <c r="N52" s="23" t="b">
        <v>1</v>
      </c>
      <c r="O52" s="23" t="b">
        <f t="shared" si="6"/>
        <v>1</v>
      </c>
      <c r="P52" s="23" t="b">
        <v>1</v>
      </c>
      <c r="Q52" s="23" t="b">
        <f t="shared" si="7"/>
        <v>1</v>
      </c>
      <c r="R52" s="23" t="b">
        <v>1</v>
      </c>
      <c r="S52" s="23" t="b">
        <f t="shared" si="8"/>
        <v>1</v>
      </c>
      <c r="T52" s="23" t="b">
        <v>1</v>
      </c>
      <c r="U52" s="23" t="b">
        <f t="shared" si="9"/>
        <v>1</v>
      </c>
      <c r="V52" s="23" t="b">
        <v>1</v>
      </c>
      <c r="W52" s="23" t="b">
        <f t="shared" si="10"/>
        <v>1</v>
      </c>
      <c r="X52" s="23" t="b">
        <v>1</v>
      </c>
      <c r="Y52" s="23" t="b">
        <f t="shared" si="11"/>
        <v>1</v>
      </c>
      <c r="Z52" s="23" t="b">
        <v>1</v>
      </c>
      <c r="AA52" s="23" t="b">
        <f t="shared" si="12"/>
        <v>1</v>
      </c>
      <c r="AB52" s="23" t="b">
        <v>1</v>
      </c>
      <c r="AC52" s="23" t="b">
        <f t="shared" si="13"/>
        <v>1</v>
      </c>
      <c r="AD52" s="23" t="b">
        <v>1</v>
      </c>
      <c r="AE52" s="23" t="b">
        <f t="shared" si="14"/>
        <v>1</v>
      </c>
      <c r="AF52" s="23" t="b">
        <v>1</v>
      </c>
      <c r="AH52" s="23">
        <v>0.9</v>
      </c>
      <c r="AI52" s="23">
        <f t="shared" si="19"/>
        <v>45</v>
      </c>
      <c r="AJ52" s="23">
        <v>129.0</v>
      </c>
      <c r="AK52" s="23">
        <v>174.0</v>
      </c>
      <c r="AL52" s="23">
        <f t="shared" si="20"/>
        <v>25.86206897</v>
      </c>
      <c r="BG52" s="23" t="s">
        <v>691</v>
      </c>
      <c r="BH52" s="23" t="s">
        <v>2598</v>
      </c>
      <c r="BI52" s="23" t="b">
        <v>1</v>
      </c>
      <c r="BJ52" s="23">
        <v>0.9</v>
      </c>
      <c r="BK52" s="23" t="b">
        <v>0</v>
      </c>
      <c r="BL52" s="23" t="b">
        <v>1</v>
      </c>
      <c r="BM52" s="23" t="b">
        <v>1</v>
      </c>
      <c r="BN52" s="23" t="b">
        <v>1</v>
      </c>
      <c r="BO52" s="23" t="b">
        <v>1</v>
      </c>
      <c r="BP52" s="23" t="b">
        <v>1</v>
      </c>
      <c r="BQ52" s="23" t="b">
        <v>1</v>
      </c>
      <c r="BR52" s="23" t="b">
        <v>1</v>
      </c>
      <c r="BS52" s="23" t="b">
        <v>1</v>
      </c>
      <c r="BT52" s="23" t="b">
        <v>1</v>
      </c>
      <c r="BU52" s="23" t="b">
        <v>1</v>
      </c>
    </row>
    <row r="53" ht="15.75" customHeight="1">
      <c r="A53" s="23" t="s">
        <v>562</v>
      </c>
      <c r="B53" s="23" t="s">
        <v>2573</v>
      </c>
      <c r="C53" s="23" t="b">
        <v>1</v>
      </c>
      <c r="D53" s="23">
        <v>0.6</v>
      </c>
      <c r="E53" s="23" t="b">
        <f t="shared" si="1"/>
        <v>1</v>
      </c>
      <c r="F53" s="23" t="b">
        <v>1</v>
      </c>
      <c r="G53" s="23" t="b">
        <f t="shared" si="2"/>
        <v>1</v>
      </c>
      <c r="H53" s="23" t="b">
        <v>1</v>
      </c>
      <c r="I53" s="23" t="b">
        <f t="shared" si="3"/>
        <v>1</v>
      </c>
      <c r="J53" s="23" t="b">
        <v>1</v>
      </c>
      <c r="K53" s="23" t="b">
        <f t="shared" si="4"/>
        <v>1</v>
      </c>
      <c r="L53" s="23" t="b">
        <v>1</v>
      </c>
      <c r="M53" s="23" t="b">
        <f t="shared" si="5"/>
        <v>1</v>
      </c>
      <c r="N53" s="23" t="b">
        <v>1</v>
      </c>
      <c r="O53" s="23" t="b">
        <f t="shared" si="6"/>
        <v>1</v>
      </c>
      <c r="P53" s="23" t="b">
        <v>1</v>
      </c>
      <c r="Q53" s="23" t="b">
        <f t="shared" si="7"/>
        <v>1</v>
      </c>
      <c r="R53" s="23" t="b">
        <v>1</v>
      </c>
      <c r="S53" s="23" t="b">
        <f t="shared" si="8"/>
        <v>0</v>
      </c>
      <c r="T53" s="23" t="b">
        <v>0</v>
      </c>
      <c r="U53" s="23" t="b">
        <f t="shared" si="9"/>
        <v>0</v>
      </c>
      <c r="V53" s="23" t="b">
        <v>0</v>
      </c>
      <c r="W53" s="23" t="b">
        <f t="shared" si="10"/>
        <v>0</v>
      </c>
      <c r="X53" s="23" t="b">
        <v>0</v>
      </c>
      <c r="Y53" s="23" t="b">
        <f t="shared" si="11"/>
        <v>0</v>
      </c>
      <c r="Z53" s="23" t="b">
        <v>0</v>
      </c>
      <c r="AA53" s="23" t="b">
        <f t="shared" si="12"/>
        <v>0</v>
      </c>
      <c r="AB53" s="23" t="b">
        <v>0</v>
      </c>
      <c r="AC53" s="23" t="b">
        <f t="shared" si="13"/>
        <v>0</v>
      </c>
      <c r="AD53" s="23" t="b">
        <v>0</v>
      </c>
      <c r="AE53" s="23" t="b">
        <f t="shared" si="14"/>
        <v>0</v>
      </c>
      <c r="AF53" s="23" t="b">
        <v>0</v>
      </c>
      <c r="AH53" s="23">
        <v>0.85</v>
      </c>
      <c r="AI53" s="23">
        <f t="shared" si="19"/>
        <v>61</v>
      </c>
      <c r="AJ53" s="23">
        <v>113.0</v>
      </c>
      <c r="AK53" s="23">
        <v>174.0</v>
      </c>
      <c r="AL53" s="23">
        <f t="shared" si="20"/>
        <v>35.05747126</v>
      </c>
      <c r="BG53" s="23" t="s">
        <v>705</v>
      </c>
      <c r="BH53" s="23" t="s">
        <v>2599</v>
      </c>
      <c r="BI53" s="23" t="b">
        <v>1</v>
      </c>
      <c r="BJ53" s="23">
        <v>0.78</v>
      </c>
      <c r="BK53" s="23" t="b">
        <v>0</v>
      </c>
      <c r="BL53" s="23" t="b">
        <v>0</v>
      </c>
      <c r="BM53" s="23" t="b">
        <v>0</v>
      </c>
      <c r="BN53" s="23" t="b">
        <v>0</v>
      </c>
      <c r="BO53" s="23" t="b">
        <v>1</v>
      </c>
      <c r="BP53" s="23" t="b">
        <v>1</v>
      </c>
      <c r="BQ53" s="23" t="b">
        <v>1</v>
      </c>
      <c r="BR53" s="23" t="b">
        <v>1</v>
      </c>
      <c r="BS53" s="23" t="b">
        <v>1</v>
      </c>
      <c r="BT53" s="23" t="b">
        <v>1</v>
      </c>
      <c r="BU53" s="23" t="b">
        <v>1</v>
      </c>
    </row>
    <row r="54" ht="15.75" customHeight="1">
      <c r="A54" s="23" t="s">
        <v>569</v>
      </c>
      <c r="B54" s="23" t="s">
        <v>2575</v>
      </c>
      <c r="C54" s="23" t="b">
        <v>1</v>
      </c>
      <c r="D54" s="23">
        <v>1.0</v>
      </c>
      <c r="E54" s="23" t="b">
        <f t="shared" si="1"/>
        <v>1</v>
      </c>
      <c r="F54" s="23" t="b">
        <v>1</v>
      </c>
      <c r="G54" s="23" t="b">
        <f t="shared" si="2"/>
        <v>1</v>
      </c>
      <c r="H54" s="23" t="b">
        <v>1</v>
      </c>
      <c r="I54" s="23" t="b">
        <f t="shared" si="3"/>
        <v>1</v>
      </c>
      <c r="J54" s="23" t="b">
        <v>1</v>
      </c>
      <c r="K54" s="23" t="b">
        <f t="shared" si="4"/>
        <v>1</v>
      </c>
      <c r="L54" s="23" t="b">
        <v>1</v>
      </c>
      <c r="M54" s="23" t="b">
        <f t="shared" si="5"/>
        <v>1</v>
      </c>
      <c r="N54" s="23" t="b">
        <v>1</v>
      </c>
      <c r="O54" s="23" t="b">
        <f t="shared" si="6"/>
        <v>1</v>
      </c>
      <c r="P54" s="23" t="b">
        <v>1</v>
      </c>
      <c r="Q54" s="23" t="b">
        <f t="shared" si="7"/>
        <v>1</v>
      </c>
      <c r="R54" s="23" t="b">
        <v>1</v>
      </c>
      <c r="S54" s="23" t="b">
        <f t="shared" si="8"/>
        <v>1</v>
      </c>
      <c r="T54" s="23" t="b">
        <v>1</v>
      </c>
      <c r="U54" s="23" t="b">
        <f t="shared" si="9"/>
        <v>1</v>
      </c>
      <c r="V54" s="23" t="b">
        <v>1</v>
      </c>
      <c r="W54" s="23" t="b">
        <f t="shared" si="10"/>
        <v>1</v>
      </c>
      <c r="X54" s="23" t="b">
        <v>1</v>
      </c>
      <c r="Y54" s="23" t="b">
        <f t="shared" si="11"/>
        <v>1</v>
      </c>
      <c r="Z54" s="23" t="b">
        <v>1</v>
      </c>
      <c r="AA54" s="23" t="b">
        <f t="shared" si="12"/>
        <v>1</v>
      </c>
      <c r="AB54" s="23" t="b">
        <v>1</v>
      </c>
      <c r="AC54" s="23" t="b">
        <f t="shared" si="13"/>
        <v>1</v>
      </c>
      <c r="AD54" s="23" t="b">
        <v>1</v>
      </c>
      <c r="AE54" s="23" t="b">
        <f t="shared" si="14"/>
        <v>1</v>
      </c>
      <c r="AF54" s="23" t="b">
        <v>1</v>
      </c>
      <c r="AH54" s="23">
        <v>0.8</v>
      </c>
      <c r="AI54" s="23">
        <f t="shared" si="19"/>
        <v>78</v>
      </c>
      <c r="AJ54" s="23">
        <v>96.0</v>
      </c>
      <c r="AK54" s="23">
        <v>174.0</v>
      </c>
      <c r="AL54" s="23">
        <f t="shared" si="20"/>
        <v>44.82758621</v>
      </c>
      <c r="BG54" s="23" t="s">
        <v>713</v>
      </c>
      <c r="BH54" s="23" t="s">
        <v>2521</v>
      </c>
      <c r="BI54" s="23" t="b">
        <v>1</v>
      </c>
      <c r="BJ54" s="23">
        <v>0.85</v>
      </c>
      <c r="BK54" s="23" t="b">
        <v>0</v>
      </c>
      <c r="BL54" s="23" t="b">
        <v>0</v>
      </c>
      <c r="BM54" s="23" t="b">
        <v>1</v>
      </c>
      <c r="BN54" s="23" t="b">
        <v>1</v>
      </c>
      <c r="BO54" s="23" t="b">
        <v>1</v>
      </c>
      <c r="BP54" s="23" t="b">
        <v>1</v>
      </c>
      <c r="BQ54" s="23" t="b">
        <v>1</v>
      </c>
      <c r="BR54" s="23" t="b">
        <v>1</v>
      </c>
      <c r="BS54" s="23" t="b">
        <v>1</v>
      </c>
      <c r="BT54" s="23" t="b">
        <v>1</v>
      </c>
      <c r="BU54" s="23" t="b">
        <v>1</v>
      </c>
    </row>
    <row r="55" ht="15.75" customHeight="1">
      <c r="A55" s="23" t="s">
        <v>575</v>
      </c>
      <c r="B55" s="23" t="s">
        <v>2578</v>
      </c>
      <c r="C55" s="23" t="b">
        <v>1</v>
      </c>
      <c r="D55" s="23">
        <v>0.6</v>
      </c>
      <c r="E55" s="23" t="b">
        <f t="shared" si="1"/>
        <v>1</v>
      </c>
      <c r="F55" s="23" t="b">
        <v>1</v>
      </c>
      <c r="G55" s="23" t="b">
        <f t="shared" si="2"/>
        <v>1</v>
      </c>
      <c r="H55" s="23" t="b">
        <v>1</v>
      </c>
      <c r="I55" s="23" t="b">
        <f t="shared" si="3"/>
        <v>1</v>
      </c>
      <c r="J55" s="23" t="b">
        <v>1</v>
      </c>
      <c r="K55" s="23" t="b">
        <f t="shared" si="4"/>
        <v>1</v>
      </c>
      <c r="L55" s="23" t="b">
        <v>1</v>
      </c>
      <c r="M55" s="23" t="b">
        <f t="shared" si="5"/>
        <v>1</v>
      </c>
      <c r="N55" s="23" t="b">
        <v>1</v>
      </c>
      <c r="O55" s="23" t="b">
        <f t="shared" si="6"/>
        <v>1</v>
      </c>
      <c r="P55" s="23" t="b">
        <v>1</v>
      </c>
      <c r="Q55" s="23" t="b">
        <f t="shared" si="7"/>
        <v>1</v>
      </c>
      <c r="R55" s="23" t="b">
        <v>1</v>
      </c>
      <c r="S55" s="23" t="b">
        <f t="shared" si="8"/>
        <v>0</v>
      </c>
      <c r="T55" s="23" t="b">
        <v>0</v>
      </c>
      <c r="U55" s="23" t="b">
        <f t="shared" si="9"/>
        <v>0</v>
      </c>
      <c r="V55" s="23" t="b">
        <v>0</v>
      </c>
      <c r="W55" s="23" t="b">
        <f t="shared" si="10"/>
        <v>0</v>
      </c>
      <c r="X55" s="23" t="b">
        <v>0</v>
      </c>
      <c r="Y55" s="23" t="b">
        <f t="shared" si="11"/>
        <v>0</v>
      </c>
      <c r="Z55" s="23" t="b">
        <v>0</v>
      </c>
      <c r="AA55" s="23" t="b">
        <f t="shared" si="12"/>
        <v>0</v>
      </c>
      <c r="AB55" s="23" t="b">
        <v>0</v>
      </c>
      <c r="AC55" s="23" t="b">
        <f t="shared" si="13"/>
        <v>0</v>
      </c>
      <c r="AD55" s="23" t="b">
        <v>0</v>
      </c>
      <c r="AE55" s="23" t="b">
        <f t="shared" si="14"/>
        <v>0</v>
      </c>
      <c r="AF55" s="23" t="b">
        <v>0</v>
      </c>
      <c r="AH55" s="23">
        <v>0.75</v>
      </c>
      <c r="AI55" s="23">
        <f t="shared" si="19"/>
        <v>85</v>
      </c>
      <c r="AJ55" s="23">
        <v>89.0</v>
      </c>
      <c r="AK55" s="23">
        <v>174.0</v>
      </c>
      <c r="AL55" s="23">
        <f t="shared" si="20"/>
        <v>48.85057471</v>
      </c>
      <c r="BG55" s="23" t="s">
        <v>721</v>
      </c>
      <c r="BH55" s="23" t="s">
        <v>2523</v>
      </c>
      <c r="BI55" s="23" t="b">
        <v>1</v>
      </c>
      <c r="BJ55" s="23">
        <v>0.92</v>
      </c>
      <c r="BK55" s="23" t="b">
        <v>0</v>
      </c>
      <c r="BL55" s="23" t="b">
        <v>1</v>
      </c>
      <c r="BM55" s="23" t="b">
        <v>1</v>
      </c>
      <c r="BN55" s="23" t="b">
        <v>1</v>
      </c>
      <c r="BO55" s="23" t="b">
        <v>1</v>
      </c>
      <c r="BP55" s="23" t="b">
        <v>1</v>
      </c>
      <c r="BQ55" s="23" t="b">
        <v>1</v>
      </c>
      <c r="BR55" s="23" t="b">
        <v>1</v>
      </c>
      <c r="BS55" s="23" t="b">
        <v>1</v>
      </c>
      <c r="BT55" s="23" t="b">
        <v>1</v>
      </c>
      <c r="BU55" s="23" t="b">
        <v>1</v>
      </c>
    </row>
    <row r="56" ht="15.75" customHeight="1">
      <c r="A56" s="23" t="s">
        <v>580</v>
      </c>
      <c r="B56" s="23" t="s">
        <v>2580</v>
      </c>
      <c r="C56" s="23" t="b">
        <v>1</v>
      </c>
      <c r="D56" s="23">
        <v>0.6</v>
      </c>
      <c r="E56" s="23" t="b">
        <f t="shared" si="1"/>
        <v>1</v>
      </c>
      <c r="F56" s="23" t="b">
        <v>1</v>
      </c>
      <c r="G56" s="23" t="b">
        <f t="shared" si="2"/>
        <v>1</v>
      </c>
      <c r="H56" s="23" t="b">
        <v>1</v>
      </c>
      <c r="I56" s="23" t="b">
        <f t="shared" si="3"/>
        <v>1</v>
      </c>
      <c r="J56" s="23" t="b">
        <v>1</v>
      </c>
      <c r="K56" s="23" t="b">
        <f t="shared" si="4"/>
        <v>1</v>
      </c>
      <c r="L56" s="23" t="b">
        <v>1</v>
      </c>
      <c r="M56" s="23" t="b">
        <f t="shared" si="5"/>
        <v>1</v>
      </c>
      <c r="N56" s="23" t="b">
        <v>1</v>
      </c>
      <c r="O56" s="23" t="b">
        <f t="shared" si="6"/>
        <v>1</v>
      </c>
      <c r="P56" s="23" t="b">
        <v>1</v>
      </c>
      <c r="Q56" s="23" t="b">
        <f t="shared" si="7"/>
        <v>1</v>
      </c>
      <c r="R56" s="23" t="b">
        <v>1</v>
      </c>
      <c r="S56" s="23" t="b">
        <f t="shared" si="8"/>
        <v>0</v>
      </c>
      <c r="T56" s="23" t="b">
        <v>0</v>
      </c>
      <c r="U56" s="23" t="b">
        <f t="shared" si="9"/>
        <v>0</v>
      </c>
      <c r="V56" s="23" t="b">
        <v>0</v>
      </c>
      <c r="W56" s="23" t="b">
        <f t="shared" si="10"/>
        <v>0</v>
      </c>
      <c r="X56" s="23" t="b">
        <v>0</v>
      </c>
      <c r="Y56" s="23" t="b">
        <f t="shared" si="11"/>
        <v>0</v>
      </c>
      <c r="Z56" s="23" t="b">
        <v>0</v>
      </c>
      <c r="AA56" s="23" t="b">
        <f t="shared" si="12"/>
        <v>0</v>
      </c>
      <c r="AB56" s="23" t="b">
        <v>0</v>
      </c>
      <c r="AC56" s="23" t="b">
        <f t="shared" si="13"/>
        <v>0</v>
      </c>
      <c r="AD56" s="23" t="b">
        <v>0</v>
      </c>
      <c r="AE56" s="23" t="b">
        <f t="shared" si="14"/>
        <v>0</v>
      </c>
      <c r="AF56" s="23" t="b">
        <v>0</v>
      </c>
      <c r="AH56" s="23">
        <v>0.7</v>
      </c>
      <c r="AI56" s="23">
        <f t="shared" si="19"/>
        <v>98</v>
      </c>
      <c r="AJ56" s="23">
        <v>76.0</v>
      </c>
      <c r="AK56" s="23">
        <v>174.0</v>
      </c>
      <c r="AL56" s="23">
        <f t="shared" si="20"/>
        <v>56.32183908</v>
      </c>
      <c r="BG56" s="23" t="s">
        <v>727</v>
      </c>
      <c r="BH56" s="23" t="s">
        <v>2525</v>
      </c>
      <c r="BI56" s="23" t="b">
        <v>1</v>
      </c>
      <c r="BJ56" s="23">
        <v>0.66</v>
      </c>
      <c r="BK56" s="23" t="b">
        <v>0</v>
      </c>
      <c r="BL56" s="23" t="b">
        <v>0</v>
      </c>
      <c r="BM56" s="23" t="b">
        <v>0</v>
      </c>
      <c r="BN56" s="23" t="b">
        <v>0</v>
      </c>
      <c r="BO56" s="23" t="b">
        <v>0</v>
      </c>
      <c r="BP56" s="23" t="b">
        <v>0</v>
      </c>
      <c r="BQ56" s="23" t="b">
        <v>1</v>
      </c>
      <c r="BR56" s="23" t="b">
        <v>1</v>
      </c>
      <c r="BS56" s="23" t="b">
        <v>1</v>
      </c>
      <c r="BT56" s="23" t="b">
        <v>1</v>
      </c>
      <c r="BU56" s="23" t="b">
        <v>1</v>
      </c>
    </row>
    <row r="57" ht="15.75" customHeight="1">
      <c r="A57" s="23" t="s">
        <v>585</v>
      </c>
      <c r="B57" s="23" t="s">
        <v>2582</v>
      </c>
      <c r="C57" s="23" t="b">
        <v>1</v>
      </c>
      <c r="D57" s="23">
        <v>0.6</v>
      </c>
      <c r="E57" s="23" t="b">
        <f t="shared" si="1"/>
        <v>1</v>
      </c>
      <c r="F57" s="23" t="b">
        <v>1</v>
      </c>
      <c r="G57" s="23" t="b">
        <f t="shared" si="2"/>
        <v>1</v>
      </c>
      <c r="H57" s="23" t="b">
        <v>1</v>
      </c>
      <c r="I57" s="23" t="b">
        <f t="shared" si="3"/>
        <v>1</v>
      </c>
      <c r="J57" s="23" t="b">
        <v>1</v>
      </c>
      <c r="K57" s="23" t="b">
        <f t="shared" si="4"/>
        <v>1</v>
      </c>
      <c r="L57" s="23" t="b">
        <v>1</v>
      </c>
      <c r="M57" s="23" t="b">
        <f t="shared" si="5"/>
        <v>1</v>
      </c>
      <c r="N57" s="23" t="b">
        <v>1</v>
      </c>
      <c r="O57" s="23" t="b">
        <f t="shared" si="6"/>
        <v>1</v>
      </c>
      <c r="P57" s="23" t="b">
        <v>1</v>
      </c>
      <c r="Q57" s="23" t="b">
        <f t="shared" si="7"/>
        <v>1</v>
      </c>
      <c r="R57" s="23" t="b">
        <v>1</v>
      </c>
      <c r="S57" s="23" t="b">
        <f t="shared" si="8"/>
        <v>0</v>
      </c>
      <c r="T57" s="23" t="b">
        <v>0</v>
      </c>
      <c r="U57" s="23" t="b">
        <f t="shared" si="9"/>
        <v>0</v>
      </c>
      <c r="V57" s="23" t="b">
        <v>0</v>
      </c>
      <c r="W57" s="23" t="b">
        <f t="shared" si="10"/>
        <v>0</v>
      </c>
      <c r="X57" s="23" t="b">
        <v>0</v>
      </c>
      <c r="Y57" s="23" t="b">
        <f t="shared" si="11"/>
        <v>0</v>
      </c>
      <c r="Z57" s="23" t="b">
        <v>0</v>
      </c>
      <c r="AA57" s="23" t="b">
        <f t="shared" si="12"/>
        <v>0</v>
      </c>
      <c r="AB57" s="23" t="b">
        <v>0</v>
      </c>
      <c r="AC57" s="23" t="b">
        <f t="shared" si="13"/>
        <v>0</v>
      </c>
      <c r="AD57" s="23" t="b">
        <v>0</v>
      </c>
      <c r="AE57" s="23" t="b">
        <f t="shared" si="14"/>
        <v>0</v>
      </c>
      <c r="AF57" s="23" t="b">
        <v>0</v>
      </c>
      <c r="AH57" s="23">
        <v>0.65</v>
      </c>
      <c r="AI57" s="23">
        <f t="shared" si="19"/>
        <v>110</v>
      </c>
      <c r="AJ57" s="23">
        <v>64.0</v>
      </c>
      <c r="AK57" s="23">
        <v>174.0</v>
      </c>
      <c r="AL57" s="23">
        <f t="shared" si="20"/>
        <v>63.2183908</v>
      </c>
      <c r="BG57" s="23" t="s">
        <v>742</v>
      </c>
      <c r="BH57" s="23" t="s">
        <v>2600</v>
      </c>
      <c r="BI57" s="23" t="b">
        <v>1</v>
      </c>
      <c r="BJ57" s="23">
        <v>0.83</v>
      </c>
      <c r="BK57" s="23" t="b">
        <v>0</v>
      </c>
      <c r="BL57" s="23" t="b">
        <v>0</v>
      </c>
      <c r="BM57" s="23" t="b">
        <v>0</v>
      </c>
      <c r="BN57" s="23" t="b">
        <v>1</v>
      </c>
      <c r="BO57" s="23" t="b">
        <v>1</v>
      </c>
      <c r="BP57" s="23" t="b">
        <v>1</v>
      </c>
      <c r="BQ57" s="23" t="b">
        <v>1</v>
      </c>
      <c r="BR57" s="23" t="b">
        <v>1</v>
      </c>
      <c r="BS57" s="23" t="b">
        <v>1</v>
      </c>
      <c r="BT57" s="23" t="b">
        <v>1</v>
      </c>
      <c r="BU57" s="23" t="b">
        <v>1</v>
      </c>
    </row>
    <row r="58" ht="15.75" customHeight="1">
      <c r="A58" s="23" t="s">
        <v>591</v>
      </c>
      <c r="B58" s="23" t="s">
        <v>2584</v>
      </c>
      <c r="C58" s="23" t="b">
        <v>1</v>
      </c>
      <c r="D58" s="23">
        <v>0.84</v>
      </c>
      <c r="E58" s="23" t="b">
        <f t="shared" si="1"/>
        <v>1</v>
      </c>
      <c r="F58" s="23" t="b">
        <v>1</v>
      </c>
      <c r="G58" s="23" t="b">
        <f t="shared" si="2"/>
        <v>1</v>
      </c>
      <c r="H58" s="23" t="b">
        <v>1</v>
      </c>
      <c r="I58" s="23" t="b">
        <f t="shared" si="3"/>
        <v>1</v>
      </c>
      <c r="J58" s="23" t="b">
        <v>1</v>
      </c>
      <c r="K58" s="23" t="b">
        <f t="shared" si="4"/>
        <v>1</v>
      </c>
      <c r="L58" s="23" t="b">
        <v>1</v>
      </c>
      <c r="M58" s="23" t="b">
        <f t="shared" si="5"/>
        <v>1</v>
      </c>
      <c r="N58" s="23" t="b">
        <v>1</v>
      </c>
      <c r="O58" s="23" t="b">
        <f t="shared" si="6"/>
        <v>1</v>
      </c>
      <c r="P58" s="23" t="b">
        <v>1</v>
      </c>
      <c r="Q58" s="23" t="b">
        <f t="shared" si="7"/>
        <v>1</v>
      </c>
      <c r="R58" s="23" t="b">
        <v>1</v>
      </c>
      <c r="S58" s="23" t="b">
        <f t="shared" si="8"/>
        <v>1</v>
      </c>
      <c r="T58" s="23" t="b">
        <v>1</v>
      </c>
      <c r="U58" s="23" t="b">
        <f t="shared" si="9"/>
        <v>1</v>
      </c>
      <c r="V58" s="23" t="b">
        <v>1</v>
      </c>
      <c r="W58" s="23" t="b">
        <f t="shared" si="10"/>
        <v>1</v>
      </c>
      <c r="X58" s="23" t="b">
        <v>1</v>
      </c>
      <c r="Y58" s="23" t="b">
        <f t="shared" si="11"/>
        <v>1</v>
      </c>
      <c r="Z58" s="23" t="b">
        <v>1</v>
      </c>
      <c r="AA58" s="23" t="b">
        <f t="shared" si="12"/>
        <v>0</v>
      </c>
      <c r="AB58" s="23" t="b">
        <v>0</v>
      </c>
      <c r="AC58" s="23" t="b">
        <f t="shared" si="13"/>
        <v>0</v>
      </c>
      <c r="AD58" s="23" t="b">
        <v>0</v>
      </c>
      <c r="AE58" s="23" t="b">
        <f t="shared" si="14"/>
        <v>0</v>
      </c>
      <c r="AF58" s="23" t="b">
        <v>0</v>
      </c>
      <c r="AH58" s="23">
        <v>0.6</v>
      </c>
      <c r="AI58" s="23">
        <f t="shared" si="19"/>
        <v>124</v>
      </c>
      <c r="AJ58" s="23">
        <v>50.0</v>
      </c>
      <c r="AK58" s="23">
        <v>174.0</v>
      </c>
      <c r="AL58" s="23">
        <f t="shared" si="20"/>
        <v>71.26436782</v>
      </c>
      <c r="BG58" s="23" t="s">
        <v>748</v>
      </c>
      <c r="BH58" s="23" t="s">
        <v>2601</v>
      </c>
      <c r="BI58" s="23" t="b">
        <v>1</v>
      </c>
      <c r="BJ58" s="23">
        <v>0.83</v>
      </c>
      <c r="BK58" s="23" t="b">
        <v>0</v>
      </c>
      <c r="BL58" s="23" t="b">
        <v>0</v>
      </c>
      <c r="BM58" s="23" t="b">
        <v>0</v>
      </c>
      <c r="BN58" s="23" t="b">
        <v>1</v>
      </c>
      <c r="BO58" s="23" t="b">
        <v>1</v>
      </c>
      <c r="BP58" s="23" t="b">
        <v>1</v>
      </c>
      <c r="BQ58" s="23" t="b">
        <v>1</v>
      </c>
      <c r="BR58" s="23" t="b">
        <v>1</v>
      </c>
      <c r="BS58" s="23" t="b">
        <v>1</v>
      </c>
      <c r="BT58" s="23" t="b">
        <v>1</v>
      </c>
      <c r="BU58" s="23" t="b">
        <v>1</v>
      </c>
    </row>
    <row r="59" ht="15.75" customHeight="1">
      <c r="A59" s="23" t="s">
        <v>599</v>
      </c>
      <c r="B59" s="23" t="s">
        <v>2586</v>
      </c>
      <c r="C59" s="23" t="b">
        <v>1</v>
      </c>
      <c r="D59" s="23">
        <v>0.84</v>
      </c>
      <c r="E59" s="23" t="b">
        <f t="shared" si="1"/>
        <v>1</v>
      </c>
      <c r="F59" s="23" t="b">
        <v>1</v>
      </c>
      <c r="G59" s="23" t="b">
        <f t="shared" si="2"/>
        <v>1</v>
      </c>
      <c r="H59" s="23" t="b">
        <v>1</v>
      </c>
      <c r="I59" s="23" t="b">
        <f t="shared" si="3"/>
        <v>1</v>
      </c>
      <c r="J59" s="23" t="b">
        <v>1</v>
      </c>
      <c r="K59" s="23" t="b">
        <f t="shared" si="4"/>
        <v>1</v>
      </c>
      <c r="L59" s="23" t="b">
        <v>1</v>
      </c>
      <c r="M59" s="23" t="b">
        <f t="shared" si="5"/>
        <v>1</v>
      </c>
      <c r="N59" s="23" t="b">
        <v>1</v>
      </c>
      <c r="O59" s="23" t="b">
        <f t="shared" si="6"/>
        <v>1</v>
      </c>
      <c r="P59" s="23" t="b">
        <v>1</v>
      </c>
      <c r="Q59" s="23" t="b">
        <f t="shared" si="7"/>
        <v>1</v>
      </c>
      <c r="R59" s="23" t="b">
        <v>1</v>
      </c>
      <c r="S59" s="23" t="b">
        <f t="shared" si="8"/>
        <v>1</v>
      </c>
      <c r="T59" s="23" t="b">
        <v>1</v>
      </c>
      <c r="U59" s="23" t="b">
        <f t="shared" si="9"/>
        <v>1</v>
      </c>
      <c r="V59" s="23" t="b">
        <v>1</v>
      </c>
      <c r="W59" s="23" t="b">
        <f t="shared" si="10"/>
        <v>1</v>
      </c>
      <c r="X59" s="23" t="b">
        <v>1</v>
      </c>
      <c r="Y59" s="23" t="b">
        <f t="shared" si="11"/>
        <v>1</v>
      </c>
      <c r="Z59" s="23" t="b">
        <v>1</v>
      </c>
      <c r="AA59" s="23" t="b">
        <f t="shared" si="12"/>
        <v>0</v>
      </c>
      <c r="AB59" s="23" t="b">
        <v>0</v>
      </c>
      <c r="AC59" s="23" t="b">
        <f t="shared" si="13"/>
        <v>0</v>
      </c>
      <c r="AD59" s="23" t="b">
        <v>0</v>
      </c>
      <c r="AE59" s="23" t="b">
        <f t="shared" si="14"/>
        <v>0</v>
      </c>
      <c r="AF59" s="23" t="b">
        <v>0</v>
      </c>
      <c r="AH59" s="23">
        <v>0.55</v>
      </c>
      <c r="AI59" s="23">
        <f t="shared" si="19"/>
        <v>141</v>
      </c>
      <c r="AJ59" s="23">
        <v>33.0</v>
      </c>
      <c r="AK59" s="23">
        <v>174.0</v>
      </c>
      <c r="AL59" s="23">
        <f t="shared" si="20"/>
        <v>81.03448276</v>
      </c>
      <c r="BG59" s="23" t="s">
        <v>755</v>
      </c>
      <c r="BH59" s="23" t="s">
        <v>2605</v>
      </c>
      <c r="BI59" s="23" t="b">
        <v>1</v>
      </c>
      <c r="BJ59" s="23">
        <v>0.98</v>
      </c>
      <c r="BK59" s="23" t="b">
        <v>1</v>
      </c>
      <c r="BL59" s="23" t="b">
        <v>1</v>
      </c>
      <c r="BM59" s="23" t="b">
        <v>1</v>
      </c>
      <c r="BN59" s="23" t="b">
        <v>1</v>
      </c>
      <c r="BO59" s="23" t="b">
        <v>1</v>
      </c>
      <c r="BP59" s="23" t="b">
        <v>1</v>
      </c>
      <c r="BQ59" s="23" t="b">
        <v>1</v>
      </c>
      <c r="BR59" s="23" t="b">
        <v>1</v>
      </c>
      <c r="BS59" s="23" t="b">
        <v>1</v>
      </c>
      <c r="BT59" s="23" t="b">
        <v>1</v>
      </c>
      <c r="BU59" s="23" t="b">
        <v>1</v>
      </c>
    </row>
    <row r="60" ht="15.75" customHeight="1">
      <c r="A60" s="23" t="s">
        <v>607</v>
      </c>
      <c r="B60" s="23" t="s">
        <v>2588</v>
      </c>
      <c r="C60" s="23" t="b">
        <v>1</v>
      </c>
      <c r="D60" s="23">
        <v>0.84</v>
      </c>
      <c r="E60" s="23" t="b">
        <f t="shared" si="1"/>
        <v>1</v>
      </c>
      <c r="F60" s="23" t="b">
        <v>1</v>
      </c>
      <c r="G60" s="23" t="b">
        <f t="shared" si="2"/>
        <v>1</v>
      </c>
      <c r="H60" s="23" t="b">
        <v>1</v>
      </c>
      <c r="I60" s="23" t="b">
        <f t="shared" si="3"/>
        <v>1</v>
      </c>
      <c r="J60" s="23" t="b">
        <v>1</v>
      </c>
      <c r="K60" s="23" t="b">
        <f t="shared" si="4"/>
        <v>1</v>
      </c>
      <c r="L60" s="23" t="b">
        <v>1</v>
      </c>
      <c r="M60" s="23" t="b">
        <f t="shared" si="5"/>
        <v>1</v>
      </c>
      <c r="N60" s="23" t="b">
        <v>1</v>
      </c>
      <c r="O60" s="23" t="b">
        <f t="shared" si="6"/>
        <v>1</v>
      </c>
      <c r="P60" s="23" t="b">
        <v>1</v>
      </c>
      <c r="Q60" s="23" t="b">
        <f t="shared" si="7"/>
        <v>1</v>
      </c>
      <c r="R60" s="23" t="b">
        <v>1</v>
      </c>
      <c r="S60" s="23" t="b">
        <f t="shared" si="8"/>
        <v>1</v>
      </c>
      <c r="T60" s="23" t="b">
        <v>1</v>
      </c>
      <c r="U60" s="23" t="b">
        <f t="shared" si="9"/>
        <v>1</v>
      </c>
      <c r="V60" s="23" t="b">
        <v>1</v>
      </c>
      <c r="W60" s="23" t="b">
        <f t="shared" si="10"/>
        <v>1</v>
      </c>
      <c r="X60" s="23" t="b">
        <v>1</v>
      </c>
      <c r="Y60" s="23" t="b">
        <f t="shared" si="11"/>
        <v>1</v>
      </c>
      <c r="Z60" s="23" t="b">
        <v>1</v>
      </c>
      <c r="AA60" s="23" t="b">
        <f t="shared" si="12"/>
        <v>0</v>
      </c>
      <c r="AB60" s="23" t="b">
        <v>0</v>
      </c>
      <c r="AC60" s="23" t="b">
        <f t="shared" si="13"/>
        <v>0</v>
      </c>
      <c r="AD60" s="23" t="b">
        <v>0</v>
      </c>
      <c r="AE60" s="23" t="b">
        <f t="shared" si="14"/>
        <v>0</v>
      </c>
      <c r="AF60" s="23" t="b">
        <v>0</v>
      </c>
      <c r="AH60" s="23">
        <v>0.5</v>
      </c>
      <c r="AI60" s="23">
        <f t="shared" si="19"/>
        <v>152</v>
      </c>
      <c r="AJ60" s="23">
        <v>22.0</v>
      </c>
      <c r="AK60" s="23">
        <v>174.0</v>
      </c>
      <c r="AL60" s="23">
        <f t="shared" si="20"/>
        <v>87.35632184</v>
      </c>
      <c r="BG60" s="23" t="s">
        <v>763</v>
      </c>
      <c r="BH60" s="23" t="s">
        <v>2606</v>
      </c>
      <c r="BI60" s="23" t="b">
        <v>1</v>
      </c>
      <c r="BJ60" s="23">
        <v>0.98</v>
      </c>
      <c r="BK60" s="23" t="b">
        <v>1</v>
      </c>
      <c r="BL60" s="23" t="b">
        <v>1</v>
      </c>
      <c r="BM60" s="23" t="b">
        <v>1</v>
      </c>
      <c r="BN60" s="23" t="b">
        <v>1</v>
      </c>
      <c r="BO60" s="23" t="b">
        <v>1</v>
      </c>
      <c r="BP60" s="23" t="b">
        <v>1</v>
      </c>
      <c r="BQ60" s="23" t="b">
        <v>1</v>
      </c>
      <c r="BR60" s="23" t="b">
        <v>1</v>
      </c>
      <c r="BS60" s="23" t="b">
        <v>1</v>
      </c>
      <c r="BT60" s="23" t="b">
        <v>1</v>
      </c>
      <c r="BU60" s="23" t="b">
        <v>1</v>
      </c>
    </row>
    <row r="61" ht="15.75" customHeight="1">
      <c r="A61" s="23" t="s">
        <v>614</v>
      </c>
      <c r="B61" s="23" t="s">
        <v>2589</v>
      </c>
      <c r="C61" s="23" t="b">
        <v>1</v>
      </c>
      <c r="D61" s="23">
        <v>0.84</v>
      </c>
      <c r="E61" s="23" t="b">
        <f t="shared" si="1"/>
        <v>1</v>
      </c>
      <c r="F61" s="23" t="b">
        <v>1</v>
      </c>
      <c r="G61" s="23" t="b">
        <f t="shared" si="2"/>
        <v>1</v>
      </c>
      <c r="H61" s="23" t="b">
        <v>1</v>
      </c>
      <c r="I61" s="23" t="b">
        <f t="shared" si="3"/>
        <v>1</v>
      </c>
      <c r="J61" s="23" t="b">
        <v>1</v>
      </c>
      <c r="K61" s="23" t="b">
        <f t="shared" si="4"/>
        <v>1</v>
      </c>
      <c r="L61" s="23" t="b">
        <v>1</v>
      </c>
      <c r="M61" s="23" t="b">
        <f t="shared" si="5"/>
        <v>1</v>
      </c>
      <c r="N61" s="23" t="b">
        <v>1</v>
      </c>
      <c r="O61" s="23" t="b">
        <f t="shared" si="6"/>
        <v>1</v>
      </c>
      <c r="P61" s="23" t="b">
        <v>1</v>
      </c>
      <c r="Q61" s="23" t="b">
        <f t="shared" si="7"/>
        <v>1</v>
      </c>
      <c r="R61" s="23" t="b">
        <v>1</v>
      </c>
      <c r="S61" s="23" t="b">
        <f t="shared" si="8"/>
        <v>1</v>
      </c>
      <c r="T61" s="23" t="b">
        <v>1</v>
      </c>
      <c r="U61" s="23" t="b">
        <f t="shared" si="9"/>
        <v>1</v>
      </c>
      <c r="V61" s="23" t="b">
        <v>1</v>
      </c>
      <c r="W61" s="23" t="b">
        <f t="shared" si="10"/>
        <v>1</v>
      </c>
      <c r="X61" s="23" t="b">
        <v>1</v>
      </c>
      <c r="Y61" s="23" t="b">
        <f t="shared" si="11"/>
        <v>1</v>
      </c>
      <c r="Z61" s="23" t="b">
        <v>1</v>
      </c>
      <c r="AA61" s="23" t="b">
        <f t="shared" si="12"/>
        <v>0</v>
      </c>
      <c r="AB61" s="23" t="b">
        <v>0</v>
      </c>
      <c r="AC61" s="23" t="b">
        <f t="shared" si="13"/>
        <v>0</v>
      </c>
      <c r="AD61" s="23" t="b">
        <v>0</v>
      </c>
      <c r="AE61" s="23" t="b">
        <f t="shared" si="14"/>
        <v>0</v>
      </c>
      <c r="AF61" s="23" t="b">
        <v>0</v>
      </c>
      <c r="AH61" s="23">
        <v>0.45</v>
      </c>
      <c r="AI61" s="23">
        <f t="shared" si="19"/>
        <v>159</v>
      </c>
      <c r="AJ61" s="23">
        <v>15.0</v>
      </c>
      <c r="AK61" s="23">
        <v>174.0</v>
      </c>
      <c r="AL61" s="23">
        <f t="shared" si="20"/>
        <v>91.37931034</v>
      </c>
      <c r="BG61" s="23" t="s">
        <v>771</v>
      </c>
      <c r="BH61" s="23" t="s">
        <v>2607</v>
      </c>
      <c r="BI61" s="23" t="b">
        <v>1</v>
      </c>
      <c r="BJ61" s="23">
        <v>0.98</v>
      </c>
      <c r="BK61" s="23" t="b">
        <v>1</v>
      </c>
      <c r="BL61" s="23" t="b">
        <v>1</v>
      </c>
      <c r="BM61" s="23" t="b">
        <v>1</v>
      </c>
      <c r="BN61" s="23" t="b">
        <v>1</v>
      </c>
      <c r="BO61" s="23" t="b">
        <v>1</v>
      </c>
      <c r="BP61" s="23" t="b">
        <v>1</v>
      </c>
      <c r="BQ61" s="23" t="b">
        <v>1</v>
      </c>
      <c r="BR61" s="23" t="b">
        <v>1</v>
      </c>
      <c r="BS61" s="23" t="b">
        <v>1</v>
      </c>
      <c r="BT61" s="23" t="b">
        <v>1</v>
      </c>
      <c r="BU61" s="23" t="b">
        <v>1</v>
      </c>
    </row>
    <row r="62" ht="15.75" customHeight="1">
      <c r="A62" s="23" t="s">
        <v>621</v>
      </c>
      <c r="B62" s="23" t="s">
        <v>2590</v>
      </c>
      <c r="C62" s="23" t="b">
        <v>1</v>
      </c>
      <c r="D62" s="23">
        <v>0.94</v>
      </c>
      <c r="E62" s="23" t="b">
        <f t="shared" si="1"/>
        <v>1</v>
      </c>
      <c r="F62" s="23" t="b">
        <v>1</v>
      </c>
      <c r="G62" s="23" t="b">
        <f t="shared" si="2"/>
        <v>1</v>
      </c>
      <c r="H62" s="23" t="b">
        <v>1</v>
      </c>
      <c r="I62" s="23" t="b">
        <f t="shared" si="3"/>
        <v>1</v>
      </c>
      <c r="J62" s="23" t="b">
        <v>1</v>
      </c>
      <c r="K62" s="23" t="b">
        <f t="shared" si="4"/>
        <v>1</v>
      </c>
      <c r="L62" s="23" t="b">
        <v>1</v>
      </c>
      <c r="M62" s="23" t="b">
        <f t="shared" si="5"/>
        <v>1</v>
      </c>
      <c r="N62" s="23" t="b">
        <v>1</v>
      </c>
      <c r="O62" s="23" t="b">
        <f t="shared" si="6"/>
        <v>1</v>
      </c>
      <c r="P62" s="23" t="b">
        <v>1</v>
      </c>
      <c r="Q62" s="23" t="b">
        <f t="shared" si="7"/>
        <v>1</v>
      </c>
      <c r="R62" s="23" t="b">
        <v>1</v>
      </c>
      <c r="S62" s="23" t="b">
        <f t="shared" si="8"/>
        <v>1</v>
      </c>
      <c r="T62" s="23" t="b">
        <v>1</v>
      </c>
      <c r="U62" s="23" t="b">
        <f t="shared" si="9"/>
        <v>1</v>
      </c>
      <c r="V62" s="23" t="b">
        <v>1</v>
      </c>
      <c r="W62" s="23" t="b">
        <f t="shared" si="10"/>
        <v>1</v>
      </c>
      <c r="X62" s="23" t="b">
        <v>1</v>
      </c>
      <c r="Y62" s="23" t="b">
        <f t="shared" si="11"/>
        <v>1</v>
      </c>
      <c r="Z62" s="23" t="b">
        <v>1</v>
      </c>
      <c r="AA62" s="23" t="b">
        <f t="shared" si="12"/>
        <v>1</v>
      </c>
      <c r="AB62" s="23" t="b">
        <v>1</v>
      </c>
      <c r="AC62" s="23" t="b">
        <f t="shared" si="13"/>
        <v>1</v>
      </c>
      <c r="AD62" s="23" t="b">
        <v>1</v>
      </c>
      <c r="AE62" s="23" t="b">
        <f t="shared" si="14"/>
        <v>0</v>
      </c>
      <c r="AF62" s="23" t="b">
        <v>0</v>
      </c>
      <c r="BG62" s="23" t="s">
        <v>778</v>
      </c>
      <c r="BH62" s="23" t="s">
        <v>2608</v>
      </c>
      <c r="BI62" s="23" t="b">
        <v>1</v>
      </c>
      <c r="BJ62" s="23">
        <v>0.92</v>
      </c>
      <c r="BK62" s="23" t="b">
        <v>0</v>
      </c>
      <c r="BL62" s="23" t="b">
        <v>1</v>
      </c>
      <c r="BM62" s="23" t="b">
        <v>1</v>
      </c>
      <c r="BN62" s="23" t="b">
        <v>1</v>
      </c>
      <c r="BO62" s="23" t="b">
        <v>1</v>
      </c>
      <c r="BP62" s="23" t="b">
        <v>1</v>
      </c>
      <c r="BQ62" s="23" t="b">
        <v>1</v>
      </c>
      <c r="BR62" s="23" t="b">
        <v>1</v>
      </c>
      <c r="BS62" s="23" t="b">
        <v>1</v>
      </c>
      <c r="BT62" s="23" t="b">
        <v>1</v>
      </c>
      <c r="BU62" s="23" t="b">
        <v>1</v>
      </c>
    </row>
    <row r="63" ht="15.75" customHeight="1">
      <c r="A63" s="23" t="s">
        <v>629</v>
      </c>
      <c r="B63" s="23" t="s">
        <v>2591</v>
      </c>
      <c r="C63" s="23" t="b">
        <v>1</v>
      </c>
      <c r="D63" s="23">
        <v>1.0</v>
      </c>
      <c r="E63" s="23" t="b">
        <f t="shared" si="1"/>
        <v>1</v>
      </c>
      <c r="F63" s="23" t="b">
        <v>1</v>
      </c>
      <c r="G63" s="23" t="b">
        <f t="shared" si="2"/>
        <v>1</v>
      </c>
      <c r="H63" s="23" t="b">
        <v>1</v>
      </c>
      <c r="I63" s="23" t="b">
        <f t="shared" si="3"/>
        <v>1</v>
      </c>
      <c r="J63" s="23" t="b">
        <v>1</v>
      </c>
      <c r="K63" s="23" t="b">
        <f t="shared" si="4"/>
        <v>1</v>
      </c>
      <c r="L63" s="23" t="b">
        <v>1</v>
      </c>
      <c r="M63" s="23" t="b">
        <f t="shared" si="5"/>
        <v>1</v>
      </c>
      <c r="N63" s="23" t="b">
        <v>1</v>
      </c>
      <c r="O63" s="23" t="b">
        <f t="shared" si="6"/>
        <v>1</v>
      </c>
      <c r="P63" s="23" t="b">
        <v>1</v>
      </c>
      <c r="Q63" s="23" t="b">
        <f t="shared" si="7"/>
        <v>1</v>
      </c>
      <c r="R63" s="23" t="b">
        <v>1</v>
      </c>
      <c r="S63" s="23" t="b">
        <f t="shared" si="8"/>
        <v>1</v>
      </c>
      <c r="T63" s="23" t="b">
        <v>1</v>
      </c>
      <c r="U63" s="23" t="b">
        <f t="shared" si="9"/>
        <v>1</v>
      </c>
      <c r="V63" s="23" t="b">
        <v>1</v>
      </c>
      <c r="W63" s="23" t="b">
        <f t="shared" si="10"/>
        <v>1</v>
      </c>
      <c r="X63" s="23" t="b">
        <v>1</v>
      </c>
      <c r="Y63" s="23" t="b">
        <f t="shared" si="11"/>
        <v>1</v>
      </c>
      <c r="Z63" s="23" t="b">
        <v>1</v>
      </c>
      <c r="AA63" s="23" t="b">
        <f t="shared" si="12"/>
        <v>1</v>
      </c>
      <c r="AB63" s="23" t="b">
        <v>1</v>
      </c>
      <c r="AC63" s="23" t="b">
        <f t="shared" si="13"/>
        <v>1</v>
      </c>
      <c r="AD63" s="23" t="b">
        <v>1</v>
      </c>
      <c r="AE63" s="23" t="b">
        <f t="shared" si="14"/>
        <v>1</v>
      </c>
      <c r="AF63" s="23" t="b">
        <v>1</v>
      </c>
      <c r="BG63" s="23" t="s">
        <v>786</v>
      </c>
      <c r="BH63" s="23" t="s">
        <v>2609</v>
      </c>
      <c r="BI63" s="23" t="b">
        <v>1</v>
      </c>
      <c r="BJ63" s="23">
        <v>0.9</v>
      </c>
      <c r="BK63" s="23" t="b">
        <v>0</v>
      </c>
      <c r="BL63" s="23" t="b">
        <v>1</v>
      </c>
      <c r="BM63" s="23" t="b">
        <v>1</v>
      </c>
      <c r="BN63" s="23" t="b">
        <v>1</v>
      </c>
      <c r="BO63" s="23" t="b">
        <v>1</v>
      </c>
      <c r="BP63" s="23" t="b">
        <v>1</v>
      </c>
      <c r="BQ63" s="23" t="b">
        <v>1</v>
      </c>
      <c r="BR63" s="23" t="b">
        <v>1</v>
      </c>
      <c r="BS63" s="23" t="b">
        <v>1</v>
      </c>
      <c r="BT63" s="23" t="b">
        <v>1</v>
      </c>
      <c r="BU63" s="23" t="b">
        <v>1</v>
      </c>
    </row>
    <row r="64" ht="15.75" customHeight="1">
      <c r="A64" s="23" t="s">
        <v>637</v>
      </c>
      <c r="B64" s="23" t="s">
        <v>2592</v>
      </c>
      <c r="C64" s="23" t="b">
        <v>1</v>
      </c>
      <c r="D64" s="23">
        <v>0.92</v>
      </c>
      <c r="E64" s="23" t="b">
        <f t="shared" si="1"/>
        <v>1</v>
      </c>
      <c r="F64" s="23" t="b">
        <v>1</v>
      </c>
      <c r="G64" s="23" t="b">
        <f t="shared" si="2"/>
        <v>1</v>
      </c>
      <c r="H64" s="23" t="b">
        <v>1</v>
      </c>
      <c r="I64" s="23" t="b">
        <f t="shared" si="3"/>
        <v>1</v>
      </c>
      <c r="J64" s="23" t="b">
        <v>1</v>
      </c>
      <c r="K64" s="23" t="b">
        <f t="shared" si="4"/>
        <v>1</v>
      </c>
      <c r="L64" s="23" t="b">
        <v>1</v>
      </c>
      <c r="M64" s="23" t="b">
        <f t="shared" si="5"/>
        <v>1</v>
      </c>
      <c r="N64" s="23" t="b">
        <v>1</v>
      </c>
      <c r="O64" s="23" t="b">
        <f t="shared" si="6"/>
        <v>1</v>
      </c>
      <c r="P64" s="23" t="b">
        <v>1</v>
      </c>
      <c r="Q64" s="23" t="b">
        <f t="shared" si="7"/>
        <v>1</v>
      </c>
      <c r="R64" s="23" t="b">
        <v>1</v>
      </c>
      <c r="S64" s="23" t="b">
        <f t="shared" si="8"/>
        <v>1</v>
      </c>
      <c r="T64" s="23" t="b">
        <v>1</v>
      </c>
      <c r="U64" s="23" t="b">
        <f t="shared" si="9"/>
        <v>1</v>
      </c>
      <c r="V64" s="23" t="b">
        <v>1</v>
      </c>
      <c r="W64" s="23" t="b">
        <f t="shared" si="10"/>
        <v>1</v>
      </c>
      <c r="X64" s="23" t="b">
        <v>1</v>
      </c>
      <c r="Y64" s="23" t="b">
        <f t="shared" si="11"/>
        <v>1</v>
      </c>
      <c r="Z64" s="23" t="b">
        <v>1</v>
      </c>
      <c r="AA64" s="23" t="b">
        <f t="shared" si="12"/>
        <v>1</v>
      </c>
      <c r="AB64" s="23" t="b">
        <v>1</v>
      </c>
      <c r="AC64" s="23" t="b">
        <f t="shared" si="13"/>
        <v>1</v>
      </c>
      <c r="AD64" s="23" t="b">
        <v>1</v>
      </c>
      <c r="AE64" s="23" t="b">
        <f t="shared" si="14"/>
        <v>0</v>
      </c>
      <c r="AF64" s="23" t="b">
        <v>0</v>
      </c>
      <c r="AI64" s="17" t="s">
        <v>2602</v>
      </c>
      <c r="AJ64" s="17" t="s">
        <v>2603</v>
      </c>
      <c r="AK64" s="17" t="s">
        <v>2604</v>
      </c>
      <c r="BG64" s="23" t="s">
        <v>794</v>
      </c>
      <c r="BH64" s="23" t="s">
        <v>2527</v>
      </c>
      <c r="BI64" s="23" t="b">
        <v>1</v>
      </c>
      <c r="BJ64" s="23">
        <v>0.64</v>
      </c>
      <c r="BK64" s="23" t="b">
        <v>0</v>
      </c>
      <c r="BL64" s="23" t="b">
        <v>0</v>
      </c>
      <c r="BM64" s="23" t="b">
        <v>0</v>
      </c>
      <c r="BN64" s="23" t="b">
        <v>0</v>
      </c>
      <c r="BO64" s="23" t="b">
        <v>0</v>
      </c>
      <c r="BP64" s="23" t="b">
        <v>0</v>
      </c>
      <c r="BQ64" s="23" t="b">
        <v>0</v>
      </c>
      <c r="BR64" s="23" t="b">
        <v>1</v>
      </c>
      <c r="BS64" s="23" t="b">
        <v>1</v>
      </c>
      <c r="BT64" s="23" t="b">
        <v>1</v>
      </c>
      <c r="BU64" s="23" t="b">
        <v>1</v>
      </c>
    </row>
    <row r="65" ht="15.75" customHeight="1">
      <c r="A65" s="23" t="s">
        <v>645</v>
      </c>
      <c r="B65" s="23" t="s">
        <v>2593</v>
      </c>
      <c r="C65" s="23" t="b">
        <v>1</v>
      </c>
      <c r="D65" s="23">
        <v>0.92</v>
      </c>
      <c r="E65" s="23" t="b">
        <f t="shared" si="1"/>
        <v>1</v>
      </c>
      <c r="F65" s="23" t="b">
        <v>1</v>
      </c>
      <c r="G65" s="23" t="b">
        <f t="shared" si="2"/>
        <v>1</v>
      </c>
      <c r="H65" s="23" t="b">
        <v>1</v>
      </c>
      <c r="I65" s="23" t="b">
        <f t="shared" si="3"/>
        <v>1</v>
      </c>
      <c r="J65" s="23" t="b">
        <v>1</v>
      </c>
      <c r="K65" s="23" t="b">
        <f t="shared" si="4"/>
        <v>1</v>
      </c>
      <c r="L65" s="23" t="b">
        <v>1</v>
      </c>
      <c r="M65" s="23" t="b">
        <f t="shared" si="5"/>
        <v>1</v>
      </c>
      <c r="N65" s="23" t="b">
        <v>1</v>
      </c>
      <c r="O65" s="23" t="b">
        <f t="shared" si="6"/>
        <v>1</v>
      </c>
      <c r="P65" s="23" t="b">
        <v>1</v>
      </c>
      <c r="Q65" s="23" t="b">
        <f t="shared" si="7"/>
        <v>1</v>
      </c>
      <c r="R65" s="23" t="b">
        <v>1</v>
      </c>
      <c r="S65" s="23" t="b">
        <f t="shared" si="8"/>
        <v>1</v>
      </c>
      <c r="T65" s="23" t="b">
        <v>1</v>
      </c>
      <c r="U65" s="23" t="b">
        <f t="shared" si="9"/>
        <v>1</v>
      </c>
      <c r="V65" s="23" t="b">
        <v>1</v>
      </c>
      <c r="W65" s="23" t="b">
        <f t="shared" si="10"/>
        <v>1</v>
      </c>
      <c r="X65" s="23" t="b">
        <v>1</v>
      </c>
      <c r="Y65" s="23" t="b">
        <f t="shared" si="11"/>
        <v>1</v>
      </c>
      <c r="Z65" s="23" t="b">
        <v>1</v>
      </c>
      <c r="AA65" s="23" t="b">
        <f t="shared" si="12"/>
        <v>1</v>
      </c>
      <c r="AB65" s="23" t="b">
        <v>1</v>
      </c>
      <c r="AC65" s="23" t="b">
        <f t="shared" si="13"/>
        <v>1</v>
      </c>
      <c r="AD65" s="23" t="b">
        <v>1</v>
      </c>
      <c r="AE65" s="23" t="b">
        <f t="shared" si="14"/>
        <v>0</v>
      </c>
      <c r="AF65" s="23" t="b">
        <v>0</v>
      </c>
      <c r="AH65" s="17">
        <v>0.05</v>
      </c>
      <c r="AI65" s="23">
        <v>2.083333333333333</v>
      </c>
      <c r="AL65" s="30"/>
      <c r="BG65" s="23" t="s">
        <v>837</v>
      </c>
      <c r="BH65" s="23" t="s">
        <v>2613</v>
      </c>
      <c r="BI65" s="23" t="b">
        <v>1</v>
      </c>
      <c r="BJ65" s="23">
        <v>0.93</v>
      </c>
      <c r="BK65" s="23" t="b">
        <v>0</v>
      </c>
      <c r="BL65" s="23" t="b">
        <v>1</v>
      </c>
      <c r="BM65" s="23" t="b">
        <v>1</v>
      </c>
      <c r="BN65" s="23" t="b">
        <v>1</v>
      </c>
      <c r="BO65" s="23" t="b">
        <v>1</v>
      </c>
      <c r="BP65" s="23" t="b">
        <v>1</v>
      </c>
      <c r="BQ65" s="23" t="b">
        <v>1</v>
      </c>
      <c r="BR65" s="23" t="b">
        <v>1</v>
      </c>
      <c r="BS65" s="23" t="b">
        <v>1</v>
      </c>
      <c r="BT65" s="23" t="b">
        <v>1</v>
      </c>
      <c r="BU65" s="23" t="b">
        <v>1</v>
      </c>
    </row>
    <row r="66" ht="15.75" customHeight="1">
      <c r="A66" s="23" t="s">
        <v>652</v>
      </c>
      <c r="B66" s="23" t="s">
        <v>2594</v>
      </c>
      <c r="C66" s="23" t="b">
        <v>1</v>
      </c>
      <c r="D66" s="23">
        <v>0.94</v>
      </c>
      <c r="E66" s="23" t="b">
        <f t="shared" si="1"/>
        <v>1</v>
      </c>
      <c r="F66" s="23" t="b">
        <v>1</v>
      </c>
      <c r="G66" s="23" t="b">
        <f t="shared" si="2"/>
        <v>1</v>
      </c>
      <c r="H66" s="23" t="b">
        <v>1</v>
      </c>
      <c r="I66" s="23" t="b">
        <f t="shared" si="3"/>
        <v>1</v>
      </c>
      <c r="J66" s="23" t="b">
        <v>1</v>
      </c>
      <c r="K66" s="23" t="b">
        <f t="shared" si="4"/>
        <v>1</v>
      </c>
      <c r="L66" s="23" t="b">
        <v>1</v>
      </c>
      <c r="M66" s="23" t="b">
        <f t="shared" si="5"/>
        <v>1</v>
      </c>
      <c r="N66" s="23" t="b">
        <v>1</v>
      </c>
      <c r="O66" s="23" t="b">
        <f t="shared" si="6"/>
        <v>1</v>
      </c>
      <c r="P66" s="23" t="b">
        <v>1</v>
      </c>
      <c r="Q66" s="23" t="b">
        <f t="shared" si="7"/>
        <v>1</v>
      </c>
      <c r="R66" s="23" t="b">
        <v>1</v>
      </c>
      <c r="S66" s="23" t="b">
        <f t="shared" si="8"/>
        <v>1</v>
      </c>
      <c r="T66" s="23" t="b">
        <v>1</v>
      </c>
      <c r="U66" s="23" t="b">
        <f t="shared" si="9"/>
        <v>1</v>
      </c>
      <c r="V66" s="23" t="b">
        <v>1</v>
      </c>
      <c r="W66" s="23" t="b">
        <f t="shared" si="10"/>
        <v>1</v>
      </c>
      <c r="X66" s="23" t="b">
        <v>1</v>
      </c>
      <c r="Y66" s="23" t="b">
        <f t="shared" si="11"/>
        <v>1</v>
      </c>
      <c r="Z66" s="23" t="b">
        <v>1</v>
      </c>
      <c r="AA66" s="23" t="b">
        <f t="shared" si="12"/>
        <v>1</v>
      </c>
      <c r="AB66" s="23" t="b">
        <v>1</v>
      </c>
      <c r="AC66" s="23" t="b">
        <f t="shared" si="13"/>
        <v>1</v>
      </c>
      <c r="AD66" s="23" t="b">
        <v>1</v>
      </c>
      <c r="AE66" s="23" t="b">
        <f t="shared" si="14"/>
        <v>0</v>
      </c>
      <c r="AF66" s="23" t="b">
        <v>0</v>
      </c>
      <c r="AH66" s="17">
        <v>0.1</v>
      </c>
      <c r="AI66" s="23">
        <v>2.083333333333333</v>
      </c>
      <c r="AL66" s="30"/>
      <c r="BG66" s="23" t="s">
        <v>863</v>
      </c>
      <c r="BH66" s="23" t="s">
        <v>2529</v>
      </c>
      <c r="BI66" s="23" t="b">
        <v>1</v>
      </c>
      <c r="BJ66" s="23">
        <v>0.88</v>
      </c>
      <c r="BK66" s="23" t="b">
        <v>0</v>
      </c>
      <c r="BL66" s="23" t="b">
        <v>0</v>
      </c>
      <c r="BM66" s="23" t="b">
        <v>1</v>
      </c>
      <c r="BN66" s="23" t="b">
        <v>1</v>
      </c>
      <c r="BO66" s="23" t="b">
        <v>1</v>
      </c>
      <c r="BP66" s="23" t="b">
        <v>1</v>
      </c>
      <c r="BQ66" s="23" t="b">
        <v>1</v>
      </c>
      <c r="BR66" s="23" t="b">
        <v>1</v>
      </c>
      <c r="BS66" s="23" t="b">
        <v>1</v>
      </c>
      <c r="BT66" s="23" t="b">
        <v>1</v>
      </c>
      <c r="BU66" s="23" t="b">
        <v>1</v>
      </c>
    </row>
    <row r="67" ht="15.75" customHeight="1">
      <c r="A67" s="23" t="s">
        <v>660</v>
      </c>
      <c r="B67" s="23" t="s">
        <v>2595</v>
      </c>
      <c r="C67" s="23" t="b">
        <v>1</v>
      </c>
      <c r="D67" s="23">
        <v>0.92</v>
      </c>
      <c r="E67" s="23" t="b">
        <f t="shared" si="1"/>
        <v>1</v>
      </c>
      <c r="F67" s="23" t="b">
        <v>1</v>
      </c>
      <c r="G67" s="23" t="b">
        <f t="shared" si="2"/>
        <v>1</v>
      </c>
      <c r="H67" s="23" t="b">
        <v>1</v>
      </c>
      <c r="I67" s="23" t="b">
        <f t="shared" si="3"/>
        <v>1</v>
      </c>
      <c r="J67" s="23" t="b">
        <v>1</v>
      </c>
      <c r="K67" s="23" t="b">
        <f t="shared" si="4"/>
        <v>1</v>
      </c>
      <c r="L67" s="23" t="b">
        <v>1</v>
      </c>
      <c r="M67" s="23" t="b">
        <f t="shared" si="5"/>
        <v>1</v>
      </c>
      <c r="N67" s="23" t="b">
        <v>1</v>
      </c>
      <c r="O67" s="23" t="b">
        <f t="shared" si="6"/>
        <v>1</v>
      </c>
      <c r="P67" s="23" t="b">
        <v>1</v>
      </c>
      <c r="Q67" s="23" t="b">
        <f t="shared" si="7"/>
        <v>1</v>
      </c>
      <c r="R67" s="23" t="b">
        <v>1</v>
      </c>
      <c r="S67" s="23" t="b">
        <f t="shared" si="8"/>
        <v>1</v>
      </c>
      <c r="T67" s="23" t="b">
        <v>1</v>
      </c>
      <c r="U67" s="23" t="b">
        <f t="shared" si="9"/>
        <v>1</v>
      </c>
      <c r="V67" s="23" t="b">
        <v>1</v>
      </c>
      <c r="W67" s="23" t="b">
        <f t="shared" si="10"/>
        <v>1</v>
      </c>
      <c r="X67" s="23" t="b">
        <v>1</v>
      </c>
      <c r="Y67" s="23" t="b">
        <f t="shared" si="11"/>
        <v>1</v>
      </c>
      <c r="Z67" s="23" t="b">
        <v>1</v>
      </c>
      <c r="AA67" s="23" t="b">
        <f t="shared" si="12"/>
        <v>1</v>
      </c>
      <c r="AB67" s="23" t="b">
        <v>1</v>
      </c>
      <c r="AC67" s="23" t="b">
        <f t="shared" si="13"/>
        <v>1</v>
      </c>
      <c r="AD67" s="23" t="b">
        <v>1</v>
      </c>
      <c r="AE67" s="23" t="b">
        <f t="shared" si="14"/>
        <v>0</v>
      </c>
      <c r="AF67" s="23" t="b">
        <v>0</v>
      </c>
      <c r="AH67" s="17">
        <v>0.15</v>
      </c>
      <c r="AI67" s="23">
        <v>6.25</v>
      </c>
      <c r="AL67" s="30"/>
      <c r="BG67" s="23" t="s">
        <v>871</v>
      </c>
      <c r="BH67" s="23" t="s">
        <v>2614</v>
      </c>
      <c r="BI67" s="23" t="b">
        <v>1</v>
      </c>
      <c r="BJ67" s="23">
        <v>0.5</v>
      </c>
      <c r="BK67" s="23" t="b">
        <v>0</v>
      </c>
      <c r="BL67" s="23" t="b">
        <v>0</v>
      </c>
      <c r="BM67" s="23" t="b">
        <v>0</v>
      </c>
      <c r="BN67" s="23" t="b">
        <v>0</v>
      </c>
      <c r="BO67" s="23" t="b">
        <v>0</v>
      </c>
      <c r="BP67" s="23" t="b">
        <v>0</v>
      </c>
      <c r="BQ67" s="23" t="b">
        <v>0</v>
      </c>
      <c r="BR67" s="23" t="b">
        <v>0</v>
      </c>
      <c r="BS67" s="23" t="b">
        <v>0</v>
      </c>
      <c r="BT67" s="23" t="b">
        <v>1</v>
      </c>
      <c r="BU67" s="23" t="b">
        <v>1</v>
      </c>
    </row>
    <row r="68" ht="15.75" customHeight="1">
      <c r="A68" s="23" t="s">
        <v>668</v>
      </c>
      <c r="B68" s="23" t="s">
        <v>2596</v>
      </c>
      <c r="C68" s="23" t="b">
        <v>1</v>
      </c>
      <c r="D68" s="23">
        <v>0.9</v>
      </c>
      <c r="E68" s="23" t="b">
        <f t="shared" si="1"/>
        <v>1</v>
      </c>
      <c r="F68" s="23" t="b">
        <v>1</v>
      </c>
      <c r="G68" s="23" t="b">
        <f t="shared" si="2"/>
        <v>1</v>
      </c>
      <c r="H68" s="23" t="b">
        <v>1</v>
      </c>
      <c r="I68" s="23" t="b">
        <f t="shared" si="3"/>
        <v>1</v>
      </c>
      <c r="J68" s="23" t="b">
        <v>1</v>
      </c>
      <c r="K68" s="23" t="b">
        <f t="shared" si="4"/>
        <v>1</v>
      </c>
      <c r="L68" s="23" t="b">
        <v>1</v>
      </c>
      <c r="M68" s="23" t="b">
        <f t="shared" si="5"/>
        <v>1</v>
      </c>
      <c r="N68" s="23" t="b">
        <v>1</v>
      </c>
      <c r="O68" s="23" t="b">
        <f t="shared" si="6"/>
        <v>1</v>
      </c>
      <c r="P68" s="23" t="b">
        <v>1</v>
      </c>
      <c r="Q68" s="23" t="b">
        <f t="shared" si="7"/>
        <v>1</v>
      </c>
      <c r="R68" s="23" t="b">
        <v>1</v>
      </c>
      <c r="S68" s="23" t="b">
        <f t="shared" si="8"/>
        <v>1</v>
      </c>
      <c r="T68" s="23" t="b">
        <v>1</v>
      </c>
      <c r="U68" s="23" t="b">
        <f t="shared" si="9"/>
        <v>1</v>
      </c>
      <c r="V68" s="23" t="b">
        <v>1</v>
      </c>
      <c r="W68" s="23" t="b">
        <f t="shared" si="10"/>
        <v>1</v>
      </c>
      <c r="X68" s="23" t="b">
        <v>1</v>
      </c>
      <c r="Y68" s="23" t="b">
        <f t="shared" si="11"/>
        <v>1</v>
      </c>
      <c r="Z68" s="23" t="b">
        <v>1</v>
      </c>
      <c r="AA68" s="23" t="b">
        <f t="shared" si="12"/>
        <v>1</v>
      </c>
      <c r="AB68" s="23" t="b">
        <v>1</v>
      </c>
      <c r="AC68" s="23" t="b">
        <f t="shared" si="13"/>
        <v>1</v>
      </c>
      <c r="AD68" s="23" t="b">
        <v>1</v>
      </c>
      <c r="AE68" s="23" t="b">
        <f t="shared" si="14"/>
        <v>0</v>
      </c>
      <c r="AF68" s="23" t="b">
        <v>0</v>
      </c>
      <c r="AH68" s="17">
        <v>0.2</v>
      </c>
      <c r="AI68" s="23">
        <v>8.333333333333332</v>
      </c>
      <c r="AL68" s="30"/>
      <c r="BG68" s="23" t="s">
        <v>877</v>
      </c>
      <c r="BH68" s="23" t="s">
        <v>2615</v>
      </c>
      <c r="BI68" s="23" t="b">
        <v>1</v>
      </c>
      <c r="BJ68" s="23">
        <v>0.5</v>
      </c>
      <c r="BK68" s="23" t="b">
        <v>0</v>
      </c>
      <c r="BL68" s="23" t="b">
        <v>0</v>
      </c>
      <c r="BM68" s="23" t="b">
        <v>0</v>
      </c>
      <c r="BN68" s="23" t="b">
        <v>0</v>
      </c>
      <c r="BO68" s="23" t="b">
        <v>0</v>
      </c>
      <c r="BP68" s="23" t="b">
        <v>0</v>
      </c>
      <c r="BQ68" s="23" t="b">
        <v>0</v>
      </c>
      <c r="BR68" s="23" t="b">
        <v>0</v>
      </c>
      <c r="BS68" s="23" t="b">
        <v>0</v>
      </c>
      <c r="BT68" s="23" t="b">
        <v>1</v>
      </c>
      <c r="BU68" s="23" t="b">
        <v>1</v>
      </c>
    </row>
    <row r="69" ht="15.75" customHeight="1">
      <c r="A69" s="23" t="s">
        <v>684</v>
      </c>
      <c r="B69" s="23" t="s">
        <v>2597</v>
      </c>
      <c r="C69" s="23" t="b">
        <v>1</v>
      </c>
      <c r="D69" s="23">
        <v>0.78</v>
      </c>
      <c r="E69" s="23" t="b">
        <f t="shared" si="1"/>
        <v>1</v>
      </c>
      <c r="F69" s="23" t="b">
        <v>1</v>
      </c>
      <c r="G69" s="23" t="b">
        <f t="shared" si="2"/>
        <v>1</v>
      </c>
      <c r="H69" s="23" t="b">
        <v>1</v>
      </c>
      <c r="I69" s="23" t="b">
        <f t="shared" si="3"/>
        <v>1</v>
      </c>
      <c r="J69" s="23" t="b">
        <v>1</v>
      </c>
      <c r="K69" s="23" t="b">
        <f t="shared" si="4"/>
        <v>1</v>
      </c>
      <c r="L69" s="23" t="b">
        <v>1</v>
      </c>
      <c r="M69" s="23" t="b">
        <f t="shared" si="5"/>
        <v>1</v>
      </c>
      <c r="N69" s="23" t="b">
        <v>1</v>
      </c>
      <c r="O69" s="23" t="b">
        <f t="shared" si="6"/>
        <v>1</v>
      </c>
      <c r="P69" s="23" t="b">
        <v>1</v>
      </c>
      <c r="Q69" s="23" t="b">
        <f t="shared" si="7"/>
        <v>1</v>
      </c>
      <c r="R69" s="23" t="b">
        <v>1</v>
      </c>
      <c r="S69" s="23" t="b">
        <f t="shared" si="8"/>
        <v>1</v>
      </c>
      <c r="T69" s="23" t="b">
        <v>1</v>
      </c>
      <c r="U69" s="23" t="b">
        <f t="shared" si="9"/>
        <v>1</v>
      </c>
      <c r="V69" s="23" t="b">
        <v>1</v>
      </c>
      <c r="W69" s="23" t="b">
        <f t="shared" si="10"/>
        <v>1</v>
      </c>
      <c r="X69" s="23" t="b">
        <v>1</v>
      </c>
      <c r="Y69" s="23" t="b">
        <f t="shared" si="11"/>
        <v>0</v>
      </c>
      <c r="Z69" s="23" t="b">
        <v>0</v>
      </c>
      <c r="AA69" s="23" t="b">
        <f t="shared" si="12"/>
        <v>0</v>
      </c>
      <c r="AB69" s="23" t="b">
        <v>0</v>
      </c>
      <c r="AC69" s="23" t="b">
        <f t="shared" si="13"/>
        <v>0</v>
      </c>
      <c r="AD69" s="23" t="b">
        <v>0</v>
      </c>
      <c r="AE69" s="23" t="b">
        <f t="shared" si="14"/>
        <v>0</v>
      </c>
      <c r="AF69" s="23" t="b">
        <v>0</v>
      </c>
      <c r="AH69" s="17">
        <v>0.25</v>
      </c>
      <c r="AI69" s="23">
        <v>10.416666666666668</v>
      </c>
      <c r="AL69" s="30"/>
      <c r="BG69" s="23" t="s">
        <v>884</v>
      </c>
      <c r="BH69" s="23" t="s">
        <v>2616</v>
      </c>
      <c r="BI69" s="23" t="b">
        <v>1</v>
      </c>
      <c r="BJ69" s="23">
        <v>0.94</v>
      </c>
      <c r="BK69" s="23" t="b">
        <v>0</v>
      </c>
      <c r="BL69" s="23" t="b">
        <v>1</v>
      </c>
      <c r="BM69" s="23" t="b">
        <v>1</v>
      </c>
      <c r="BN69" s="23" t="b">
        <v>1</v>
      </c>
      <c r="BO69" s="23" t="b">
        <v>1</v>
      </c>
      <c r="BP69" s="23" t="b">
        <v>1</v>
      </c>
      <c r="BQ69" s="23" t="b">
        <v>1</v>
      </c>
      <c r="BR69" s="23" t="b">
        <v>1</v>
      </c>
      <c r="BS69" s="23" t="b">
        <v>1</v>
      </c>
      <c r="BT69" s="23" t="b">
        <v>1</v>
      </c>
      <c r="BU69" s="23" t="b">
        <v>1</v>
      </c>
    </row>
    <row r="70" ht="15.75" customHeight="1">
      <c r="A70" s="23" t="s">
        <v>691</v>
      </c>
      <c r="B70" s="23" t="s">
        <v>2598</v>
      </c>
      <c r="C70" s="23" t="b">
        <v>1</v>
      </c>
      <c r="D70" s="23">
        <v>0.9</v>
      </c>
      <c r="E70" s="23" t="b">
        <f t="shared" si="1"/>
        <v>1</v>
      </c>
      <c r="F70" s="23" t="b">
        <v>1</v>
      </c>
      <c r="G70" s="23" t="b">
        <f t="shared" si="2"/>
        <v>1</v>
      </c>
      <c r="H70" s="23" t="b">
        <v>1</v>
      </c>
      <c r="I70" s="23" t="b">
        <f t="shared" si="3"/>
        <v>1</v>
      </c>
      <c r="J70" s="23" t="b">
        <v>1</v>
      </c>
      <c r="K70" s="23" t="b">
        <f t="shared" si="4"/>
        <v>1</v>
      </c>
      <c r="L70" s="23" t="b">
        <v>1</v>
      </c>
      <c r="M70" s="23" t="b">
        <f t="shared" si="5"/>
        <v>1</v>
      </c>
      <c r="N70" s="23" t="b">
        <v>1</v>
      </c>
      <c r="O70" s="23" t="b">
        <f t="shared" si="6"/>
        <v>1</v>
      </c>
      <c r="P70" s="23" t="b">
        <v>1</v>
      </c>
      <c r="Q70" s="23" t="b">
        <f t="shared" si="7"/>
        <v>1</v>
      </c>
      <c r="R70" s="23" t="b">
        <v>1</v>
      </c>
      <c r="S70" s="23" t="b">
        <f t="shared" si="8"/>
        <v>1</v>
      </c>
      <c r="T70" s="23" t="b">
        <v>1</v>
      </c>
      <c r="U70" s="23" t="b">
        <f t="shared" si="9"/>
        <v>1</v>
      </c>
      <c r="V70" s="23" t="b">
        <v>1</v>
      </c>
      <c r="W70" s="23" t="b">
        <f t="shared" si="10"/>
        <v>1</v>
      </c>
      <c r="X70" s="23" t="b">
        <v>1</v>
      </c>
      <c r="Y70" s="23" t="b">
        <f t="shared" si="11"/>
        <v>1</v>
      </c>
      <c r="Z70" s="23" t="b">
        <v>1</v>
      </c>
      <c r="AA70" s="23" t="b">
        <f t="shared" si="12"/>
        <v>1</v>
      </c>
      <c r="AB70" s="23" t="b">
        <v>1</v>
      </c>
      <c r="AC70" s="23" t="b">
        <f t="shared" si="13"/>
        <v>1</v>
      </c>
      <c r="AD70" s="23" t="b">
        <v>1</v>
      </c>
      <c r="AE70" s="23" t="b">
        <f t="shared" si="14"/>
        <v>0</v>
      </c>
      <c r="AF70" s="23" t="b">
        <v>0</v>
      </c>
      <c r="AH70" s="17">
        <v>0.3</v>
      </c>
      <c r="AI70" s="24">
        <v>22.916666666666664</v>
      </c>
      <c r="AK70" s="24">
        <v>80.63063063063063</v>
      </c>
      <c r="AL70" s="30"/>
      <c r="BG70" s="23" t="s">
        <v>908</v>
      </c>
      <c r="BH70" s="23" t="s">
        <v>2617</v>
      </c>
      <c r="BI70" s="23" t="b">
        <v>1</v>
      </c>
      <c r="BJ70" s="23">
        <v>0.72</v>
      </c>
      <c r="BK70" s="23" t="b">
        <v>0</v>
      </c>
      <c r="BL70" s="23" t="b">
        <v>0</v>
      </c>
      <c r="BM70" s="23" t="b">
        <v>0</v>
      </c>
      <c r="BN70" s="23" t="b">
        <v>0</v>
      </c>
      <c r="BO70" s="23" t="b">
        <v>0</v>
      </c>
      <c r="BP70" s="23" t="b">
        <v>1</v>
      </c>
      <c r="BQ70" s="23" t="b">
        <v>1</v>
      </c>
      <c r="BR70" s="23" t="b">
        <v>1</v>
      </c>
      <c r="BS70" s="23" t="b">
        <v>1</v>
      </c>
      <c r="BT70" s="23" t="b">
        <v>1</v>
      </c>
      <c r="BU70" s="23" t="b">
        <v>1</v>
      </c>
    </row>
    <row r="71" ht="15.75" customHeight="1">
      <c r="A71" s="23" t="s">
        <v>705</v>
      </c>
      <c r="B71" s="23" t="s">
        <v>2599</v>
      </c>
      <c r="C71" s="23" t="b">
        <v>1</v>
      </c>
      <c r="D71" s="23">
        <v>0.78</v>
      </c>
      <c r="E71" s="23" t="b">
        <f t="shared" si="1"/>
        <v>1</v>
      </c>
      <c r="F71" s="23" t="b">
        <v>1</v>
      </c>
      <c r="G71" s="23" t="b">
        <f t="shared" si="2"/>
        <v>1</v>
      </c>
      <c r="H71" s="23" t="b">
        <v>1</v>
      </c>
      <c r="I71" s="23" t="b">
        <f t="shared" si="3"/>
        <v>1</v>
      </c>
      <c r="J71" s="23" t="b">
        <v>1</v>
      </c>
      <c r="K71" s="23" t="b">
        <f t="shared" si="4"/>
        <v>1</v>
      </c>
      <c r="L71" s="23" t="b">
        <v>1</v>
      </c>
      <c r="M71" s="23" t="b">
        <f t="shared" si="5"/>
        <v>1</v>
      </c>
      <c r="N71" s="23" t="b">
        <v>1</v>
      </c>
      <c r="O71" s="23" t="b">
        <f t="shared" si="6"/>
        <v>1</v>
      </c>
      <c r="P71" s="23" t="b">
        <v>1</v>
      </c>
      <c r="Q71" s="23" t="b">
        <f t="shared" si="7"/>
        <v>1</v>
      </c>
      <c r="R71" s="23" t="b">
        <v>1</v>
      </c>
      <c r="S71" s="23" t="b">
        <f t="shared" si="8"/>
        <v>1</v>
      </c>
      <c r="T71" s="23" t="b">
        <v>1</v>
      </c>
      <c r="U71" s="23" t="b">
        <f t="shared" si="9"/>
        <v>1</v>
      </c>
      <c r="V71" s="23" t="b">
        <v>1</v>
      </c>
      <c r="W71" s="23" t="b">
        <f t="shared" si="10"/>
        <v>1</v>
      </c>
      <c r="X71" s="23" t="b">
        <v>1</v>
      </c>
      <c r="Y71" s="23" t="b">
        <f t="shared" si="11"/>
        <v>0</v>
      </c>
      <c r="Z71" s="23" t="b">
        <v>0</v>
      </c>
      <c r="AA71" s="23" t="b">
        <f t="shared" si="12"/>
        <v>0</v>
      </c>
      <c r="AB71" s="23" t="b">
        <v>0</v>
      </c>
      <c r="AC71" s="23" t="b">
        <f t="shared" si="13"/>
        <v>0</v>
      </c>
      <c r="AD71" s="23" t="b">
        <v>0</v>
      </c>
      <c r="AE71" s="23" t="b">
        <f t="shared" si="14"/>
        <v>0</v>
      </c>
      <c r="AF71" s="23" t="b">
        <v>0</v>
      </c>
      <c r="AH71" s="17">
        <v>0.35</v>
      </c>
      <c r="AI71" s="23">
        <v>22.916666666666664</v>
      </c>
      <c r="AK71" s="23">
        <v>80.63063063063063</v>
      </c>
      <c r="AL71" s="33"/>
      <c r="BG71" s="23" t="s">
        <v>924</v>
      </c>
      <c r="BH71" s="23" t="s">
        <v>2531</v>
      </c>
      <c r="BI71" s="23" t="b">
        <v>1</v>
      </c>
      <c r="BJ71" s="23">
        <v>0.52</v>
      </c>
      <c r="BK71" s="23" t="b">
        <v>0</v>
      </c>
      <c r="BL71" s="23" t="b">
        <v>0</v>
      </c>
      <c r="BM71" s="23" t="b">
        <v>0</v>
      </c>
      <c r="BN71" s="23" t="b">
        <v>0</v>
      </c>
      <c r="BO71" s="23" t="b">
        <v>0</v>
      </c>
      <c r="BP71" s="23" t="b">
        <v>0</v>
      </c>
      <c r="BQ71" s="23" t="b">
        <v>0</v>
      </c>
      <c r="BR71" s="23" t="b">
        <v>0</v>
      </c>
      <c r="BS71" s="23" t="b">
        <v>0</v>
      </c>
      <c r="BT71" s="23" t="b">
        <v>1</v>
      </c>
      <c r="BU71" s="23" t="b">
        <v>1</v>
      </c>
    </row>
    <row r="72" ht="15.75" customHeight="1">
      <c r="A72" s="23" t="s">
        <v>713</v>
      </c>
      <c r="B72" s="23" t="s">
        <v>2521</v>
      </c>
      <c r="C72" s="23" t="b">
        <v>1</v>
      </c>
      <c r="D72" s="23">
        <v>0.85</v>
      </c>
      <c r="E72" s="23" t="b">
        <f t="shared" si="1"/>
        <v>1</v>
      </c>
      <c r="F72" s="23" t="b">
        <v>1</v>
      </c>
      <c r="G72" s="23" t="b">
        <f t="shared" si="2"/>
        <v>1</v>
      </c>
      <c r="H72" s="23" t="b">
        <v>1</v>
      </c>
      <c r="I72" s="23" t="b">
        <f t="shared" si="3"/>
        <v>1</v>
      </c>
      <c r="J72" s="23" t="b">
        <v>1</v>
      </c>
      <c r="K72" s="23" t="b">
        <f t="shared" si="4"/>
        <v>1</v>
      </c>
      <c r="L72" s="23" t="b">
        <v>1</v>
      </c>
      <c r="M72" s="23" t="b">
        <f t="shared" si="5"/>
        <v>1</v>
      </c>
      <c r="N72" s="23" t="b">
        <v>1</v>
      </c>
      <c r="O72" s="23" t="b">
        <f t="shared" si="6"/>
        <v>1</v>
      </c>
      <c r="P72" s="23" t="b">
        <v>1</v>
      </c>
      <c r="Q72" s="23" t="b">
        <f t="shared" si="7"/>
        <v>1</v>
      </c>
      <c r="R72" s="23" t="b">
        <v>1</v>
      </c>
      <c r="S72" s="23" t="b">
        <f t="shared" si="8"/>
        <v>1</v>
      </c>
      <c r="T72" s="23" t="b">
        <v>1</v>
      </c>
      <c r="U72" s="23" t="b">
        <f t="shared" si="9"/>
        <v>1</v>
      </c>
      <c r="V72" s="23" t="b">
        <v>1</v>
      </c>
      <c r="W72" s="23" t="b">
        <f t="shared" si="10"/>
        <v>1</v>
      </c>
      <c r="X72" s="23" t="b">
        <v>1</v>
      </c>
      <c r="Y72" s="23" t="b">
        <f t="shared" si="11"/>
        <v>1</v>
      </c>
      <c r="Z72" s="23" t="b">
        <v>1</v>
      </c>
      <c r="AA72" s="23" t="b">
        <f t="shared" si="12"/>
        <v>1</v>
      </c>
      <c r="AB72" s="23" t="b">
        <v>1</v>
      </c>
      <c r="AC72" s="23" t="b">
        <f t="shared" si="13"/>
        <v>0</v>
      </c>
      <c r="AD72" s="23" t="b">
        <v>0</v>
      </c>
      <c r="AE72" s="23" t="b">
        <f t="shared" si="14"/>
        <v>0</v>
      </c>
      <c r="AF72" s="23" t="b">
        <v>0</v>
      </c>
      <c r="AH72" s="17">
        <v>0.4</v>
      </c>
      <c r="AI72" s="23">
        <v>27.083333333333332</v>
      </c>
      <c r="AK72" s="23">
        <v>80.63063063063063</v>
      </c>
      <c r="AL72" s="33"/>
      <c r="BG72" s="23" t="s">
        <v>937</v>
      </c>
      <c r="BH72" s="23" t="s">
        <v>2618</v>
      </c>
      <c r="BI72" s="23" t="b">
        <v>1</v>
      </c>
      <c r="BJ72" s="23">
        <v>0.95</v>
      </c>
      <c r="BK72" s="23" t="b">
        <v>1</v>
      </c>
      <c r="BL72" s="23" t="b">
        <v>1</v>
      </c>
      <c r="BM72" s="23" t="b">
        <v>1</v>
      </c>
      <c r="BN72" s="23" t="b">
        <v>1</v>
      </c>
      <c r="BO72" s="23" t="b">
        <v>1</v>
      </c>
      <c r="BP72" s="23" t="b">
        <v>1</v>
      </c>
      <c r="BQ72" s="23" t="b">
        <v>1</v>
      </c>
      <c r="BR72" s="23" t="b">
        <v>1</v>
      </c>
      <c r="BS72" s="23" t="b">
        <v>1</v>
      </c>
      <c r="BT72" s="23" t="b">
        <v>1</v>
      </c>
      <c r="BU72" s="23" t="b">
        <v>1</v>
      </c>
    </row>
    <row r="73" ht="15.75" customHeight="1">
      <c r="A73" s="23" t="s">
        <v>721</v>
      </c>
      <c r="B73" s="23" t="s">
        <v>2523</v>
      </c>
      <c r="C73" s="23" t="b">
        <v>1</v>
      </c>
      <c r="D73" s="23">
        <v>0.92</v>
      </c>
      <c r="E73" s="23" t="b">
        <f t="shared" si="1"/>
        <v>1</v>
      </c>
      <c r="F73" s="23" t="b">
        <v>1</v>
      </c>
      <c r="G73" s="23" t="b">
        <f t="shared" si="2"/>
        <v>1</v>
      </c>
      <c r="H73" s="23" t="b">
        <v>1</v>
      </c>
      <c r="I73" s="23" t="b">
        <f t="shared" si="3"/>
        <v>1</v>
      </c>
      <c r="J73" s="23" t="b">
        <v>1</v>
      </c>
      <c r="K73" s="23" t="b">
        <f t="shared" si="4"/>
        <v>1</v>
      </c>
      <c r="L73" s="23" t="b">
        <v>1</v>
      </c>
      <c r="M73" s="23" t="b">
        <f t="shared" si="5"/>
        <v>1</v>
      </c>
      <c r="N73" s="23" t="b">
        <v>1</v>
      </c>
      <c r="O73" s="23" t="b">
        <f t="shared" si="6"/>
        <v>1</v>
      </c>
      <c r="P73" s="23" t="b">
        <v>1</v>
      </c>
      <c r="Q73" s="23" t="b">
        <f t="shared" si="7"/>
        <v>1</v>
      </c>
      <c r="R73" s="23" t="b">
        <v>1</v>
      </c>
      <c r="S73" s="23" t="b">
        <f t="shared" si="8"/>
        <v>1</v>
      </c>
      <c r="T73" s="23" t="b">
        <v>1</v>
      </c>
      <c r="U73" s="23" t="b">
        <f t="shared" si="9"/>
        <v>1</v>
      </c>
      <c r="V73" s="23" t="b">
        <v>1</v>
      </c>
      <c r="W73" s="23" t="b">
        <f t="shared" si="10"/>
        <v>1</v>
      </c>
      <c r="X73" s="23" t="b">
        <v>1</v>
      </c>
      <c r="Y73" s="23" t="b">
        <f t="shared" si="11"/>
        <v>1</v>
      </c>
      <c r="Z73" s="23" t="b">
        <v>1</v>
      </c>
      <c r="AA73" s="23" t="b">
        <f t="shared" si="12"/>
        <v>1</v>
      </c>
      <c r="AB73" s="23" t="b">
        <v>1</v>
      </c>
      <c r="AC73" s="23" t="b">
        <f t="shared" si="13"/>
        <v>1</v>
      </c>
      <c r="AD73" s="23" t="b">
        <v>1</v>
      </c>
      <c r="AE73" s="23" t="b">
        <f t="shared" si="14"/>
        <v>0</v>
      </c>
      <c r="AF73" s="23" t="b">
        <v>0</v>
      </c>
      <c r="AH73" s="17">
        <v>0.45</v>
      </c>
      <c r="AI73" s="32">
        <v>31.25</v>
      </c>
      <c r="AJ73" s="31">
        <v>91.37931034482759</v>
      </c>
      <c r="AK73" s="32">
        <v>80.63063063063063</v>
      </c>
      <c r="AL73" s="33"/>
      <c r="BG73" s="23" t="s">
        <v>954</v>
      </c>
      <c r="BH73" s="23" t="s">
        <v>2619</v>
      </c>
      <c r="BI73" s="23" t="b">
        <v>1</v>
      </c>
      <c r="BJ73" s="23">
        <v>0.63</v>
      </c>
      <c r="BK73" s="23" t="b">
        <v>0</v>
      </c>
      <c r="BL73" s="23" t="b">
        <v>0</v>
      </c>
      <c r="BM73" s="23" t="b">
        <v>0</v>
      </c>
      <c r="BN73" s="23" t="b">
        <v>0</v>
      </c>
      <c r="BO73" s="23" t="b">
        <v>0</v>
      </c>
      <c r="BP73" s="23" t="b">
        <v>0</v>
      </c>
      <c r="BQ73" s="23" t="b">
        <v>0</v>
      </c>
      <c r="BR73" s="23" t="b">
        <v>1</v>
      </c>
      <c r="BS73" s="23" t="b">
        <v>1</v>
      </c>
      <c r="BT73" s="23" t="b">
        <v>1</v>
      </c>
      <c r="BU73" s="23" t="b">
        <v>1</v>
      </c>
    </row>
    <row r="74" ht="15.75" customHeight="1">
      <c r="A74" s="23" t="s">
        <v>727</v>
      </c>
      <c r="B74" s="23" t="s">
        <v>2525</v>
      </c>
      <c r="C74" s="23" t="b">
        <v>1</v>
      </c>
      <c r="D74" s="23">
        <v>0.66</v>
      </c>
      <c r="E74" s="23" t="b">
        <f t="shared" si="1"/>
        <v>1</v>
      </c>
      <c r="F74" s="23" t="b">
        <v>1</v>
      </c>
      <c r="G74" s="23" t="b">
        <f t="shared" si="2"/>
        <v>1</v>
      </c>
      <c r="H74" s="23" t="b">
        <v>1</v>
      </c>
      <c r="I74" s="23" t="b">
        <f t="shared" si="3"/>
        <v>1</v>
      </c>
      <c r="J74" s="23" t="b">
        <v>1</v>
      </c>
      <c r="K74" s="23" t="b">
        <f t="shared" si="4"/>
        <v>1</v>
      </c>
      <c r="L74" s="23" t="b">
        <v>1</v>
      </c>
      <c r="M74" s="23" t="b">
        <f t="shared" si="5"/>
        <v>1</v>
      </c>
      <c r="N74" s="23" t="b">
        <v>1</v>
      </c>
      <c r="O74" s="23" t="b">
        <f t="shared" si="6"/>
        <v>1</v>
      </c>
      <c r="P74" s="23" t="b">
        <v>1</v>
      </c>
      <c r="Q74" s="23" t="b">
        <f t="shared" si="7"/>
        <v>1</v>
      </c>
      <c r="R74" s="23" t="b">
        <v>1</v>
      </c>
      <c r="S74" s="23" t="b">
        <f t="shared" si="8"/>
        <v>1</v>
      </c>
      <c r="T74" s="23" t="b">
        <v>1</v>
      </c>
      <c r="U74" s="23" t="b">
        <f t="shared" si="9"/>
        <v>0</v>
      </c>
      <c r="V74" s="23" t="b">
        <v>0</v>
      </c>
      <c r="W74" s="23" t="b">
        <f t="shared" si="10"/>
        <v>0</v>
      </c>
      <c r="X74" s="23" t="b">
        <v>0</v>
      </c>
      <c r="Y74" s="23" t="b">
        <f t="shared" si="11"/>
        <v>0</v>
      </c>
      <c r="Z74" s="23" t="b">
        <v>0</v>
      </c>
      <c r="AA74" s="23" t="b">
        <f t="shared" si="12"/>
        <v>0</v>
      </c>
      <c r="AB74" s="23" t="b">
        <v>0</v>
      </c>
      <c r="AC74" s="23" t="b">
        <f t="shared" si="13"/>
        <v>0</v>
      </c>
      <c r="AD74" s="23" t="b">
        <v>0</v>
      </c>
      <c r="AE74" s="23" t="b">
        <f t="shared" si="14"/>
        <v>0</v>
      </c>
      <c r="AF74" s="23" t="b">
        <v>0</v>
      </c>
      <c r="AH74" s="17">
        <v>0.5</v>
      </c>
      <c r="AI74" s="23">
        <v>35.41666666666667</v>
      </c>
      <c r="AJ74" s="23">
        <v>87.35632183908046</v>
      </c>
      <c r="AK74" s="23">
        <v>76.12612612612612</v>
      </c>
      <c r="AL74" s="33"/>
      <c r="BG74" s="23" t="s">
        <v>963</v>
      </c>
      <c r="BH74" s="23" t="s">
        <v>2620</v>
      </c>
      <c r="BI74" s="23" t="b">
        <v>1</v>
      </c>
      <c r="BJ74" s="23">
        <v>0.7</v>
      </c>
      <c r="BK74" s="23" t="b">
        <v>0</v>
      </c>
      <c r="BL74" s="23" t="b">
        <v>0</v>
      </c>
      <c r="BM74" s="23" t="b">
        <v>0</v>
      </c>
      <c r="BN74" s="23" t="b">
        <v>0</v>
      </c>
      <c r="BO74" s="23" t="b">
        <v>0</v>
      </c>
      <c r="BP74" s="23" t="b">
        <v>1</v>
      </c>
      <c r="BQ74" s="23" t="b">
        <v>1</v>
      </c>
      <c r="BR74" s="23" t="b">
        <v>1</v>
      </c>
      <c r="BS74" s="23" t="b">
        <v>1</v>
      </c>
      <c r="BT74" s="23" t="b">
        <v>1</v>
      </c>
      <c r="BU74" s="23" t="b">
        <v>1</v>
      </c>
    </row>
    <row r="75" ht="15.75" customHeight="1">
      <c r="A75" s="23" t="s">
        <v>742</v>
      </c>
      <c r="B75" s="23" t="s">
        <v>2600</v>
      </c>
      <c r="C75" s="23" t="b">
        <v>1</v>
      </c>
      <c r="D75" s="23">
        <v>0.83</v>
      </c>
      <c r="E75" s="23" t="b">
        <f t="shared" si="1"/>
        <v>1</v>
      </c>
      <c r="F75" s="23" t="b">
        <v>1</v>
      </c>
      <c r="G75" s="23" t="b">
        <f t="shared" si="2"/>
        <v>1</v>
      </c>
      <c r="H75" s="23" t="b">
        <v>1</v>
      </c>
      <c r="I75" s="23" t="b">
        <f t="shared" si="3"/>
        <v>1</v>
      </c>
      <c r="J75" s="23" t="b">
        <v>1</v>
      </c>
      <c r="K75" s="23" t="b">
        <f t="shared" si="4"/>
        <v>1</v>
      </c>
      <c r="L75" s="23" t="b">
        <v>1</v>
      </c>
      <c r="M75" s="23" t="b">
        <f t="shared" si="5"/>
        <v>1</v>
      </c>
      <c r="N75" s="23" t="b">
        <v>1</v>
      </c>
      <c r="O75" s="23" t="b">
        <f t="shared" si="6"/>
        <v>1</v>
      </c>
      <c r="P75" s="23" t="b">
        <v>1</v>
      </c>
      <c r="Q75" s="23" t="b">
        <f t="shared" si="7"/>
        <v>1</v>
      </c>
      <c r="R75" s="23" t="b">
        <v>1</v>
      </c>
      <c r="S75" s="23" t="b">
        <f t="shared" si="8"/>
        <v>1</v>
      </c>
      <c r="T75" s="23" t="b">
        <v>1</v>
      </c>
      <c r="U75" s="23" t="b">
        <f t="shared" si="9"/>
        <v>1</v>
      </c>
      <c r="V75" s="23" t="b">
        <v>1</v>
      </c>
      <c r="W75" s="23" t="b">
        <f t="shared" si="10"/>
        <v>1</v>
      </c>
      <c r="X75" s="23" t="b">
        <v>1</v>
      </c>
      <c r="Y75" s="23" t="b">
        <f t="shared" si="11"/>
        <v>1</v>
      </c>
      <c r="Z75" s="23" t="b">
        <v>1</v>
      </c>
      <c r="AA75" s="23" t="b">
        <f t="shared" si="12"/>
        <v>0</v>
      </c>
      <c r="AB75" s="23" t="b">
        <v>0</v>
      </c>
      <c r="AC75" s="23" t="b">
        <f t="shared" si="13"/>
        <v>0</v>
      </c>
      <c r="AD75" s="23" t="b">
        <v>0</v>
      </c>
      <c r="AE75" s="23" t="b">
        <f t="shared" si="14"/>
        <v>0</v>
      </c>
      <c r="AF75" s="23" t="b">
        <v>0</v>
      </c>
      <c r="AH75" s="17">
        <v>0.55</v>
      </c>
      <c r="AI75" s="23">
        <v>41.66666666666667</v>
      </c>
      <c r="AJ75" s="24">
        <v>81.03448275862068</v>
      </c>
      <c r="AK75" s="24">
        <v>72.52252252252252</v>
      </c>
      <c r="AL75" s="24"/>
      <c r="BG75" s="23" t="s">
        <v>971</v>
      </c>
      <c r="BH75" s="23" t="s">
        <v>2621</v>
      </c>
      <c r="BI75" s="23" t="b">
        <v>1</v>
      </c>
      <c r="BJ75" s="23">
        <v>0.7</v>
      </c>
      <c r="BK75" s="23" t="b">
        <v>0</v>
      </c>
      <c r="BL75" s="23" t="b">
        <v>0</v>
      </c>
      <c r="BM75" s="23" t="b">
        <v>0</v>
      </c>
      <c r="BN75" s="23" t="b">
        <v>0</v>
      </c>
      <c r="BO75" s="23" t="b">
        <v>0</v>
      </c>
      <c r="BP75" s="23" t="b">
        <v>1</v>
      </c>
      <c r="BQ75" s="23" t="b">
        <v>1</v>
      </c>
      <c r="BR75" s="23" t="b">
        <v>1</v>
      </c>
      <c r="BS75" s="23" t="b">
        <v>1</v>
      </c>
      <c r="BT75" s="23" t="b">
        <v>1</v>
      </c>
      <c r="BU75" s="23" t="b">
        <v>1</v>
      </c>
    </row>
    <row r="76" ht="15.75" customHeight="1">
      <c r="A76" s="23" t="s">
        <v>748</v>
      </c>
      <c r="B76" s="23" t="s">
        <v>2601</v>
      </c>
      <c r="C76" s="23" t="b">
        <v>1</v>
      </c>
      <c r="D76" s="23">
        <v>0.83</v>
      </c>
      <c r="E76" s="23" t="b">
        <f t="shared" si="1"/>
        <v>1</v>
      </c>
      <c r="F76" s="23" t="b">
        <v>1</v>
      </c>
      <c r="G76" s="23" t="b">
        <f t="shared" si="2"/>
        <v>1</v>
      </c>
      <c r="H76" s="23" t="b">
        <v>1</v>
      </c>
      <c r="I76" s="23" t="b">
        <f t="shared" si="3"/>
        <v>1</v>
      </c>
      <c r="J76" s="23" t="b">
        <v>1</v>
      </c>
      <c r="K76" s="23" t="b">
        <f t="shared" si="4"/>
        <v>1</v>
      </c>
      <c r="L76" s="23" t="b">
        <v>1</v>
      </c>
      <c r="M76" s="23" t="b">
        <f t="shared" si="5"/>
        <v>1</v>
      </c>
      <c r="N76" s="23" t="b">
        <v>1</v>
      </c>
      <c r="O76" s="23" t="b">
        <f t="shared" si="6"/>
        <v>1</v>
      </c>
      <c r="P76" s="23" t="b">
        <v>1</v>
      </c>
      <c r="Q76" s="23" t="b">
        <f t="shared" si="7"/>
        <v>1</v>
      </c>
      <c r="R76" s="23" t="b">
        <v>1</v>
      </c>
      <c r="S76" s="23" t="b">
        <f t="shared" si="8"/>
        <v>1</v>
      </c>
      <c r="T76" s="23" t="b">
        <v>1</v>
      </c>
      <c r="U76" s="23" t="b">
        <f t="shared" si="9"/>
        <v>1</v>
      </c>
      <c r="V76" s="23" t="b">
        <v>1</v>
      </c>
      <c r="W76" s="23" t="b">
        <f t="shared" si="10"/>
        <v>1</v>
      </c>
      <c r="X76" s="23" t="b">
        <v>1</v>
      </c>
      <c r="Y76" s="23" t="b">
        <f t="shared" si="11"/>
        <v>1</v>
      </c>
      <c r="Z76" s="23" t="b">
        <v>1</v>
      </c>
      <c r="AA76" s="23" t="b">
        <f t="shared" si="12"/>
        <v>0</v>
      </c>
      <c r="AB76" s="23" t="b">
        <v>0</v>
      </c>
      <c r="AC76" s="23" t="b">
        <f t="shared" si="13"/>
        <v>0</v>
      </c>
      <c r="AD76" s="23" t="b">
        <v>0</v>
      </c>
      <c r="AE76" s="23" t="b">
        <f t="shared" si="14"/>
        <v>0</v>
      </c>
      <c r="AF76" s="23" t="b">
        <v>0</v>
      </c>
      <c r="AH76" s="17">
        <v>0.6</v>
      </c>
      <c r="AI76" s="31">
        <v>50.0</v>
      </c>
      <c r="AJ76" s="23">
        <v>71.26436781609196</v>
      </c>
      <c r="AK76" s="23">
        <v>66.21621621621621</v>
      </c>
      <c r="AL76" s="24"/>
      <c r="BG76" s="23" t="s">
        <v>986</v>
      </c>
      <c r="BH76" s="23" t="s">
        <v>2623</v>
      </c>
      <c r="BI76" s="23" t="b">
        <v>1</v>
      </c>
      <c r="BJ76" s="23">
        <v>0.7</v>
      </c>
      <c r="BK76" s="23" t="b">
        <v>0</v>
      </c>
      <c r="BL76" s="23" t="b">
        <v>0</v>
      </c>
      <c r="BM76" s="23" t="b">
        <v>0</v>
      </c>
      <c r="BN76" s="23" t="b">
        <v>0</v>
      </c>
      <c r="BO76" s="23" t="b">
        <v>0</v>
      </c>
      <c r="BP76" s="23" t="b">
        <v>1</v>
      </c>
      <c r="BQ76" s="23" t="b">
        <v>1</v>
      </c>
      <c r="BR76" s="23" t="b">
        <v>1</v>
      </c>
      <c r="BS76" s="23" t="b">
        <v>1</v>
      </c>
      <c r="BT76" s="23" t="b">
        <v>1</v>
      </c>
      <c r="BU76" s="23" t="b">
        <v>1</v>
      </c>
    </row>
    <row r="77" ht="15.75" customHeight="1">
      <c r="A77" s="23" t="s">
        <v>755</v>
      </c>
      <c r="B77" s="23" t="s">
        <v>2605</v>
      </c>
      <c r="C77" s="23" t="b">
        <v>1</v>
      </c>
      <c r="D77" s="23">
        <v>0.98</v>
      </c>
      <c r="E77" s="23" t="b">
        <f t="shared" si="1"/>
        <v>1</v>
      </c>
      <c r="F77" s="23" t="b">
        <v>1</v>
      </c>
      <c r="G77" s="23" t="b">
        <f t="shared" si="2"/>
        <v>1</v>
      </c>
      <c r="H77" s="23" t="b">
        <v>1</v>
      </c>
      <c r="I77" s="23" t="b">
        <f t="shared" si="3"/>
        <v>1</v>
      </c>
      <c r="J77" s="23" t="b">
        <v>1</v>
      </c>
      <c r="K77" s="23" t="b">
        <f t="shared" si="4"/>
        <v>1</v>
      </c>
      <c r="L77" s="23" t="b">
        <v>1</v>
      </c>
      <c r="M77" s="23" t="b">
        <f t="shared" si="5"/>
        <v>1</v>
      </c>
      <c r="N77" s="23" t="b">
        <v>1</v>
      </c>
      <c r="O77" s="23" t="b">
        <f t="shared" si="6"/>
        <v>1</v>
      </c>
      <c r="P77" s="23" t="b">
        <v>1</v>
      </c>
      <c r="Q77" s="23" t="b">
        <f t="shared" si="7"/>
        <v>1</v>
      </c>
      <c r="R77" s="23" t="b">
        <v>1</v>
      </c>
      <c r="S77" s="23" t="b">
        <f t="shared" si="8"/>
        <v>1</v>
      </c>
      <c r="T77" s="23" t="b">
        <v>1</v>
      </c>
      <c r="U77" s="23" t="b">
        <f t="shared" si="9"/>
        <v>1</v>
      </c>
      <c r="V77" s="23" t="b">
        <v>1</v>
      </c>
      <c r="W77" s="23" t="b">
        <f t="shared" si="10"/>
        <v>1</v>
      </c>
      <c r="X77" s="23" t="b">
        <v>1</v>
      </c>
      <c r="Y77" s="23" t="b">
        <f t="shared" si="11"/>
        <v>1</v>
      </c>
      <c r="Z77" s="23" t="b">
        <v>1</v>
      </c>
      <c r="AA77" s="23" t="b">
        <f t="shared" si="12"/>
        <v>1</v>
      </c>
      <c r="AB77" s="23" t="b">
        <v>1</v>
      </c>
      <c r="AC77" s="23" t="b">
        <f t="shared" si="13"/>
        <v>1</v>
      </c>
      <c r="AD77" s="23" t="b">
        <v>1</v>
      </c>
      <c r="AE77" s="23" t="b">
        <f t="shared" si="14"/>
        <v>1</v>
      </c>
      <c r="AF77" s="23" t="b">
        <v>1</v>
      </c>
      <c r="AH77" s="17">
        <v>0.65</v>
      </c>
      <c r="AJ77" s="23">
        <v>63.2183908045977</v>
      </c>
      <c r="AK77" s="23">
        <v>61.261261261261254</v>
      </c>
      <c r="AL77" s="24"/>
      <c r="BG77" s="23" t="s">
        <v>993</v>
      </c>
      <c r="BH77" s="23" t="s">
        <v>2624</v>
      </c>
      <c r="BI77" s="23" t="b">
        <v>1</v>
      </c>
      <c r="BJ77" s="23">
        <v>0.7</v>
      </c>
      <c r="BK77" s="23" t="b">
        <v>0</v>
      </c>
      <c r="BL77" s="23" t="b">
        <v>0</v>
      </c>
      <c r="BM77" s="23" t="b">
        <v>0</v>
      </c>
      <c r="BN77" s="23" t="b">
        <v>0</v>
      </c>
      <c r="BO77" s="23" t="b">
        <v>0</v>
      </c>
      <c r="BP77" s="23" t="b">
        <v>1</v>
      </c>
      <c r="BQ77" s="23" t="b">
        <v>1</v>
      </c>
      <c r="BR77" s="23" t="b">
        <v>1</v>
      </c>
      <c r="BS77" s="23" t="b">
        <v>1</v>
      </c>
      <c r="BT77" s="23" t="b">
        <v>1</v>
      </c>
      <c r="BU77" s="23" t="b">
        <v>1</v>
      </c>
    </row>
    <row r="78" ht="15.75" customHeight="1">
      <c r="A78" s="23" t="s">
        <v>763</v>
      </c>
      <c r="B78" s="23" t="s">
        <v>2606</v>
      </c>
      <c r="C78" s="23" t="b">
        <v>1</v>
      </c>
      <c r="D78" s="23">
        <v>0.98</v>
      </c>
      <c r="E78" s="23" t="b">
        <f t="shared" si="1"/>
        <v>1</v>
      </c>
      <c r="F78" s="23" t="b">
        <v>1</v>
      </c>
      <c r="G78" s="23" t="b">
        <f t="shared" si="2"/>
        <v>1</v>
      </c>
      <c r="H78" s="23" t="b">
        <v>1</v>
      </c>
      <c r="I78" s="23" t="b">
        <f t="shared" si="3"/>
        <v>1</v>
      </c>
      <c r="J78" s="23" t="b">
        <v>1</v>
      </c>
      <c r="K78" s="23" t="b">
        <f t="shared" si="4"/>
        <v>1</v>
      </c>
      <c r="L78" s="23" t="b">
        <v>1</v>
      </c>
      <c r="M78" s="23" t="b">
        <f t="shared" si="5"/>
        <v>1</v>
      </c>
      <c r="N78" s="23" t="b">
        <v>1</v>
      </c>
      <c r="O78" s="23" t="b">
        <f t="shared" si="6"/>
        <v>1</v>
      </c>
      <c r="P78" s="23" t="b">
        <v>1</v>
      </c>
      <c r="Q78" s="23" t="b">
        <f t="shared" si="7"/>
        <v>1</v>
      </c>
      <c r="R78" s="23" t="b">
        <v>1</v>
      </c>
      <c r="S78" s="23" t="b">
        <f t="shared" si="8"/>
        <v>1</v>
      </c>
      <c r="T78" s="23" t="b">
        <v>1</v>
      </c>
      <c r="U78" s="23" t="b">
        <f t="shared" si="9"/>
        <v>1</v>
      </c>
      <c r="V78" s="23" t="b">
        <v>1</v>
      </c>
      <c r="W78" s="23" t="b">
        <f t="shared" si="10"/>
        <v>1</v>
      </c>
      <c r="X78" s="23" t="b">
        <v>1</v>
      </c>
      <c r="Y78" s="23" t="b">
        <f t="shared" si="11"/>
        <v>1</v>
      </c>
      <c r="Z78" s="23" t="b">
        <v>1</v>
      </c>
      <c r="AA78" s="23" t="b">
        <f t="shared" si="12"/>
        <v>1</v>
      </c>
      <c r="AB78" s="23" t="b">
        <v>1</v>
      </c>
      <c r="AC78" s="23" t="b">
        <f t="shared" si="13"/>
        <v>1</v>
      </c>
      <c r="AD78" s="23" t="b">
        <v>1</v>
      </c>
      <c r="AE78" s="23" t="b">
        <f t="shared" si="14"/>
        <v>1</v>
      </c>
      <c r="AF78" s="23" t="b">
        <v>1</v>
      </c>
      <c r="AH78" s="17">
        <v>0.7</v>
      </c>
      <c r="AJ78" s="23">
        <v>56.32183908045977</v>
      </c>
      <c r="AK78" s="23">
        <v>57.20720720720721</v>
      </c>
      <c r="AL78" s="24"/>
      <c r="BG78" s="23" t="s">
        <v>1001</v>
      </c>
      <c r="BH78" s="23" t="s">
        <v>2625</v>
      </c>
      <c r="BI78" s="23" t="b">
        <v>1</v>
      </c>
      <c r="BJ78" s="23">
        <v>0.48</v>
      </c>
      <c r="BK78" s="23" t="b">
        <v>0</v>
      </c>
      <c r="BL78" s="23" t="b">
        <v>0</v>
      </c>
      <c r="BM78" s="23" t="b">
        <v>0</v>
      </c>
      <c r="BN78" s="23" t="b">
        <v>0</v>
      </c>
      <c r="BO78" s="23" t="b">
        <v>0</v>
      </c>
      <c r="BP78" s="23" t="b">
        <v>0</v>
      </c>
      <c r="BQ78" s="23" t="b">
        <v>0</v>
      </c>
      <c r="BR78" s="23" t="b">
        <v>0</v>
      </c>
      <c r="BS78" s="23" t="b">
        <v>0</v>
      </c>
      <c r="BT78" s="23" t="b">
        <v>0</v>
      </c>
      <c r="BU78" s="23" t="b">
        <v>1</v>
      </c>
    </row>
    <row r="79" ht="15.75" customHeight="1">
      <c r="A79" s="23" t="s">
        <v>771</v>
      </c>
      <c r="B79" s="23" t="s">
        <v>2607</v>
      </c>
      <c r="C79" s="23" t="b">
        <v>1</v>
      </c>
      <c r="D79" s="23">
        <v>0.98</v>
      </c>
      <c r="E79" s="23" t="b">
        <f t="shared" si="1"/>
        <v>1</v>
      </c>
      <c r="F79" s="23" t="b">
        <v>1</v>
      </c>
      <c r="G79" s="23" t="b">
        <f t="shared" si="2"/>
        <v>1</v>
      </c>
      <c r="H79" s="23" t="b">
        <v>1</v>
      </c>
      <c r="I79" s="23" t="b">
        <f t="shared" si="3"/>
        <v>1</v>
      </c>
      <c r="J79" s="23" t="b">
        <v>1</v>
      </c>
      <c r="K79" s="23" t="b">
        <f t="shared" si="4"/>
        <v>1</v>
      </c>
      <c r="L79" s="23" t="b">
        <v>1</v>
      </c>
      <c r="M79" s="23" t="b">
        <f t="shared" si="5"/>
        <v>1</v>
      </c>
      <c r="N79" s="23" t="b">
        <v>1</v>
      </c>
      <c r="O79" s="23" t="b">
        <f t="shared" si="6"/>
        <v>1</v>
      </c>
      <c r="P79" s="23" t="b">
        <v>1</v>
      </c>
      <c r="Q79" s="23" t="b">
        <f t="shared" si="7"/>
        <v>1</v>
      </c>
      <c r="R79" s="23" t="b">
        <v>1</v>
      </c>
      <c r="S79" s="23" t="b">
        <f t="shared" si="8"/>
        <v>1</v>
      </c>
      <c r="T79" s="23" t="b">
        <v>1</v>
      </c>
      <c r="U79" s="23" t="b">
        <f t="shared" si="9"/>
        <v>1</v>
      </c>
      <c r="V79" s="23" t="b">
        <v>1</v>
      </c>
      <c r="W79" s="23" t="b">
        <f t="shared" si="10"/>
        <v>1</v>
      </c>
      <c r="X79" s="23" t="b">
        <v>1</v>
      </c>
      <c r="Y79" s="23" t="b">
        <f t="shared" si="11"/>
        <v>1</v>
      </c>
      <c r="Z79" s="23" t="b">
        <v>1</v>
      </c>
      <c r="AA79" s="23" t="b">
        <f t="shared" si="12"/>
        <v>1</v>
      </c>
      <c r="AB79" s="23" t="b">
        <v>1</v>
      </c>
      <c r="AC79" s="23" t="b">
        <f t="shared" si="13"/>
        <v>1</v>
      </c>
      <c r="AD79" s="23" t="b">
        <v>1</v>
      </c>
      <c r="AE79" s="23" t="b">
        <f t="shared" si="14"/>
        <v>1</v>
      </c>
      <c r="AF79" s="23" t="b">
        <v>1</v>
      </c>
      <c r="AH79" s="17">
        <v>0.75</v>
      </c>
      <c r="AJ79" s="23">
        <v>48.85057471264368</v>
      </c>
      <c r="AK79" s="23">
        <v>52.702702702702695</v>
      </c>
      <c r="AL79" s="24"/>
      <c r="BG79" s="23" t="s">
        <v>1026</v>
      </c>
      <c r="BH79" s="17" t="s">
        <v>2626</v>
      </c>
      <c r="BI79" s="23" t="b">
        <v>1</v>
      </c>
      <c r="BJ79" s="23">
        <v>0.54</v>
      </c>
      <c r="BK79" s="23" t="b">
        <v>0</v>
      </c>
      <c r="BL79" s="23" t="b">
        <v>0</v>
      </c>
      <c r="BM79" s="23" t="b">
        <v>0</v>
      </c>
      <c r="BN79" s="23" t="b">
        <v>0</v>
      </c>
      <c r="BO79" s="23" t="b">
        <v>0</v>
      </c>
      <c r="BP79" s="23" t="b">
        <v>0</v>
      </c>
      <c r="BQ79" s="23" t="b">
        <v>0</v>
      </c>
      <c r="BR79" s="23" t="b">
        <v>0</v>
      </c>
      <c r="BS79" s="23" t="b">
        <v>0</v>
      </c>
      <c r="BT79" s="23" t="b">
        <v>1</v>
      </c>
      <c r="BU79" s="23" t="b">
        <v>1</v>
      </c>
    </row>
    <row r="80" ht="15.75" customHeight="1">
      <c r="A80" s="23" t="s">
        <v>778</v>
      </c>
      <c r="B80" s="23" t="s">
        <v>2608</v>
      </c>
      <c r="C80" s="23" t="b">
        <v>1</v>
      </c>
      <c r="D80" s="23">
        <v>0.92</v>
      </c>
      <c r="E80" s="23" t="b">
        <f t="shared" si="1"/>
        <v>1</v>
      </c>
      <c r="F80" s="23" t="b">
        <v>1</v>
      </c>
      <c r="G80" s="23" t="b">
        <f t="shared" si="2"/>
        <v>1</v>
      </c>
      <c r="H80" s="23" t="b">
        <v>1</v>
      </c>
      <c r="I80" s="23" t="b">
        <f t="shared" si="3"/>
        <v>1</v>
      </c>
      <c r="J80" s="23" t="b">
        <v>1</v>
      </c>
      <c r="K80" s="23" t="b">
        <f t="shared" si="4"/>
        <v>1</v>
      </c>
      <c r="L80" s="23" t="b">
        <v>1</v>
      </c>
      <c r="M80" s="23" t="b">
        <f t="shared" si="5"/>
        <v>1</v>
      </c>
      <c r="N80" s="23" t="b">
        <v>1</v>
      </c>
      <c r="O80" s="23" t="b">
        <f t="shared" si="6"/>
        <v>1</v>
      </c>
      <c r="P80" s="23" t="b">
        <v>1</v>
      </c>
      <c r="Q80" s="23" t="b">
        <f t="shared" si="7"/>
        <v>1</v>
      </c>
      <c r="R80" s="23" t="b">
        <v>1</v>
      </c>
      <c r="S80" s="23" t="b">
        <f t="shared" si="8"/>
        <v>1</v>
      </c>
      <c r="T80" s="23" t="b">
        <v>1</v>
      </c>
      <c r="U80" s="23" t="b">
        <f t="shared" si="9"/>
        <v>1</v>
      </c>
      <c r="V80" s="23" t="b">
        <v>1</v>
      </c>
      <c r="W80" s="23" t="b">
        <f t="shared" si="10"/>
        <v>1</v>
      </c>
      <c r="X80" s="23" t="b">
        <v>1</v>
      </c>
      <c r="Y80" s="23" t="b">
        <f t="shared" si="11"/>
        <v>1</v>
      </c>
      <c r="Z80" s="23" t="b">
        <v>1</v>
      </c>
      <c r="AA80" s="23" t="b">
        <f t="shared" si="12"/>
        <v>1</v>
      </c>
      <c r="AB80" s="23" t="b">
        <v>1</v>
      </c>
      <c r="AC80" s="23" t="b">
        <f t="shared" si="13"/>
        <v>1</v>
      </c>
      <c r="AD80" s="23" t="b">
        <v>1</v>
      </c>
      <c r="AE80" s="23" t="b">
        <f t="shared" si="14"/>
        <v>0</v>
      </c>
      <c r="AF80" s="23" t="b">
        <v>0</v>
      </c>
      <c r="AH80" s="17">
        <v>0.8</v>
      </c>
      <c r="AJ80" s="23">
        <v>44.827586206896555</v>
      </c>
      <c r="AK80" s="23">
        <v>50.0</v>
      </c>
      <c r="AL80" s="24"/>
      <c r="BG80" s="23" t="s">
        <v>1067</v>
      </c>
      <c r="BH80" s="23" t="s">
        <v>2628</v>
      </c>
      <c r="BI80" s="23" t="b">
        <v>1</v>
      </c>
      <c r="BJ80" s="23">
        <v>0.62</v>
      </c>
      <c r="BK80" s="23" t="b">
        <v>0</v>
      </c>
      <c r="BL80" s="23" t="b">
        <v>0</v>
      </c>
      <c r="BM80" s="23" t="b">
        <v>0</v>
      </c>
      <c r="BN80" s="23" t="b">
        <v>0</v>
      </c>
      <c r="BO80" s="23" t="b">
        <v>0</v>
      </c>
      <c r="BP80" s="23" t="b">
        <v>0</v>
      </c>
      <c r="BQ80" s="23" t="b">
        <v>0</v>
      </c>
      <c r="BR80" s="23" t="b">
        <v>1</v>
      </c>
      <c r="BS80" s="23" t="b">
        <v>1</v>
      </c>
      <c r="BT80" s="23" t="b">
        <v>1</v>
      </c>
      <c r="BU80" s="23" t="b">
        <v>1</v>
      </c>
    </row>
    <row r="81" ht="15.75" customHeight="1">
      <c r="A81" s="23" t="s">
        <v>786</v>
      </c>
      <c r="B81" s="23" t="s">
        <v>2609</v>
      </c>
      <c r="C81" s="23" t="b">
        <v>1</v>
      </c>
      <c r="D81" s="23">
        <v>0.9</v>
      </c>
      <c r="E81" s="23" t="b">
        <f t="shared" si="1"/>
        <v>1</v>
      </c>
      <c r="F81" s="23" t="b">
        <v>1</v>
      </c>
      <c r="G81" s="23" t="b">
        <f t="shared" si="2"/>
        <v>1</v>
      </c>
      <c r="H81" s="23" t="b">
        <v>1</v>
      </c>
      <c r="I81" s="23" t="b">
        <f t="shared" si="3"/>
        <v>1</v>
      </c>
      <c r="J81" s="23" t="b">
        <v>1</v>
      </c>
      <c r="K81" s="23" t="b">
        <f t="shared" si="4"/>
        <v>1</v>
      </c>
      <c r="L81" s="23" t="b">
        <v>1</v>
      </c>
      <c r="M81" s="23" t="b">
        <f t="shared" si="5"/>
        <v>1</v>
      </c>
      <c r="N81" s="23" t="b">
        <v>1</v>
      </c>
      <c r="O81" s="23" t="b">
        <f t="shared" si="6"/>
        <v>1</v>
      </c>
      <c r="P81" s="23" t="b">
        <v>1</v>
      </c>
      <c r="Q81" s="23" t="b">
        <f t="shared" si="7"/>
        <v>1</v>
      </c>
      <c r="R81" s="23" t="b">
        <v>1</v>
      </c>
      <c r="S81" s="23" t="b">
        <f t="shared" si="8"/>
        <v>1</v>
      </c>
      <c r="T81" s="23" t="b">
        <v>1</v>
      </c>
      <c r="U81" s="23" t="b">
        <f t="shared" si="9"/>
        <v>1</v>
      </c>
      <c r="V81" s="23" t="b">
        <v>1</v>
      </c>
      <c r="W81" s="23" t="b">
        <f t="shared" si="10"/>
        <v>1</v>
      </c>
      <c r="X81" s="23" t="b">
        <v>1</v>
      </c>
      <c r="Y81" s="23" t="b">
        <f t="shared" si="11"/>
        <v>1</v>
      </c>
      <c r="Z81" s="23" t="b">
        <v>1</v>
      </c>
      <c r="AA81" s="23" t="b">
        <f t="shared" si="12"/>
        <v>1</v>
      </c>
      <c r="AB81" s="23" t="b">
        <v>1</v>
      </c>
      <c r="AC81" s="23" t="b">
        <f t="shared" si="13"/>
        <v>1</v>
      </c>
      <c r="AD81" s="23" t="b">
        <v>1</v>
      </c>
      <c r="AE81" s="23" t="b">
        <f t="shared" si="14"/>
        <v>0</v>
      </c>
      <c r="AF81" s="23" t="b">
        <v>0</v>
      </c>
      <c r="AH81" s="17">
        <v>0.85</v>
      </c>
      <c r="AJ81" s="23">
        <v>35.05747126436782</v>
      </c>
      <c r="AK81" s="23">
        <v>45.04504504504504</v>
      </c>
      <c r="AL81" s="24"/>
      <c r="BG81" s="23" t="s">
        <v>1076</v>
      </c>
      <c r="BH81" s="23" t="s">
        <v>2629</v>
      </c>
      <c r="BI81" s="23" t="b">
        <v>1</v>
      </c>
      <c r="BJ81" s="23">
        <v>0.49</v>
      </c>
      <c r="BK81" s="23" t="b">
        <v>0</v>
      </c>
      <c r="BL81" s="23" t="b">
        <v>0</v>
      </c>
      <c r="BM81" s="23" t="b">
        <v>0</v>
      </c>
      <c r="BN81" s="23" t="b">
        <v>0</v>
      </c>
      <c r="BO81" s="23" t="b">
        <v>0</v>
      </c>
      <c r="BP81" s="23" t="b">
        <v>0</v>
      </c>
      <c r="BQ81" s="23" t="b">
        <v>0</v>
      </c>
      <c r="BR81" s="23" t="b">
        <v>0</v>
      </c>
      <c r="BS81" s="23" t="b">
        <v>0</v>
      </c>
      <c r="BT81" s="23" t="b">
        <v>0</v>
      </c>
      <c r="BU81" s="23" t="b">
        <v>1</v>
      </c>
    </row>
    <row r="82" ht="15.75" customHeight="1">
      <c r="A82" s="23" t="s">
        <v>794</v>
      </c>
      <c r="B82" s="23" t="s">
        <v>2527</v>
      </c>
      <c r="C82" s="23" t="b">
        <v>1</v>
      </c>
      <c r="D82" s="23">
        <v>0.64</v>
      </c>
      <c r="E82" s="23" t="b">
        <f t="shared" si="1"/>
        <v>1</v>
      </c>
      <c r="F82" s="23" t="b">
        <v>1</v>
      </c>
      <c r="G82" s="23" t="b">
        <f t="shared" si="2"/>
        <v>1</v>
      </c>
      <c r="H82" s="23" t="b">
        <v>1</v>
      </c>
      <c r="I82" s="23" t="b">
        <f t="shared" si="3"/>
        <v>1</v>
      </c>
      <c r="J82" s="23" t="b">
        <v>1</v>
      </c>
      <c r="K82" s="23" t="b">
        <f t="shared" si="4"/>
        <v>1</v>
      </c>
      <c r="L82" s="23" t="b">
        <v>1</v>
      </c>
      <c r="M82" s="23" t="b">
        <f t="shared" si="5"/>
        <v>1</v>
      </c>
      <c r="N82" s="23" t="b">
        <v>1</v>
      </c>
      <c r="O82" s="23" t="b">
        <f t="shared" si="6"/>
        <v>1</v>
      </c>
      <c r="P82" s="23" t="b">
        <v>1</v>
      </c>
      <c r="Q82" s="23" t="b">
        <f t="shared" si="7"/>
        <v>1</v>
      </c>
      <c r="R82" s="23" t="b">
        <v>1</v>
      </c>
      <c r="S82" s="23" t="b">
        <f t="shared" si="8"/>
        <v>0</v>
      </c>
      <c r="T82" s="23" t="b">
        <v>0</v>
      </c>
      <c r="U82" s="23" t="b">
        <f t="shared" si="9"/>
        <v>0</v>
      </c>
      <c r="V82" s="23" t="b">
        <v>0</v>
      </c>
      <c r="W82" s="23" t="b">
        <f t="shared" si="10"/>
        <v>0</v>
      </c>
      <c r="X82" s="23" t="b">
        <v>0</v>
      </c>
      <c r="Y82" s="23" t="b">
        <f t="shared" si="11"/>
        <v>0</v>
      </c>
      <c r="Z82" s="23" t="b">
        <v>0</v>
      </c>
      <c r="AA82" s="23" t="b">
        <f t="shared" si="12"/>
        <v>0</v>
      </c>
      <c r="AB82" s="23" t="b">
        <v>0</v>
      </c>
      <c r="AC82" s="23" t="b">
        <f t="shared" si="13"/>
        <v>0</v>
      </c>
      <c r="AD82" s="23" t="b">
        <v>0</v>
      </c>
      <c r="AE82" s="23" t="b">
        <f t="shared" si="14"/>
        <v>0</v>
      </c>
      <c r="AF82" s="23" t="b">
        <v>0</v>
      </c>
      <c r="AH82" s="17">
        <v>0.9</v>
      </c>
      <c r="AJ82" s="23">
        <v>25.862068965517242</v>
      </c>
      <c r="AK82" s="23">
        <v>38.73873873873874</v>
      </c>
      <c r="AL82" s="24"/>
      <c r="BG82" s="23" t="s">
        <v>1085</v>
      </c>
      <c r="BH82" s="23" t="s">
        <v>2630</v>
      </c>
      <c r="BI82" s="23" t="b">
        <v>1</v>
      </c>
      <c r="BJ82" s="23">
        <v>0.62</v>
      </c>
      <c r="BK82" s="23" t="b">
        <v>0</v>
      </c>
      <c r="BL82" s="23" t="b">
        <v>0</v>
      </c>
      <c r="BM82" s="23" t="b">
        <v>0</v>
      </c>
      <c r="BN82" s="23" t="b">
        <v>0</v>
      </c>
      <c r="BO82" s="23" t="b">
        <v>0</v>
      </c>
      <c r="BP82" s="23" t="b">
        <v>0</v>
      </c>
      <c r="BQ82" s="23" t="b">
        <v>0</v>
      </c>
      <c r="BR82" s="23" t="b">
        <v>1</v>
      </c>
      <c r="BS82" s="23" t="b">
        <v>1</v>
      </c>
      <c r="BT82" s="23" t="b">
        <v>1</v>
      </c>
      <c r="BU82" s="23" t="b">
        <v>1</v>
      </c>
    </row>
    <row r="83" ht="15.75" customHeight="1">
      <c r="A83" s="23" t="s">
        <v>811</v>
      </c>
      <c r="B83" s="23" t="s">
        <v>2610</v>
      </c>
      <c r="C83" s="23" t="b">
        <v>0</v>
      </c>
      <c r="D83" s="23">
        <v>0.8</v>
      </c>
      <c r="E83" s="23" t="b">
        <f t="shared" si="1"/>
        <v>1</v>
      </c>
      <c r="F83" s="23" t="b">
        <v>0</v>
      </c>
      <c r="G83" s="23" t="b">
        <f t="shared" si="2"/>
        <v>1</v>
      </c>
      <c r="H83" s="23" t="b">
        <v>0</v>
      </c>
      <c r="I83" s="23" t="b">
        <f t="shared" si="3"/>
        <v>1</v>
      </c>
      <c r="J83" s="23" t="b">
        <v>0</v>
      </c>
      <c r="K83" s="23" t="b">
        <f t="shared" si="4"/>
        <v>1</v>
      </c>
      <c r="L83" s="23" t="b">
        <v>0</v>
      </c>
      <c r="M83" s="23" t="b">
        <f t="shared" si="5"/>
        <v>1</v>
      </c>
      <c r="N83" s="23" t="b">
        <v>0</v>
      </c>
      <c r="O83" s="23" t="b">
        <f t="shared" si="6"/>
        <v>1</v>
      </c>
      <c r="P83" s="23" t="b">
        <v>0</v>
      </c>
      <c r="Q83" s="23" t="b">
        <f t="shared" si="7"/>
        <v>1</v>
      </c>
      <c r="R83" s="23" t="b">
        <v>0</v>
      </c>
      <c r="S83" s="23" t="b">
        <f t="shared" si="8"/>
        <v>1</v>
      </c>
      <c r="T83" s="23" t="b">
        <v>0</v>
      </c>
      <c r="U83" s="23" t="b">
        <f t="shared" si="9"/>
        <v>1</v>
      </c>
      <c r="V83" s="23" t="b">
        <v>0</v>
      </c>
      <c r="W83" s="23" t="b">
        <f t="shared" si="10"/>
        <v>1</v>
      </c>
      <c r="X83" s="23" t="b">
        <v>0</v>
      </c>
      <c r="Y83" s="23" t="b">
        <f t="shared" si="11"/>
        <v>1</v>
      </c>
      <c r="Z83" s="23" t="b">
        <v>0</v>
      </c>
      <c r="AA83" s="23" t="b">
        <f t="shared" si="12"/>
        <v>0</v>
      </c>
      <c r="AB83" s="23" t="b">
        <v>1</v>
      </c>
      <c r="AC83" s="23" t="b">
        <f t="shared" si="13"/>
        <v>0</v>
      </c>
      <c r="AD83" s="23" t="b">
        <v>1</v>
      </c>
      <c r="AE83" s="23" t="b">
        <f t="shared" si="14"/>
        <v>0</v>
      </c>
      <c r="AF83" s="23" t="b">
        <v>1</v>
      </c>
      <c r="AH83" s="17">
        <v>0.95</v>
      </c>
      <c r="AJ83" s="23">
        <v>10.919540229885058</v>
      </c>
      <c r="AK83" s="23">
        <v>29.27927927927928</v>
      </c>
      <c r="AL83" s="24"/>
      <c r="BG83" s="23" t="s">
        <v>1093</v>
      </c>
      <c r="BH83" s="23" t="s">
        <v>2631</v>
      </c>
      <c r="BI83" s="23" t="b">
        <v>1</v>
      </c>
      <c r="BJ83" s="23">
        <v>0.81</v>
      </c>
      <c r="BK83" s="23" t="b">
        <v>0</v>
      </c>
      <c r="BL83" s="23" t="b">
        <v>0</v>
      </c>
      <c r="BM83" s="23" t="b">
        <v>0</v>
      </c>
      <c r="BN83" s="23" t="b">
        <v>1</v>
      </c>
      <c r="BO83" s="23" t="b">
        <v>1</v>
      </c>
      <c r="BP83" s="23" t="b">
        <v>1</v>
      </c>
      <c r="BQ83" s="23" t="b">
        <v>1</v>
      </c>
      <c r="BR83" s="23" t="b">
        <v>1</v>
      </c>
      <c r="BS83" s="23" t="b">
        <v>1</v>
      </c>
      <c r="BT83" s="23" t="b">
        <v>1</v>
      </c>
      <c r="BU83" s="23" t="b">
        <v>1</v>
      </c>
    </row>
    <row r="84" ht="15.75" customHeight="1">
      <c r="A84" s="23" t="s">
        <v>819</v>
      </c>
      <c r="B84" s="23" t="s">
        <v>2611</v>
      </c>
      <c r="C84" s="23" t="b">
        <v>0</v>
      </c>
      <c r="D84" s="23">
        <v>0.61</v>
      </c>
      <c r="E84" s="23" t="b">
        <f t="shared" si="1"/>
        <v>1</v>
      </c>
      <c r="F84" s="23" t="b">
        <v>0</v>
      </c>
      <c r="G84" s="23" t="b">
        <f t="shared" si="2"/>
        <v>1</v>
      </c>
      <c r="H84" s="23" t="b">
        <v>0</v>
      </c>
      <c r="I84" s="23" t="b">
        <f t="shared" si="3"/>
        <v>1</v>
      </c>
      <c r="J84" s="23" t="b">
        <v>0</v>
      </c>
      <c r="K84" s="23" t="b">
        <f t="shared" si="4"/>
        <v>1</v>
      </c>
      <c r="L84" s="23" t="b">
        <v>0</v>
      </c>
      <c r="M84" s="23" t="b">
        <f t="shared" si="5"/>
        <v>1</v>
      </c>
      <c r="N84" s="23" t="b">
        <v>0</v>
      </c>
      <c r="O84" s="23" t="b">
        <f t="shared" si="6"/>
        <v>1</v>
      </c>
      <c r="P84" s="23" t="b">
        <v>0</v>
      </c>
      <c r="Q84" s="23" t="b">
        <f t="shared" si="7"/>
        <v>1</v>
      </c>
      <c r="R84" s="23" t="b">
        <v>0</v>
      </c>
      <c r="S84" s="23" t="b">
        <f t="shared" si="8"/>
        <v>0</v>
      </c>
      <c r="T84" s="23" t="b">
        <v>1</v>
      </c>
      <c r="U84" s="23" t="b">
        <f t="shared" si="9"/>
        <v>0</v>
      </c>
      <c r="V84" s="23" t="b">
        <v>1</v>
      </c>
      <c r="W84" s="23" t="b">
        <f t="shared" si="10"/>
        <v>0</v>
      </c>
      <c r="X84" s="23" t="b">
        <v>1</v>
      </c>
      <c r="Y84" s="23" t="b">
        <f t="shared" si="11"/>
        <v>0</v>
      </c>
      <c r="Z84" s="23" t="b">
        <v>1</v>
      </c>
      <c r="AA84" s="23" t="b">
        <f t="shared" si="12"/>
        <v>0</v>
      </c>
      <c r="AB84" s="23" t="b">
        <v>1</v>
      </c>
      <c r="AC84" s="23" t="b">
        <f t="shared" si="13"/>
        <v>0</v>
      </c>
      <c r="AD84" s="23" t="b">
        <v>1</v>
      </c>
      <c r="AE84" s="23" t="b">
        <f t="shared" si="14"/>
        <v>0</v>
      </c>
      <c r="AF84" s="23" t="b">
        <v>1</v>
      </c>
      <c r="BG84" s="23" t="s">
        <v>1101</v>
      </c>
      <c r="BH84" s="23" t="s">
        <v>2537</v>
      </c>
      <c r="BI84" s="23" t="b">
        <v>1</v>
      </c>
      <c r="BJ84" s="23">
        <v>0.69</v>
      </c>
      <c r="BK84" s="23" t="b">
        <v>0</v>
      </c>
      <c r="BL84" s="23" t="b">
        <v>0</v>
      </c>
      <c r="BM84" s="23" t="b">
        <v>0</v>
      </c>
      <c r="BN84" s="23" t="b">
        <v>0</v>
      </c>
      <c r="BO84" s="23" t="b">
        <v>0</v>
      </c>
      <c r="BP84" s="23" t="b">
        <v>0</v>
      </c>
      <c r="BQ84" s="23" t="b">
        <v>1</v>
      </c>
      <c r="BR84" s="23" t="b">
        <v>1</v>
      </c>
      <c r="BS84" s="23" t="b">
        <v>1</v>
      </c>
      <c r="BT84" s="23" t="b">
        <v>1</v>
      </c>
      <c r="BU84" s="23" t="b">
        <v>1</v>
      </c>
    </row>
    <row r="85" ht="15.75" customHeight="1">
      <c r="A85" s="23" t="s">
        <v>828</v>
      </c>
      <c r="B85" s="23" t="s">
        <v>2612</v>
      </c>
      <c r="C85" s="23" t="b">
        <v>0</v>
      </c>
      <c r="D85" s="23">
        <v>0.77</v>
      </c>
      <c r="E85" s="23" t="b">
        <f t="shared" si="1"/>
        <v>1</v>
      </c>
      <c r="F85" s="23" t="b">
        <v>0</v>
      </c>
      <c r="G85" s="23" t="b">
        <f t="shared" si="2"/>
        <v>1</v>
      </c>
      <c r="H85" s="23" t="b">
        <v>0</v>
      </c>
      <c r="I85" s="23" t="b">
        <f t="shared" si="3"/>
        <v>1</v>
      </c>
      <c r="J85" s="23" t="b">
        <v>0</v>
      </c>
      <c r="K85" s="23" t="b">
        <f t="shared" si="4"/>
        <v>1</v>
      </c>
      <c r="L85" s="23" t="b">
        <v>0</v>
      </c>
      <c r="M85" s="23" t="b">
        <f t="shared" si="5"/>
        <v>1</v>
      </c>
      <c r="N85" s="23" t="b">
        <v>0</v>
      </c>
      <c r="O85" s="23" t="b">
        <f t="shared" si="6"/>
        <v>1</v>
      </c>
      <c r="P85" s="23" t="b">
        <v>0</v>
      </c>
      <c r="Q85" s="23" t="b">
        <f t="shared" si="7"/>
        <v>1</v>
      </c>
      <c r="R85" s="23" t="b">
        <v>0</v>
      </c>
      <c r="S85" s="23" t="b">
        <f t="shared" si="8"/>
        <v>1</v>
      </c>
      <c r="T85" s="23" t="b">
        <v>0</v>
      </c>
      <c r="U85" s="23" t="b">
        <f t="shared" si="9"/>
        <v>1</v>
      </c>
      <c r="V85" s="23" t="b">
        <v>0</v>
      </c>
      <c r="W85" s="23" t="b">
        <f t="shared" si="10"/>
        <v>1</v>
      </c>
      <c r="X85" s="23" t="b">
        <v>0</v>
      </c>
      <c r="Y85" s="23" t="b">
        <f t="shared" si="11"/>
        <v>0</v>
      </c>
      <c r="Z85" s="23" t="b">
        <v>1</v>
      </c>
      <c r="AA85" s="23" t="b">
        <f t="shared" si="12"/>
        <v>0</v>
      </c>
      <c r="AB85" s="23" t="b">
        <v>1</v>
      </c>
      <c r="AC85" s="23" t="b">
        <f t="shared" si="13"/>
        <v>0</v>
      </c>
      <c r="AD85" s="23" t="b">
        <v>1</v>
      </c>
      <c r="AE85" s="23" t="b">
        <f t="shared" si="14"/>
        <v>0</v>
      </c>
      <c r="AF85" s="23" t="b">
        <v>1</v>
      </c>
      <c r="BG85" s="23" t="s">
        <v>1109</v>
      </c>
      <c r="BH85" s="23" t="s">
        <v>2632</v>
      </c>
      <c r="BI85" s="23" t="b">
        <v>1</v>
      </c>
      <c r="BJ85" s="23">
        <v>0.54</v>
      </c>
      <c r="BK85" s="23" t="b">
        <v>0</v>
      </c>
      <c r="BL85" s="23" t="b">
        <v>0</v>
      </c>
      <c r="BM85" s="23" t="b">
        <v>0</v>
      </c>
      <c r="BN85" s="23" t="b">
        <v>0</v>
      </c>
      <c r="BO85" s="23" t="b">
        <v>0</v>
      </c>
      <c r="BP85" s="23" t="b">
        <v>0</v>
      </c>
      <c r="BQ85" s="23" t="b">
        <v>0</v>
      </c>
      <c r="BR85" s="23" t="b">
        <v>0</v>
      </c>
      <c r="BS85" s="23" t="b">
        <v>0</v>
      </c>
      <c r="BT85" s="23" t="b">
        <v>1</v>
      </c>
      <c r="BU85" s="23" t="b">
        <v>1</v>
      </c>
    </row>
    <row r="86" ht="15.75" customHeight="1">
      <c r="A86" s="23" t="s">
        <v>837</v>
      </c>
      <c r="B86" s="23" t="s">
        <v>2613</v>
      </c>
      <c r="C86" s="23" t="b">
        <v>1</v>
      </c>
      <c r="D86" s="23">
        <v>0.93</v>
      </c>
      <c r="E86" s="23" t="b">
        <f t="shared" si="1"/>
        <v>1</v>
      </c>
      <c r="F86" s="23" t="b">
        <v>1</v>
      </c>
      <c r="G86" s="23" t="b">
        <f t="shared" si="2"/>
        <v>1</v>
      </c>
      <c r="H86" s="23" t="b">
        <v>1</v>
      </c>
      <c r="I86" s="23" t="b">
        <f t="shared" si="3"/>
        <v>1</v>
      </c>
      <c r="J86" s="23" t="b">
        <v>1</v>
      </c>
      <c r="K86" s="23" t="b">
        <f t="shared" si="4"/>
        <v>1</v>
      </c>
      <c r="L86" s="23" t="b">
        <v>1</v>
      </c>
      <c r="M86" s="23" t="b">
        <f t="shared" si="5"/>
        <v>1</v>
      </c>
      <c r="N86" s="23" t="b">
        <v>1</v>
      </c>
      <c r="O86" s="23" t="b">
        <f t="shared" si="6"/>
        <v>1</v>
      </c>
      <c r="P86" s="23" t="b">
        <v>1</v>
      </c>
      <c r="Q86" s="23" t="b">
        <f t="shared" si="7"/>
        <v>1</v>
      </c>
      <c r="R86" s="23" t="b">
        <v>1</v>
      </c>
      <c r="S86" s="23" t="b">
        <f t="shared" si="8"/>
        <v>1</v>
      </c>
      <c r="T86" s="23" t="b">
        <v>1</v>
      </c>
      <c r="U86" s="23" t="b">
        <f t="shared" si="9"/>
        <v>1</v>
      </c>
      <c r="V86" s="23" t="b">
        <v>1</v>
      </c>
      <c r="W86" s="23" t="b">
        <f t="shared" si="10"/>
        <v>1</v>
      </c>
      <c r="X86" s="23" t="b">
        <v>1</v>
      </c>
      <c r="Y86" s="23" t="b">
        <f t="shared" si="11"/>
        <v>1</v>
      </c>
      <c r="Z86" s="23" t="b">
        <v>1</v>
      </c>
      <c r="AA86" s="23" t="b">
        <f t="shared" si="12"/>
        <v>1</v>
      </c>
      <c r="AB86" s="23" t="b">
        <v>1</v>
      </c>
      <c r="AC86" s="23" t="b">
        <f t="shared" si="13"/>
        <v>1</v>
      </c>
      <c r="AD86" s="23" t="b">
        <v>1</v>
      </c>
      <c r="AE86" s="23" t="b">
        <f t="shared" si="14"/>
        <v>0</v>
      </c>
      <c r="AF86" s="23" t="b">
        <v>0</v>
      </c>
      <c r="BG86" s="23" t="s">
        <v>1117</v>
      </c>
      <c r="BH86" s="23" t="s">
        <v>2633</v>
      </c>
      <c r="BI86" s="23" t="b">
        <v>1</v>
      </c>
      <c r="BJ86" s="23">
        <v>0.57</v>
      </c>
      <c r="BK86" s="23" t="b">
        <v>0</v>
      </c>
      <c r="BL86" s="23" t="b">
        <v>0</v>
      </c>
      <c r="BM86" s="23" t="b">
        <v>0</v>
      </c>
      <c r="BN86" s="23" t="b">
        <v>0</v>
      </c>
      <c r="BO86" s="23" t="b">
        <v>0</v>
      </c>
      <c r="BP86" s="23" t="b">
        <v>0</v>
      </c>
      <c r="BQ86" s="23" t="b">
        <v>0</v>
      </c>
      <c r="BR86" s="23" t="b">
        <v>0</v>
      </c>
      <c r="BS86" s="23" t="b">
        <v>1</v>
      </c>
      <c r="BT86" s="23" t="b">
        <v>1</v>
      </c>
      <c r="BU86" s="23" t="b">
        <v>1</v>
      </c>
    </row>
    <row r="87" ht="15.75" customHeight="1">
      <c r="A87" s="23" t="s">
        <v>863</v>
      </c>
      <c r="B87" s="23" t="s">
        <v>2529</v>
      </c>
      <c r="C87" s="23" t="b">
        <v>1</v>
      </c>
      <c r="D87" s="23">
        <v>0.88</v>
      </c>
      <c r="E87" s="23" t="b">
        <f t="shared" si="1"/>
        <v>1</v>
      </c>
      <c r="F87" s="23" t="b">
        <v>1</v>
      </c>
      <c r="G87" s="23" t="b">
        <f t="shared" si="2"/>
        <v>1</v>
      </c>
      <c r="H87" s="23" t="b">
        <v>1</v>
      </c>
      <c r="I87" s="23" t="b">
        <f t="shared" si="3"/>
        <v>1</v>
      </c>
      <c r="J87" s="23" t="b">
        <v>1</v>
      </c>
      <c r="K87" s="23" t="b">
        <f t="shared" si="4"/>
        <v>1</v>
      </c>
      <c r="L87" s="23" t="b">
        <v>1</v>
      </c>
      <c r="M87" s="23" t="b">
        <f t="shared" si="5"/>
        <v>1</v>
      </c>
      <c r="N87" s="23" t="b">
        <v>1</v>
      </c>
      <c r="O87" s="23" t="b">
        <f t="shared" si="6"/>
        <v>1</v>
      </c>
      <c r="P87" s="23" t="b">
        <v>1</v>
      </c>
      <c r="Q87" s="23" t="b">
        <f t="shared" si="7"/>
        <v>1</v>
      </c>
      <c r="R87" s="23" t="b">
        <v>1</v>
      </c>
      <c r="S87" s="23" t="b">
        <f t="shared" si="8"/>
        <v>1</v>
      </c>
      <c r="T87" s="23" t="b">
        <v>1</v>
      </c>
      <c r="U87" s="23" t="b">
        <f t="shared" si="9"/>
        <v>1</v>
      </c>
      <c r="V87" s="23" t="b">
        <v>1</v>
      </c>
      <c r="W87" s="23" t="b">
        <f t="shared" si="10"/>
        <v>1</v>
      </c>
      <c r="X87" s="23" t="b">
        <v>1</v>
      </c>
      <c r="Y87" s="23" t="b">
        <f t="shared" si="11"/>
        <v>1</v>
      </c>
      <c r="Z87" s="23" t="b">
        <v>1</v>
      </c>
      <c r="AA87" s="23" t="b">
        <f t="shared" si="12"/>
        <v>1</v>
      </c>
      <c r="AB87" s="23" t="b">
        <v>1</v>
      </c>
      <c r="AC87" s="23" t="b">
        <f t="shared" si="13"/>
        <v>0</v>
      </c>
      <c r="AD87" s="23" t="b">
        <v>0</v>
      </c>
      <c r="AE87" s="23" t="b">
        <f t="shared" si="14"/>
        <v>0</v>
      </c>
      <c r="AF87" s="23" t="b">
        <v>0</v>
      </c>
      <c r="BG87" s="23" t="s">
        <v>1125</v>
      </c>
      <c r="BH87" s="23" t="s">
        <v>2634</v>
      </c>
      <c r="BI87" s="23" t="b">
        <v>1</v>
      </c>
      <c r="BJ87" s="23">
        <v>0.57</v>
      </c>
      <c r="BK87" s="23" t="b">
        <v>0</v>
      </c>
      <c r="BL87" s="23" t="b">
        <v>0</v>
      </c>
      <c r="BM87" s="23" t="b">
        <v>0</v>
      </c>
      <c r="BN87" s="23" t="b">
        <v>0</v>
      </c>
      <c r="BO87" s="23" t="b">
        <v>0</v>
      </c>
      <c r="BP87" s="23" t="b">
        <v>0</v>
      </c>
      <c r="BQ87" s="23" t="b">
        <v>0</v>
      </c>
      <c r="BR87" s="23" t="b">
        <v>0</v>
      </c>
      <c r="BS87" s="23" t="b">
        <v>1</v>
      </c>
      <c r="BT87" s="23" t="b">
        <v>1</v>
      </c>
      <c r="BU87" s="23" t="b">
        <v>1</v>
      </c>
    </row>
    <row r="88" ht="15.75" customHeight="1">
      <c r="A88" s="23" t="s">
        <v>871</v>
      </c>
      <c r="B88" s="23" t="s">
        <v>2614</v>
      </c>
      <c r="C88" s="23" t="b">
        <v>1</v>
      </c>
      <c r="D88" s="23">
        <v>0.5</v>
      </c>
      <c r="E88" s="23" t="b">
        <f t="shared" si="1"/>
        <v>1</v>
      </c>
      <c r="F88" s="23" t="b">
        <v>1</v>
      </c>
      <c r="G88" s="23" t="b">
        <f t="shared" si="2"/>
        <v>1</v>
      </c>
      <c r="H88" s="23" t="b">
        <v>1</v>
      </c>
      <c r="I88" s="23" t="b">
        <f t="shared" si="3"/>
        <v>1</v>
      </c>
      <c r="J88" s="23" t="b">
        <v>1</v>
      </c>
      <c r="K88" s="23" t="b">
        <f t="shared" si="4"/>
        <v>1</v>
      </c>
      <c r="L88" s="23" t="b">
        <v>1</v>
      </c>
      <c r="M88" s="23" t="b">
        <f t="shared" si="5"/>
        <v>1</v>
      </c>
      <c r="N88" s="23" t="b">
        <v>1</v>
      </c>
      <c r="O88" s="23" t="b">
        <f t="shared" si="6"/>
        <v>0</v>
      </c>
      <c r="P88" s="23" t="b">
        <v>0</v>
      </c>
      <c r="Q88" s="23" t="b">
        <f t="shared" si="7"/>
        <v>0</v>
      </c>
      <c r="R88" s="23" t="b">
        <v>0</v>
      </c>
      <c r="S88" s="23" t="b">
        <f t="shared" si="8"/>
        <v>0</v>
      </c>
      <c r="T88" s="23" t="b">
        <v>0</v>
      </c>
      <c r="U88" s="23" t="b">
        <f t="shared" si="9"/>
        <v>0</v>
      </c>
      <c r="V88" s="23" t="b">
        <v>0</v>
      </c>
      <c r="W88" s="23" t="b">
        <f t="shared" si="10"/>
        <v>0</v>
      </c>
      <c r="X88" s="23" t="b">
        <v>0</v>
      </c>
      <c r="Y88" s="23" t="b">
        <f t="shared" si="11"/>
        <v>0</v>
      </c>
      <c r="Z88" s="23" t="b">
        <v>0</v>
      </c>
      <c r="AA88" s="23" t="b">
        <f t="shared" si="12"/>
        <v>0</v>
      </c>
      <c r="AB88" s="23" t="b">
        <v>0</v>
      </c>
      <c r="AC88" s="23" t="b">
        <f t="shared" si="13"/>
        <v>0</v>
      </c>
      <c r="AD88" s="23" t="b">
        <v>0</v>
      </c>
      <c r="AE88" s="23" t="b">
        <f t="shared" si="14"/>
        <v>0</v>
      </c>
      <c r="AF88" s="23" t="b">
        <v>0</v>
      </c>
      <c r="BG88" s="23" t="s">
        <v>1133</v>
      </c>
      <c r="BH88" s="23" t="s">
        <v>2635</v>
      </c>
      <c r="BI88" s="23" t="b">
        <v>1</v>
      </c>
      <c r="BJ88" s="23">
        <v>0.92</v>
      </c>
      <c r="BK88" s="23" t="b">
        <v>0</v>
      </c>
      <c r="BL88" s="23" t="b">
        <v>1</v>
      </c>
      <c r="BM88" s="23" t="b">
        <v>1</v>
      </c>
      <c r="BN88" s="23" t="b">
        <v>1</v>
      </c>
      <c r="BO88" s="23" t="b">
        <v>1</v>
      </c>
      <c r="BP88" s="23" t="b">
        <v>1</v>
      </c>
      <c r="BQ88" s="23" t="b">
        <v>1</v>
      </c>
      <c r="BR88" s="23" t="b">
        <v>1</v>
      </c>
      <c r="BS88" s="23" t="b">
        <v>1</v>
      </c>
      <c r="BT88" s="23" t="b">
        <v>1</v>
      </c>
      <c r="BU88" s="23" t="b">
        <v>1</v>
      </c>
    </row>
    <row r="89" ht="15.75" customHeight="1">
      <c r="A89" s="23" t="s">
        <v>877</v>
      </c>
      <c r="B89" s="23" t="s">
        <v>2615</v>
      </c>
      <c r="C89" s="23" t="b">
        <v>1</v>
      </c>
      <c r="D89" s="23">
        <v>0.5</v>
      </c>
      <c r="E89" s="23" t="b">
        <f t="shared" si="1"/>
        <v>1</v>
      </c>
      <c r="F89" s="23" t="b">
        <v>1</v>
      </c>
      <c r="G89" s="23" t="b">
        <f t="shared" si="2"/>
        <v>1</v>
      </c>
      <c r="H89" s="23" t="b">
        <v>1</v>
      </c>
      <c r="I89" s="23" t="b">
        <f t="shared" si="3"/>
        <v>1</v>
      </c>
      <c r="J89" s="23" t="b">
        <v>1</v>
      </c>
      <c r="K89" s="23" t="b">
        <f t="shared" si="4"/>
        <v>1</v>
      </c>
      <c r="L89" s="23" t="b">
        <v>1</v>
      </c>
      <c r="M89" s="23" t="b">
        <f t="shared" si="5"/>
        <v>1</v>
      </c>
      <c r="N89" s="23" t="b">
        <v>1</v>
      </c>
      <c r="O89" s="23" t="b">
        <f t="shared" si="6"/>
        <v>0</v>
      </c>
      <c r="P89" s="23" t="b">
        <v>0</v>
      </c>
      <c r="Q89" s="23" t="b">
        <f t="shared" si="7"/>
        <v>0</v>
      </c>
      <c r="R89" s="23" t="b">
        <v>0</v>
      </c>
      <c r="S89" s="23" t="b">
        <f t="shared" si="8"/>
        <v>0</v>
      </c>
      <c r="T89" s="23" t="b">
        <v>0</v>
      </c>
      <c r="U89" s="23" t="b">
        <f t="shared" si="9"/>
        <v>0</v>
      </c>
      <c r="V89" s="23" t="b">
        <v>0</v>
      </c>
      <c r="W89" s="23" t="b">
        <f t="shared" si="10"/>
        <v>0</v>
      </c>
      <c r="X89" s="23" t="b">
        <v>0</v>
      </c>
      <c r="Y89" s="23" t="b">
        <f t="shared" si="11"/>
        <v>0</v>
      </c>
      <c r="Z89" s="23" t="b">
        <v>0</v>
      </c>
      <c r="AA89" s="23" t="b">
        <f t="shared" si="12"/>
        <v>0</v>
      </c>
      <c r="AB89" s="23" t="b">
        <v>0</v>
      </c>
      <c r="AC89" s="23" t="b">
        <f t="shared" si="13"/>
        <v>0</v>
      </c>
      <c r="AD89" s="23" t="b">
        <v>0</v>
      </c>
      <c r="AE89" s="23" t="b">
        <f t="shared" si="14"/>
        <v>0</v>
      </c>
      <c r="AF89" s="23" t="b">
        <v>0</v>
      </c>
      <c r="BG89" s="23" t="s">
        <v>1141</v>
      </c>
      <c r="BH89" s="23" t="s">
        <v>2636</v>
      </c>
      <c r="BI89" s="23" t="b">
        <v>1</v>
      </c>
      <c r="BJ89" s="23">
        <v>0.54</v>
      </c>
      <c r="BK89" s="23" t="b">
        <v>0</v>
      </c>
      <c r="BL89" s="23" t="b">
        <v>0</v>
      </c>
      <c r="BM89" s="23" t="b">
        <v>0</v>
      </c>
      <c r="BN89" s="23" t="b">
        <v>0</v>
      </c>
      <c r="BO89" s="23" t="b">
        <v>0</v>
      </c>
      <c r="BP89" s="23" t="b">
        <v>0</v>
      </c>
      <c r="BQ89" s="23" t="b">
        <v>0</v>
      </c>
      <c r="BR89" s="23" t="b">
        <v>0</v>
      </c>
      <c r="BS89" s="23" t="b">
        <v>0</v>
      </c>
      <c r="BT89" s="23" t="b">
        <v>1</v>
      </c>
      <c r="BU89" s="23" t="b">
        <v>1</v>
      </c>
    </row>
    <row r="90" ht="15.75" customHeight="1">
      <c r="A90" s="23" t="s">
        <v>884</v>
      </c>
      <c r="B90" s="23" t="s">
        <v>2616</v>
      </c>
      <c r="C90" s="23" t="b">
        <v>1</v>
      </c>
      <c r="D90" s="23">
        <v>0.94</v>
      </c>
      <c r="E90" s="23" t="b">
        <f t="shared" si="1"/>
        <v>1</v>
      </c>
      <c r="F90" s="23" t="b">
        <v>1</v>
      </c>
      <c r="G90" s="23" t="b">
        <f t="shared" si="2"/>
        <v>1</v>
      </c>
      <c r="H90" s="23" t="b">
        <v>1</v>
      </c>
      <c r="I90" s="23" t="b">
        <f t="shared" si="3"/>
        <v>1</v>
      </c>
      <c r="J90" s="23" t="b">
        <v>1</v>
      </c>
      <c r="K90" s="23" t="b">
        <f t="shared" si="4"/>
        <v>1</v>
      </c>
      <c r="L90" s="23" t="b">
        <v>1</v>
      </c>
      <c r="M90" s="23" t="b">
        <f t="shared" si="5"/>
        <v>1</v>
      </c>
      <c r="N90" s="23" t="b">
        <v>1</v>
      </c>
      <c r="O90" s="23" t="b">
        <f t="shared" si="6"/>
        <v>1</v>
      </c>
      <c r="P90" s="23" t="b">
        <v>1</v>
      </c>
      <c r="Q90" s="23" t="b">
        <f t="shared" si="7"/>
        <v>1</v>
      </c>
      <c r="R90" s="23" t="b">
        <v>1</v>
      </c>
      <c r="S90" s="23" t="b">
        <f t="shared" si="8"/>
        <v>1</v>
      </c>
      <c r="T90" s="23" t="b">
        <v>1</v>
      </c>
      <c r="U90" s="23" t="b">
        <f t="shared" si="9"/>
        <v>1</v>
      </c>
      <c r="V90" s="23" t="b">
        <v>1</v>
      </c>
      <c r="W90" s="23" t="b">
        <f t="shared" si="10"/>
        <v>1</v>
      </c>
      <c r="X90" s="23" t="b">
        <v>1</v>
      </c>
      <c r="Y90" s="23" t="b">
        <f t="shared" si="11"/>
        <v>1</v>
      </c>
      <c r="Z90" s="23" t="b">
        <v>1</v>
      </c>
      <c r="AA90" s="23" t="b">
        <f t="shared" si="12"/>
        <v>1</v>
      </c>
      <c r="AB90" s="23" t="b">
        <v>1</v>
      </c>
      <c r="AC90" s="23" t="b">
        <f t="shared" si="13"/>
        <v>1</v>
      </c>
      <c r="AD90" s="23" t="b">
        <v>1</v>
      </c>
      <c r="AE90" s="23" t="b">
        <f t="shared" si="14"/>
        <v>0</v>
      </c>
      <c r="AF90" s="23" t="b">
        <v>0</v>
      </c>
      <c r="BG90" s="23" t="s">
        <v>1157</v>
      </c>
      <c r="BH90" s="23" t="s">
        <v>2638</v>
      </c>
      <c r="BI90" s="23" t="b">
        <v>1</v>
      </c>
      <c r="BJ90" s="23">
        <v>0.63</v>
      </c>
      <c r="BK90" s="23" t="b">
        <v>0</v>
      </c>
      <c r="BL90" s="23" t="b">
        <v>0</v>
      </c>
      <c r="BM90" s="23" t="b">
        <v>0</v>
      </c>
      <c r="BN90" s="23" t="b">
        <v>0</v>
      </c>
      <c r="BO90" s="23" t="b">
        <v>0</v>
      </c>
      <c r="BP90" s="23" t="b">
        <v>0</v>
      </c>
      <c r="BQ90" s="23" t="b">
        <v>0</v>
      </c>
      <c r="BR90" s="23" t="b">
        <v>1</v>
      </c>
      <c r="BS90" s="23" t="b">
        <v>1</v>
      </c>
      <c r="BT90" s="23" t="b">
        <v>1</v>
      </c>
      <c r="BU90" s="23" t="b">
        <v>1</v>
      </c>
    </row>
    <row r="91" ht="15.75" customHeight="1">
      <c r="A91" s="23" t="s">
        <v>908</v>
      </c>
      <c r="B91" s="23" t="s">
        <v>2617</v>
      </c>
      <c r="C91" s="23" t="b">
        <v>1</v>
      </c>
      <c r="D91" s="23">
        <v>0.72</v>
      </c>
      <c r="E91" s="23" t="b">
        <f t="shared" si="1"/>
        <v>1</v>
      </c>
      <c r="F91" s="23" t="b">
        <v>1</v>
      </c>
      <c r="G91" s="23" t="b">
        <f t="shared" si="2"/>
        <v>1</v>
      </c>
      <c r="H91" s="23" t="b">
        <v>1</v>
      </c>
      <c r="I91" s="23" t="b">
        <f t="shared" si="3"/>
        <v>1</v>
      </c>
      <c r="J91" s="23" t="b">
        <v>1</v>
      </c>
      <c r="K91" s="23" t="b">
        <f t="shared" si="4"/>
        <v>1</v>
      </c>
      <c r="L91" s="23" t="b">
        <v>1</v>
      </c>
      <c r="M91" s="23" t="b">
        <f t="shared" si="5"/>
        <v>1</v>
      </c>
      <c r="N91" s="23" t="b">
        <v>1</v>
      </c>
      <c r="O91" s="23" t="b">
        <f t="shared" si="6"/>
        <v>1</v>
      </c>
      <c r="P91" s="23" t="b">
        <v>1</v>
      </c>
      <c r="Q91" s="23" t="b">
        <f t="shared" si="7"/>
        <v>1</v>
      </c>
      <c r="R91" s="23" t="b">
        <v>1</v>
      </c>
      <c r="S91" s="23" t="b">
        <f t="shared" si="8"/>
        <v>1</v>
      </c>
      <c r="T91" s="23" t="b">
        <v>1</v>
      </c>
      <c r="U91" s="23" t="b">
        <f t="shared" si="9"/>
        <v>1</v>
      </c>
      <c r="V91" s="23" t="b">
        <v>1</v>
      </c>
      <c r="W91" s="23" t="b">
        <f t="shared" si="10"/>
        <v>0</v>
      </c>
      <c r="X91" s="23" t="b">
        <v>0</v>
      </c>
      <c r="Y91" s="23" t="b">
        <f t="shared" si="11"/>
        <v>0</v>
      </c>
      <c r="Z91" s="23" t="b">
        <v>0</v>
      </c>
      <c r="AA91" s="23" t="b">
        <f t="shared" si="12"/>
        <v>0</v>
      </c>
      <c r="AB91" s="23" t="b">
        <v>0</v>
      </c>
      <c r="AC91" s="23" t="b">
        <f t="shared" si="13"/>
        <v>0</v>
      </c>
      <c r="AD91" s="23" t="b">
        <v>0</v>
      </c>
      <c r="AE91" s="23" t="b">
        <f t="shared" si="14"/>
        <v>0</v>
      </c>
      <c r="AF91" s="23" t="b">
        <v>0</v>
      </c>
      <c r="BG91" s="23" t="s">
        <v>1164</v>
      </c>
      <c r="BH91" s="23" t="s">
        <v>2639</v>
      </c>
      <c r="BI91" s="23" t="b">
        <v>1</v>
      </c>
      <c r="BJ91" s="23">
        <v>0.56</v>
      </c>
      <c r="BK91" s="23" t="b">
        <v>0</v>
      </c>
      <c r="BL91" s="23" t="b">
        <v>0</v>
      </c>
      <c r="BM91" s="23" t="b">
        <v>0</v>
      </c>
      <c r="BN91" s="23" t="b">
        <v>0</v>
      </c>
      <c r="BO91" s="23" t="b">
        <v>0</v>
      </c>
      <c r="BP91" s="23" t="b">
        <v>0</v>
      </c>
      <c r="BQ91" s="23" t="b">
        <v>0</v>
      </c>
      <c r="BR91" s="23" t="b">
        <v>0</v>
      </c>
      <c r="BS91" s="23" t="b">
        <v>1</v>
      </c>
      <c r="BT91" s="23" t="b">
        <v>1</v>
      </c>
      <c r="BU91" s="23" t="b">
        <v>1</v>
      </c>
    </row>
    <row r="92" ht="15.75" customHeight="1">
      <c r="A92" s="23" t="s">
        <v>924</v>
      </c>
      <c r="B92" s="23" t="s">
        <v>2531</v>
      </c>
      <c r="C92" s="23" t="b">
        <v>1</v>
      </c>
      <c r="D92" s="23">
        <v>0.52</v>
      </c>
      <c r="E92" s="23" t="b">
        <f t="shared" si="1"/>
        <v>1</v>
      </c>
      <c r="F92" s="23" t="b">
        <v>1</v>
      </c>
      <c r="G92" s="23" t="b">
        <f t="shared" si="2"/>
        <v>1</v>
      </c>
      <c r="H92" s="23" t="b">
        <v>1</v>
      </c>
      <c r="I92" s="23" t="b">
        <f t="shared" si="3"/>
        <v>1</v>
      </c>
      <c r="J92" s="23" t="b">
        <v>1</v>
      </c>
      <c r="K92" s="23" t="b">
        <f t="shared" si="4"/>
        <v>1</v>
      </c>
      <c r="L92" s="23" t="b">
        <v>1</v>
      </c>
      <c r="M92" s="23" t="b">
        <f t="shared" si="5"/>
        <v>1</v>
      </c>
      <c r="N92" s="23" t="b">
        <v>1</v>
      </c>
      <c r="O92" s="23" t="b">
        <f t="shared" si="6"/>
        <v>0</v>
      </c>
      <c r="P92" s="23" t="b">
        <v>0</v>
      </c>
      <c r="Q92" s="23" t="b">
        <f t="shared" si="7"/>
        <v>0</v>
      </c>
      <c r="R92" s="23" t="b">
        <v>0</v>
      </c>
      <c r="S92" s="23" t="b">
        <f t="shared" si="8"/>
        <v>0</v>
      </c>
      <c r="T92" s="23" t="b">
        <v>0</v>
      </c>
      <c r="U92" s="23" t="b">
        <f t="shared" si="9"/>
        <v>0</v>
      </c>
      <c r="V92" s="23" t="b">
        <v>0</v>
      </c>
      <c r="W92" s="23" t="b">
        <f t="shared" si="10"/>
        <v>0</v>
      </c>
      <c r="X92" s="23" t="b">
        <v>0</v>
      </c>
      <c r="Y92" s="23" t="b">
        <f t="shared" si="11"/>
        <v>0</v>
      </c>
      <c r="Z92" s="23" t="b">
        <v>0</v>
      </c>
      <c r="AA92" s="23" t="b">
        <f t="shared" si="12"/>
        <v>0</v>
      </c>
      <c r="AB92" s="23" t="b">
        <v>0</v>
      </c>
      <c r="AC92" s="23" t="b">
        <f t="shared" si="13"/>
        <v>0</v>
      </c>
      <c r="AD92" s="23" t="b">
        <v>0</v>
      </c>
      <c r="AE92" s="23" t="b">
        <f t="shared" si="14"/>
        <v>0</v>
      </c>
      <c r="AF92" s="23" t="b">
        <v>0</v>
      </c>
      <c r="BG92" s="23" t="s">
        <v>1180</v>
      </c>
      <c r="BH92" s="23" t="s">
        <v>2640</v>
      </c>
      <c r="BI92" s="23" t="b">
        <v>1</v>
      </c>
      <c r="BJ92" s="23">
        <v>0.41</v>
      </c>
      <c r="BK92" s="23" t="b">
        <v>0</v>
      </c>
      <c r="BL92" s="23" t="b">
        <v>0</v>
      </c>
      <c r="BM92" s="23" t="b">
        <v>0</v>
      </c>
      <c r="BN92" s="23" t="b">
        <v>0</v>
      </c>
      <c r="BO92" s="23" t="b">
        <v>0</v>
      </c>
      <c r="BP92" s="23" t="b">
        <v>0</v>
      </c>
      <c r="BQ92" s="23" t="b">
        <v>0</v>
      </c>
      <c r="BR92" s="23" t="b">
        <v>0</v>
      </c>
      <c r="BS92" s="23" t="b">
        <v>0</v>
      </c>
      <c r="BT92" s="23" t="b">
        <v>0</v>
      </c>
      <c r="BU92" s="23" t="b">
        <v>0</v>
      </c>
    </row>
    <row r="93" ht="15.75" customHeight="1">
      <c r="A93" s="23" t="s">
        <v>930</v>
      </c>
      <c r="B93" s="23" t="s">
        <v>2533</v>
      </c>
      <c r="C93" s="23" t="b">
        <v>0</v>
      </c>
      <c r="D93" s="23">
        <v>0.52</v>
      </c>
      <c r="E93" s="23" t="b">
        <f t="shared" si="1"/>
        <v>1</v>
      </c>
      <c r="F93" s="23" t="b">
        <v>0</v>
      </c>
      <c r="G93" s="23" t="b">
        <f t="shared" si="2"/>
        <v>1</v>
      </c>
      <c r="H93" s="23" t="b">
        <v>0</v>
      </c>
      <c r="I93" s="23" t="b">
        <f t="shared" si="3"/>
        <v>1</v>
      </c>
      <c r="J93" s="23" t="b">
        <v>0</v>
      </c>
      <c r="K93" s="23" t="b">
        <f t="shared" si="4"/>
        <v>1</v>
      </c>
      <c r="L93" s="23" t="b">
        <v>0</v>
      </c>
      <c r="M93" s="23" t="b">
        <f t="shared" si="5"/>
        <v>1</v>
      </c>
      <c r="N93" s="23" t="b">
        <v>0</v>
      </c>
      <c r="O93" s="23" t="b">
        <f t="shared" si="6"/>
        <v>0</v>
      </c>
      <c r="P93" s="23" t="b">
        <v>1</v>
      </c>
      <c r="Q93" s="23" t="b">
        <f t="shared" si="7"/>
        <v>0</v>
      </c>
      <c r="R93" s="23" t="b">
        <v>1</v>
      </c>
      <c r="S93" s="23" t="b">
        <f t="shared" si="8"/>
        <v>0</v>
      </c>
      <c r="T93" s="23" t="b">
        <v>1</v>
      </c>
      <c r="U93" s="23" t="b">
        <f t="shared" si="9"/>
        <v>0</v>
      </c>
      <c r="V93" s="23" t="b">
        <v>1</v>
      </c>
      <c r="W93" s="23" t="b">
        <f t="shared" si="10"/>
        <v>0</v>
      </c>
      <c r="X93" s="23" t="b">
        <v>1</v>
      </c>
      <c r="Y93" s="23" t="b">
        <f t="shared" si="11"/>
        <v>0</v>
      </c>
      <c r="Z93" s="23" t="b">
        <v>1</v>
      </c>
      <c r="AA93" s="23" t="b">
        <f t="shared" si="12"/>
        <v>0</v>
      </c>
      <c r="AB93" s="23" t="b">
        <v>1</v>
      </c>
      <c r="AC93" s="23" t="b">
        <f t="shared" si="13"/>
        <v>0</v>
      </c>
      <c r="AD93" s="23" t="b">
        <v>1</v>
      </c>
      <c r="AE93" s="23" t="b">
        <f t="shared" si="14"/>
        <v>0</v>
      </c>
      <c r="AF93" s="23" t="b">
        <v>1</v>
      </c>
      <c r="BG93" s="23" t="s">
        <v>1188</v>
      </c>
      <c r="BH93" s="23" t="s">
        <v>2641</v>
      </c>
      <c r="BI93" s="23" t="b">
        <v>1</v>
      </c>
      <c r="BJ93" s="23">
        <v>0.59</v>
      </c>
      <c r="BK93" s="23" t="b">
        <v>0</v>
      </c>
      <c r="BL93" s="23" t="b">
        <v>0</v>
      </c>
      <c r="BM93" s="23" t="b">
        <v>0</v>
      </c>
      <c r="BN93" s="23" t="b">
        <v>0</v>
      </c>
      <c r="BO93" s="23" t="b">
        <v>0</v>
      </c>
      <c r="BP93" s="23" t="b">
        <v>0</v>
      </c>
      <c r="BQ93" s="23" t="b">
        <v>0</v>
      </c>
      <c r="BR93" s="23" t="b">
        <v>0</v>
      </c>
      <c r="BS93" s="23" t="b">
        <v>1</v>
      </c>
      <c r="BT93" s="23" t="b">
        <v>1</v>
      </c>
      <c r="BU93" s="23" t="b">
        <v>1</v>
      </c>
    </row>
    <row r="94" ht="15.75" customHeight="1">
      <c r="A94" s="23" t="s">
        <v>937</v>
      </c>
      <c r="B94" s="23" t="s">
        <v>2618</v>
      </c>
      <c r="C94" s="23" t="b">
        <v>1</v>
      </c>
      <c r="D94" s="23">
        <v>0.95</v>
      </c>
      <c r="E94" s="23" t="b">
        <f t="shared" si="1"/>
        <v>1</v>
      </c>
      <c r="F94" s="23" t="b">
        <v>1</v>
      </c>
      <c r="G94" s="23" t="b">
        <f t="shared" si="2"/>
        <v>1</v>
      </c>
      <c r="H94" s="23" t="b">
        <v>1</v>
      </c>
      <c r="I94" s="23" t="b">
        <f t="shared" si="3"/>
        <v>1</v>
      </c>
      <c r="J94" s="23" t="b">
        <v>1</v>
      </c>
      <c r="K94" s="23" t="b">
        <f t="shared" si="4"/>
        <v>1</v>
      </c>
      <c r="L94" s="23" t="b">
        <v>1</v>
      </c>
      <c r="M94" s="23" t="b">
        <f t="shared" si="5"/>
        <v>1</v>
      </c>
      <c r="N94" s="23" t="b">
        <v>1</v>
      </c>
      <c r="O94" s="23" t="b">
        <f t="shared" si="6"/>
        <v>1</v>
      </c>
      <c r="P94" s="23" t="b">
        <v>1</v>
      </c>
      <c r="Q94" s="23" t="b">
        <f t="shared" si="7"/>
        <v>1</v>
      </c>
      <c r="R94" s="23" t="b">
        <v>1</v>
      </c>
      <c r="S94" s="23" t="b">
        <f t="shared" si="8"/>
        <v>1</v>
      </c>
      <c r="T94" s="23" t="b">
        <v>1</v>
      </c>
      <c r="U94" s="23" t="b">
        <f t="shared" si="9"/>
        <v>1</v>
      </c>
      <c r="V94" s="23" t="b">
        <v>1</v>
      </c>
      <c r="W94" s="23" t="b">
        <f t="shared" si="10"/>
        <v>1</v>
      </c>
      <c r="X94" s="23" t="b">
        <v>1</v>
      </c>
      <c r="Y94" s="23" t="b">
        <f t="shared" si="11"/>
        <v>1</v>
      </c>
      <c r="Z94" s="23" t="b">
        <v>1</v>
      </c>
      <c r="AA94" s="23" t="b">
        <f t="shared" si="12"/>
        <v>1</v>
      </c>
      <c r="AB94" s="23" t="b">
        <v>1</v>
      </c>
      <c r="AC94" s="23" t="b">
        <f t="shared" si="13"/>
        <v>1</v>
      </c>
      <c r="AD94" s="23" t="b">
        <v>1</v>
      </c>
      <c r="AE94" s="23" t="b">
        <f t="shared" si="14"/>
        <v>1</v>
      </c>
      <c r="AF94" s="23" t="b">
        <v>1</v>
      </c>
      <c r="BG94" s="23" t="s">
        <v>1203</v>
      </c>
      <c r="BH94" s="23" t="s">
        <v>2643</v>
      </c>
      <c r="BI94" s="23" t="b">
        <v>1</v>
      </c>
      <c r="BJ94" s="23">
        <v>0.26</v>
      </c>
      <c r="BK94" s="23" t="b">
        <v>0</v>
      </c>
      <c r="BL94" s="23" t="b">
        <v>0</v>
      </c>
      <c r="BM94" s="23" t="b">
        <v>0</v>
      </c>
      <c r="BN94" s="23" t="b">
        <v>0</v>
      </c>
      <c r="BO94" s="23" t="b">
        <v>0</v>
      </c>
      <c r="BP94" s="23" t="b">
        <v>0</v>
      </c>
      <c r="BQ94" s="23" t="b">
        <v>0</v>
      </c>
      <c r="BR94" s="23" t="b">
        <v>0</v>
      </c>
      <c r="BS94" s="23" t="b">
        <v>0</v>
      </c>
      <c r="BT94" s="23" t="b">
        <v>0</v>
      </c>
      <c r="BU94" s="23" t="b">
        <v>0</v>
      </c>
    </row>
    <row r="95" ht="15.75" customHeight="1">
      <c r="A95" s="23" t="s">
        <v>954</v>
      </c>
      <c r="B95" s="23" t="s">
        <v>2619</v>
      </c>
      <c r="C95" s="23" t="b">
        <v>1</v>
      </c>
      <c r="D95" s="23">
        <v>0.63</v>
      </c>
      <c r="E95" s="23" t="b">
        <f t="shared" si="1"/>
        <v>1</v>
      </c>
      <c r="F95" s="23" t="b">
        <v>1</v>
      </c>
      <c r="G95" s="23" t="b">
        <f t="shared" si="2"/>
        <v>1</v>
      </c>
      <c r="H95" s="23" t="b">
        <v>1</v>
      </c>
      <c r="I95" s="23" t="b">
        <f t="shared" si="3"/>
        <v>1</v>
      </c>
      <c r="J95" s="23" t="b">
        <v>1</v>
      </c>
      <c r="K95" s="23" t="b">
        <f t="shared" si="4"/>
        <v>1</v>
      </c>
      <c r="L95" s="23" t="b">
        <v>1</v>
      </c>
      <c r="M95" s="23" t="b">
        <f t="shared" si="5"/>
        <v>1</v>
      </c>
      <c r="N95" s="23" t="b">
        <v>1</v>
      </c>
      <c r="O95" s="23" t="b">
        <f t="shared" si="6"/>
        <v>1</v>
      </c>
      <c r="P95" s="23" t="b">
        <v>1</v>
      </c>
      <c r="Q95" s="23" t="b">
        <f t="shared" si="7"/>
        <v>1</v>
      </c>
      <c r="R95" s="23" t="b">
        <v>1</v>
      </c>
      <c r="S95" s="23" t="b">
        <f t="shared" si="8"/>
        <v>0</v>
      </c>
      <c r="T95" s="23" t="b">
        <v>0</v>
      </c>
      <c r="U95" s="23" t="b">
        <f t="shared" si="9"/>
        <v>0</v>
      </c>
      <c r="V95" s="23" t="b">
        <v>0</v>
      </c>
      <c r="W95" s="23" t="b">
        <f t="shared" si="10"/>
        <v>0</v>
      </c>
      <c r="X95" s="23" t="b">
        <v>0</v>
      </c>
      <c r="Y95" s="23" t="b">
        <f t="shared" si="11"/>
        <v>0</v>
      </c>
      <c r="Z95" s="23" t="b">
        <v>0</v>
      </c>
      <c r="AA95" s="23" t="b">
        <f t="shared" si="12"/>
        <v>0</v>
      </c>
      <c r="AB95" s="23" t="b">
        <v>0</v>
      </c>
      <c r="AC95" s="23" t="b">
        <f t="shared" si="13"/>
        <v>0</v>
      </c>
      <c r="AD95" s="23" t="b">
        <v>0</v>
      </c>
      <c r="AE95" s="23" t="b">
        <f t="shared" si="14"/>
        <v>0</v>
      </c>
      <c r="AF95" s="23" t="b">
        <v>0</v>
      </c>
      <c r="BG95" s="23" t="s">
        <v>1212</v>
      </c>
      <c r="BH95" s="23" t="s">
        <v>2644</v>
      </c>
      <c r="BI95" s="23" t="b">
        <v>1</v>
      </c>
      <c r="BJ95" s="23">
        <v>0.55</v>
      </c>
      <c r="BK95" s="23" t="b">
        <v>0</v>
      </c>
      <c r="BL95" s="23" t="b">
        <v>0</v>
      </c>
      <c r="BM95" s="23" t="b">
        <v>0</v>
      </c>
      <c r="BN95" s="23" t="b">
        <v>0</v>
      </c>
      <c r="BO95" s="23" t="b">
        <v>0</v>
      </c>
      <c r="BP95" s="23" t="b">
        <v>0</v>
      </c>
      <c r="BQ95" s="23" t="b">
        <v>0</v>
      </c>
      <c r="BR95" s="23" t="b">
        <v>0</v>
      </c>
      <c r="BS95" s="23" t="b">
        <v>1</v>
      </c>
      <c r="BT95" s="23" t="b">
        <v>1</v>
      </c>
      <c r="BU95" s="23" t="b">
        <v>1</v>
      </c>
    </row>
    <row r="96" ht="15.75" customHeight="1">
      <c r="A96" s="23" t="s">
        <v>963</v>
      </c>
      <c r="B96" s="23" t="s">
        <v>2620</v>
      </c>
      <c r="C96" s="23" t="b">
        <v>1</v>
      </c>
      <c r="D96" s="23">
        <v>0.7</v>
      </c>
      <c r="E96" s="23" t="b">
        <f t="shared" si="1"/>
        <v>1</v>
      </c>
      <c r="F96" s="23" t="b">
        <v>1</v>
      </c>
      <c r="G96" s="23" t="b">
        <f t="shared" si="2"/>
        <v>1</v>
      </c>
      <c r="H96" s="23" t="b">
        <v>1</v>
      </c>
      <c r="I96" s="23" t="b">
        <f t="shared" si="3"/>
        <v>1</v>
      </c>
      <c r="J96" s="23" t="b">
        <v>1</v>
      </c>
      <c r="K96" s="23" t="b">
        <f t="shared" si="4"/>
        <v>1</v>
      </c>
      <c r="L96" s="23" t="b">
        <v>1</v>
      </c>
      <c r="M96" s="23" t="b">
        <f t="shared" si="5"/>
        <v>1</v>
      </c>
      <c r="N96" s="23" t="b">
        <v>1</v>
      </c>
      <c r="O96" s="23" t="b">
        <f t="shared" si="6"/>
        <v>1</v>
      </c>
      <c r="P96" s="23" t="b">
        <v>1</v>
      </c>
      <c r="Q96" s="23" t="b">
        <f t="shared" si="7"/>
        <v>1</v>
      </c>
      <c r="R96" s="23" t="b">
        <v>1</v>
      </c>
      <c r="S96" s="23" t="b">
        <f t="shared" si="8"/>
        <v>1</v>
      </c>
      <c r="T96" s="23" t="b">
        <v>1</v>
      </c>
      <c r="U96" s="23" t="b">
        <f t="shared" si="9"/>
        <v>1</v>
      </c>
      <c r="V96" s="23" t="b">
        <v>1</v>
      </c>
      <c r="W96" s="23" t="b">
        <f t="shared" si="10"/>
        <v>0</v>
      </c>
      <c r="X96" s="23" t="b">
        <v>0</v>
      </c>
      <c r="Y96" s="23" t="b">
        <f t="shared" si="11"/>
        <v>0</v>
      </c>
      <c r="Z96" s="23" t="b">
        <v>0</v>
      </c>
      <c r="AA96" s="23" t="b">
        <f t="shared" si="12"/>
        <v>0</v>
      </c>
      <c r="AB96" s="23" t="b">
        <v>0</v>
      </c>
      <c r="AC96" s="23" t="b">
        <f t="shared" si="13"/>
        <v>0</v>
      </c>
      <c r="AD96" s="23" t="b">
        <v>0</v>
      </c>
      <c r="AE96" s="23" t="b">
        <f t="shared" si="14"/>
        <v>0</v>
      </c>
      <c r="AF96" s="23" t="b">
        <v>0</v>
      </c>
      <c r="BG96" s="23" t="s">
        <v>1218</v>
      </c>
      <c r="BH96" s="23" t="s">
        <v>2645</v>
      </c>
      <c r="BI96" s="23" t="b">
        <v>1</v>
      </c>
      <c r="BJ96" s="23">
        <v>0.55</v>
      </c>
      <c r="BK96" s="23" t="b">
        <v>0</v>
      </c>
      <c r="BL96" s="23" t="b">
        <v>0</v>
      </c>
      <c r="BM96" s="23" t="b">
        <v>0</v>
      </c>
      <c r="BN96" s="23" t="b">
        <v>0</v>
      </c>
      <c r="BO96" s="23" t="b">
        <v>0</v>
      </c>
      <c r="BP96" s="23" t="b">
        <v>0</v>
      </c>
      <c r="BQ96" s="23" t="b">
        <v>0</v>
      </c>
      <c r="BR96" s="23" t="b">
        <v>0</v>
      </c>
      <c r="BS96" s="23" t="b">
        <v>1</v>
      </c>
      <c r="BT96" s="23" t="b">
        <v>1</v>
      </c>
      <c r="BU96" s="23" t="b">
        <v>1</v>
      </c>
    </row>
    <row r="97" ht="15.75" customHeight="1">
      <c r="A97" s="23" t="s">
        <v>971</v>
      </c>
      <c r="B97" s="23" t="s">
        <v>2621</v>
      </c>
      <c r="C97" s="23" t="b">
        <v>1</v>
      </c>
      <c r="D97" s="23">
        <v>0.7</v>
      </c>
      <c r="E97" s="23" t="b">
        <f t="shared" si="1"/>
        <v>1</v>
      </c>
      <c r="F97" s="23" t="b">
        <v>1</v>
      </c>
      <c r="G97" s="23" t="b">
        <f t="shared" si="2"/>
        <v>1</v>
      </c>
      <c r="H97" s="23" t="b">
        <v>1</v>
      </c>
      <c r="I97" s="23" t="b">
        <f t="shared" si="3"/>
        <v>1</v>
      </c>
      <c r="J97" s="23" t="b">
        <v>1</v>
      </c>
      <c r="K97" s="23" t="b">
        <f t="shared" si="4"/>
        <v>1</v>
      </c>
      <c r="L97" s="23" t="b">
        <v>1</v>
      </c>
      <c r="M97" s="23" t="b">
        <f t="shared" si="5"/>
        <v>1</v>
      </c>
      <c r="N97" s="23" t="b">
        <v>1</v>
      </c>
      <c r="O97" s="23" t="b">
        <f t="shared" si="6"/>
        <v>1</v>
      </c>
      <c r="P97" s="23" t="b">
        <v>1</v>
      </c>
      <c r="Q97" s="23" t="b">
        <f t="shared" si="7"/>
        <v>1</v>
      </c>
      <c r="R97" s="23" t="b">
        <v>1</v>
      </c>
      <c r="S97" s="23" t="b">
        <f t="shared" si="8"/>
        <v>1</v>
      </c>
      <c r="T97" s="23" t="b">
        <v>1</v>
      </c>
      <c r="U97" s="23" t="b">
        <f t="shared" si="9"/>
        <v>1</v>
      </c>
      <c r="V97" s="23" t="b">
        <v>1</v>
      </c>
      <c r="W97" s="23" t="b">
        <f t="shared" si="10"/>
        <v>0</v>
      </c>
      <c r="X97" s="23" t="b">
        <v>0</v>
      </c>
      <c r="Y97" s="23" t="b">
        <f t="shared" si="11"/>
        <v>0</v>
      </c>
      <c r="Z97" s="23" t="b">
        <v>0</v>
      </c>
      <c r="AA97" s="23" t="b">
        <f t="shared" si="12"/>
        <v>0</v>
      </c>
      <c r="AB97" s="23" t="b">
        <v>0</v>
      </c>
      <c r="AC97" s="23" t="b">
        <f t="shared" si="13"/>
        <v>0</v>
      </c>
      <c r="AD97" s="23" t="b">
        <v>0</v>
      </c>
      <c r="AE97" s="23" t="b">
        <f t="shared" si="14"/>
        <v>0</v>
      </c>
      <c r="AF97" s="23" t="b">
        <v>0</v>
      </c>
      <c r="BG97" s="23" t="s">
        <v>1225</v>
      </c>
      <c r="BH97" s="23" t="s">
        <v>2646</v>
      </c>
      <c r="BI97" s="23" t="b">
        <v>1</v>
      </c>
      <c r="BJ97" s="23">
        <v>0.83</v>
      </c>
      <c r="BK97" s="23" t="b">
        <v>0</v>
      </c>
      <c r="BL97" s="23" t="b">
        <v>0</v>
      </c>
      <c r="BM97" s="23" t="b">
        <v>0</v>
      </c>
      <c r="BN97" s="23" t="b">
        <v>1</v>
      </c>
      <c r="BO97" s="23" t="b">
        <v>1</v>
      </c>
      <c r="BP97" s="23" t="b">
        <v>1</v>
      </c>
      <c r="BQ97" s="23" t="b">
        <v>1</v>
      </c>
      <c r="BR97" s="23" t="b">
        <v>1</v>
      </c>
      <c r="BS97" s="23" t="b">
        <v>1</v>
      </c>
      <c r="BT97" s="23" t="b">
        <v>1</v>
      </c>
      <c r="BU97" s="23" t="b">
        <v>1</v>
      </c>
    </row>
    <row r="98" ht="15.75" customHeight="1">
      <c r="A98" s="23" t="s">
        <v>978</v>
      </c>
      <c r="B98" s="23" t="s">
        <v>2622</v>
      </c>
      <c r="C98" s="23" t="b">
        <v>0</v>
      </c>
      <c r="D98" s="23">
        <v>0.7</v>
      </c>
      <c r="E98" s="23" t="b">
        <f t="shared" si="1"/>
        <v>1</v>
      </c>
      <c r="F98" s="23" t="b">
        <v>0</v>
      </c>
      <c r="G98" s="23" t="b">
        <f t="shared" si="2"/>
        <v>1</v>
      </c>
      <c r="H98" s="23" t="b">
        <v>0</v>
      </c>
      <c r="I98" s="23" t="b">
        <f t="shared" si="3"/>
        <v>1</v>
      </c>
      <c r="J98" s="23" t="b">
        <v>0</v>
      </c>
      <c r="K98" s="23" t="b">
        <f t="shared" si="4"/>
        <v>1</v>
      </c>
      <c r="L98" s="23" t="b">
        <v>0</v>
      </c>
      <c r="M98" s="23" t="b">
        <f t="shared" si="5"/>
        <v>1</v>
      </c>
      <c r="N98" s="23" t="b">
        <v>0</v>
      </c>
      <c r="O98" s="23" t="b">
        <f t="shared" si="6"/>
        <v>1</v>
      </c>
      <c r="P98" s="23" t="b">
        <v>0</v>
      </c>
      <c r="Q98" s="23" t="b">
        <f t="shared" si="7"/>
        <v>1</v>
      </c>
      <c r="R98" s="23" t="b">
        <v>0</v>
      </c>
      <c r="S98" s="23" t="b">
        <f t="shared" si="8"/>
        <v>1</v>
      </c>
      <c r="T98" s="23" t="b">
        <v>0</v>
      </c>
      <c r="U98" s="23" t="b">
        <f t="shared" si="9"/>
        <v>1</v>
      </c>
      <c r="V98" s="23" t="b">
        <v>0</v>
      </c>
      <c r="W98" s="23" t="b">
        <f t="shared" si="10"/>
        <v>0</v>
      </c>
      <c r="X98" s="23" t="b">
        <v>1</v>
      </c>
      <c r="Y98" s="23" t="b">
        <f t="shared" si="11"/>
        <v>0</v>
      </c>
      <c r="Z98" s="23" t="b">
        <v>1</v>
      </c>
      <c r="AA98" s="23" t="b">
        <f t="shared" si="12"/>
        <v>0</v>
      </c>
      <c r="AB98" s="23" t="b">
        <v>1</v>
      </c>
      <c r="AC98" s="23" t="b">
        <f t="shared" si="13"/>
        <v>0</v>
      </c>
      <c r="AD98" s="23" t="b">
        <v>1</v>
      </c>
      <c r="AE98" s="23" t="b">
        <f t="shared" si="14"/>
        <v>0</v>
      </c>
      <c r="AF98" s="23" t="b">
        <v>1</v>
      </c>
      <c r="BG98" s="23" t="s">
        <v>1231</v>
      </c>
      <c r="BH98" s="23" t="s">
        <v>2647</v>
      </c>
      <c r="BI98" s="23" t="b">
        <v>1</v>
      </c>
      <c r="BJ98" s="23">
        <v>0.83</v>
      </c>
      <c r="BK98" s="23" t="b">
        <v>0</v>
      </c>
      <c r="BL98" s="23" t="b">
        <v>0</v>
      </c>
      <c r="BM98" s="23" t="b">
        <v>0</v>
      </c>
      <c r="BN98" s="23" t="b">
        <v>1</v>
      </c>
      <c r="BO98" s="23" t="b">
        <v>1</v>
      </c>
      <c r="BP98" s="23" t="b">
        <v>1</v>
      </c>
      <c r="BQ98" s="23" t="b">
        <v>1</v>
      </c>
      <c r="BR98" s="23" t="b">
        <v>1</v>
      </c>
      <c r="BS98" s="23" t="b">
        <v>1</v>
      </c>
      <c r="BT98" s="23" t="b">
        <v>1</v>
      </c>
      <c r="BU98" s="23" t="b">
        <v>1</v>
      </c>
    </row>
    <row r="99" ht="15.75" customHeight="1">
      <c r="A99" s="23" t="s">
        <v>986</v>
      </c>
      <c r="B99" s="23" t="s">
        <v>2623</v>
      </c>
      <c r="C99" s="23" t="b">
        <v>1</v>
      </c>
      <c r="D99" s="23">
        <v>0.7</v>
      </c>
      <c r="E99" s="23" t="b">
        <f t="shared" si="1"/>
        <v>1</v>
      </c>
      <c r="F99" s="23" t="b">
        <v>1</v>
      </c>
      <c r="G99" s="23" t="b">
        <f t="shared" si="2"/>
        <v>1</v>
      </c>
      <c r="H99" s="23" t="b">
        <v>1</v>
      </c>
      <c r="I99" s="23" t="b">
        <f t="shared" si="3"/>
        <v>1</v>
      </c>
      <c r="J99" s="23" t="b">
        <v>1</v>
      </c>
      <c r="K99" s="23" t="b">
        <f t="shared" si="4"/>
        <v>1</v>
      </c>
      <c r="L99" s="23" t="b">
        <v>1</v>
      </c>
      <c r="M99" s="23" t="b">
        <f t="shared" si="5"/>
        <v>1</v>
      </c>
      <c r="N99" s="23" t="b">
        <v>1</v>
      </c>
      <c r="O99" s="23" t="b">
        <f t="shared" si="6"/>
        <v>1</v>
      </c>
      <c r="P99" s="23" t="b">
        <v>1</v>
      </c>
      <c r="Q99" s="23" t="b">
        <f t="shared" si="7"/>
        <v>1</v>
      </c>
      <c r="R99" s="23" t="b">
        <v>1</v>
      </c>
      <c r="S99" s="23" t="b">
        <f t="shared" si="8"/>
        <v>1</v>
      </c>
      <c r="T99" s="23" t="b">
        <v>1</v>
      </c>
      <c r="U99" s="23" t="b">
        <f t="shared" si="9"/>
        <v>1</v>
      </c>
      <c r="V99" s="23" t="b">
        <v>1</v>
      </c>
      <c r="W99" s="23" t="b">
        <f t="shared" si="10"/>
        <v>0</v>
      </c>
      <c r="X99" s="23" t="b">
        <v>0</v>
      </c>
      <c r="Y99" s="23" t="b">
        <f t="shared" si="11"/>
        <v>0</v>
      </c>
      <c r="Z99" s="23" t="b">
        <v>0</v>
      </c>
      <c r="AA99" s="23" t="b">
        <f t="shared" si="12"/>
        <v>0</v>
      </c>
      <c r="AB99" s="23" t="b">
        <v>0</v>
      </c>
      <c r="AC99" s="23" t="b">
        <f t="shared" si="13"/>
        <v>0</v>
      </c>
      <c r="AD99" s="23" t="b">
        <v>0</v>
      </c>
      <c r="AE99" s="23" t="b">
        <f t="shared" si="14"/>
        <v>0</v>
      </c>
      <c r="AF99" s="23" t="b">
        <v>0</v>
      </c>
      <c r="BG99" s="23" t="s">
        <v>1246</v>
      </c>
      <c r="BH99" s="17" t="s">
        <v>2648</v>
      </c>
      <c r="BI99" s="23" t="b">
        <v>1</v>
      </c>
      <c r="BJ99" s="23">
        <v>0.67</v>
      </c>
      <c r="BK99" s="23" t="b">
        <v>0</v>
      </c>
      <c r="BL99" s="23" t="b">
        <v>0</v>
      </c>
      <c r="BM99" s="23" t="b">
        <v>0</v>
      </c>
      <c r="BN99" s="23" t="b">
        <v>0</v>
      </c>
      <c r="BO99" s="23" t="b">
        <v>0</v>
      </c>
      <c r="BP99" s="23" t="b">
        <v>0</v>
      </c>
      <c r="BQ99" s="23" t="b">
        <v>1</v>
      </c>
      <c r="BR99" s="23" t="b">
        <v>1</v>
      </c>
      <c r="BS99" s="23" t="b">
        <v>1</v>
      </c>
      <c r="BT99" s="23" t="b">
        <v>1</v>
      </c>
      <c r="BU99" s="23" t="b">
        <v>1</v>
      </c>
    </row>
    <row r="100" ht="15.75" customHeight="1">
      <c r="A100" s="23" t="s">
        <v>993</v>
      </c>
      <c r="B100" s="23" t="s">
        <v>2624</v>
      </c>
      <c r="C100" s="23" t="b">
        <v>1</v>
      </c>
      <c r="D100" s="23">
        <v>0.7</v>
      </c>
      <c r="E100" s="23" t="b">
        <f t="shared" si="1"/>
        <v>1</v>
      </c>
      <c r="F100" s="23" t="b">
        <v>1</v>
      </c>
      <c r="G100" s="23" t="b">
        <f t="shared" si="2"/>
        <v>1</v>
      </c>
      <c r="H100" s="23" t="b">
        <v>1</v>
      </c>
      <c r="I100" s="23" t="b">
        <f t="shared" si="3"/>
        <v>1</v>
      </c>
      <c r="J100" s="23" t="b">
        <v>1</v>
      </c>
      <c r="K100" s="23" t="b">
        <f t="shared" si="4"/>
        <v>1</v>
      </c>
      <c r="L100" s="23" t="b">
        <v>1</v>
      </c>
      <c r="M100" s="23" t="b">
        <f t="shared" si="5"/>
        <v>1</v>
      </c>
      <c r="N100" s="23" t="b">
        <v>1</v>
      </c>
      <c r="O100" s="23" t="b">
        <f t="shared" si="6"/>
        <v>1</v>
      </c>
      <c r="P100" s="23" t="b">
        <v>1</v>
      </c>
      <c r="Q100" s="23" t="b">
        <f t="shared" si="7"/>
        <v>1</v>
      </c>
      <c r="R100" s="23" t="b">
        <v>1</v>
      </c>
      <c r="S100" s="23" t="b">
        <f t="shared" si="8"/>
        <v>1</v>
      </c>
      <c r="T100" s="23" t="b">
        <v>1</v>
      </c>
      <c r="U100" s="23" t="b">
        <f t="shared" si="9"/>
        <v>1</v>
      </c>
      <c r="V100" s="23" t="b">
        <v>1</v>
      </c>
      <c r="W100" s="23" t="b">
        <f t="shared" si="10"/>
        <v>0</v>
      </c>
      <c r="X100" s="23" t="b">
        <v>0</v>
      </c>
      <c r="Y100" s="23" t="b">
        <f t="shared" si="11"/>
        <v>0</v>
      </c>
      <c r="Z100" s="23" t="b">
        <v>0</v>
      </c>
      <c r="AA100" s="23" t="b">
        <f t="shared" si="12"/>
        <v>0</v>
      </c>
      <c r="AB100" s="23" t="b">
        <v>0</v>
      </c>
      <c r="AC100" s="23" t="b">
        <f t="shared" si="13"/>
        <v>0</v>
      </c>
      <c r="AD100" s="23" t="b">
        <v>0</v>
      </c>
      <c r="AE100" s="23" t="b">
        <f t="shared" si="14"/>
        <v>0</v>
      </c>
      <c r="AF100" s="23" t="b">
        <v>0</v>
      </c>
      <c r="BG100" s="23" t="s">
        <v>1262</v>
      </c>
      <c r="BH100" s="17" t="s">
        <v>2539</v>
      </c>
      <c r="BI100" s="23" t="b">
        <v>1</v>
      </c>
      <c r="BJ100" s="23">
        <v>0.49</v>
      </c>
      <c r="BK100" s="23" t="b">
        <v>0</v>
      </c>
      <c r="BL100" s="23" t="b">
        <v>0</v>
      </c>
      <c r="BM100" s="23" t="b">
        <v>0</v>
      </c>
      <c r="BN100" s="23" t="b">
        <v>0</v>
      </c>
      <c r="BO100" s="23" t="b">
        <v>0</v>
      </c>
      <c r="BP100" s="23" t="b">
        <v>0</v>
      </c>
      <c r="BQ100" s="23" t="b">
        <v>0</v>
      </c>
      <c r="BR100" s="23" t="b">
        <v>0</v>
      </c>
      <c r="BS100" s="23" t="b">
        <v>0</v>
      </c>
      <c r="BT100" s="23" t="b">
        <v>0</v>
      </c>
      <c r="BU100" s="23" t="b">
        <v>1</v>
      </c>
    </row>
    <row r="101" ht="15.75" customHeight="1">
      <c r="A101" s="23" t="s">
        <v>1001</v>
      </c>
      <c r="B101" s="23" t="s">
        <v>2625</v>
      </c>
      <c r="C101" s="23" t="b">
        <v>1</v>
      </c>
      <c r="D101" s="23">
        <v>0.48</v>
      </c>
      <c r="E101" s="23" t="b">
        <f t="shared" si="1"/>
        <v>1</v>
      </c>
      <c r="F101" s="23" t="b">
        <v>1</v>
      </c>
      <c r="G101" s="23" t="b">
        <f t="shared" si="2"/>
        <v>1</v>
      </c>
      <c r="H101" s="23" t="b">
        <v>1</v>
      </c>
      <c r="I101" s="23" t="b">
        <f t="shared" si="3"/>
        <v>1</v>
      </c>
      <c r="J101" s="23" t="b">
        <v>1</v>
      </c>
      <c r="K101" s="23" t="b">
        <f t="shared" si="4"/>
        <v>1</v>
      </c>
      <c r="L101" s="23" t="b">
        <v>1</v>
      </c>
      <c r="M101" s="23" t="b">
        <f t="shared" si="5"/>
        <v>0</v>
      </c>
      <c r="N101" s="23" t="b">
        <v>0</v>
      </c>
      <c r="O101" s="23" t="b">
        <f t="shared" si="6"/>
        <v>0</v>
      </c>
      <c r="P101" s="23" t="b">
        <v>0</v>
      </c>
      <c r="Q101" s="23" t="b">
        <f t="shared" si="7"/>
        <v>0</v>
      </c>
      <c r="R101" s="23" t="b">
        <v>0</v>
      </c>
      <c r="S101" s="23" t="b">
        <f t="shared" si="8"/>
        <v>0</v>
      </c>
      <c r="T101" s="23" t="b">
        <v>0</v>
      </c>
      <c r="U101" s="23" t="b">
        <f t="shared" si="9"/>
        <v>0</v>
      </c>
      <c r="V101" s="23" t="b">
        <v>0</v>
      </c>
      <c r="W101" s="23" t="b">
        <f t="shared" si="10"/>
        <v>0</v>
      </c>
      <c r="X101" s="23" t="b">
        <v>0</v>
      </c>
      <c r="Y101" s="23" t="b">
        <f t="shared" si="11"/>
        <v>0</v>
      </c>
      <c r="Z101" s="23" t="b">
        <v>0</v>
      </c>
      <c r="AA101" s="23" t="b">
        <f t="shared" si="12"/>
        <v>0</v>
      </c>
      <c r="AB101" s="23" t="b">
        <v>0</v>
      </c>
      <c r="AC101" s="23" t="b">
        <f t="shared" si="13"/>
        <v>0</v>
      </c>
      <c r="AD101" s="23" t="b">
        <v>0</v>
      </c>
      <c r="AE101" s="23" t="b">
        <f t="shared" si="14"/>
        <v>0</v>
      </c>
      <c r="AF101" s="23" t="b">
        <v>0</v>
      </c>
      <c r="BG101" s="23" t="s">
        <v>1270</v>
      </c>
      <c r="BH101" s="17" t="s">
        <v>2649</v>
      </c>
      <c r="BI101" s="23" t="b">
        <v>1</v>
      </c>
      <c r="BJ101" s="23">
        <v>0.49</v>
      </c>
      <c r="BK101" s="23" t="b">
        <v>0</v>
      </c>
      <c r="BL101" s="23" t="b">
        <v>0</v>
      </c>
      <c r="BM101" s="23" t="b">
        <v>0</v>
      </c>
      <c r="BN101" s="23" t="b">
        <v>0</v>
      </c>
      <c r="BO101" s="23" t="b">
        <v>0</v>
      </c>
      <c r="BP101" s="23" t="b">
        <v>0</v>
      </c>
      <c r="BQ101" s="23" t="b">
        <v>0</v>
      </c>
      <c r="BR101" s="23" t="b">
        <v>0</v>
      </c>
      <c r="BS101" s="23" t="b">
        <v>0</v>
      </c>
      <c r="BT101" s="23" t="b">
        <v>0</v>
      </c>
      <c r="BU101" s="23" t="b">
        <v>1</v>
      </c>
    </row>
    <row r="102" ht="15.75" customHeight="1">
      <c r="A102" s="23" t="s">
        <v>1026</v>
      </c>
      <c r="B102" s="17" t="s">
        <v>2626</v>
      </c>
      <c r="C102" s="23" t="b">
        <v>1</v>
      </c>
      <c r="D102" s="23">
        <v>0.54</v>
      </c>
      <c r="E102" s="23" t="b">
        <f t="shared" si="1"/>
        <v>1</v>
      </c>
      <c r="F102" s="23" t="b">
        <v>1</v>
      </c>
      <c r="G102" s="23" t="b">
        <f t="shared" si="2"/>
        <v>1</v>
      </c>
      <c r="H102" s="23" t="b">
        <v>1</v>
      </c>
      <c r="I102" s="23" t="b">
        <f t="shared" si="3"/>
        <v>1</v>
      </c>
      <c r="J102" s="23" t="b">
        <v>1</v>
      </c>
      <c r="K102" s="23" t="b">
        <f t="shared" si="4"/>
        <v>1</v>
      </c>
      <c r="L102" s="23" t="b">
        <v>1</v>
      </c>
      <c r="M102" s="23" t="b">
        <f t="shared" si="5"/>
        <v>1</v>
      </c>
      <c r="N102" s="23" t="b">
        <v>1</v>
      </c>
      <c r="O102" s="23" t="b">
        <f t="shared" si="6"/>
        <v>0</v>
      </c>
      <c r="P102" s="23" t="b">
        <v>0</v>
      </c>
      <c r="Q102" s="23" t="b">
        <f t="shared" si="7"/>
        <v>0</v>
      </c>
      <c r="R102" s="23" t="b">
        <v>0</v>
      </c>
      <c r="S102" s="23" t="b">
        <f t="shared" si="8"/>
        <v>0</v>
      </c>
      <c r="T102" s="23" t="b">
        <v>0</v>
      </c>
      <c r="U102" s="23" t="b">
        <f t="shared" si="9"/>
        <v>0</v>
      </c>
      <c r="V102" s="23" t="b">
        <v>0</v>
      </c>
      <c r="W102" s="23" t="b">
        <f t="shared" si="10"/>
        <v>0</v>
      </c>
      <c r="X102" s="23" t="b">
        <v>0</v>
      </c>
      <c r="Y102" s="23" t="b">
        <f t="shared" si="11"/>
        <v>0</v>
      </c>
      <c r="Z102" s="23" t="b">
        <v>0</v>
      </c>
      <c r="AA102" s="23" t="b">
        <f t="shared" si="12"/>
        <v>0</v>
      </c>
      <c r="AB102" s="23" t="b">
        <v>0</v>
      </c>
      <c r="AC102" s="23" t="b">
        <f t="shared" si="13"/>
        <v>0</v>
      </c>
      <c r="AD102" s="23" t="b">
        <v>0</v>
      </c>
      <c r="AE102" s="23" t="b">
        <f t="shared" si="14"/>
        <v>0</v>
      </c>
      <c r="AF102" s="23" t="b">
        <v>0</v>
      </c>
      <c r="BG102" s="23" t="s">
        <v>1296</v>
      </c>
      <c r="BH102" s="23" t="s">
        <v>2650</v>
      </c>
      <c r="BI102" s="23" t="b">
        <v>1</v>
      </c>
      <c r="BJ102" s="23">
        <v>0.77</v>
      </c>
      <c r="BK102" s="23" t="b">
        <v>0</v>
      </c>
      <c r="BL102" s="23" t="b">
        <v>0</v>
      </c>
      <c r="BM102" s="23" t="b">
        <v>0</v>
      </c>
      <c r="BN102" s="23" t="b">
        <v>0</v>
      </c>
      <c r="BO102" s="23" t="b">
        <v>1</v>
      </c>
      <c r="BP102" s="23" t="b">
        <v>1</v>
      </c>
      <c r="BQ102" s="23" t="b">
        <v>1</v>
      </c>
      <c r="BR102" s="23" t="b">
        <v>1</v>
      </c>
      <c r="BS102" s="23" t="b">
        <v>1</v>
      </c>
      <c r="BT102" s="23" t="b">
        <v>1</v>
      </c>
      <c r="BU102" s="23" t="b">
        <v>1</v>
      </c>
    </row>
    <row r="103" ht="15.75" customHeight="1">
      <c r="A103" s="23" t="s">
        <v>1044</v>
      </c>
      <c r="B103" s="17" t="s">
        <v>2627</v>
      </c>
      <c r="C103" s="23" t="b">
        <v>0</v>
      </c>
      <c r="D103" s="23">
        <v>0.68</v>
      </c>
      <c r="E103" s="23" t="b">
        <f t="shared" si="1"/>
        <v>1</v>
      </c>
      <c r="F103" s="23" t="b">
        <v>0</v>
      </c>
      <c r="G103" s="23" t="b">
        <f t="shared" si="2"/>
        <v>1</v>
      </c>
      <c r="H103" s="23" t="b">
        <v>0</v>
      </c>
      <c r="I103" s="23" t="b">
        <f t="shared" si="3"/>
        <v>1</v>
      </c>
      <c r="J103" s="23" t="b">
        <v>0</v>
      </c>
      <c r="K103" s="23" t="b">
        <f t="shared" si="4"/>
        <v>1</v>
      </c>
      <c r="L103" s="23" t="b">
        <v>0</v>
      </c>
      <c r="M103" s="23" t="b">
        <f t="shared" si="5"/>
        <v>1</v>
      </c>
      <c r="N103" s="23" t="b">
        <v>0</v>
      </c>
      <c r="O103" s="23" t="b">
        <f t="shared" si="6"/>
        <v>1</v>
      </c>
      <c r="P103" s="23" t="b">
        <v>0</v>
      </c>
      <c r="Q103" s="23" t="b">
        <f t="shared" si="7"/>
        <v>1</v>
      </c>
      <c r="R103" s="23" t="b">
        <v>0</v>
      </c>
      <c r="S103" s="23" t="b">
        <f t="shared" si="8"/>
        <v>1</v>
      </c>
      <c r="T103" s="23" t="b">
        <v>0</v>
      </c>
      <c r="U103" s="23" t="b">
        <f t="shared" si="9"/>
        <v>0</v>
      </c>
      <c r="V103" s="23" t="b">
        <v>1</v>
      </c>
      <c r="W103" s="23" t="b">
        <f t="shared" si="10"/>
        <v>0</v>
      </c>
      <c r="X103" s="23" t="b">
        <v>1</v>
      </c>
      <c r="Y103" s="23" t="b">
        <f t="shared" si="11"/>
        <v>0</v>
      </c>
      <c r="Z103" s="23" t="b">
        <v>1</v>
      </c>
      <c r="AA103" s="23" t="b">
        <f t="shared" si="12"/>
        <v>0</v>
      </c>
      <c r="AB103" s="23" t="b">
        <v>1</v>
      </c>
      <c r="AC103" s="23" t="b">
        <f t="shared" si="13"/>
        <v>0</v>
      </c>
      <c r="AD103" s="23" t="b">
        <v>1</v>
      </c>
      <c r="AE103" s="23" t="b">
        <f t="shared" si="14"/>
        <v>0</v>
      </c>
      <c r="AF103" s="23" t="b">
        <v>1</v>
      </c>
      <c r="BG103" s="23" t="s">
        <v>1312</v>
      </c>
      <c r="BH103" s="23" t="s">
        <v>2651</v>
      </c>
      <c r="BI103" s="23" t="b">
        <v>1</v>
      </c>
      <c r="BJ103" s="23">
        <v>0.81</v>
      </c>
      <c r="BK103" s="23" t="b">
        <v>0</v>
      </c>
      <c r="BL103" s="23" t="b">
        <v>0</v>
      </c>
      <c r="BM103" s="23" t="b">
        <v>0</v>
      </c>
      <c r="BN103" s="23" t="b">
        <v>1</v>
      </c>
      <c r="BO103" s="23" t="b">
        <v>1</v>
      </c>
      <c r="BP103" s="23" t="b">
        <v>1</v>
      </c>
      <c r="BQ103" s="23" t="b">
        <v>1</v>
      </c>
      <c r="BR103" s="23" t="b">
        <v>1</v>
      </c>
      <c r="BS103" s="23" t="b">
        <v>1</v>
      </c>
      <c r="BT103" s="23" t="b">
        <v>1</v>
      </c>
      <c r="BU103" s="23" t="b">
        <v>1</v>
      </c>
    </row>
    <row r="104" ht="15.75" customHeight="1">
      <c r="A104" s="23" t="s">
        <v>1059</v>
      </c>
      <c r="B104" s="23" t="s">
        <v>2535</v>
      </c>
      <c r="C104" s="23" t="b">
        <v>0</v>
      </c>
      <c r="D104" s="23">
        <v>0.64</v>
      </c>
      <c r="E104" s="23" t="b">
        <f t="shared" si="1"/>
        <v>1</v>
      </c>
      <c r="F104" s="23" t="b">
        <v>0</v>
      </c>
      <c r="G104" s="23" t="b">
        <f t="shared" si="2"/>
        <v>1</v>
      </c>
      <c r="H104" s="23" t="b">
        <v>0</v>
      </c>
      <c r="I104" s="23" t="b">
        <f t="shared" si="3"/>
        <v>1</v>
      </c>
      <c r="J104" s="23" t="b">
        <v>0</v>
      </c>
      <c r="K104" s="23" t="b">
        <f t="shared" si="4"/>
        <v>1</v>
      </c>
      <c r="L104" s="23" t="b">
        <v>0</v>
      </c>
      <c r="M104" s="23" t="b">
        <f t="shared" si="5"/>
        <v>1</v>
      </c>
      <c r="N104" s="23" t="b">
        <v>0</v>
      </c>
      <c r="O104" s="23" t="b">
        <f t="shared" si="6"/>
        <v>1</v>
      </c>
      <c r="P104" s="23" t="b">
        <v>0</v>
      </c>
      <c r="Q104" s="23" t="b">
        <f t="shared" si="7"/>
        <v>1</v>
      </c>
      <c r="R104" s="23" t="b">
        <v>0</v>
      </c>
      <c r="S104" s="23" t="b">
        <f t="shared" si="8"/>
        <v>0</v>
      </c>
      <c r="T104" s="23" t="b">
        <v>1</v>
      </c>
      <c r="U104" s="23" t="b">
        <f t="shared" si="9"/>
        <v>0</v>
      </c>
      <c r="V104" s="23" t="b">
        <v>1</v>
      </c>
      <c r="W104" s="23" t="b">
        <f t="shared" si="10"/>
        <v>0</v>
      </c>
      <c r="X104" s="23" t="b">
        <v>1</v>
      </c>
      <c r="Y104" s="23" t="b">
        <f t="shared" si="11"/>
        <v>0</v>
      </c>
      <c r="Z104" s="23" t="b">
        <v>1</v>
      </c>
      <c r="AA104" s="23" t="b">
        <f t="shared" si="12"/>
        <v>0</v>
      </c>
      <c r="AB104" s="23" t="b">
        <v>1</v>
      </c>
      <c r="AC104" s="23" t="b">
        <f t="shared" si="13"/>
        <v>0</v>
      </c>
      <c r="AD104" s="23" t="b">
        <v>1</v>
      </c>
      <c r="AE104" s="23" t="b">
        <f t="shared" si="14"/>
        <v>0</v>
      </c>
      <c r="AF104" s="23" t="b">
        <v>1</v>
      </c>
      <c r="BG104" s="23" t="s">
        <v>1320</v>
      </c>
      <c r="BH104" s="23" t="s">
        <v>2652</v>
      </c>
      <c r="BI104" s="23" t="b">
        <v>1</v>
      </c>
      <c r="BJ104" s="23">
        <v>0.84</v>
      </c>
      <c r="BK104" s="23" t="b">
        <v>0</v>
      </c>
      <c r="BL104" s="23" t="b">
        <v>0</v>
      </c>
      <c r="BM104" s="23" t="b">
        <v>0</v>
      </c>
      <c r="BN104" s="23" t="b">
        <v>1</v>
      </c>
      <c r="BO104" s="23" t="b">
        <v>1</v>
      </c>
      <c r="BP104" s="23" t="b">
        <v>1</v>
      </c>
      <c r="BQ104" s="23" t="b">
        <v>1</v>
      </c>
      <c r="BR104" s="23" t="b">
        <v>1</v>
      </c>
      <c r="BS104" s="23" t="b">
        <v>1</v>
      </c>
      <c r="BT104" s="23" t="b">
        <v>1</v>
      </c>
      <c r="BU104" s="23" t="b">
        <v>1</v>
      </c>
    </row>
    <row r="105" ht="15.75" customHeight="1">
      <c r="A105" s="23" t="s">
        <v>1067</v>
      </c>
      <c r="B105" s="23" t="s">
        <v>2628</v>
      </c>
      <c r="C105" s="23" t="b">
        <v>1</v>
      </c>
      <c r="D105" s="23">
        <v>0.62</v>
      </c>
      <c r="E105" s="23" t="b">
        <f t="shared" si="1"/>
        <v>1</v>
      </c>
      <c r="F105" s="23" t="b">
        <v>1</v>
      </c>
      <c r="G105" s="23" t="b">
        <f t="shared" si="2"/>
        <v>1</v>
      </c>
      <c r="H105" s="23" t="b">
        <v>1</v>
      </c>
      <c r="I105" s="23" t="b">
        <f t="shared" si="3"/>
        <v>1</v>
      </c>
      <c r="J105" s="23" t="b">
        <v>1</v>
      </c>
      <c r="K105" s="23" t="b">
        <f t="shared" si="4"/>
        <v>1</v>
      </c>
      <c r="L105" s="23" t="b">
        <v>1</v>
      </c>
      <c r="M105" s="23" t="b">
        <f t="shared" si="5"/>
        <v>1</v>
      </c>
      <c r="N105" s="23" t="b">
        <v>1</v>
      </c>
      <c r="O105" s="23" t="b">
        <f t="shared" si="6"/>
        <v>1</v>
      </c>
      <c r="P105" s="23" t="b">
        <v>1</v>
      </c>
      <c r="Q105" s="23" t="b">
        <f t="shared" si="7"/>
        <v>1</v>
      </c>
      <c r="R105" s="23" t="b">
        <v>1</v>
      </c>
      <c r="S105" s="23" t="b">
        <f t="shared" si="8"/>
        <v>0</v>
      </c>
      <c r="T105" s="23" t="b">
        <v>0</v>
      </c>
      <c r="U105" s="23" t="b">
        <f t="shared" si="9"/>
        <v>0</v>
      </c>
      <c r="V105" s="23" t="b">
        <v>0</v>
      </c>
      <c r="W105" s="23" t="b">
        <f t="shared" si="10"/>
        <v>0</v>
      </c>
      <c r="X105" s="23" t="b">
        <v>0</v>
      </c>
      <c r="Y105" s="23" t="b">
        <f t="shared" si="11"/>
        <v>0</v>
      </c>
      <c r="Z105" s="23" t="b">
        <v>0</v>
      </c>
      <c r="AA105" s="23" t="b">
        <f t="shared" si="12"/>
        <v>0</v>
      </c>
      <c r="AB105" s="23" t="b">
        <v>0</v>
      </c>
      <c r="AC105" s="23" t="b">
        <f t="shared" si="13"/>
        <v>0</v>
      </c>
      <c r="AD105" s="23" t="b">
        <v>0</v>
      </c>
      <c r="AE105" s="23" t="b">
        <f t="shared" si="14"/>
        <v>0</v>
      </c>
      <c r="AF105" s="23" t="b">
        <v>0</v>
      </c>
      <c r="BG105" s="23" t="s">
        <v>1337</v>
      </c>
      <c r="BH105" s="23" t="s">
        <v>2653</v>
      </c>
      <c r="BI105" s="23" t="b">
        <v>1</v>
      </c>
      <c r="BJ105" s="23">
        <v>0.43</v>
      </c>
      <c r="BK105" s="23" t="b">
        <v>0</v>
      </c>
      <c r="BL105" s="23" t="b">
        <v>0</v>
      </c>
      <c r="BM105" s="23" t="b">
        <v>0</v>
      </c>
      <c r="BN105" s="23" t="b">
        <v>0</v>
      </c>
      <c r="BO105" s="23" t="b">
        <v>0</v>
      </c>
      <c r="BP105" s="23" t="b">
        <v>0</v>
      </c>
      <c r="BQ105" s="23" t="b">
        <v>0</v>
      </c>
      <c r="BR105" s="23" t="b">
        <v>0</v>
      </c>
      <c r="BS105" s="23" t="b">
        <v>0</v>
      </c>
      <c r="BT105" s="23" t="b">
        <v>0</v>
      </c>
      <c r="BU105" s="23" t="b">
        <v>0</v>
      </c>
    </row>
    <row r="106" ht="15.75" customHeight="1">
      <c r="A106" s="23" t="s">
        <v>1076</v>
      </c>
      <c r="B106" s="23" t="s">
        <v>2629</v>
      </c>
      <c r="C106" s="23" t="b">
        <v>1</v>
      </c>
      <c r="D106" s="23">
        <v>0.49</v>
      </c>
      <c r="E106" s="23" t="b">
        <f t="shared" si="1"/>
        <v>1</v>
      </c>
      <c r="F106" s="23" t="b">
        <v>1</v>
      </c>
      <c r="G106" s="23" t="b">
        <f t="shared" si="2"/>
        <v>1</v>
      </c>
      <c r="H106" s="23" t="b">
        <v>1</v>
      </c>
      <c r="I106" s="23" t="b">
        <f t="shared" si="3"/>
        <v>1</v>
      </c>
      <c r="J106" s="23" t="b">
        <v>1</v>
      </c>
      <c r="K106" s="23" t="b">
        <f t="shared" si="4"/>
        <v>1</v>
      </c>
      <c r="L106" s="23" t="b">
        <v>1</v>
      </c>
      <c r="M106" s="23" t="b">
        <f t="shared" si="5"/>
        <v>0</v>
      </c>
      <c r="N106" s="23" t="b">
        <v>0</v>
      </c>
      <c r="O106" s="23" t="b">
        <f t="shared" si="6"/>
        <v>0</v>
      </c>
      <c r="P106" s="23" t="b">
        <v>0</v>
      </c>
      <c r="Q106" s="23" t="b">
        <f t="shared" si="7"/>
        <v>0</v>
      </c>
      <c r="R106" s="23" t="b">
        <v>0</v>
      </c>
      <c r="S106" s="23" t="b">
        <f t="shared" si="8"/>
        <v>0</v>
      </c>
      <c r="T106" s="23" t="b">
        <v>0</v>
      </c>
      <c r="U106" s="23" t="b">
        <f t="shared" si="9"/>
        <v>0</v>
      </c>
      <c r="V106" s="23" t="b">
        <v>0</v>
      </c>
      <c r="W106" s="23" t="b">
        <f t="shared" si="10"/>
        <v>0</v>
      </c>
      <c r="X106" s="23" t="b">
        <v>0</v>
      </c>
      <c r="Y106" s="23" t="b">
        <f t="shared" si="11"/>
        <v>0</v>
      </c>
      <c r="Z106" s="23" t="b">
        <v>0</v>
      </c>
      <c r="AA106" s="23" t="b">
        <f t="shared" si="12"/>
        <v>0</v>
      </c>
      <c r="AB106" s="23" t="b">
        <v>0</v>
      </c>
      <c r="AC106" s="23" t="b">
        <f t="shared" si="13"/>
        <v>0</v>
      </c>
      <c r="AD106" s="23" t="b">
        <v>0</v>
      </c>
      <c r="AE106" s="23" t="b">
        <f t="shared" si="14"/>
        <v>0</v>
      </c>
      <c r="AF106" s="23" t="b">
        <v>0</v>
      </c>
      <c r="BG106" s="23" t="s">
        <v>1380</v>
      </c>
      <c r="BH106" s="23" t="s">
        <v>2654</v>
      </c>
      <c r="BI106" s="23" t="b">
        <v>1</v>
      </c>
      <c r="BJ106" s="23">
        <v>0.18</v>
      </c>
      <c r="BK106" s="23" t="b">
        <v>0</v>
      </c>
      <c r="BL106" s="23" t="b">
        <v>0</v>
      </c>
      <c r="BM106" s="23" t="b">
        <v>0</v>
      </c>
      <c r="BN106" s="23" t="b">
        <v>0</v>
      </c>
      <c r="BO106" s="23" t="b">
        <v>0</v>
      </c>
      <c r="BP106" s="23" t="b">
        <v>0</v>
      </c>
      <c r="BQ106" s="23" t="b">
        <v>0</v>
      </c>
      <c r="BR106" s="23" t="b">
        <v>0</v>
      </c>
      <c r="BS106" s="23" t="b">
        <v>0</v>
      </c>
      <c r="BT106" s="23" t="b">
        <v>0</v>
      </c>
      <c r="BU106" s="23" t="b">
        <v>0</v>
      </c>
    </row>
    <row r="107" ht="15.75" customHeight="1">
      <c r="A107" s="23" t="s">
        <v>1085</v>
      </c>
      <c r="B107" s="23" t="s">
        <v>2630</v>
      </c>
      <c r="C107" s="23" t="b">
        <v>1</v>
      </c>
      <c r="D107" s="23">
        <v>0.62</v>
      </c>
      <c r="E107" s="23" t="b">
        <f t="shared" si="1"/>
        <v>1</v>
      </c>
      <c r="F107" s="23" t="b">
        <v>1</v>
      </c>
      <c r="G107" s="23" t="b">
        <f t="shared" si="2"/>
        <v>1</v>
      </c>
      <c r="H107" s="23" t="b">
        <v>1</v>
      </c>
      <c r="I107" s="23" t="b">
        <f t="shared" si="3"/>
        <v>1</v>
      </c>
      <c r="J107" s="23" t="b">
        <v>1</v>
      </c>
      <c r="K107" s="23" t="b">
        <f t="shared" si="4"/>
        <v>1</v>
      </c>
      <c r="L107" s="23" t="b">
        <v>1</v>
      </c>
      <c r="M107" s="23" t="b">
        <f t="shared" si="5"/>
        <v>1</v>
      </c>
      <c r="N107" s="23" t="b">
        <v>1</v>
      </c>
      <c r="O107" s="23" t="b">
        <f t="shared" si="6"/>
        <v>1</v>
      </c>
      <c r="P107" s="23" t="b">
        <v>1</v>
      </c>
      <c r="Q107" s="23" t="b">
        <f t="shared" si="7"/>
        <v>1</v>
      </c>
      <c r="R107" s="23" t="b">
        <v>1</v>
      </c>
      <c r="S107" s="23" t="b">
        <f t="shared" si="8"/>
        <v>0</v>
      </c>
      <c r="T107" s="23" t="b">
        <v>0</v>
      </c>
      <c r="U107" s="23" t="b">
        <f t="shared" si="9"/>
        <v>0</v>
      </c>
      <c r="V107" s="23" t="b">
        <v>0</v>
      </c>
      <c r="W107" s="23" t="b">
        <f t="shared" si="10"/>
        <v>0</v>
      </c>
      <c r="X107" s="23" t="b">
        <v>0</v>
      </c>
      <c r="Y107" s="23" t="b">
        <f t="shared" si="11"/>
        <v>0</v>
      </c>
      <c r="Z107" s="23" t="b">
        <v>0</v>
      </c>
      <c r="AA107" s="23" t="b">
        <f t="shared" si="12"/>
        <v>0</v>
      </c>
      <c r="AB107" s="23" t="b">
        <v>0</v>
      </c>
      <c r="AC107" s="23" t="b">
        <f t="shared" si="13"/>
        <v>0</v>
      </c>
      <c r="AD107" s="23" t="b">
        <v>0</v>
      </c>
      <c r="AE107" s="23" t="b">
        <f t="shared" si="14"/>
        <v>0</v>
      </c>
      <c r="AF107" s="23" t="b">
        <v>0</v>
      </c>
      <c r="BG107" s="23" t="s">
        <v>1397</v>
      </c>
      <c r="BH107" s="23" t="s">
        <v>2542</v>
      </c>
      <c r="BI107" s="23" t="b">
        <v>1</v>
      </c>
      <c r="BJ107" s="23">
        <v>0.9</v>
      </c>
      <c r="BK107" s="23" t="b">
        <v>0</v>
      </c>
      <c r="BL107" s="23" t="b">
        <v>1</v>
      </c>
      <c r="BM107" s="23" t="b">
        <v>1</v>
      </c>
      <c r="BN107" s="23" t="b">
        <v>1</v>
      </c>
      <c r="BO107" s="23" t="b">
        <v>1</v>
      </c>
      <c r="BP107" s="23" t="b">
        <v>1</v>
      </c>
      <c r="BQ107" s="23" t="b">
        <v>1</v>
      </c>
      <c r="BR107" s="23" t="b">
        <v>1</v>
      </c>
      <c r="BS107" s="23" t="b">
        <v>1</v>
      </c>
      <c r="BT107" s="23" t="b">
        <v>1</v>
      </c>
      <c r="BU107" s="23" t="b">
        <v>1</v>
      </c>
    </row>
    <row r="108" ht="15.75" customHeight="1">
      <c r="A108" s="23" t="s">
        <v>1093</v>
      </c>
      <c r="B108" s="23" t="s">
        <v>2631</v>
      </c>
      <c r="C108" s="23" t="b">
        <v>1</v>
      </c>
      <c r="D108" s="23">
        <v>0.81</v>
      </c>
      <c r="E108" s="23" t="b">
        <f t="shared" si="1"/>
        <v>1</v>
      </c>
      <c r="F108" s="23" t="b">
        <v>1</v>
      </c>
      <c r="G108" s="23" t="b">
        <f t="shared" si="2"/>
        <v>1</v>
      </c>
      <c r="H108" s="23" t="b">
        <v>1</v>
      </c>
      <c r="I108" s="23" t="b">
        <f t="shared" si="3"/>
        <v>1</v>
      </c>
      <c r="J108" s="23" t="b">
        <v>1</v>
      </c>
      <c r="K108" s="23" t="b">
        <f t="shared" si="4"/>
        <v>1</v>
      </c>
      <c r="L108" s="23" t="b">
        <v>1</v>
      </c>
      <c r="M108" s="23" t="b">
        <f t="shared" si="5"/>
        <v>1</v>
      </c>
      <c r="N108" s="23" t="b">
        <v>1</v>
      </c>
      <c r="O108" s="23" t="b">
        <f t="shared" si="6"/>
        <v>1</v>
      </c>
      <c r="P108" s="23" t="b">
        <v>1</v>
      </c>
      <c r="Q108" s="23" t="b">
        <f t="shared" si="7"/>
        <v>1</v>
      </c>
      <c r="R108" s="23" t="b">
        <v>1</v>
      </c>
      <c r="S108" s="23" t="b">
        <f t="shared" si="8"/>
        <v>1</v>
      </c>
      <c r="T108" s="23" t="b">
        <v>1</v>
      </c>
      <c r="U108" s="23" t="b">
        <f t="shared" si="9"/>
        <v>1</v>
      </c>
      <c r="V108" s="23" t="b">
        <v>1</v>
      </c>
      <c r="W108" s="23" t="b">
        <f t="shared" si="10"/>
        <v>1</v>
      </c>
      <c r="X108" s="23" t="b">
        <v>1</v>
      </c>
      <c r="Y108" s="23" t="b">
        <f t="shared" si="11"/>
        <v>1</v>
      </c>
      <c r="Z108" s="23" t="b">
        <v>1</v>
      </c>
      <c r="AA108" s="23" t="b">
        <f t="shared" si="12"/>
        <v>0</v>
      </c>
      <c r="AB108" s="23" t="b">
        <v>0</v>
      </c>
      <c r="AC108" s="23" t="b">
        <f t="shared" si="13"/>
        <v>0</v>
      </c>
      <c r="AD108" s="23" t="b">
        <v>0</v>
      </c>
      <c r="AE108" s="23" t="b">
        <f t="shared" si="14"/>
        <v>0</v>
      </c>
      <c r="AF108" s="23" t="b">
        <v>0</v>
      </c>
      <c r="BG108" s="23" t="s">
        <v>1405</v>
      </c>
      <c r="BH108" s="23" t="s">
        <v>2544</v>
      </c>
      <c r="BI108" s="23" t="b">
        <v>1</v>
      </c>
      <c r="BJ108" s="23">
        <v>0.98</v>
      </c>
      <c r="BK108" s="23" t="b">
        <v>1</v>
      </c>
      <c r="BL108" s="23" t="b">
        <v>1</v>
      </c>
      <c r="BM108" s="23" t="b">
        <v>1</v>
      </c>
      <c r="BN108" s="23" t="b">
        <v>1</v>
      </c>
      <c r="BO108" s="23" t="b">
        <v>1</v>
      </c>
      <c r="BP108" s="23" t="b">
        <v>1</v>
      </c>
      <c r="BQ108" s="23" t="b">
        <v>1</v>
      </c>
      <c r="BR108" s="23" t="b">
        <v>1</v>
      </c>
      <c r="BS108" s="23" t="b">
        <v>1</v>
      </c>
      <c r="BT108" s="23" t="b">
        <v>1</v>
      </c>
      <c r="BU108" s="23" t="b">
        <v>1</v>
      </c>
    </row>
    <row r="109" ht="15.75" customHeight="1">
      <c r="A109" s="23" t="s">
        <v>1101</v>
      </c>
      <c r="B109" s="23" t="s">
        <v>2537</v>
      </c>
      <c r="C109" s="23" t="b">
        <v>1</v>
      </c>
      <c r="D109" s="23">
        <v>0.69</v>
      </c>
      <c r="E109" s="23" t="b">
        <f t="shared" si="1"/>
        <v>1</v>
      </c>
      <c r="F109" s="23" t="b">
        <v>1</v>
      </c>
      <c r="G109" s="23" t="b">
        <f t="shared" si="2"/>
        <v>1</v>
      </c>
      <c r="H109" s="23" t="b">
        <v>1</v>
      </c>
      <c r="I109" s="23" t="b">
        <f t="shared" si="3"/>
        <v>1</v>
      </c>
      <c r="J109" s="23" t="b">
        <v>1</v>
      </c>
      <c r="K109" s="23" t="b">
        <f t="shared" si="4"/>
        <v>1</v>
      </c>
      <c r="L109" s="23" t="b">
        <v>1</v>
      </c>
      <c r="M109" s="23" t="b">
        <f t="shared" si="5"/>
        <v>1</v>
      </c>
      <c r="N109" s="23" t="b">
        <v>1</v>
      </c>
      <c r="O109" s="23" t="b">
        <f t="shared" si="6"/>
        <v>1</v>
      </c>
      <c r="P109" s="23" t="b">
        <v>1</v>
      </c>
      <c r="Q109" s="23" t="b">
        <f t="shared" si="7"/>
        <v>1</v>
      </c>
      <c r="R109" s="23" t="b">
        <v>1</v>
      </c>
      <c r="S109" s="23" t="b">
        <f t="shared" si="8"/>
        <v>1</v>
      </c>
      <c r="T109" s="23" t="b">
        <v>1</v>
      </c>
      <c r="U109" s="23" t="b">
        <f t="shared" si="9"/>
        <v>0</v>
      </c>
      <c r="V109" s="23" t="b">
        <v>0</v>
      </c>
      <c r="W109" s="23" t="b">
        <f t="shared" si="10"/>
        <v>0</v>
      </c>
      <c r="X109" s="23" t="b">
        <v>0</v>
      </c>
      <c r="Y109" s="23" t="b">
        <f t="shared" si="11"/>
        <v>0</v>
      </c>
      <c r="Z109" s="23" t="b">
        <v>0</v>
      </c>
      <c r="AA109" s="23" t="b">
        <f t="shared" si="12"/>
        <v>0</v>
      </c>
      <c r="AB109" s="23" t="b">
        <v>0</v>
      </c>
      <c r="AC109" s="23" t="b">
        <f t="shared" si="13"/>
        <v>0</v>
      </c>
      <c r="AD109" s="23" t="b">
        <v>0</v>
      </c>
      <c r="AE109" s="23" t="b">
        <f t="shared" si="14"/>
        <v>0</v>
      </c>
      <c r="AF109" s="23" t="b">
        <v>0</v>
      </c>
      <c r="BG109" s="23" t="s">
        <v>1411</v>
      </c>
      <c r="BH109" s="23" t="s">
        <v>2655</v>
      </c>
      <c r="BI109" s="23" t="b">
        <v>1</v>
      </c>
      <c r="BJ109" s="23">
        <v>0.67</v>
      </c>
      <c r="BK109" s="23" t="b">
        <v>0</v>
      </c>
      <c r="BL109" s="23" t="b">
        <v>0</v>
      </c>
      <c r="BM109" s="23" t="b">
        <v>0</v>
      </c>
      <c r="BN109" s="23" t="b">
        <v>0</v>
      </c>
      <c r="BO109" s="23" t="b">
        <v>0</v>
      </c>
      <c r="BP109" s="23" t="b">
        <v>0</v>
      </c>
      <c r="BQ109" s="23" t="b">
        <v>1</v>
      </c>
      <c r="BR109" s="23" t="b">
        <v>1</v>
      </c>
      <c r="BS109" s="23" t="b">
        <v>1</v>
      </c>
      <c r="BT109" s="23" t="b">
        <v>1</v>
      </c>
      <c r="BU109" s="23" t="b">
        <v>1</v>
      </c>
    </row>
    <row r="110" ht="15.75" customHeight="1">
      <c r="A110" s="23" t="s">
        <v>1109</v>
      </c>
      <c r="B110" s="23" t="s">
        <v>2632</v>
      </c>
      <c r="C110" s="23" t="b">
        <v>1</v>
      </c>
      <c r="D110" s="23">
        <v>0.54</v>
      </c>
      <c r="E110" s="23" t="b">
        <f t="shared" si="1"/>
        <v>1</v>
      </c>
      <c r="F110" s="23" t="b">
        <v>1</v>
      </c>
      <c r="G110" s="23" t="b">
        <f t="shared" si="2"/>
        <v>1</v>
      </c>
      <c r="H110" s="23" t="b">
        <v>1</v>
      </c>
      <c r="I110" s="23" t="b">
        <f t="shared" si="3"/>
        <v>1</v>
      </c>
      <c r="J110" s="23" t="b">
        <v>1</v>
      </c>
      <c r="K110" s="23" t="b">
        <f t="shared" si="4"/>
        <v>1</v>
      </c>
      <c r="L110" s="23" t="b">
        <v>1</v>
      </c>
      <c r="M110" s="23" t="b">
        <f t="shared" si="5"/>
        <v>1</v>
      </c>
      <c r="N110" s="23" t="b">
        <v>1</v>
      </c>
      <c r="O110" s="23" t="b">
        <f t="shared" si="6"/>
        <v>0</v>
      </c>
      <c r="P110" s="23" t="b">
        <v>0</v>
      </c>
      <c r="Q110" s="23" t="b">
        <f t="shared" si="7"/>
        <v>0</v>
      </c>
      <c r="R110" s="23" t="b">
        <v>0</v>
      </c>
      <c r="S110" s="23" t="b">
        <f t="shared" si="8"/>
        <v>0</v>
      </c>
      <c r="T110" s="23" t="b">
        <v>0</v>
      </c>
      <c r="U110" s="23" t="b">
        <f t="shared" si="9"/>
        <v>0</v>
      </c>
      <c r="V110" s="23" t="b">
        <v>0</v>
      </c>
      <c r="W110" s="23" t="b">
        <f t="shared" si="10"/>
        <v>0</v>
      </c>
      <c r="X110" s="23" t="b">
        <v>0</v>
      </c>
      <c r="Y110" s="23" t="b">
        <f t="shared" si="11"/>
        <v>0</v>
      </c>
      <c r="Z110" s="23" t="b">
        <v>0</v>
      </c>
      <c r="AA110" s="23" t="b">
        <f t="shared" si="12"/>
        <v>0</v>
      </c>
      <c r="AB110" s="23" t="b">
        <v>0</v>
      </c>
      <c r="AC110" s="23" t="b">
        <f t="shared" si="13"/>
        <v>0</v>
      </c>
      <c r="AD110" s="23" t="b">
        <v>0</v>
      </c>
      <c r="AE110" s="23" t="b">
        <f t="shared" si="14"/>
        <v>0</v>
      </c>
      <c r="AF110" s="23" t="b">
        <v>0</v>
      </c>
      <c r="BG110" s="23" t="s">
        <v>1416</v>
      </c>
      <c r="BH110" s="23" t="s">
        <v>2656</v>
      </c>
      <c r="BI110" s="23" t="b">
        <v>1</v>
      </c>
      <c r="BJ110" s="23">
        <v>0.73</v>
      </c>
      <c r="BK110" s="23" t="b">
        <v>0</v>
      </c>
      <c r="BL110" s="23" t="b">
        <v>0</v>
      </c>
      <c r="BM110" s="23" t="b">
        <v>0</v>
      </c>
      <c r="BN110" s="23" t="b">
        <v>0</v>
      </c>
      <c r="BO110" s="23" t="b">
        <v>0</v>
      </c>
      <c r="BP110" s="23" t="b">
        <v>1</v>
      </c>
      <c r="BQ110" s="23" t="b">
        <v>1</v>
      </c>
      <c r="BR110" s="23" t="b">
        <v>1</v>
      </c>
      <c r="BS110" s="23" t="b">
        <v>1</v>
      </c>
      <c r="BT110" s="23" t="b">
        <v>1</v>
      </c>
      <c r="BU110" s="23" t="b">
        <v>1</v>
      </c>
    </row>
    <row r="111" ht="15.75" customHeight="1">
      <c r="A111" s="23" t="s">
        <v>1117</v>
      </c>
      <c r="B111" s="23" t="s">
        <v>2633</v>
      </c>
      <c r="C111" s="23" t="b">
        <v>1</v>
      </c>
      <c r="D111" s="23">
        <v>0.57</v>
      </c>
      <c r="E111" s="23" t="b">
        <f t="shared" si="1"/>
        <v>1</v>
      </c>
      <c r="F111" s="23" t="b">
        <v>1</v>
      </c>
      <c r="G111" s="23" t="b">
        <f t="shared" si="2"/>
        <v>1</v>
      </c>
      <c r="H111" s="23" t="b">
        <v>1</v>
      </c>
      <c r="I111" s="23" t="b">
        <f t="shared" si="3"/>
        <v>1</v>
      </c>
      <c r="J111" s="23" t="b">
        <v>1</v>
      </c>
      <c r="K111" s="23" t="b">
        <f t="shared" si="4"/>
        <v>1</v>
      </c>
      <c r="L111" s="23" t="b">
        <v>1</v>
      </c>
      <c r="M111" s="23" t="b">
        <f t="shared" si="5"/>
        <v>1</v>
      </c>
      <c r="N111" s="23" t="b">
        <v>1</v>
      </c>
      <c r="O111" s="23" t="b">
        <f t="shared" si="6"/>
        <v>1</v>
      </c>
      <c r="P111" s="23" t="b">
        <v>1</v>
      </c>
      <c r="Q111" s="23" t="b">
        <f t="shared" si="7"/>
        <v>0</v>
      </c>
      <c r="R111" s="23" t="b">
        <v>0</v>
      </c>
      <c r="S111" s="23" t="b">
        <f t="shared" si="8"/>
        <v>0</v>
      </c>
      <c r="T111" s="23" t="b">
        <v>0</v>
      </c>
      <c r="U111" s="23" t="b">
        <f t="shared" si="9"/>
        <v>0</v>
      </c>
      <c r="V111" s="23" t="b">
        <v>0</v>
      </c>
      <c r="W111" s="23" t="b">
        <f t="shared" si="10"/>
        <v>0</v>
      </c>
      <c r="X111" s="23" t="b">
        <v>0</v>
      </c>
      <c r="Y111" s="23" t="b">
        <f t="shared" si="11"/>
        <v>0</v>
      </c>
      <c r="Z111" s="23" t="b">
        <v>0</v>
      </c>
      <c r="AA111" s="23" t="b">
        <f t="shared" si="12"/>
        <v>0</v>
      </c>
      <c r="AB111" s="23" t="b">
        <v>0</v>
      </c>
      <c r="AC111" s="23" t="b">
        <f t="shared" si="13"/>
        <v>0</v>
      </c>
      <c r="AD111" s="23" t="b">
        <v>0</v>
      </c>
      <c r="AE111" s="23" t="b">
        <f t="shared" si="14"/>
        <v>0</v>
      </c>
      <c r="AF111" s="23" t="b">
        <v>0</v>
      </c>
      <c r="BG111" s="23" t="s">
        <v>1426</v>
      </c>
      <c r="BH111" s="23" t="s">
        <v>2546</v>
      </c>
      <c r="BI111" s="23" t="b">
        <v>1</v>
      </c>
      <c r="BJ111" s="23">
        <v>0.74</v>
      </c>
      <c r="BK111" s="23" t="b">
        <v>0</v>
      </c>
      <c r="BL111" s="23" t="b">
        <v>0</v>
      </c>
      <c r="BM111" s="23" t="b">
        <v>0</v>
      </c>
      <c r="BN111" s="23" t="b">
        <v>0</v>
      </c>
      <c r="BO111" s="23" t="b">
        <v>0</v>
      </c>
      <c r="BP111" s="23" t="b">
        <v>1</v>
      </c>
      <c r="BQ111" s="23" t="b">
        <v>1</v>
      </c>
      <c r="BR111" s="23" t="b">
        <v>1</v>
      </c>
      <c r="BS111" s="23" t="b">
        <v>1</v>
      </c>
      <c r="BT111" s="23" t="b">
        <v>1</v>
      </c>
      <c r="BU111" s="23" t="b">
        <v>1</v>
      </c>
    </row>
    <row r="112" ht="15.75" customHeight="1">
      <c r="A112" s="23" t="s">
        <v>1125</v>
      </c>
      <c r="B112" s="23" t="s">
        <v>2634</v>
      </c>
      <c r="C112" s="23" t="b">
        <v>1</v>
      </c>
      <c r="D112" s="23">
        <v>0.57</v>
      </c>
      <c r="E112" s="23" t="b">
        <f t="shared" si="1"/>
        <v>1</v>
      </c>
      <c r="F112" s="23" t="b">
        <v>1</v>
      </c>
      <c r="G112" s="23" t="b">
        <f t="shared" si="2"/>
        <v>1</v>
      </c>
      <c r="H112" s="23" t="b">
        <v>1</v>
      </c>
      <c r="I112" s="23" t="b">
        <f t="shared" si="3"/>
        <v>1</v>
      </c>
      <c r="J112" s="23" t="b">
        <v>1</v>
      </c>
      <c r="K112" s="23" t="b">
        <f t="shared" si="4"/>
        <v>1</v>
      </c>
      <c r="L112" s="23" t="b">
        <v>1</v>
      </c>
      <c r="M112" s="23" t="b">
        <f t="shared" si="5"/>
        <v>1</v>
      </c>
      <c r="N112" s="23" t="b">
        <v>1</v>
      </c>
      <c r="O112" s="23" t="b">
        <f t="shared" si="6"/>
        <v>1</v>
      </c>
      <c r="P112" s="23" t="b">
        <v>1</v>
      </c>
      <c r="Q112" s="23" t="b">
        <f t="shared" si="7"/>
        <v>0</v>
      </c>
      <c r="R112" s="23" t="b">
        <v>0</v>
      </c>
      <c r="S112" s="23" t="b">
        <f t="shared" si="8"/>
        <v>0</v>
      </c>
      <c r="T112" s="23" t="b">
        <v>0</v>
      </c>
      <c r="U112" s="23" t="b">
        <f t="shared" si="9"/>
        <v>0</v>
      </c>
      <c r="V112" s="23" t="b">
        <v>0</v>
      </c>
      <c r="W112" s="23" t="b">
        <f t="shared" si="10"/>
        <v>0</v>
      </c>
      <c r="X112" s="23" t="b">
        <v>0</v>
      </c>
      <c r="Y112" s="23" t="b">
        <f t="shared" si="11"/>
        <v>0</v>
      </c>
      <c r="Z112" s="23" t="b">
        <v>0</v>
      </c>
      <c r="AA112" s="23" t="b">
        <f t="shared" si="12"/>
        <v>0</v>
      </c>
      <c r="AB112" s="23" t="b">
        <v>0</v>
      </c>
      <c r="AC112" s="23" t="b">
        <f t="shared" si="13"/>
        <v>0</v>
      </c>
      <c r="AD112" s="23" t="b">
        <v>0</v>
      </c>
      <c r="AE112" s="23" t="b">
        <f t="shared" si="14"/>
        <v>0</v>
      </c>
      <c r="AF112" s="23" t="b">
        <v>0</v>
      </c>
      <c r="BG112" s="23" t="s">
        <v>1431</v>
      </c>
      <c r="BH112" s="23" t="s">
        <v>2658</v>
      </c>
      <c r="BI112" s="23" t="b">
        <v>1</v>
      </c>
      <c r="BJ112" s="23">
        <v>0.7</v>
      </c>
      <c r="BK112" s="23" t="b">
        <v>0</v>
      </c>
      <c r="BL112" s="23" t="b">
        <v>0</v>
      </c>
      <c r="BM112" s="23" t="b">
        <v>0</v>
      </c>
      <c r="BN112" s="23" t="b">
        <v>0</v>
      </c>
      <c r="BO112" s="23" t="b">
        <v>0</v>
      </c>
      <c r="BP112" s="23" t="b">
        <v>1</v>
      </c>
      <c r="BQ112" s="23" t="b">
        <v>1</v>
      </c>
      <c r="BR112" s="23" t="b">
        <v>1</v>
      </c>
      <c r="BS112" s="23" t="b">
        <v>1</v>
      </c>
      <c r="BT112" s="23" t="b">
        <v>1</v>
      </c>
      <c r="BU112" s="23" t="b">
        <v>1</v>
      </c>
    </row>
    <row r="113" ht="15.75" customHeight="1">
      <c r="A113" s="23" t="s">
        <v>1133</v>
      </c>
      <c r="B113" s="23" t="s">
        <v>2635</v>
      </c>
      <c r="C113" s="23" t="b">
        <v>1</v>
      </c>
      <c r="D113" s="23">
        <v>0.92</v>
      </c>
      <c r="E113" s="23" t="b">
        <f t="shared" si="1"/>
        <v>1</v>
      </c>
      <c r="F113" s="23" t="b">
        <v>1</v>
      </c>
      <c r="G113" s="23" t="b">
        <f t="shared" si="2"/>
        <v>1</v>
      </c>
      <c r="H113" s="23" t="b">
        <v>1</v>
      </c>
      <c r="I113" s="23" t="b">
        <f t="shared" si="3"/>
        <v>1</v>
      </c>
      <c r="J113" s="23" t="b">
        <v>1</v>
      </c>
      <c r="K113" s="23" t="b">
        <f t="shared" si="4"/>
        <v>1</v>
      </c>
      <c r="L113" s="23" t="b">
        <v>1</v>
      </c>
      <c r="M113" s="23" t="b">
        <f t="shared" si="5"/>
        <v>1</v>
      </c>
      <c r="N113" s="23" t="b">
        <v>1</v>
      </c>
      <c r="O113" s="23" t="b">
        <f t="shared" si="6"/>
        <v>1</v>
      </c>
      <c r="P113" s="23" t="b">
        <v>1</v>
      </c>
      <c r="Q113" s="23" t="b">
        <f t="shared" si="7"/>
        <v>1</v>
      </c>
      <c r="R113" s="23" t="b">
        <v>1</v>
      </c>
      <c r="S113" s="23" t="b">
        <f t="shared" si="8"/>
        <v>1</v>
      </c>
      <c r="T113" s="23" t="b">
        <v>1</v>
      </c>
      <c r="U113" s="23" t="b">
        <f t="shared" si="9"/>
        <v>1</v>
      </c>
      <c r="V113" s="23" t="b">
        <v>1</v>
      </c>
      <c r="W113" s="23" t="b">
        <f t="shared" si="10"/>
        <v>1</v>
      </c>
      <c r="X113" s="23" t="b">
        <v>1</v>
      </c>
      <c r="Y113" s="23" t="b">
        <f t="shared" si="11"/>
        <v>1</v>
      </c>
      <c r="Z113" s="23" t="b">
        <v>1</v>
      </c>
      <c r="AA113" s="23" t="b">
        <f t="shared" si="12"/>
        <v>1</v>
      </c>
      <c r="AB113" s="23" t="b">
        <v>1</v>
      </c>
      <c r="AC113" s="23" t="b">
        <f t="shared" si="13"/>
        <v>1</v>
      </c>
      <c r="AD113" s="23" t="b">
        <v>1</v>
      </c>
      <c r="AE113" s="23" t="b">
        <f t="shared" si="14"/>
        <v>0</v>
      </c>
      <c r="AF113" s="23" t="b">
        <v>0</v>
      </c>
      <c r="BG113" s="23" t="s">
        <v>1436</v>
      </c>
      <c r="BH113" s="23" t="s">
        <v>2548</v>
      </c>
      <c r="BI113" s="23" t="b">
        <v>1</v>
      </c>
      <c r="BJ113" s="23">
        <v>0.56</v>
      </c>
      <c r="BK113" s="23" t="b">
        <v>0</v>
      </c>
      <c r="BL113" s="23" t="b">
        <v>0</v>
      </c>
      <c r="BM113" s="23" t="b">
        <v>0</v>
      </c>
      <c r="BN113" s="23" t="b">
        <v>0</v>
      </c>
      <c r="BO113" s="23" t="b">
        <v>0</v>
      </c>
      <c r="BP113" s="23" t="b">
        <v>0</v>
      </c>
      <c r="BQ113" s="23" t="b">
        <v>0</v>
      </c>
      <c r="BR113" s="23" t="b">
        <v>0</v>
      </c>
      <c r="BS113" s="23" t="b">
        <v>1</v>
      </c>
      <c r="BT113" s="23" t="b">
        <v>1</v>
      </c>
      <c r="BU113" s="23" t="b">
        <v>1</v>
      </c>
    </row>
    <row r="114" ht="15.75" customHeight="1">
      <c r="A114" s="23" t="s">
        <v>1141</v>
      </c>
      <c r="B114" s="23" t="s">
        <v>2636</v>
      </c>
      <c r="C114" s="23" t="b">
        <v>1</v>
      </c>
      <c r="D114" s="23">
        <v>0.54</v>
      </c>
      <c r="E114" s="23" t="b">
        <f t="shared" si="1"/>
        <v>1</v>
      </c>
      <c r="F114" s="23" t="b">
        <v>1</v>
      </c>
      <c r="G114" s="23" t="b">
        <f t="shared" si="2"/>
        <v>1</v>
      </c>
      <c r="H114" s="23" t="b">
        <v>1</v>
      </c>
      <c r="I114" s="23" t="b">
        <f t="shared" si="3"/>
        <v>1</v>
      </c>
      <c r="J114" s="23" t="b">
        <v>1</v>
      </c>
      <c r="K114" s="23" t="b">
        <f t="shared" si="4"/>
        <v>1</v>
      </c>
      <c r="L114" s="23" t="b">
        <v>1</v>
      </c>
      <c r="M114" s="23" t="b">
        <f t="shared" si="5"/>
        <v>1</v>
      </c>
      <c r="N114" s="23" t="b">
        <v>1</v>
      </c>
      <c r="O114" s="23" t="b">
        <f t="shared" si="6"/>
        <v>0</v>
      </c>
      <c r="P114" s="23" t="b">
        <v>0</v>
      </c>
      <c r="Q114" s="23" t="b">
        <f t="shared" si="7"/>
        <v>0</v>
      </c>
      <c r="R114" s="23" t="b">
        <v>0</v>
      </c>
      <c r="S114" s="23" t="b">
        <f t="shared" si="8"/>
        <v>0</v>
      </c>
      <c r="T114" s="23" t="b">
        <v>0</v>
      </c>
      <c r="U114" s="23" t="b">
        <f t="shared" si="9"/>
        <v>0</v>
      </c>
      <c r="V114" s="23" t="b">
        <v>0</v>
      </c>
      <c r="W114" s="23" t="b">
        <f t="shared" si="10"/>
        <v>0</v>
      </c>
      <c r="X114" s="23" t="b">
        <v>0</v>
      </c>
      <c r="Y114" s="23" t="b">
        <f t="shared" si="11"/>
        <v>0</v>
      </c>
      <c r="Z114" s="23" t="b">
        <v>0</v>
      </c>
      <c r="AA114" s="23" t="b">
        <f t="shared" si="12"/>
        <v>0</v>
      </c>
      <c r="AB114" s="23" t="b">
        <v>0</v>
      </c>
      <c r="AC114" s="23" t="b">
        <f t="shared" si="13"/>
        <v>0</v>
      </c>
      <c r="AD114" s="23" t="b">
        <v>0</v>
      </c>
      <c r="AE114" s="23" t="b">
        <f t="shared" si="14"/>
        <v>0</v>
      </c>
      <c r="AF114" s="23" t="b">
        <v>0</v>
      </c>
      <c r="BG114" s="23" t="s">
        <v>1441</v>
      </c>
      <c r="BH114" s="23" t="s">
        <v>2659</v>
      </c>
      <c r="BI114" s="23" t="b">
        <v>1</v>
      </c>
      <c r="BJ114" s="23">
        <v>0.59</v>
      </c>
      <c r="BK114" s="23" t="b">
        <v>0</v>
      </c>
      <c r="BL114" s="23" t="b">
        <v>0</v>
      </c>
      <c r="BM114" s="23" t="b">
        <v>0</v>
      </c>
      <c r="BN114" s="23" t="b">
        <v>0</v>
      </c>
      <c r="BO114" s="23" t="b">
        <v>0</v>
      </c>
      <c r="BP114" s="23" t="b">
        <v>0</v>
      </c>
      <c r="BQ114" s="23" t="b">
        <v>0</v>
      </c>
      <c r="BR114" s="23" t="b">
        <v>0</v>
      </c>
      <c r="BS114" s="23" t="b">
        <v>1</v>
      </c>
      <c r="BT114" s="23" t="b">
        <v>1</v>
      </c>
      <c r="BU114" s="23" t="b">
        <v>1</v>
      </c>
    </row>
    <row r="115" ht="15.75" customHeight="1">
      <c r="A115" s="23" t="s">
        <v>1149</v>
      </c>
      <c r="B115" s="23" t="s">
        <v>2637</v>
      </c>
      <c r="C115" s="23" t="b">
        <v>0</v>
      </c>
      <c r="D115" s="23">
        <v>0.94</v>
      </c>
      <c r="E115" s="23" t="b">
        <f t="shared" si="1"/>
        <v>1</v>
      </c>
      <c r="F115" s="23" t="b">
        <v>0</v>
      </c>
      <c r="G115" s="23" t="b">
        <f t="shared" si="2"/>
        <v>1</v>
      </c>
      <c r="H115" s="23" t="b">
        <v>0</v>
      </c>
      <c r="I115" s="23" t="b">
        <f t="shared" si="3"/>
        <v>1</v>
      </c>
      <c r="J115" s="23" t="b">
        <v>0</v>
      </c>
      <c r="K115" s="23" t="b">
        <f t="shared" si="4"/>
        <v>1</v>
      </c>
      <c r="L115" s="23" t="b">
        <v>0</v>
      </c>
      <c r="M115" s="23" t="b">
        <f t="shared" si="5"/>
        <v>1</v>
      </c>
      <c r="N115" s="23" t="b">
        <v>0</v>
      </c>
      <c r="O115" s="23" t="b">
        <f t="shared" si="6"/>
        <v>1</v>
      </c>
      <c r="P115" s="23" t="b">
        <v>0</v>
      </c>
      <c r="Q115" s="23" t="b">
        <f t="shared" si="7"/>
        <v>1</v>
      </c>
      <c r="R115" s="23" t="b">
        <v>0</v>
      </c>
      <c r="S115" s="23" t="b">
        <f t="shared" si="8"/>
        <v>1</v>
      </c>
      <c r="T115" s="23" t="b">
        <v>0</v>
      </c>
      <c r="U115" s="23" t="b">
        <f t="shared" si="9"/>
        <v>1</v>
      </c>
      <c r="V115" s="23" t="b">
        <v>0</v>
      </c>
      <c r="W115" s="23" t="b">
        <f t="shared" si="10"/>
        <v>1</v>
      </c>
      <c r="X115" s="23" t="b">
        <v>0</v>
      </c>
      <c r="Y115" s="23" t="b">
        <f t="shared" si="11"/>
        <v>1</v>
      </c>
      <c r="Z115" s="23" t="b">
        <v>0</v>
      </c>
      <c r="AA115" s="23" t="b">
        <f t="shared" si="12"/>
        <v>1</v>
      </c>
      <c r="AB115" s="23" t="b">
        <v>0</v>
      </c>
      <c r="AC115" s="23" t="b">
        <f t="shared" si="13"/>
        <v>1</v>
      </c>
      <c r="AD115" s="23" t="b">
        <v>0</v>
      </c>
      <c r="AE115" s="23" t="b">
        <f t="shared" si="14"/>
        <v>0</v>
      </c>
      <c r="AF115" s="23" t="b">
        <v>1</v>
      </c>
      <c r="BG115" s="23" t="s">
        <v>1446</v>
      </c>
      <c r="BH115" s="23" t="s">
        <v>2550</v>
      </c>
      <c r="BI115" s="23" t="b">
        <v>1</v>
      </c>
      <c r="BJ115" s="23">
        <v>0.6</v>
      </c>
      <c r="BK115" s="23" t="b">
        <v>0</v>
      </c>
      <c r="BL115" s="23" t="b">
        <v>0</v>
      </c>
      <c r="BM115" s="23" t="b">
        <v>0</v>
      </c>
      <c r="BN115" s="23" t="b">
        <v>0</v>
      </c>
      <c r="BO115" s="23" t="b">
        <v>0</v>
      </c>
      <c r="BP115" s="23" t="b">
        <v>0</v>
      </c>
      <c r="BQ115" s="23" t="b">
        <v>0</v>
      </c>
      <c r="BR115" s="23" t="b">
        <v>1</v>
      </c>
      <c r="BS115" s="23" t="b">
        <v>1</v>
      </c>
      <c r="BT115" s="23" t="b">
        <v>1</v>
      </c>
      <c r="BU115" s="23" t="b">
        <v>1</v>
      </c>
    </row>
    <row r="116" ht="15.75" customHeight="1">
      <c r="A116" s="23" t="s">
        <v>1157</v>
      </c>
      <c r="B116" s="23" t="s">
        <v>2638</v>
      </c>
      <c r="C116" s="23" t="b">
        <v>1</v>
      </c>
      <c r="D116" s="23">
        <v>0.63</v>
      </c>
      <c r="E116" s="23" t="b">
        <f t="shared" si="1"/>
        <v>1</v>
      </c>
      <c r="F116" s="23" t="b">
        <v>1</v>
      </c>
      <c r="G116" s="23" t="b">
        <f t="shared" si="2"/>
        <v>1</v>
      </c>
      <c r="H116" s="23" t="b">
        <v>1</v>
      </c>
      <c r="I116" s="23" t="b">
        <f t="shared" si="3"/>
        <v>1</v>
      </c>
      <c r="J116" s="23" t="b">
        <v>1</v>
      </c>
      <c r="K116" s="23" t="b">
        <f t="shared" si="4"/>
        <v>1</v>
      </c>
      <c r="L116" s="23" t="b">
        <v>1</v>
      </c>
      <c r="M116" s="23" t="b">
        <f t="shared" si="5"/>
        <v>1</v>
      </c>
      <c r="N116" s="23" t="b">
        <v>1</v>
      </c>
      <c r="O116" s="23" t="b">
        <f t="shared" si="6"/>
        <v>1</v>
      </c>
      <c r="P116" s="23" t="b">
        <v>1</v>
      </c>
      <c r="Q116" s="23" t="b">
        <f t="shared" si="7"/>
        <v>1</v>
      </c>
      <c r="R116" s="23" t="b">
        <v>1</v>
      </c>
      <c r="S116" s="23" t="b">
        <f t="shared" si="8"/>
        <v>0</v>
      </c>
      <c r="T116" s="23" t="b">
        <v>0</v>
      </c>
      <c r="U116" s="23" t="b">
        <f t="shared" si="9"/>
        <v>0</v>
      </c>
      <c r="V116" s="23" t="b">
        <v>0</v>
      </c>
      <c r="W116" s="23" t="b">
        <f t="shared" si="10"/>
        <v>0</v>
      </c>
      <c r="X116" s="23" t="b">
        <v>0</v>
      </c>
      <c r="Y116" s="23" t="b">
        <f t="shared" si="11"/>
        <v>0</v>
      </c>
      <c r="Z116" s="23" t="b">
        <v>0</v>
      </c>
      <c r="AA116" s="23" t="b">
        <f t="shared" si="12"/>
        <v>0</v>
      </c>
      <c r="AB116" s="23" t="b">
        <v>0</v>
      </c>
      <c r="AC116" s="23" t="b">
        <f t="shared" si="13"/>
        <v>0</v>
      </c>
      <c r="AD116" s="23" t="b">
        <v>0</v>
      </c>
      <c r="AE116" s="23" t="b">
        <f t="shared" si="14"/>
        <v>0</v>
      </c>
      <c r="AF116" s="23" t="b">
        <v>0</v>
      </c>
      <c r="BG116" s="23" t="s">
        <v>1461</v>
      </c>
      <c r="BH116" s="23" t="s">
        <v>2660</v>
      </c>
      <c r="BI116" s="23" t="b">
        <v>1</v>
      </c>
      <c r="BJ116" s="23">
        <v>0.54</v>
      </c>
      <c r="BK116" s="23" t="b">
        <v>0</v>
      </c>
      <c r="BL116" s="23" t="b">
        <v>0</v>
      </c>
      <c r="BM116" s="23" t="b">
        <v>0</v>
      </c>
      <c r="BN116" s="23" t="b">
        <v>0</v>
      </c>
      <c r="BO116" s="23" t="b">
        <v>0</v>
      </c>
      <c r="BP116" s="23" t="b">
        <v>0</v>
      </c>
      <c r="BQ116" s="23" t="b">
        <v>0</v>
      </c>
      <c r="BR116" s="23" t="b">
        <v>0</v>
      </c>
      <c r="BS116" s="23" t="b">
        <v>0</v>
      </c>
      <c r="BT116" s="23" t="b">
        <v>1</v>
      </c>
      <c r="BU116" s="23" t="b">
        <v>1</v>
      </c>
    </row>
    <row r="117" ht="15.75" customHeight="1">
      <c r="A117" s="23" t="s">
        <v>1164</v>
      </c>
      <c r="B117" s="23" t="s">
        <v>2639</v>
      </c>
      <c r="C117" s="23" t="b">
        <v>1</v>
      </c>
      <c r="D117" s="23">
        <v>0.56</v>
      </c>
      <c r="E117" s="23" t="b">
        <f t="shared" si="1"/>
        <v>1</v>
      </c>
      <c r="F117" s="23" t="b">
        <v>1</v>
      </c>
      <c r="G117" s="23" t="b">
        <f t="shared" si="2"/>
        <v>1</v>
      </c>
      <c r="H117" s="23" t="b">
        <v>1</v>
      </c>
      <c r="I117" s="23" t="b">
        <f t="shared" si="3"/>
        <v>1</v>
      </c>
      <c r="J117" s="23" t="b">
        <v>1</v>
      </c>
      <c r="K117" s="23" t="b">
        <f t="shared" si="4"/>
        <v>1</v>
      </c>
      <c r="L117" s="23" t="b">
        <v>1</v>
      </c>
      <c r="M117" s="23" t="b">
        <f t="shared" si="5"/>
        <v>1</v>
      </c>
      <c r="N117" s="23" t="b">
        <v>1</v>
      </c>
      <c r="O117" s="23" t="b">
        <f t="shared" si="6"/>
        <v>1</v>
      </c>
      <c r="P117" s="23" t="b">
        <v>1</v>
      </c>
      <c r="Q117" s="23" t="b">
        <f t="shared" si="7"/>
        <v>0</v>
      </c>
      <c r="R117" s="23" t="b">
        <v>0</v>
      </c>
      <c r="S117" s="23" t="b">
        <f t="shared" si="8"/>
        <v>0</v>
      </c>
      <c r="T117" s="23" t="b">
        <v>0</v>
      </c>
      <c r="U117" s="23" t="b">
        <f t="shared" si="9"/>
        <v>0</v>
      </c>
      <c r="V117" s="23" t="b">
        <v>0</v>
      </c>
      <c r="W117" s="23" t="b">
        <f t="shared" si="10"/>
        <v>0</v>
      </c>
      <c r="X117" s="23" t="b">
        <v>0</v>
      </c>
      <c r="Y117" s="23" t="b">
        <f t="shared" si="11"/>
        <v>0</v>
      </c>
      <c r="Z117" s="23" t="b">
        <v>0</v>
      </c>
      <c r="AA117" s="23" t="b">
        <f t="shared" si="12"/>
        <v>0</v>
      </c>
      <c r="AB117" s="23" t="b">
        <v>0</v>
      </c>
      <c r="AC117" s="23" t="b">
        <f t="shared" si="13"/>
        <v>0</v>
      </c>
      <c r="AD117" s="23" t="b">
        <v>0</v>
      </c>
      <c r="AE117" s="23" t="b">
        <f t="shared" si="14"/>
        <v>0</v>
      </c>
      <c r="AF117" s="23" t="b">
        <v>0</v>
      </c>
      <c r="BG117" s="23" t="s">
        <v>1482</v>
      </c>
      <c r="BH117" s="23" t="s">
        <v>2724</v>
      </c>
      <c r="BI117" s="23" t="b">
        <v>1</v>
      </c>
      <c r="BJ117" s="23">
        <v>0.26</v>
      </c>
      <c r="BK117" s="23" t="b">
        <v>0</v>
      </c>
      <c r="BL117" s="23" t="b">
        <v>0</v>
      </c>
      <c r="BM117" s="23" t="b">
        <v>0</v>
      </c>
      <c r="BN117" s="23" t="b">
        <v>0</v>
      </c>
      <c r="BO117" s="23" t="b">
        <v>0</v>
      </c>
      <c r="BP117" s="23" t="b">
        <v>0</v>
      </c>
      <c r="BQ117" s="23" t="b">
        <v>0</v>
      </c>
      <c r="BR117" s="23" t="b">
        <v>0</v>
      </c>
      <c r="BS117" s="23" t="b">
        <v>0</v>
      </c>
      <c r="BT117" s="23" t="b">
        <v>0</v>
      </c>
      <c r="BU117" s="23" t="b">
        <v>0</v>
      </c>
    </row>
    <row r="118" ht="15.75" customHeight="1">
      <c r="A118" s="23" t="s">
        <v>1180</v>
      </c>
      <c r="B118" s="23" t="s">
        <v>2640</v>
      </c>
      <c r="C118" s="23" t="b">
        <v>1</v>
      </c>
      <c r="D118" s="23">
        <v>0.41</v>
      </c>
      <c r="E118" s="23" t="b">
        <f t="shared" si="1"/>
        <v>1</v>
      </c>
      <c r="F118" s="23" t="b">
        <v>1</v>
      </c>
      <c r="G118" s="23" t="b">
        <f t="shared" si="2"/>
        <v>1</v>
      </c>
      <c r="H118" s="23" t="b">
        <v>1</v>
      </c>
      <c r="I118" s="23" t="b">
        <f t="shared" si="3"/>
        <v>1</v>
      </c>
      <c r="J118" s="23" t="b">
        <v>1</v>
      </c>
      <c r="K118" s="23" t="b">
        <f t="shared" si="4"/>
        <v>0</v>
      </c>
      <c r="L118" s="23" t="b">
        <v>1</v>
      </c>
      <c r="M118" s="23" t="b">
        <f t="shared" si="5"/>
        <v>0</v>
      </c>
      <c r="N118" s="23" t="b">
        <v>0</v>
      </c>
      <c r="O118" s="23" t="b">
        <f t="shared" si="6"/>
        <v>0</v>
      </c>
      <c r="P118" s="23" t="b">
        <v>0</v>
      </c>
      <c r="Q118" s="23" t="b">
        <f t="shared" si="7"/>
        <v>0</v>
      </c>
      <c r="R118" s="23" t="b">
        <v>0</v>
      </c>
      <c r="S118" s="23" t="b">
        <f t="shared" si="8"/>
        <v>0</v>
      </c>
      <c r="T118" s="23" t="b">
        <v>0</v>
      </c>
      <c r="U118" s="23" t="b">
        <f t="shared" si="9"/>
        <v>0</v>
      </c>
      <c r="V118" s="23" t="b">
        <v>0</v>
      </c>
      <c r="W118" s="23" t="b">
        <f t="shared" si="10"/>
        <v>0</v>
      </c>
      <c r="X118" s="23" t="b">
        <v>0</v>
      </c>
      <c r="Y118" s="23" t="b">
        <f t="shared" si="11"/>
        <v>0</v>
      </c>
      <c r="Z118" s="23" t="b">
        <v>0</v>
      </c>
      <c r="AA118" s="23" t="b">
        <f t="shared" si="12"/>
        <v>0</v>
      </c>
      <c r="AB118" s="23" t="b">
        <v>0</v>
      </c>
      <c r="AC118" s="23" t="b">
        <f t="shared" si="13"/>
        <v>0</v>
      </c>
      <c r="AD118" s="23" t="b">
        <v>0</v>
      </c>
      <c r="AE118" s="23" t="b">
        <f t="shared" si="14"/>
        <v>0</v>
      </c>
      <c r="AF118" s="23" t="b">
        <v>0</v>
      </c>
      <c r="BG118" s="23" t="s">
        <v>1490</v>
      </c>
      <c r="BH118" s="23" t="s">
        <v>2663</v>
      </c>
      <c r="BI118" s="23" t="b">
        <v>1</v>
      </c>
      <c r="BJ118" s="23">
        <v>0.67</v>
      </c>
      <c r="BK118" s="23" t="b">
        <v>0</v>
      </c>
      <c r="BL118" s="23" t="b">
        <v>0</v>
      </c>
      <c r="BM118" s="23" t="b">
        <v>0</v>
      </c>
      <c r="BN118" s="23" t="b">
        <v>0</v>
      </c>
      <c r="BO118" s="23" t="b">
        <v>0</v>
      </c>
      <c r="BP118" s="23" t="b">
        <v>0</v>
      </c>
      <c r="BQ118" s="23" t="b">
        <v>1</v>
      </c>
      <c r="BR118" s="23" t="b">
        <v>1</v>
      </c>
      <c r="BS118" s="23" t="b">
        <v>1</v>
      </c>
      <c r="BT118" s="23" t="b">
        <v>1</v>
      </c>
      <c r="BU118" s="23" t="b">
        <v>1</v>
      </c>
    </row>
    <row r="119" ht="15.75" customHeight="1">
      <c r="A119" s="23" t="s">
        <v>1188</v>
      </c>
      <c r="B119" s="23" t="s">
        <v>2641</v>
      </c>
      <c r="C119" s="23" t="b">
        <v>1</v>
      </c>
      <c r="D119" s="23">
        <v>0.59</v>
      </c>
      <c r="E119" s="23" t="b">
        <f t="shared" si="1"/>
        <v>1</v>
      </c>
      <c r="F119" s="23" t="b">
        <v>1</v>
      </c>
      <c r="G119" s="23" t="b">
        <f t="shared" si="2"/>
        <v>1</v>
      </c>
      <c r="H119" s="23" t="b">
        <v>1</v>
      </c>
      <c r="I119" s="23" t="b">
        <f t="shared" si="3"/>
        <v>1</v>
      </c>
      <c r="J119" s="23" t="b">
        <v>1</v>
      </c>
      <c r="K119" s="23" t="b">
        <f t="shared" si="4"/>
        <v>1</v>
      </c>
      <c r="L119" s="23" t="b">
        <v>1</v>
      </c>
      <c r="M119" s="23" t="b">
        <f t="shared" si="5"/>
        <v>1</v>
      </c>
      <c r="N119" s="23" t="b">
        <v>1</v>
      </c>
      <c r="O119" s="23" t="b">
        <f t="shared" si="6"/>
        <v>1</v>
      </c>
      <c r="P119" s="23" t="b">
        <v>1</v>
      </c>
      <c r="Q119" s="23" t="b">
        <f t="shared" si="7"/>
        <v>0</v>
      </c>
      <c r="R119" s="23" t="b">
        <v>0</v>
      </c>
      <c r="S119" s="23" t="b">
        <f t="shared" si="8"/>
        <v>0</v>
      </c>
      <c r="T119" s="23" t="b">
        <v>0</v>
      </c>
      <c r="U119" s="23" t="b">
        <f t="shared" si="9"/>
        <v>0</v>
      </c>
      <c r="V119" s="23" t="b">
        <v>0</v>
      </c>
      <c r="W119" s="23" t="b">
        <f t="shared" si="10"/>
        <v>0</v>
      </c>
      <c r="X119" s="23" t="b">
        <v>0</v>
      </c>
      <c r="Y119" s="23" t="b">
        <f t="shared" si="11"/>
        <v>0</v>
      </c>
      <c r="Z119" s="23" t="b">
        <v>0</v>
      </c>
      <c r="AA119" s="23" t="b">
        <f t="shared" si="12"/>
        <v>0</v>
      </c>
      <c r="AB119" s="23" t="b">
        <v>0</v>
      </c>
      <c r="AC119" s="23" t="b">
        <f t="shared" si="13"/>
        <v>0</v>
      </c>
      <c r="AD119" s="23" t="b">
        <v>0</v>
      </c>
      <c r="AE119" s="23" t="b">
        <f t="shared" si="14"/>
        <v>0</v>
      </c>
      <c r="AF119" s="23" t="b">
        <v>0</v>
      </c>
      <c r="BG119" s="23" t="s">
        <v>1497</v>
      </c>
      <c r="BH119" s="23" t="s">
        <v>2664</v>
      </c>
      <c r="BI119" s="23" t="b">
        <v>1</v>
      </c>
      <c r="BJ119" s="23">
        <v>0.87</v>
      </c>
      <c r="BK119" s="23" t="b">
        <v>0</v>
      </c>
      <c r="BL119" s="23" t="b">
        <v>0</v>
      </c>
      <c r="BM119" s="23" t="b">
        <v>1</v>
      </c>
      <c r="BN119" s="23" t="b">
        <v>1</v>
      </c>
      <c r="BO119" s="23" t="b">
        <v>1</v>
      </c>
      <c r="BP119" s="23" t="b">
        <v>1</v>
      </c>
      <c r="BQ119" s="23" t="b">
        <v>1</v>
      </c>
      <c r="BR119" s="23" t="b">
        <v>1</v>
      </c>
      <c r="BS119" s="23" t="b">
        <v>1</v>
      </c>
      <c r="BT119" s="23" t="b">
        <v>1</v>
      </c>
      <c r="BU119" s="23" t="b">
        <v>1</v>
      </c>
    </row>
    <row r="120" ht="15.75" customHeight="1">
      <c r="A120" s="23" t="s">
        <v>1195</v>
      </c>
      <c r="B120" s="23" t="s">
        <v>2642</v>
      </c>
      <c r="C120" s="23" t="b">
        <v>0</v>
      </c>
      <c r="D120" s="23">
        <v>0.94</v>
      </c>
      <c r="E120" s="23" t="b">
        <f t="shared" si="1"/>
        <v>1</v>
      </c>
      <c r="F120" s="23" t="b">
        <v>0</v>
      </c>
      <c r="G120" s="23" t="b">
        <f t="shared" si="2"/>
        <v>1</v>
      </c>
      <c r="H120" s="23" t="b">
        <v>0</v>
      </c>
      <c r="I120" s="23" t="b">
        <f t="shared" si="3"/>
        <v>1</v>
      </c>
      <c r="J120" s="23" t="b">
        <v>0</v>
      </c>
      <c r="K120" s="23" t="b">
        <f t="shared" si="4"/>
        <v>1</v>
      </c>
      <c r="L120" s="23" t="b">
        <v>0</v>
      </c>
      <c r="M120" s="23" t="b">
        <f t="shared" si="5"/>
        <v>1</v>
      </c>
      <c r="N120" s="23" t="b">
        <v>0</v>
      </c>
      <c r="O120" s="23" t="b">
        <f t="shared" si="6"/>
        <v>1</v>
      </c>
      <c r="P120" s="23" t="b">
        <v>0</v>
      </c>
      <c r="Q120" s="23" t="b">
        <f t="shared" si="7"/>
        <v>1</v>
      </c>
      <c r="R120" s="23" t="b">
        <v>0</v>
      </c>
      <c r="S120" s="23" t="b">
        <f t="shared" si="8"/>
        <v>1</v>
      </c>
      <c r="T120" s="23" t="b">
        <v>0</v>
      </c>
      <c r="U120" s="23" t="b">
        <f t="shared" si="9"/>
        <v>1</v>
      </c>
      <c r="V120" s="23" t="b">
        <v>0</v>
      </c>
      <c r="W120" s="23" t="b">
        <f t="shared" si="10"/>
        <v>1</v>
      </c>
      <c r="X120" s="23" t="b">
        <v>0</v>
      </c>
      <c r="Y120" s="23" t="b">
        <f t="shared" si="11"/>
        <v>1</v>
      </c>
      <c r="Z120" s="23" t="b">
        <v>0</v>
      </c>
      <c r="AA120" s="23" t="b">
        <f t="shared" si="12"/>
        <v>1</v>
      </c>
      <c r="AB120" s="23" t="b">
        <v>0</v>
      </c>
      <c r="AC120" s="23" t="b">
        <f t="shared" si="13"/>
        <v>1</v>
      </c>
      <c r="AD120" s="23" t="b">
        <v>0</v>
      </c>
      <c r="AE120" s="23" t="b">
        <f t="shared" si="14"/>
        <v>0</v>
      </c>
      <c r="AF120" s="23" t="b">
        <v>1</v>
      </c>
      <c r="BG120" s="23" t="s">
        <v>1511</v>
      </c>
      <c r="BH120" s="23" t="s">
        <v>2666</v>
      </c>
      <c r="BI120" s="23" t="b">
        <v>1</v>
      </c>
      <c r="BJ120" s="23">
        <v>0.59</v>
      </c>
      <c r="BK120" s="23" t="b">
        <v>0</v>
      </c>
      <c r="BL120" s="23" t="b">
        <v>0</v>
      </c>
      <c r="BM120" s="23" t="b">
        <v>0</v>
      </c>
      <c r="BN120" s="23" t="b">
        <v>0</v>
      </c>
      <c r="BO120" s="23" t="b">
        <v>0</v>
      </c>
      <c r="BP120" s="23" t="b">
        <v>0</v>
      </c>
      <c r="BQ120" s="23" t="b">
        <v>0</v>
      </c>
      <c r="BR120" s="23" t="b">
        <v>0</v>
      </c>
      <c r="BS120" s="23" t="b">
        <v>1</v>
      </c>
      <c r="BT120" s="23" t="b">
        <v>1</v>
      </c>
      <c r="BU120" s="23" t="b">
        <v>1</v>
      </c>
    </row>
    <row r="121" ht="15.75" customHeight="1">
      <c r="A121" s="23" t="s">
        <v>1203</v>
      </c>
      <c r="B121" s="23" t="s">
        <v>2643</v>
      </c>
      <c r="C121" s="23" t="b">
        <v>1</v>
      </c>
      <c r="D121" s="23">
        <v>0.26</v>
      </c>
      <c r="E121" s="23" t="b">
        <f t="shared" si="1"/>
        <v>0</v>
      </c>
      <c r="F121" s="23" t="b">
        <v>0</v>
      </c>
      <c r="G121" s="23" t="b">
        <f t="shared" si="2"/>
        <v>0</v>
      </c>
      <c r="H121" s="23" t="b">
        <v>0</v>
      </c>
      <c r="I121" s="23" t="b">
        <f t="shared" si="3"/>
        <v>0</v>
      </c>
      <c r="J121" s="23" t="b">
        <v>0</v>
      </c>
      <c r="K121" s="23" t="b">
        <f t="shared" si="4"/>
        <v>0</v>
      </c>
      <c r="L121" s="23" t="b">
        <v>0</v>
      </c>
      <c r="M121" s="23" t="b">
        <f t="shared" si="5"/>
        <v>0</v>
      </c>
      <c r="N121" s="23" t="b">
        <v>0</v>
      </c>
      <c r="O121" s="23" t="b">
        <f t="shared" si="6"/>
        <v>0</v>
      </c>
      <c r="P121" s="23" t="b">
        <v>0</v>
      </c>
      <c r="Q121" s="23" t="b">
        <f t="shared" si="7"/>
        <v>0</v>
      </c>
      <c r="R121" s="23" t="b">
        <v>0</v>
      </c>
      <c r="S121" s="23" t="b">
        <f t="shared" si="8"/>
        <v>0</v>
      </c>
      <c r="T121" s="23" t="b">
        <v>0</v>
      </c>
      <c r="U121" s="23" t="b">
        <f t="shared" si="9"/>
        <v>0</v>
      </c>
      <c r="V121" s="23" t="b">
        <v>0</v>
      </c>
      <c r="W121" s="23" t="b">
        <f t="shared" si="10"/>
        <v>0</v>
      </c>
      <c r="X121" s="23" t="b">
        <v>0</v>
      </c>
      <c r="Y121" s="23" t="b">
        <f t="shared" si="11"/>
        <v>0</v>
      </c>
      <c r="Z121" s="23" t="b">
        <v>0</v>
      </c>
      <c r="AA121" s="23" t="b">
        <f t="shared" si="12"/>
        <v>0</v>
      </c>
      <c r="AB121" s="23" t="b">
        <v>0</v>
      </c>
      <c r="AC121" s="23" t="b">
        <f t="shared" si="13"/>
        <v>0</v>
      </c>
      <c r="AD121" s="23" t="b">
        <v>0</v>
      </c>
      <c r="AE121" s="23" t="b">
        <f t="shared" si="14"/>
        <v>0</v>
      </c>
      <c r="AF121" s="23" t="b">
        <v>0</v>
      </c>
      <c r="BG121" s="23" t="s">
        <v>1535</v>
      </c>
      <c r="BH121" s="23" t="s">
        <v>2668</v>
      </c>
      <c r="BI121" s="23" t="b">
        <v>1</v>
      </c>
      <c r="BJ121" s="23">
        <v>0.68</v>
      </c>
      <c r="BK121" s="23" t="b">
        <v>0</v>
      </c>
      <c r="BL121" s="23" t="b">
        <v>0</v>
      </c>
      <c r="BM121" s="23" t="b">
        <v>0</v>
      </c>
      <c r="BN121" s="23" t="b">
        <v>0</v>
      </c>
      <c r="BO121" s="23" t="b">
        <v>0</v>
      </c>
      <c r="BP121" s="23" t="b">
        <v>0</v>
      </c>
      <c r="BQ121" s="23" t="b">
        <v>1</v>
      </c>
      <c r="BR121" s="23" t="b">
        <v>1</v>
      </c>
      <c r="BS121" s="23" t="b">
        <v>1</v>
      </c>
      <c r="BT121" s="23" t="b">
        <v>1</v>
      </c>
      <c r="BU121" s="23" t="b">
        <v>1</v>
      </c>
    </row>
    <row r="122" ht="15.75" customHeight="1">
      <c r="A122" s="23" t="s">
        <v>1212</v>
      </c>
      <c r="B122" s="23" t="s">
        <v>2644</v>
      </c>
      <c r="C122" s="23" t="b">
        <v>1</v>
      </c>
      <c r="D122" s="23">
        <v>0.55</v>
      </c>
      <c r="E122" s="23" t="b">
        <f t="shared" si="1"/>
        <v>1</v>
      </c>
      <c r="F122" s="23" t="b">
        <v>1</v>
      </c>
      <c r="G122" s="23" t="b">
        <f t="shared" si="2"/>
        <v>1</v>
      </c>
      <c r="H122" s="23" t="b">
        <v>1</v>
      </c>
      <c r="I122" s="23" t="b">
        <f t="shared" si="3"/>
        <v>1</v>
      </c>
      <c r="J122" s="23" t="b">
        <v>1</v>
      </c>
      <c r="K122" s="23" t="b">
        <f t="shared" si="4"/>
        <v>1</v>
      </c>
      <c r="L122" s="23" t="b">
        <v>1</v>
      </c>
      <c r="M122" s="23" t="b">
        <f t="shared" si="5"/>
        <v>1</v>
      </c>
      <c r="N122" s="23" t="b">
        <v>1</v>
      </c>
      <c r="O122" s="23" t="b">
        <f t="shared" si="6"/>
        <v>1</v>
      </c>
      <c r="P122" s="23" t="b">
        <v>1</v>
      </c>
      <c r="Q122" s="23" t="b">
        <f t="shared" si="7"/>
        <v>0</v>
      </c>
      <c r="R122" s="23" t="b">
        <v>0</v>
      </c>
      <c r="S122" s="23" t="b">
        <f t="shared" si="8"/>
        <v>0</v>
      </c>
      <c r="T122" s="23" t="b">
        <v>0</v>
      </c>
      <c r="U122" s="23" t="b">
        <f t="shared" si="9"/>
        <v>0</v>
      </c>
      <c r="V122" s="23" t="b">
        <v>0</v>
      </c>
      <c r="W122" s="23" t="b">
        <f t="shared" si="10"/>
        <v>0</v>
      </c>
      <c r="X122" s="23" t="b">
        <v>0</v>
      </c>
      <c r="Y122" s="23" t="b">
        <f t="shared" si="11"/>
        <v>0</v>
      </c>
      <c r="Z122" s="23" t="b">
        <v>0</v>
      </c>
      <c r="AA122" s="23" t="b">
        <f t="shared" si="12"/>
        <v>0</v>
      </c>
      <c r="AB122" s="23" t="b">
        <v>0</v>
      </c>
      <c r="AC122" s="23" t="b">
        <f t="shared" si="13"/>
        <v>0</v>
      </c>
      <c r="AD122" s="23" t="b">
        <v>0</v>
      </c>
      <c r="AE122" s="23" t="b">
        <f t="shared" si="14"/>
        <v>0</v>
      </c>
      <c r="AF122" s="23" t="b">
        <v>0</v>
      </c>
      <c r="BG122" s="23" t="s">
        <v>1552</v>
      </c>
      <c r="BH122" s="23" t="s">
        <v>2670</v>
      </c>
      <c r="BI122" s="23" t="b">
        <v>1</v>
      </c>
      <c r="BJ122" s="23">
        <v>0.4</v>
      </c>
      <c r="BK122" s="23" t="b">
        <v>0</v>
      </c>
      <c r="BL122" s="23" t="b">
        <v>0</v>
      </c>
      <c r="BM122" s="23" t="b">
        <v>0</v>
      </c>
      <c r="BN122" s="23" t="b">
        <v>0</v>
      </c>
      <c r="BO122" s="23" t="b">
        <v>0</v>
      </c>
      <c r="BP122" s="23" t="b">
        <v>0</v>
      </c>
      <c r="BQ122" s="23" t="b">
        <v>0</v>
      </c>
      <c r="BR122" s="23" t="b">
        <v>0</v>
      </c>
      <c r="BS122" s="23" t="b">
        <v>0</v>
      </c>
      <c r="BT122" s="23" t="b">
        <v>0</v>
      </c>
      <c r="BU122" s="23" t="b">
        <v>0</v>
      </c>
    </row>
    <row r="123" ht="15.75" customHeight="1">
      <c r="A123" s="23" t="s">
        <v>1218</v>
      </c>
      <c r="B123" s="23" t="s">
        <v>2645</v>
      </c>
      <c r="C123" s="23" t="b">
        <v>1</v>
      </c>
      <c r="D123" s="23">
        <v>0.55</v>
      </c>
      <c r="E123" s="23" t="b">
        <f t="shared" si="1"/>
        <v>1</v>
      </c>
      <c r="F123" s="23" t="b">
        <v>1</v>
      </c>
      <c r="G123" s="23" t="b">
        <f t="shared" si="2"/>
        <v>1</v>
      </c>
      <c r="H123" s="23" t="b">
        <v>1</v>
      </c>
      <c r="I123" s="23" t="b">
        <f t="shared" si="3"/>
        <v>1</v>
      </c>
      <c r="J123" s="23" t="b">
        <v>1</v>
      </c>
      <c r="K123" s="23" t="b">
        <f t="shared" si="4"/>
        <v>1</v>
      </c>
      <c r="L123" s="23" t="b">
        <v>1</v>
      </c>
      <c r="M123" s="23" t="b">
        <f t="shared" si="5"/>
        <v>1</v>
      </c>
      <c r="N123" s="23" t="b">
        <v>1</v>
      </c>
      <c r="O123" s="23" t="b">
        <f t="shared" si="6"/>
        <v>1</v>
      </c>
      <c r="P123" s="23" t="b">
        <v>1</v>
      </c>
      <c r="Q123" s="23" t="b">
        <f t="shared" si="7"/>
        <v>0</v>
      </c>
      <c r="R123" s="23" t="b">
        <v>0</v>
      </c>
      <c r="S123" s="23" t="b">
        <f t="shared" si="8"/>
        <v>0</v>
      </c>
      <c r="T123" s="23" t="b">
        <v>0</v>
      </c>
      <c r="U123" s="23" t="b">
        <f t="shared" si="9"/>
        <v>0</v>
      </c>
      <c r="V123" s="23" t="b">
        <v>0</v>
      </c>
      <c r="W123" s="23" t="b">
        <f t="shared" si="10"/>
        <v>0</v>
      </c>
      <c r="X123" s="23" t="b">
        <v>0</v>
      </c>
      <c r="Y123" s="23" t="b">
        <f t="shared" si="11"/>
        <v>0</v>
      </c>
      <c r="Z123" s="23" t="b">
        <v>0</v>
      </c>
      <c r="AA123" s="23" t="b">
        <f t="shared" si="12"/>
        <v>0</v>
      </c>
      <c r="AB123" s="23" t="b">
        <v>0</v>
      </c>
      <c r="AC123" s="23" t="b">
        <f t="shared" si="13"/>
        <v>0</v>
      </c>
      <c r="AD123" s="23" t="b">
        <v>0</v>
      </c>
      <c r="AE123" s="23" t="b">
        <f t="shared" si="14"/>
        <v>0</v>
      </c>
      <c r="AF123" s="23" t="b">
        <v>0</v>
      </c>
      <c r="BG123" s="23" t="s">
        <v>1560</v>
      </c>
      <c r="BH123" s="23" t="s">
        <v>2671</v>
      </c>
      <c r="BI123" s="23" t="b">
        <v>1</v>
      </c>
      <c r="BJ123" s="23">
        <v>0.68</v>
      </c>
      <c r="BK123" s="23" t="b">
        <v>0</v>
      </c>
      <c r="BL123" s="23" t="b">
        <v>0</v>
      </c>
      <c r="BM123" s="23" t="b">
        <v>0</v>
      </c>
      <c r="BN123" s="23" t="b">
        <v>0</v>
      </c>
      <c r="BO123" s="23" t="b">
        <v>0</v>
      </c>
      <c r="BP123" s="23" t="b">
        <v>0</v>
      </c>
      <c r="BQ123" s="23" t="b">
        <v>1</v>
      </c>
      <c r="BR123" s="23" t="b">
        <v>1</v>
      </c>
      <c r="BS123" s="23" t="b">
        <v>1</v>
      </c>
      <c r="BT123" s="23" t="b">
        <v>1</v>
      </c>
      <c r="BU123" s="23" t="b">
        <v>1</v>
      </c>
    </row>
    <row r="124" ht="15.75" customHeight="1">
      <c r="A124" s="23" t="s">
        <v>1225</v>
      </c>
      <c r="B124" s="23" t="s">
        <v>2646</v>
      </c>
      <c r="C124" s="23" t="b">
        <v>1</v>
      </c>
      <c r="D124" s="23">
        <v>0.83</v>
      </c>
      <c r="E124" s="23" t="b">
        <f t="shared" si="1"/>
        <v>1</v>
      </c>
      <c r="F124" s="23" t="b">
        <v>1</v>
      </c>
      <c r="G124" s="23" t="b">
        <f t="shared" si="2"/>
        <v>1</v>
      </c>
      <c r="H124" s="23" t="b">
        <v>1</v>
      </c>
      <c r="I124" s="23" t="b">
        <f t="shared" si="3"/>
        <v>1</v>
      </c>
      <c r="J124" s="23" t="b">
        <v>1</v>
      </c>
      <c r="K124" s="23" t="b">
        <f t="shared" si="4"/>
        <v>1</v>
      </c>
      <c r="L124" s="23" t="b">
        <v>1</v>
      </c>
      <c r="M124" s="23" t="b">
        <f t="shared" si="5"/>
        <v>1</v>
      </c>
      <c r="N124" s="23" t="b">
        <v>1</v>
      </c>
      <c r="O124" s="23" t="b">
        <f t="shared" si="6"/>
        <v>1</v>
      </c>
      <c r="P124" s="23" t="b">
        <v>1</v>
      </c>
      <c r="Q124" s="23" t="b">
        <f t="shared" si="7"/>
        <v>1</v>
      </c>
      <c r="R124" s="23" t="b">
        <v>1</v>
      </c>
      <c r="S124" s="23" t="b">
        <f t="shared" si="8"/>
        <v>1</v>
      </c>
      <c r="T124" s="23" t="b">
        <v>1</v>
      </c>
      <c r="U124" s="23" t="b">
        <f t="shared" si="9"/>
        <v>1</v>
      </c>
      <c r="V124" s="23" t="b">
        <v>1</v>
      </c>
      <c r="W124" s="23" t="b">
        <f t="shared" si="10"/>
        <v>1</v>
      </c>
      <c r="X124" s="23" t="b">
        <v>1</v>
      </c>
      <c r="Y124" s="23" t="b">
        <f t="shared" si="11"/>
        <v>1</v>
      </c>
      <c r="Z124" s="23" t="b">
        <v>1</v>
      </c>
      <c r="AA124" s="23" t="b">
        <f t="shared" si="12"/>
        <v>0</v>
      </c>
      <c r="AB124" s="23" t="b">
        <v>0</v>
      </c>
      <c r="AC124" s="23" t="b">
        <f t="shared" si="13"/>
        <v>0</v>
      </c>
      <c r="AD124" s="23" t="b">
        <v>0</v>
      </c>
      <c r="AE124" s="23" t="b">
        <f t="shared" si="14"/>
        <v>0</v>
      </c>
      <c r="AF124" s="23" t="b">
        <v>0</v>
      </c>
      <c r="BG124" s="23" t="s">
        <v>1568</v>
      </c>
      <c r="BH124" s="23" t="s">
        <v>2672</v>
      </c>
      <c r="BI124" s="23" t="b">
        <v>1</v>
      </c>
      <c r="BJ124" s="23">
        <v>0.32</v>
      </c>
      <c r="BK124" s="23" t="b">
        <v>0</v>
      </c>
      <c r="BL124" s="23" t="b">
        <v>0</v>
      </c>
      <c r="BM124" s="23" t="b">
        <v>0</v>
      </c>
      <c r="BN124" s="23" t="b">
        <v>0</v>
      </c>
      <c r="BO124" s="23" t="b">
        <v>0</v>
      </c>
      <c r="BP124" s="23" t="b">
        <v>0</v>
      </c>
      <c r="BQ124" s="23" t="b">
        <v>0</v>
      </c>
      <c r="BR124" s="23" t="b">
        <v>0</v>
      </c>
      <c r="BS124" s="23" t="b">
        <v>0</v>
      </c>
      <c r="BT124" s="23" t="b">
        <v>0</v>
      </c>
      <c r="BU124" s="23" t="b">
        <v>0</v>
      </c>
    </row>
    <row r="125" ht="15.75" customHeight="1">
      <c r="A125" s="23" t="s">
        <v>1231</v>
      </c>
      <c r="B125" s="23" t="s">
        <v>2647</v>
      </c>
      <c r="C125" s="23" t="b">
        <v>1</v>
      </c>
      <c r="D125" s="23">
        <v>0.83</v>
      </c>
      <c r="E125" s="23" t="b">
        <f t="shared" si="1"/>
        <v>1</v>
      </c>
      <c r="F125" s="23" t="b">
        <v>1</v>
      </c>
      <c r="G125" s="23" t="b">
        <f t="shared" si="2"/>
        <v>1</v>
      </c>
      <c r="H125" s="23" t="b">
        <v>1</v>
      </c>
      <c r="I125" s="23" t="b">
        <f t="shared" si="3"/>
        <v>1</v>
      </c>
      <c r="J125" s="23" t="b">
        <v>1</v>
      </c>
      <c r="K125" s="23" t="b">
        <f t="shared" si="4"/>
        <v>1</v>
      </c>
      <c r="L125" s="23" t="b">
        <v>1</v>
      </c>
      <c r="M125" s="23" t="b">
        <f t="shared" si="5"/>
        <v>1</v>
      </c>
      <c r="N125" s="23" t="b">
        <v>1</v>
      </c>
      <c r="O125" s="23" t="b">
        <f t="shared" si="6"/>
        <v>1</v>
      </c>
      <c r="P125" s="23" t="b">
        <v>1</v>
      </c>
      <c r="Q125" s="23" t="b">
        <f t="shared" si="7"/>
        <v>1</v>
      </c>
      <c r="R125" s="23" t="b">
        <v>1</v>
      </c>
      <c r="S125" s="23" t="b">
        <f t="shared" si="8"/>
        <v>1</v>
      </c>
      <c r="T125" s="23" t="b">
        <v>1</v>
      </c>
      <c r="U125" s="23" t="b">
        <f t="shared" si="9"/>
        <v>1</v>
      </c>
      <c r="V125" s="23" t="b">
        <v>1</v>
      </c>
      <c r="W125" s="23" t="b">
        <f t="shared" si="10"/>
        <v>1</v>
      </c>
      <c r="X125" s="23" t="b">
        <v>1</v>
      </c>
      <c r="Y125" s="23" t="b">
        <f t="shared" si="11"/>
        <v>1</v>
      </c>
      <c r="Z125" s="23" t="b">
        <v>1</v>
      </c>
      <c r="AA125" s="23" t="b">
        <f t="shared" si="12"/>
        <v>0</v>
      </c>
      <c r="AB125" s="23" t="b">
        <v>0</v>
      </c>
      <c r="AC125" s="23" t="b">
        <f t="shared" si="13"/>
        <v>0</v>
      </c>
      <c r="AD125" s="23" t="b">
        <v>0</v>
      </c>
      <c r="AE125" s="23" t="b">
        <f t="shared" si="14"/>
        <v>0</v>
      </c>
      <c r="AF125" s="23" t="b">
        <v>0</v>
      </c>
      <c r="BG125" s="23" t="s">
        <v>1633</v>
      </c>
      <c r="BH125" s="23" t="s">
        <v>2552</v>
      </c>
      <c r="BI125" s="23" t="b">
        <v>1</v>
      </c>
      <c r="BJ125" s="23">
        <v>0.66</v>
      </c>
      <c r="BK125" s="23" t="b">
        <v>0</v>
      </c>
      <c r="BL125" s="23" t="b">
        <v>0</v>
      </c>
      <c r="BM125" s="23" t="b">
        <v>0</v>
      </c>
      <c r="BN125" s="23" t="b">
        <v>0</v>
      </c>
      <c r="BO125" s="23" t="b">
        <v>0</v>
      </c>
      <c r="BP125" s="23" t="b">
        <v>0</v>
      </c>
      <c r="BQ125" s="23" t="b">
        <v>1</v>
      </c>
      <c r="BR125" s="23" t="b">
        <v>1</v>
      </c>
      <c r="BS125" s="23" t="b">
        <v>1</v>
      </c>
      <c r="BT125" s="23" t="b">
        <v>1</v>
      </c>
      <c r="BU125" s="23" t="b">
        <v>1</v>
      </c>
    </row>
    <row r="126" ht="15.75" customHeight="1">
      <c r="A126" s="23" t="s">
        <v>1246</v>
      </c>
      <c r="B126" s="17" t="s">
        <v>2648</v>
      </c>
      <c r="C126" s="23" t="b">
        <v>1</v>
      </c>
      <c r="D126" s="23">
        <v>0.67</v>
      </c>
      <c r="E126" s="23" t="b">
        <f t="shared" si="1"/>
        <v>1</v>
      </c>
      <c r="F126" s="23" t="b">
        <v>1</v>
      </c>
      <c r="G126" s="23" t="b">
        <f t="shared" si="2"/>
        <v>1</v>
      </c>
      <c r="H126" s="23" t="b">
        <v>1</v>
      </c>
      <c r="I126" s="23" t="b">
        <f t="shared" si="3"/>
        <v>1</v>
      </c>
      <c r="J126" s="23" t="b">
        <v>1</v>
      </c>
      <c r="K126" s="23" t="b">
        <f t="shared" si="4"/>
        <v>1</v>
      </c>
      <c r="L126" s="23" t="b">
        <v>1</v>
      </c>
      <c r="M126" s="23" t="b">
        <f t="shared" si="5"/>
        <v>1</v>
      </c>
      <c r="N126" s="23" t="b">
        <v>1</v>
      </c>
      <c r="O126" s="23" t="b">
        <f t="shared" si="6"/>
        <v>1</v>
      </c>
      <c r="P126" s="23" t="b">
        <v>1</v>
      </c>
      <c r="Q126" s="23" t="b">
        <f t="shared" si="7"/>
        <v>1</v>
      </c>
      <c r="R126" s="23" t="b">
        <v>1</v>
      </c>
      <c r="S126" s="23" t="b">
        <f t="shared" si="8"/>
        <v>1</v>
      </c>
      <c r="T126" s="23" t="b">
        <v>1</v>
      </c>
      <c r="U126" s="23" t="b">
        <f t="shared" si="9"/>
        <v>0</v>
      </c>
      <c r="V126" s="23" t="b">
        <v>0</v>
      </c>
      <c r="W126" s="23" t="b">
        <f t="shared" si="10"/>
        <v>0</v>
      </c>
      <c r="X126" s="23" t="b">
        <v>0</v>
      </c>
      <c r="Y126" s="23" t="b">
        <f t="shared" si="11"/>
        <v>0</v>
      </c>
      <c r="Z126" s="23" t="b">
        <v>0</v>
      </c>
      <c r="AA126" s="23" t="b">
        <f t="shared" si="12"/>
        <v>0</v>
      </c>
      <c r="AB126" s="23" t="b">
        <v>0</v>
      </c>
      <c r="AC126" s="23" t="b">
        <f t="shared" si="13"/>
        <v>0</v>
      </c>
      <c r="AD126" s="23" t="b">
        <v>0</v>
      </c>
      <c r="AE126" s="23" t="b">
        <f t="shared" si="14"/>
        <v>0</v>
      </c>
      <c r="AF126" s="23" t="b">
        <v>0</v>
      </c>
      <c r="BG126" s="23" t="s">
        <v>1647</v>
      </c>
      <c r="BH126" s="23" t="s">
        <v>2674</v>
      </c>
      <c r="BI126" s="23" t="b">
        <v>1</v>
      </c>
      <c r="BJ126" s="23">
        <v>0.62</v>
      </c>
      <c r="BK126" s="23" t="b">
        <v>0</v>
      </c>
      <c r="BL126" s="23" t="b">
        <v>0</v>
      </c>
      <c r="BM126" s="23" t="b">
        <v>0</v>
      </c>
      <c r="BN126" s="23" t="b">
        <v>0</v>
      </c>
      <c r="BO126" s="23" t="b">
        <v>0</v>
      </c>
      <c r="BP126" s="23" t="b">
        <v>0</v>
      </c>
      <c r="BQ126" s="23" t="b">
        <v>0</v>
      </c>
      <c r="BR126" s="23" t="b">
        <v>1</v>
      </c>
      <c r="BS126" s="23" t="b">
        <v>1</v>
      </c>
      <c r="BT126" s="23" t="b">
        <v>1</v>
      </c>
      <c r="BU126" s="23" t="b">
        <v>1</v>
      </c>
    </row>
    <row r="127" ht="15.75" customHeight="1">
      <c r="A127" s="23" t="s">
        <v>1262</v>
      </c>
      <c r="B127" s="17" t="s">
        <v>2539</v>
      </c>
      <c r="C127" s="23" t="b">
        <v>1</v>
      </c>
      <c r="D127" s="23">
        <v>0.49</v>
      </c>
      <c r="E127" s="23" t="b">
        <f t="shared" si="1"/>
        <v>1</v>
      </c>
      <c r="F127" s="23" t="b">
        <v>1</v>
      </c>
      <c r="G127" s="23" t="b">
        <f t="shared" si="2"/>
        <v>1</v>
      </c>
      <c r="H127" s="23" t="b">
        <v>1</v>
      </c>
      <c r="I127" s="23" t="b">
        <f t="shared" si="3"/>
        <v>1</v>
      </c>
      <c r="J127" s="23" t="b">
        <v>1</v>
      </c>
      <c r="K127" s="23" t="b">
        <f t="shared" si="4"/>
        <v>1</v>
      </c>
      <c r="L127" s="23" t="b">
        <v>1</v>
      </c>
      <c r="M127" s="23" t="b">
        <f t="shared" si="5"/>
        <v>0</v>
      </c>
      <c r="N127" s="23" t="b">
        <v>0</v>
      </c>
      <c r="O127" s="23" t="b">
        <f t="shared" si="6"/>
        <v>0</v>
      </c>
      <c r="P127" s="23" t="b">
        <v>0</v>
      </c>
      <c r="Q127" s="23" t="b">
        <f t="shared" si="7"/>
        <v>0</v>
      </c>
      <c r="R127" s="23" t="b">
        <v>0</v>
      </c>
      <c r="S127" s="23" t="b">
        <f t="shared" si="8"/>
        <v>0</v>
      </c>
      <c r="T127" s="23" t="b">
        <v>0</v>
      </c>
      <c r="U127" s="23" t="b">
        <f t="shared" si="9"/>
        <v>0</v>
      </c>
      <c r="V127" s="23" t="b">
        <v>0</v>
      </c>
      <c r="W127" s="23" t="b">
        <f t="shared" si="10"/>
        <v>0</v>
      </c>
      <c r="X127" s="23" t="b">
        <v>0</v>
      </c>
      <c r="Y127" s="23" t="b">
        <f t="shared" si="11"/>
        <v>0</v>
      </c>
      <c r="Z127" s="23" t="b">
        <v>0</v>
      </c>
      <c r="AA127" s="23" t="b">
        <f t="shared" si="12"/>
        <v>0</v>
      </c>
      <c r="AB127" s="23" t="b">
        <v>0</v>
      </c>
      <c r="AC127" s="23" t="b">
        <f t="shared" si="13"/>
        <v>0</v>
      </c>
      <c r="AD127" s="23" t="b">
        <v>0</v>
      </c>
      <c r="AE127" s="23" t="b">
        <f t="shared" si="14"/>
        <v>0</v>
      </c>
      <c r="AF127" s="23" t="b">
        <v>0</v>
      </c>
      <c r="BG127" s="23" t="s">
        <v>1654</v>
      </c>
      <c r="BH127" s="23" t="s">
        <v>2675</v>
      </c>
      <c r="BI127" s="23" t="b">
        <v>1</v>
      </c>
      <c r="BJ127" s="23">
        <v>0.93</v>
      </c>
      <c r="BK127" s="23" t="b">
        <v>0</v>
      </c>
      <c r="BL127" s="23" t="b">
        <v>1</v>
      </c>
      <c r="BM127" s="23" t="b">
        <v>1</v>
      </c>
      <c r="BN127" s="23" t="b">
        <v>1</v>
      </c>
      <c r="BO127" s="23" t="b">
        <v>1</v>
      </c>
      <c r="BP127" s="23" t="b">
        <v>1</v>
      </c>
      <c r="BQ127" s="23" t="b">
        <v>1</v>
      </c>
      <c r="BR127" s="23" t="b">
        <v>1</v>
      </c>
      <c r="BS127" s="23" t="b">
        <v>1</v>
      </c>
      <c r="BT127" s="23" t="b">
        <v>1</v>
      </c>
      <c r="BU127" s="23" t="b">
        <v>1</v>
      </c>
    </row>
    <row r="128" ht="15.75" customHeight="1">
      <c r="A128" s="23" t="s">
        <v>1270</v>
      </c>
      <c r="B128" s="17" t="s">
        <v>2649</v>
      </c>
      <c r="C128" s="23" t="b">
        <v>1</v>
      </c>
      <c r="D128" s="23">
        <v>0.49</v>
      </c>
      <c r="E128" s="23" t="b">
        <f t="shared" si="1"/>
        <v>1</v>
      </c>
      <c r="F128" s="23" t="b">
        <v>1</v>
      </c>
      <c r="G128" s="23" t="b">
        <f t="shared" si="2"/>
        <v>1</v>
      </c>
      <c r="H128" s="23" t="b">
        <v>1</v>
      </c>
      <c r="I128" s="23" t="b">
        <f t="shared" si="3"/>
        <v>1</v>
      </c>
      <c r="J128" s="23" t="b">
        <v>1</v>
      </c>
      <c r="K128" s="23" t="b">
        <f t="shared" si="4"/>
        <v>1</v>
      </c>
      <c r="L128" s="23" t="b">
        <v>1</v>
      </c>
      <c r="M128" s="23" t="b">
        <f t="shared" si="5"/>
        <v>0</v>
      </c>
      <c r="N128" s="23" t="b">
        <v>0</v>
      </c>
      <c r="O128" s="23" t="b">
        <f t="shared" si="6"/>
        <v>0</v>
      </c>
      <c r="P128" s="23" t="b">
        <v>0</v>
      </c>
      <c r="Q128" s="23" t="b">
        <f t="shared" si="7"/>
        <v>0</v>
      </c>
      <c r="R128" s="23" t="b">
        <v>0</v>
      </c>
      <c r="S128" s="23" t="b">
        <f t="shared" si="8"/>
        <v>0</v>
      </c>
      <c r="T128" s="23" t="b">
        <v>0</v>
      </c>
      <c r="U128" s="23" t="b">
        <f t="shared" si="9"/>
        <v>0</v>
      </c>
      <c r="V128" s="23" t="b">
        <v>0</v>
      </c>
      <c r="W128" s="23" t="b">
        <f t="shared" si="10"/>
        <v>0</v>
      </c>
      <c r="X128" s="23" t="b">
        <v>0</v>
      </c>
      <c r="Y128" s="23" t="b">
        <f t="shared" si="11"/>
        <v>0</v>
      </c>
      <c r="Z128" s="23" t="b">
        <v>0</v>
      </c>
      <c r="AA128" s="23" t="b">
        <f t="shared" si="12"/>
        <v>0</v>
      </c>
      <c r="AB128" s="23" t="b">
        <v>0</v>
      </c>
      <c r="AC128" s="23" t="b">
        <f t="shared" si="13"/>
        <v>0</v>
      </c>
      <c r="AD128" s="23" t="b">
        <v>0</v>
      </c>
      <c r="AE128" s="23" t="b">
        <f t="shared" si="14"/>
        <v>0</v>
      </c>
      <c r="AF128" s="23" t="b">
        <v>0</v>
      </c>
      <c r="BG128" s="23" t="s">
        <v>1662</v>
      </c>
      <c r="BH128" s="23" t="s">
        <v>2676</v>
      </c>
      <c r="BI128" s="23" t="b">
        <v>1</v>
      </c>
      <c r="BJ128" s="23">
        <v>0.71</v>
      </c>
      <c r="BK128" s="23" t="b">
        <v>0</v>
      </c>
      <c r="BL128" s="23" t="b">
        <v>0</v>
      </c>
      <c r="BM128" s="23" t="b">
        <v>0</v>
      </c>
      <c r="BN128" s="23" t="b">
        <v>0</v>
      </c>
      <c r="BO128" s="23" t="b">
        <v>0</v>
      </c>
      <c r="BP128" s="23" t="b">
        <v>1</v>
      </c>
      <c r="BQ128" s="23" t="b">
        <v>1</v>
      </c>
      <c r="BR128" s="23" t="b">
        <v>1</v>
      </c>
      <c r="BS128" s="23" t="b">
        <v>1</v>
      </c>
      <c r="BT128" s="23" t="b">
        <v>1</v>
      </c>
      <c r="BU128" s="23" t="b">
        <v>1</v>
      </c>
    </row>
    <row r="129" ht="15.75" customHeight="1">
      <c r="A129" s="23" t="s">
        <v>1296</v>
      </c>
      <c r="B129" s="23" t="s">
        <v>2650</v>
      </c>
      <c r="C129" s="23" t="b">
        <v>1</v>
      </c>
      <c r="D129" s="23">
        <v>0.77</v>
      </c>
      <c r="E129" s="23" t="b">
        <f t="shared" si="1"/>
        <v>1</v>
      </c>
      <c r="F129" s="23" t="b">
        <v>1</v>
      </c>
      <c r="G129" s="23" t="b">
        <f t="shared" si="2"/>
        <v>1</v>
      </c>
      <c r="H129" s="23" t="b">
        <v>1</v>
      </c>
      <c r="I129" s="23" t="b">
        <f t="shared" si="3"/>
        <v>1</v>
      </c>
      <c r="J129" s="23" t="b">
        <v>1</v>
      </c>
      <c r="K129" s="23" t="b">
        <f t="shared" si="4"/>
        <v>1</v>
      </c>
      <c r="L129" s="23" t="b">
        <v>1</v>
      </c>
      <c r="M129" s="23" t="b">
        <f t="shared" si="5"/>
        <v>1</v>
      </c>
      <c r="N129" s="23" t="b">
        <v>1</v>
      </c>
      <c r="O129" s="23" t="b">
        <f t="shared" si="6"/>
        <v>1</v>
      </c>
      <c r="P129" s="23" t="b">
        <v>1</v>
      </c>
      <c r="Q129" s="23" t="b">
        <f t="shared" si="7"/>
        <v>1</v>
      </c>
      <c r="R129" s="23" t="b">
        <v>1</v>
      </c>
      <c r="S129" s="23" t="b">
        <f t="shared" si="8"/>
        <v>1</v>
      </c>
      <c r="T129" s="23" t="b">
        <v>1</v>
      </c>
      <c r="U129" s="23" t="b">
        <f t="shared" si="9"/>
        <v>1</v>
      </c>
      <c r="V129" s="23" t="b">
        <v>1</v>
      </c>
      <c r="W129" s="23" t="b">
        <f t="shared" si="10"/>
        <v>1</v>
      </c>
      <c r="X129" s="23" t="b">
        <v>1</v>
      </c>
      <c r="Y129" s="23" t="b">
        <f t="shared" si="11"/>
        <v>0</v>
      </c>
      <c r="Z129" s="23" t="b">
        <v>0</v>
      </c>
      <c r="AA129" s="23" t="b">
        <f t="shared" si="12"/>
        <v>0</v>
      </c>
      <c r="AB129" s="23" t="b">
        <v>0</v>
      </c>
      <c r="AC129" s="23" t="b">
        <f t="shared" si="13"/>
        <v>0</v>
      </c>
      <c r="AD129" s="23" t="b">
        <v>0</v>
      </c>
      <c r="AE129" s="23" t="b">
        <f t="shared" si="14"/>
        <v>0</v>
      </c>
      <c r="AF129" s="23" t="b">
        <v>0</v>
      </c>
      <c r="BG129" s="23" t="s">
        <v>1687</v>
      </c>
      <c r="BH129" s="23" t="s">
        <v>2677</v>
      </c>
      <c r="BI129" s="23" t="b">
        <v>1</v>
      </c>
      <c r="BJ129" s="23">
        <v>0.92</v>
      </c>
      <c r="BK129" s="23" t="b">
        <v>0</v>
      </c>
      <c r="BL129" s="23" t="b">
        <v>1</v>
      </c>
      <c r="BM129" s="23" t="b">
        <v>1</v>
      </c>
      <c r="BN129" s="23" t="b">
        <v>1</v>
      </c>
      <c r="BO129" s="23" t="b">
        <v>1</v>
      </c>
      <c r="BP129" s="23" t="b">
        <v>1</v>
      </c>
      <c r="BQ129" s="23" t="b">
        <v>1</v>
      </c>
      <c r="BR129" s="23" t="b">
        <v>1</v>
      </c>
      <c r="BS129" s="23" t="b">
        <v>1</v>
      </c>
      <c r="BT129" s="23" t="b">
        <v>1</v>
      </c>
      <c r="BU129" s="23" t="b">
        <v>1</v>
      </c>
    </row>
    <row r="130" ht="15.75" customHeight="1">
      <c r="A130" s="23" t="s">
        <v>1312</v>
      </c>
      <c r="B130" s="23" t="s">
        <v>2651</v>
      </c>
      <c r="C130" s="23" t="b">
        <v>1</v>
      </c>
      <c r="D130" s="23">
        <v>0.81</v>
      </c>
      <c r="E130" s="23" t="b">
        <f t="shared" si="1"/>
        <v>1</v>
      </c>
      <c r="F130" s="23" t="b">
        <v>1</v>
      </c>
      <c r="G130" s="23" t="b">
        <f t="shared" si="2"/>
        <v>1</v>
      </c>
      <c r="H130" s="23" t="b">
        <v>1</v>
      </c>
      <c r="I130" s="23" t="b">
        <f t="shared" si="3"/>
        <v>1</v>
      </c>
      <c r="J130" s="23" t="b">
        <v>1</v>
      </c>
      <c r="K130" s="23" t="b">
        <f t="shared" si="4"/>
        <v>1</v>
      </c>
      <c r="L130" s="23" t="b">
        <v>1</v>
      </c>
      <c r="M130" s="23" t="b">
        <f t="shared" si="5"/>
        <v>1</v>
      </c>
      <c r="N130" s="23" t="b">
        <v>1</v>
      </c>
      <c r="O130" s="23" t="b">
        <f t="shared" si="6"/>
        <v>1</v>
      </c>
      <c r="P130" s="23" t="b">
        <v>1</v>
      </c>
      <c r="Q130" s="23" t="b">
        <f t="shared" si="7"/>
        <v>1</v>
      </c>
      <c r="R130" s="23" t="b">
        <v>1</v>
      </c>
      <c r="S130" s="23" t="b">
        <f t="shared" si="8"/>
        <v>1</v>
      </c>
      <c r="T130" s="23" t="b">
        <v>1</v>
      </c>
      <c r="U130" s="23" t="b">
        <f t="shared" si="9"/>
        <v>1</v>
      </c>
      <c r="V130" s="23" t="b">
        <v>1</v>
      </c>
      <c r="W130" s="23" t="b">
        <f t="shared" si="10"/>
        <v>1</v>
      </c>
      <c r="X130" s="23" t="b">
        <v>1</v>
      </c>
      <c r="Y130" s="23" t="b">
        <f t="shared" si="11"/>
        <v>1</v>
      </c>
      <c r="Z130" s="23" t="b">
        <v>1</v>
      </c>
      <c r="AA130" s="23" t="b">
        <f t="shared" si="12"/>
        <v>0</v>
      </c>
      <c r="AB130" s="23" t="b">
        <v>0</v>
      </c>
      <c r="AC130" s="23" t="b">
        <f t="shared" si="13"/>
        <v>0</v>
      </c>
      <c r="AD130" s="23" t="b">
        <v>0</v>
      </c>
      <c r="AE130" s="23" t="b">
        <f t="shared" si="14"/>
        <v>0</v>
      </c>
      <c r="AF130" s="23" t="b">
        <v>0</v>
      </c>
      <c r="BG130" s="23" t="s">
        <v>1695</v>
      </c>
      <c r="BH130" s="23" t="s">
        <v>2678</v>
      </c>
      <c r="BI130" s="23" t="b">
        <v>1</v>
      </c>
      <c r="BJ130" s="23">
        <v>0.87</v>
      </c>
      <c r="BK130" s="23" t="b">
        <v>0</v>
      </c>
      <c r="BL130" s="23" t="b">
        <v>0</v>
      </c>
      <c r="BM130" s="23" t="b">
        <v>1</v>
      </c>
      <c r="BN130" s="23" t="b">
        <v>1</v>
      </c>
      <c r="BO130" s="23" t="b">
        <v>1</v>
      </c>
      <c r="BP130" s="23" t="b">
        <v>1</v>
      </c>
      <c r="BQ130" s="23" t="b">
        <v>1</v>
      </c>
      <c r="BR130" s="23" t="b">
        <v>1</v>
      </c>
      <c r="BS130" s="23" t="b">
        <v>1</v>
      </c>
      <c r="BT130" s="23" t="b">
        <v>1</v>
      </c>
      <c r="BU130" s="23" t="b">
        <v>1</v>
      </c>
    </row>
    <row r="131" ht="15.75" customHeight="1">
      <c r="A131" s="23" t="s">
        <v>1320</v>
      </c>
      <c r="B131" s="23" t="s">
        <v>2652</v>
      </c>
      <c r="C131" s="23" t="b">
        <v>1</v>
      </c>
      <c r="D131" s="23">
        <v>0.84</v>
      </c>
      <c r="E131" s="23" t="b">
        <f t="shared" si="1"/>
        <v>1</v>
      </c>
      <c r="F131" s="23" t="b">
        <v>1</v>
      </c>
      <c r="G131" s="23" t="b">
        <f t="shared" si="2"/>
        <v>1</v>
      </c>
      <c r="H131" s="23" t="b">
        <v>1</v>
      </c>
      <c r="I131" s="23" t="b">
        <f t="shared" si="3"/>
        <v>1</v>
      </c>
      <c r="J131" s="23" t="b">
        <v>1</v>
      </c>
      <c r="K131" s="23" t="b">
        <f t="shared" si="4"/>
        <v>1</v>
      </c>
      <c r="L131" s="23" t="b">
        <v>1</v>
      </c>
      <c r="M131" s="23" t="b">
        <f t="shared" si="5"/>
        <v>1</v>
      </c>
      <c r="N131" s="23" t="b">
        <v>1</v>
      </c>
      <c r="O131" s="23" t="b">
        <f t="shared" si="6"/>
        <v>1</v>
      </c>
      <c r="P131" s="23" t="b">
        <v>1</v>
      </c>
      <c r="Q131" s="23" t="b">
        <f t="shared" si="7"/>
        <v>1</v>
      </c>
      <c r="R131" s="23" t="b">
        <v>1</v>
      </c>
      <c r="S131" s="23" t="b">
        <f t="shared" si="8"/>
        <v>1</v>
      </c>
      <c r="T131" s="23" t="b">
        <v>1</v>
      </c>
      <c r="U131" s="23" t="b">
        <f t="shared" si="9"/>
        <v>1</v>
      </c>
      <c r="V131" s="23" t="b">
        <v>1</v>
      </c>
      <c r="W131" s="23" t="b">
        <f t="shared" si="10"/>
        <v>1</v>
      </c>
      <c r="X131" s="23" t="b">
        <v>1</v>
      </c>
      <c r="Y131" s="23" t="b">
        <f t="shared" si="11"/>
        <v>1</v>
      </c>
      <c r="Z131" s="23" t="b">
        <v>1</v>
      </c>
      <c r="AA131" s="23" t="b">
        <f t="shared" si="12"/>
        <v>0</v>
      </c>
      <c r="AB131" s="23" t="b">
        <v>0</v>
      </c>
      <c r="AC131" s="23" t="b">
        <f t="shared" si="13"/>
        <v>0</v>
      </c>
      <c r="AD131" s="23" t="b">
        <v>0</v>
      </c>
      <c r="AE131" s="23" t="b">
        <f t="shared" si="14"/>
        <v>0</v>
      </c>
      <c r="AF131" s="23" t="b">
        <v>0</v>
      </c>
      <c r="BG131" s="23" t="s">
        <v>1703</v>
      </c>
      <c r="BH131" s="23" t="s">
        <v>2679</v>
      </c>
      <c r="BI131" s="23" t="b">
        <v>1</v>
      </c>
      <c r="BJ131" s="23">
        <v>0.52</v>
      </c>
      <c r="BK131" s="23" t="b">
        <v>0</v>
      </c>
      <c r="BL131" s="23" t="b">
        <v>0</v>
      </c>
      <c r="BM131" s="23" t="b">
        <v>0</v>
      </c>
      <c r="BN131" s="23" t="b">
        <v>0</v>
      </c>
      <c r="BO131" s="23" t="b">
        <v>0</v>
      </c>
      <c r="BP131" s="23" t="b">
        <v>0</v>
      </c>
      <c r="BQ131" s="23" t="b">
        <v>0</v>
      </c>
      <c r="BR131" s="23" t="b">
        <v>0</v>
      </c>
      <c r="BS131" s="23" t="b">
        <v>0</v>
      </c>
      <c r="BT131" s="23" t="b">
        <v>1</v>
      </c>
      <c r="BU131" s="23" t="b">
        <v>1</v>
      </c>
    </row>
    <row r="132" ht="15.75" customHeight="1">
      <c r="A132" s="23" t="s">
        <v>1337</v>
      </c>
      <c r="B132" s="23" t="s">
        <v>2653</v>
      </c>
      <c r="C132" s="23" t="b">
        <v>1</v>
      </c>
      <c r="D132" s="23">
        <v>0.43</v>
      </c>
      <c r="E132" s="23" t="b">
        <f t="shared" si="1"/>
        <v>1</v>
      </c>
      <c r="F132" s="23" t="b">
        <v>1</v>
      </c>
      <c r="G132" s="23" t="b">
        <f t="shared" si="2"/>
        <v>1</v>
      </c>
      <c r="H132" s="23" t="b">
        <v>1</v>
      </c>
      <c r="I132" s="23" t="b">
        <f t="shared" si="3"/>
        <v>1</v>
      </c>
      <c r="J132" s="23" t="b">
        <v>1</v>
      </c>
      <c r="K132" s="23" t="b">
        <f t="shared" si="4"/>
        <v>0</v>
      </c>
      <c r="L132" s="23" t="b">
        <v>1</v>
      </c>
      <c r="M132" s="23" t="b">
        <f t="shared" si="5"/>
        <v>0</v>
      </c>
      <c r="N132" s="23" t="b">
        <v>0</v>
      </c>
      <c r="O132" s="23" t="b">
        <f t="shared" si="6"/>
        <v>0</v>
      </c>
      <c r="P132" s="23" t="b">
        <v>0</v>
      </c>
      <c r="Q132" s="23" t="b">
        <f t="shared" si="7"/>
        <v>0</v>
      </c>
      <c r="R132" s="23" t="b">
        <v>0</v>
      </c>
      <c r="S132" s="23" t="b">
        <f t="shared" si="8"/>
        <v>0</v>
      </c>
      <c r="T132" s="23" t="b">
        <v>0</v>
      </c>
      <c r="U132" s="23" t="b">
        <f t="shared" si="9"/>
        <v>0</v>
      </c>
      <c r="V132" s="23" t="b">
        <v>0</v>
      </c>
      <c r="W132" s="23" t="b">
        <f t="shared" si="10"/>
        <v>0</v>
      </c>
      <c r="X132" s="23" t="b">
        <v>0</v>
      </c>
      <c r="Y132" s="23" t="b">
        <f t="shared" si="11"/>
        <v>0</v>
      </c>
      <c r="Z132" s="23" t="b">
        <v>0</v>
      </c>
      <c r="AA132" s="23" t="b">
        <f t="shared" si="12"/>
        <v>0</v>
      </c>
      <c r="AB132" s="23" t="b">
        <v>0</v>
      </c>
      <c r="AC132" s="23" t="b">
        <f t="shared" si="13"/>
        <v>0</v>
      </c>
      <c r="AD132" s="23" t="b">
        <v>0</v>
      </c>
      <c r="AE132" s="23" t="b">
        <f t="shared" si="14"/>
        <v>0</v>
      </c>
      <c r="AF132" s="23" t="b">
        <v>0</v>
      </c>
      <c r="BG132" s="23" t="s">
        <v>1711</v>
      </c>
      <c r="BH132" s="23" t="s">
        <v>2680</v>
      </c>
      <c r="BI132" s="23" t="b">
        <v>1</v>
      </c>
      <c r="BJ132" s="23">
        <v>0.45</v>
      </c>
      <c r="BK132" s="23" t="b">
        <v>0</v>
      </c>
      <c r="BL132" s="23" t="b">
        <v>0</v>
      </c>
      <c r="BM132" s="23" t="b">
        <v>0</v>
      </c>
      <c r="BN132" s="23" t="b">
        <v>0</v>
      </c>
      <c r="BO132" s="23" t="b">
        <v>0</v>
      </c>
      <c r="BP132" s="23" t="b">
        <v>0</v>
      </c>
      <c r="BQ132" s="23" t="b">
        <v>0</v>
      </c>
      <c r="BR132" s="23" t="b">
        <v>0</v>
      </c>
      <c r="BS132" s="23" t="b">
        <v>0</v>
      </c>
      <c r="BT132" s="23" t="b">
        <v>0</v>
      </c>
      <c r="BU132" s="23" t="b">
        <v>1</v>
      </c>
    </row>
    <row r="133" ht="15.75" customHeight="1">
      <c r="A133" s="23" t="s">
        <v>1380</v>
      </c>
      <c r="B133" s="23" t="s">
        <v>2654</v>
      </c>
      <c r="C133" s="23" t="b">
        <v>1</v>
      </c>
      <c r="D133" s="23">
        <v>0.18</v>
      </c>
      <c r="E133" s="23" t="b">
        <f t="shared" si="1"/>
        <v>0</v>
      </c>
      <c r="F133" s="23" t="b">
        <v>0</v>
      </c>
      <c r="G133" s="23" t="b">
        <f t="shared" si="2"/>
        <v>0</v>
      </c>
      <c r="H133" s="23" t="b">
        <v>0</v>
      </c>
      <c r="I133" s="23" t="b">
        <f t="shared" si="3"/>
        <v>0</v>
      </c>
      <c r="J133" s="23" t="b">
        <v>0</v>
      </c>
      <c r="K133" s="23" t="b">
        <f t="shared" si="4"/>
        <v>0</v>
      </c>
      <c r="L133" s="23" t="b">
        <v>0</v>
      </c>
      <c r="M133" s="23" t="b">
        <f t="shared" si="5"/>
        <v>0</v>
      </c>
      <c r="N133" s="23" t="b">
        <v>0</v>
      </c>
      <c r="O133" s="23" t="b">
        <f t="shared" si="6"/>
        <v>0</v>
      </c>
      <c r="P133" s="23" t="b">
        <v>0</v>
      </c>
      <c r="Q133" s="23" t="b">
        <f t="shared" si="7"/>
        <v>0</v>
      </c>
      <c r="R133" s="23" t="b">
        <v>0</v>
      </c>
      <c r="S133" s="23" t="b">
        <f t="shared" si="8"/>
        <v>0</v>
      </c>
      <c r="T133" s="23" t="b">
        <v>0</v>
      </c>
      <c r="U133" s="23" t="b">
        <f t="shared" si="9"/>
        <v>0</v>
      </c>
      <c r="V133" s="23" t="b">
        <v>0</v>
      </c>
      <c r="W133" s="23" t="b">
        <f t="shared" si="10"/>
        <v>0</v>
      </c>
      <c r="X133" s="23" t="b">
        <v>0</v>
      </c>
      <c r="Y133" s="23" t="b">
        <f t="shared" si="11"/>
        <v>0</v>
      </c>
      <c r="Z133" s="23" t="b">
        <v>0</v>
      </c>
      <c r="AA133" s="23" t="b">
        <f t="shared" si="12"/>
        <v>0</v>
      </c>
      <c r="AB133" s="23" t="b">
        <v>0</v>
      </c>
      <c r="AC133" s="23" t="b">
        <f t="shared" si="13"/>
        <v>0</v>
      </c>
      <c r="AD133" s="23" t="b">
        <v>0</v>
      </c>
      <c r="AE133" s="23" t="b">
        <f t="shared" si="14"/>
        <v>0</v>
      </c>
      <c r="AF133" s="23" t="b">
        <v>0</v>
      </c>
      <c r="BG133" s="23" t="s">
        <v>1719</v>
      </c>
      <c r="BH133" s="23" t="s">
        <v>2681</v>
      </c>
      <c r="BI133" s="23" t="b">
        <v>1</v>
      </c>
      <c r="BJ133" s="23">
        <v>0.95</v>
      </c>
      <c r="BK133" s="23" t="b">
        <v>1</v>
      </c>
      <c r="BL133" s="23" t="b">
        <v>1</v>
      </c>
      <c r="BM133" s="23" t="b">
        <v>1</v>
      </c>
      <c r="BN133" s="23" t="b">
        <v>1</v>
      </c>
      <c r="BO133" s="23" t="b">
        <v>1</v>
      </c>
      <c r="BP133" s="23" t="b">
        <v>1</v>
      </c>
      <c r="BQ133" s="23" t="b">
        <v>1</v>
      </c>
      <c r="BR133" s="23" t="b">
        <v>1</v>
      </c>
      <c r="BS133" s="23" t="b">
        <v>1</v>
      </c>
      <c r="BT133" s="23" t="b">
        <v>1</v>
      </c>
      <c r="BU133" s="23" t="b">
        <v>1</v>
      </c>
    </row>
    <row r="134" ht="15.75" customHeight="1">
      <c r="A134" s="23" t="s">
        <v>1397</v>
      </c>
      <c r="B134" s="23" t="s">
        <v>2542</v>
      </c>
      <c r="C134" s="23" t="b">
        <v>1</v>
      </c>
      <c r="D134" s="23">
        <v>0.9</v>
      </c>
      <c r="E134" s="23" t="b">
        <f t="shared" si="1"/>
        <v>1</v>
      </c>
      <c r="F134" s="23" t="b">
        <v>1</v>
      </c>
      <c r="G134" s="23" t="b">
        <f t="shared" si="2"/>
        <v>1</v>
      </c>
      <c r="H134" s="23" t="b">
        <v>1</v>
      </c>
      <c r="I134" s="23" t="b">
        <f t="shared" si="3"/>
        <v>1</v>
      </c>
      <c r="J134" s="23" t="b">
        <v>1</v>
      </c>
      <c r="K134" s="23" t="b">
        <f t="shared" si="4"/>
        <v>1</v>
      </c>
      <c r="L134" s="23" t="b">
        <v>1</v>
      </c>
      <c r="M134" s="23" t="b">
        <f t="shared" si="5"/>
        <v>1</v>
      </c>
      <c r="N134" s="23" t="b">
        <v>1</v>
      </c>
      <c r="O134" s="23" t="b">
        <f t="shared" si="6"/>
        <v>1</v>
      </c>
      <c r="P134" s="23" t="b">
        <v>1</v>
      </c>
      <c r="Q134" s="23" t="b">
        <f t="shared" si="7"/>
        <v>1</v>
      </c>
      <c r="R134" s="23" t="b">
        <v>1</v>
      </c>
      <c r="S134" s="23" t="b">
        <f t="shared" si="8"/>
        <v>1</v>
      </c>
      <c r="T134" s="23" t="b">
        <v>1</v>
      </c>
      <c r="U134" s="23" t="b">
        <f t="shared" si="9"/>
        <v>1</v>
      </c>
      <c r="V134" s="23" t="b">
        <v>1</v>
      </c>
      <c r="W134" s="23" t="b">
        <f t="shared" si="10"/>
        <v>1</v>
      </c>
      <c r="X134" s="23" t="b">
        <v>1</v>
      </c>
      <c r="Y134" s="23" t="b">
        <f t="shared" si="11"/>
        <v>1</v>
      </c>
      <c r="Z134" s="23" t="b">
        <v>1</v>
      </c>
      <c r="AA134" s="23" t="b">
        <f t="shared" si="12"/>
        <v>1</v>
      </c>
      <c r="AB134" s="23" t="b">
        <v>1</v>
      </c>
      <c r="AC134" s="23" t="b">
        <f t="shared" si="13"/>
        <v>1</v>
      </c>
      <c r="AD134" s="23" t="b">
        <v>1</v>
      </c>
      <c r="AE134" s="23" t="b">
        <f t="shared" si="14"/>
        <v>0</v>
      </c>
      <c r="AF134" s="23" t="b">
        <v>0</v>
      </c>
      <c r="BG134" s="23" t="s">
        <v>1727</v>
      </c>
      <c r="BH134" s="23" t="s">
        <v>2682</v>
      </c>
      <c r="BI134" s="23" t="b">
        <v>1</v>
      </c>
      <c r="BJ134" s="23">
        <v>0.88</v>
      </c>
      <c r="BK134" s="23" t="b">
        <v>0</v>
      </c>
      <c r="BL134" s="23" t="b">
        <v>0</v>
      </c>
      <c r="BM134" s="23" t="b">
        <v>1</v>
      </c>
      <c r="BN134" s="23" t="b">
        <v>1</v>
      </c>
      <c r="BO134" s="23" t="b">
        <v>1</v>
      </c>
      <c r="BP134" s="23" t="b">
        <v>1</v>
      </c>
      <c r="BQ134" s="23" t="b">
        <v>1</v>
      </c>
      <c r="BR134" s="23" t="b">
        <v>1</v>
      </c>
      <c r="BS134" s="23" t="b">
        <v>1</v>
      </c>
      <c r="BT134" s="23" t="b">
        <v>1</v>
      </c>
      <c r="BU134" s="23" t="b">
        <v>1</v>
      </c>
    </row>
    <row r="135" ht="15.75" customHeight="1">
      <c r="A135" s="23" t="s">
        <v>1405</v>
      </c>
      <c r="B135" s="23" t="s">
        <v>2544</v>
      </c>
      <c r="C135" s="23" t="b">
        <v>1</v>
      </c>
      <c r="D135" s="23">
        <v>0.98</v>
      </c>
      <c r="E135" s="23" t="b">
        <f t="shared" si="1"/>
        <v>1</v>
      </c>
      <c r="F135" s="23" t="b">
        <v>1</v>
      </c>
      <c r="G135" s="23" t="b">
        <f t="shared" si="2"/>
        <v>1</v>
      </c>
      <c r="H135" s="23" t="b">
        <v>1</v>
      </c>
      <c r="I135" s="23" t="b">
        <f t="shared" si="3"/>
        <v>1</v>
      </c>
      <c r="J135" s="23" t="b">
        <v>1</v>
      </c>
      <c r="K135" s="23" t="b">
        <f t="shared" si="4"/>
        <v>1</v>
      </c>
      <c r="L135" s="23" t="b">
        <v>1</v>
      </c>
      <c r="M135" s="23" t="b">
        <f t="shared" si="5"/>
        <v>1</v>
      </c>
      <c r="N135" s="23" t="b">
        <v>1</v>
      </c>
      <c r="O135" s="23" t="b">
        <f t="shared" si="6"/>
        <v>1</v>
      </c>
      <c r="P135" s="23" t="b">
        <v>1</v>
      </c>
      <c r="Q135" s="23" t="b">
        <f t="shared" si="7"/>
        <v>1</v>
      </c>
      <c r="R135" s="23" t="b">
        <v>1</v>
      </c>
      <c r="S135" s="23" t="b">
        <f t="shared" si="8"/>
        <v>1</v>
      </c>
      <c r="T135" s="23" t="b">
        <v>1</v>
      </c>
      <c r="U135" s="23" t="b">
        <f t="shared" si="9"/>
        <v>1</v>
      </c>
      <c r="V135" s="23" t="b">
        <v>1</v>
      </c>
      <c r="W135" s="23" t="b">
        <f t="shared" si="10"/>
        <v>1</v>
      </c>
      <c r="X135" s="23" t="b">
        <v>1</v>
      </c>
      <c r="Y135" s="23" t="b">
        <f t="shared" si="11"/>
        <v>1</v>
      </c>
      <c r="Z135" s="23" t="b">
        <v>1</v>
      </c>
      <c r="AA135" s="23" t="b">
        <f t="shared" si="12"/>
        <v>1</v>
      </c>
      <c r="AB135" s="23" t="b">
        <v>1</v>
      </c>
      <c r="AC135" s="23" t="b">
        <f t="shared" si="13"/>
        <v>1</v>
      </c>
      <c r="AD135" s="23" t="b">
        <v>1</v>
      </c>
      <c r="AE135" s="23" t="b">
        <f t="shared" si="14"/>
        <v>1</v>
      </c>
      <c r="AF135" s="23" t="b">
        <v>1</v>
      </c>
      <c r="BG135" s="23" t="s">
        <v>1759</v>
      </c>
      <c r="BH135" s="23" t="s">
        <v>2684</v>
      </c>
      <c r="BI135" s="23" t="b">
        <v>1</v>
      </c>
      <c r="BJ135" s="23">
        <v>0.84</v>
      </c>
      <c r="BK135" s="23" t="b">
        <v>0</v>
      </c>
      <c r="BL135" s="23" t="b">
        <v>0</v>
      </c>
      <c r="BM135" s="23" t="b">
        <v>0</v>
      </c>
      <c r="BN135" s="23" t="b">
        <v>1</v>
      </c>
      <c r="BO135" s="23" t="b">
        <v>1</v>
      </c>
      <c r="BP135" s="23" t="b">
        <v>1</v>
      </c>
      <c r="BQ135" s="23" t="b">
        <v>1</v>
      </c>
      <c r="BR135" s="23" t="b">
        <v>1</v>
      </c>
      <c r="BS135" s="23" t="b">
        <v>1</v>
      </c>
      <c r="BT135" s="23" t="b">
        <v>1</v>
      </c>
      <c r="BU135" s="23" t="b">
        <v>1</v>
      </c>
    </row>
    <row r="136" ht="15.75" customHeight="1">
      <c r="A136" s="23" t="s">
        <v>1411</v>
      </c>
      <c r="B136" s="23" t="s">
        <v>2655</v>
      </c>
      <c r="C136" s="23" t="b">
        <v>1</v>
      </c>
      <c r="D136" s="23">
        <v>0.67</v>
      </c>
      <c r="E136" s="23" t="b">
        <f t="shared" si="1"/>
        <v>1</v>
      </c>
      <c r="F136" s="23" t="b">
        <v>1</v>
      </c>
      <c r="G136" s="23" t="b">
        <f t="shared" si="2"/>
        <v>1</v>
      </c>
      <c r="H136" s="23" t="b">
        <v>1</v>
      </c>
      <c r="I136" s="23" t="b">
        <f t="shared" si="3"/>
        <v>1</v>
      </c>
      <c r="J136" s="23" t="b">
        <v>1</v>
      </c>
      <c r="K136" s="23" t="b">
        <f t="shared" si="4"/>
        <v>1</v>
      </c>
      <c r="L136" s="23" t="b">
        <v>1</v>
      </c>
      <c r="M136" s="23" t="b">
        <f t="shared" si="5"/>
        <v>1</v>
      </c>
      <c r="N136" s="23" t="b">
        <v>1</v>
      </c>
      <c r="O136" s="23" t="b">
        <f t="shared" si="6"/>
        <v>1</v>
      </c>
      <c r="P136" s="23" t="b">
        <v>1</v>
      </c>
      <c r="Q136" s="23" t="b">
        <f t="shared" si="7"/>
        <v>1</v>
      </c>
      <c r="R136" s="23" t="b">
        <v>1</v>
      </c>
      <c r="S136" s="23" t="b">
        <f t="shared" si="8"/>
        <v>1</v>
      </c>
      <c r="T136" s="23" t="b">
        <v>1</v>
      </c>
      <c r="U136" s="23" t="b">
        <f t="shared" si="9"/>
        <v>0</v>
      </c>
      <c r="V136" s="23" t="b">
        <v>0</v>
      </c>
      <c r="W136" s="23" t="b">
        <f t="shared" si="10"/>
        <v>0</v>
      </c>
      <c r="X136" s="23" t="b">
        <v>0</v>
      </c>
      <c r="Y136" s="23" t="b">
        <f t="shared" si="11"/>
        <v>0</v>
      </c>
      <c r="Z136" s="23" t="b">
        <v>0</v>
      </c>
      <c r="AA136" s="23" t="b">
        <f t="shared" si="12"/>
        <v>0</v>
      </c>
      <c r="AB136" s="23" t="b">
        <v>0</v>
      </c>
      <c r="AC136" s="23" t="b">
        <f t="shared" si="13"/>
        <v>0</v>
      </c>
      <c r="AD136" s="23" t="b">
        <v>0</v>
      </c>
      <c r="AE136" s="23" t="b">
        <f t="shared" si="14"/>
        <v>0</v>
      </c>
      <c r="AF136" s="23" t="b">
        <v>0</v>
      </c>
      <c r="BG136" s="23" t="s">
        <v>1767</v>
      </c>
      <c r="BH136" s="23" t="s">
        <v>2685</v>
      </c>
      <c r="BI136" s="23" t="b">
        <v>1</v>
      </c>
      <c r="BJ136" s="23">
        <v>0.85</v>
      </c>
      <c r="BK136" s="23" t="b">
        <v>0</v>
      </c>
      <c r="BL136" s="23" t="b">
        <v>0</v>
      </c>
      <c r="BM136" s="23" t="b">
        <v>1</v>
      </c>
      <c r="BN136" s="23" t="b">
        <v>1</v>
      </c>
      <c r="BO136" s="23" t="b">
        <v>1</v>
      </c>
      <c r="BP136" s="23" t="b">
        <v>1</v>
      </c>
      <c r="BQ136" s="23" t="b">
        <v>1</v>
      </c>
      <c r="BR136" s="23" t="b">
        <v>1</v>
      </c>
      <c r="BS136" s="23" t="b">
        <v>1</v>
      </c>
      <c r="BT136" s="23" t="b">
        <v>1</v>
      </c>
      <c r="BU136" s="23" t="b">
        <v>1</v>
      </c>
    </row>
    <row r="137" ht="15.75" customHeight="1">
      <c r="A137" s="23" t="s">
        <v>1416</v>
      </c>
      <c r="B137" s="23" t="s">
        <v>2656</v>
      </c>
      <c r="C137" s="23" t="b">
        <v>1</v>
      </c>
      <c r="D137" s="23">
        <v>0.73</v>
      </c>
      <c r="E137" s="23" t="b">
        <f t="shared" si="1"/>
        <v>1</v>
      </c>
      <c r="F137" s="23" t="b">
        <v>1</v>
      </c>
      <c r="G137" s="23" t="b">
        <f t="shared" si="2"/>
        <v>1</v>
      </c>
      <c r="H137" s="23" t="b">
        <v>1</v>
      </c>
      <c r="I137" s="23" t="b">
        <f t="shared" si="3"/>
        <v>1</v>
      </c>
      <c r="J137" s="23" t="b">
        <v>1</v>
      </c>
      <c r="K137" s="23" t="b">
        <f t="shared" si="4"/>
        <v>1</v>
      </c>
      <c r="L137" s="23" t="b">
        <v>1</v>
      </c>
      <c r="M137" s="23" t="b">
        <f t="shared" si="5"/>
        <v>1</v>
      </c>
      <c r="N137" s="23" t="b">
        <v>1</v>
      </c>
      <c r="O137" s="23" t="b">
        <f t="shared" si="6"/>
        <v>1</v>
      </c>
      <c r="P137" s="23" t="b">
        <v>1</v>
      </c>
      <c r="Q137" s="23" t="b">
        <f t="shared" si="7"/>
        <v>1</v>
      </c>
      <c r="R137" s="23" t="b">
        <v>1</v>
      </c>
      <c r="S137" s="23" t="b">
        <f t="shared" si="8"/>
        <v>1</v>
      </c>
      <c r="T137" s="23" t="b">
        <v>1</v>
      </c>
      <c r="U137" s="23" t="b">
        <f t="shared" si="9"/>
        <v>1</v>
      </c>
      <c r="V137" s="23" t="b">
        <v>1</v>
      </c>
      <c r="W137" s="23" t="b">
        <f t="shared" si="10"/>
        <v>0</v>
      </c>
      <c r="X137" s="23" t="b">
        <v>0</v>
      </c>
      <c r="Y137" s="23" t="b">
        <f t="shared" si="11"/>
        <v>0</v>
      </c>
      <c r="Z137" s="23" t="b">
        <v>0</v>
      </c>
      <c r="AA137" s="23" t="b">
        <f t="shared" si="12"/>
        <v>0</v>
      </c>
      <c r="AB137" s="23" t="b">
        <v>0</v>
      </c>
      <c r="AC137" s="23" t="b">
        <f t="shared" si="13"/>
        <v>0</v>
      </c>
      <c r="AD137" s="23" t="b">
        <v>0</v>
      </c>
      <c r="AE137" s="23" t="b">
        <f t="shared" si="14"/>
        <v>0</v>
      </c>
      <c r="AF137" s="23" t="b">
        <v>0</v>
      </c>
      <c r="BG137" s="23" t="s">
        <v>1782</v>
      </c>
      <c r="BH137" s="23" t="s">
        <v>2686</v>
      </c>
      <c r="BI137" s="23" t="b">
        <v>1</v>
      </c>
      <c r="BJ137" s="23">
        <v>0.73</v>
      </c>
      <c r="BK137" s="23" t="b">
        <v>0</v>
      </c>
      <c r="BL137" s="23" t="b">
        <v>0</v>
      </c>
      <c r="BM137" s="23" t="b">
        <v>0</v>
      </c>
      <c r="BN137" s="23" t="b">
        <v>0</v>
      </c>
      <c r="BO137" s="23" t="b">
        <v>0</v>
      </c>
      <c r="BP137" s="23" t="b">
        <v>1</v>
      </c>
      <c r="BQ137" s="23" t="b">
        <v>1</v>
      </c>
      <c r="BR137" s="23" t="b">
        <v>1</v>
      </c>
      <c r="BS137" s="23" t="b">
        <v>1</v>
      </c>
      <c r="BT137" s="23" t="b">
        <v>1</v>
      </c>
      <c r="BU137" s="23" t="b">
        <v>1</v>
      </c>
    </row>
    <row r="138" ht="15.75" customHeight="1">
      <c r="A138" s="23" t="s">
        <v>1421</v>
      </c>
      <c r="B138" s="23" t="s">
        <v>2657</v>
      </c>
      <c r="C138" s="23" t="b">
        <v>0</v>
      </c>
      <c r="D138" s="23">
        <v>0.45</v>
      </c>
      <c r="E138" s="23" t="b">
        <f t="shared" si="1"/>
        <v>1</v>
      </c>
      <c r="F138" s="23" t="b">
        <v>0</v>
      </c>
      <c r="G138" s="23" t="b">
        <f t="shared" si="2"/>
        <v>1</v>
      </c>
      <c r="H138" s="23" t="b">
        <v>0</v>
      </c>
      <c r="I138" s="23" t="b">
        <f t="shared" si="3"/>
        <v>1</v>
      </c>
      <c r="J138" s="23" t="b">
        <v>0</v>
      </c>
      <c r="K138" s="23" t="b">
        <f t="shared" si="4"/>
        <v>1</v>
      </c>
      <c r="L138" s="23" t="b">
        <v>0</v>
      </c>
      <c r="M138" s="23" t="b">
        <f t="shared" si="5"/>
        <v>0</v>
      </c>
      <c r="N138" s="23" t="b">
        <v>1</v>
      </c>
      <c r="O138" s="23" t="b">
        <f t="shared" si="6"/>
        <v>0</v>
      </c>
      <c r="P138" s="23" t="b">
        <v>1</v>
      </c>
      <c r="Q138" s="23" t="b">
        <f t="shared" si="7"/>
        <v>0</v>
      </c>
      <c r="R138" s="23" t="b">
        <v>1</v>
      </c>
      <c r="S138" s="23" t="b">
        <f t="shared" si="8"/>
        <v>0</v>
      </c>
      <c r="T138" s="23" t="b">
        <v>1</v>
      </c>
      <c r="U138" s="23" t="b">
        <f t="shared" si="9"/>
        <v>0</v>
      </c>
      <c r="V138" s="23" t="b">
        <v>1</v>
      </c>
      <c r="W138" s="23" t="b">
        <f t="shared" si="10"/>
        <v>0</v>
      </c>
      <c r="X138" s="23" t="b">
        <v>1</v>
      </c>
      <c r="Y138" s="23" t="b">
        <f t="shared" si="11"/>
        <v>0</v>
      </c>
      <c r="Z138" s="23" t="b">
        <v>1</v>
      </c>
      <c r="AA138" s="23" t="b">
        <f t="shared" si="12"/>
        <v>0</v>
      </c>
      <c r="AB138" s="23" t="b">
        <v>1</v>
      </c>
      <c r="AC138" s="23" t="b">
        <f t="shared" si="13"/>
        <v>0</v>
      </c>
      <c r="AD138" s="23" t="b">
        <v>1</v>
      </c>
      <c r="AE138" s="23" t="b">
        <f t="shared" si="14"/>
        <v>0</v>
      </c>
      <c r="AF138" s="23" t="b">
        <v>1</v>
      </c>
      <c r="BG138" s="23" t="s">
        <v>1808</v>
      </c>
      <c r="BH138" s="23" t="s">
        <v>2554</v>
      </c>
      <c r="BI138" s="23" t="b">
        <v>1</v>
      </c>
      <c r="BJ138" s="23">
        <v>0.67</v>
      </c>
      <c r="BK138" s="23" t="b">
        <v>0</v>
      </c>
      <c r="BL138" s="23" t="b">
        <v>0</v>
      </c>
      <c r="BM138" s="23" t="b">
        <v>0</v>
      </c>
      <c r="BN138" s="23" t="b">
        <v>0</v>
      </c>
      <c r="BO138" s="23" t="b">
        <v>0</v>
      </c>
      <c r="BP138" s="23" t="b">
        <v>0</v>
      </c>
      <c r="BQ138" s="23" t="b">
        <v>1</v>
      </c>
      <c r="BR138" s="23" t="b">
        <v>1</v>
      </c>
      <c r="BS138" s="23" t="b">
        <v>1</v>
      </c>
      <c r="BT138" s="23" t="b">
        <v>1</v>
      </c>
      <c r="BU138" s="23" t="b">
        <v>1</v>
      </c>
    </row>
    <row r="139" ht="15.75" customHeight="1">
      <c r="A139" s="23" t="s">
        <v>1426</v>
      </c>
      <c r="B139" s="23" t="s">
        <v>2546</v>
      </c>
      <c r="C139" s="23" t="b">
        <v>1</v>
      </c>
      <c r="D139" s="23">
        <v>0.74</v>
      </c>
      <c r="E139" s="23" t="b">
        <f t="shared" si="1"/>
        <v>1</v>
      </c>
      <c r="F139" s="23" t="b">
        <v>1</v>
      </c>
      <c r="G139" s="23" t="b">
        <f t="shared" si="2"/>
        <v>1</v>
      </c>
      <c r="H139" s="23" t="b">
        <v>1</v>
      </c>
      <c r="I139" s="23" t="b">
        <f t="shared" si="3"/>
        <v>1</v>
      </c>
      <c r="J139" s="23" t="b">
        <v>1</v>
      </c>
      <c r="K139" s="23" t="b">
        <f t="shared" si="4"/>
        <v>1</v>
      </c>
      <c r="L139" s="23" t="b">
        <v>1</v>
      </c>
      <c r="M139" s="23" t="b">
        <f t="shared" si="5"/>
        <v>1</v>
      </c>
      <c r="N139" s="23" t="b">
        <v>1</v>
      </c>
      <c r="O139" s="23" t="b">
        <f t="shared" si="6"/>
        <v>1</v>
      </c>
      <c r="P139" s="23" t="b">
        <v>1</v>
      </c>
      <c r="Q139" s="23" t="b">
        <f t="shared" si="7"/>
        <v>1</v>
      </c>
      <c r="R139" s="23" t="b">
        <v>1</v>
      </c>
      <c r="S139" s="23" t="b">
        <f t="shared" si="8"/>
        <v>1</v>
      </c>
      <c r="T139" s="23" t="b">
        <v>1</v>
      </c>
      <c r="U139" s="23" t="b">
        <f t="shared" si="9"/>
        <v>1</v>
      </c>
      <c r="V139" s="23" t="b">
        <v>1</v>
      </c>
      <c r="W139" s="23" t="b">
        <f t="shared" si="10"/>
        <v>0</v>
      </c>
      <c r="X139" s="23" t="b">
        <v>0</v>
      </c>
      <c r="Y139" s="23" t="b">
        <f t="shared" si="11"/>
        <v>0</v>
      </c>
      <c r="Z139" s="23" t="b">
        <v>0</v>
      </c>
      <c r="AA139" s="23" t="b">
        <f t="shared" si="12"/>
        <v>0</v>
      </c>
      <c r="AB139" s="23" t="b">
        <v>0</v>
      </c>
      <c r="AC139" s="23" t="b">
        <f t="shared" si="13"/>
        <v>0</v>
      </c>
      <c r="AD139" s="23" t="b">
        <v>0</v>
      </c>
      <c r="AE139" s="23" t="b">
        <f t="shared" si="14"/>
        <v>0</v>
      </c>
      <c r="AF139" s="23" t="b">
        <v>0</v>
      </c>
      <c r="BG139" s="23" t="s">
        <v>1821</v>
      </c>
      <c r="BH139" s="23" t="s">
        <v>2687</v>
      </c>
      <c r="BI139" s="23" t="b">
        <v>1</v>
      </c>
      <c r="BJ139" s="23">
        <v>0.85</v>
      </c>
      <c r="BK139" s="23" t="b">
        <v>0</v>
      </c>
      <c r="BL139" s="23" t="b">
        <v>0</v>
      </c>
      <c r="BM139" s="23" t="b">
        <v>1</v>
      </c>
      <c r="BN139" s="23" t="b">
        <v>1</v>
      </c>
      <c r="BO139" s="23" t="b">
        <v>1</v>
      </c>
      <c r="BP139" s="23" t="b">
        <v>1</v>
      </c>
      <c r="BQ139" s="23" t="b">
        <v>1</v>
      </c>
      <c r="BR139" s="23" t="b">
        <v>1</v>
      </c>
      <c r="BS139" s="23" t="b">
        <v>1</v>
      </c>
      <c r="BT139" s="23" t="b">
        <v>1</v>
      </c>
      <c r="BU139" s="23" t="b">
        <v>1</v>
      </c>
    </row>
    <row r="140" ht="15.75" customHeight="1">
      <c r="A140" s="23" t="s">
        <v>1431</v>
      </c>
      <c r="B140" s="23" t="s">
        <v>2658</v>
      </c>
      <c r="C140" s="23" t="b">
        <v>1</v>
      </c>
      <c r="D140" s="23">
        <v>0.7</v>
      </c>
      <c r="E140" s="23" t="b">
        <f t="shared" si="1"/>
        <v>1</v>
      </c>
      <c r="F140" s="23" t="b">
        <v>1</v>
      </c>
      <c r="G140" s="23" t="b">
        <f t="shared" si="2"/>
        <v>1</v>
      </c>
      <c r="H140" s="23" t="b">
        <v>1</v>
      </c>
      <c r="I140" s="23" t="b">
        <f t="shared" si="3"/>
        <v>1</v>
      </c>
      <c r="J140" s="23" t="b">
        <v>1</v>
      </c>
      <c r="K140" s="23" t="b">
        <f t="shared" si="4"/>
        <v>1</v>
      </c>
      <c r="L140" s="23" t="b">
        <v>1</v>
      </c>
      <c r="M140" s="23" t="b">
        <f t="shared" si="5"/>
        <v>1</v>
      </c>
      <c r="N140" s="23" t="b">
        <v>1</v>
      </c>
      <c r="O140" s="23" t="b">
        <f t="shared" si="6"/>
        <v>1</v>
      </c>
      <c r="P140" s="23" t="b">
        <v>1</v>
      </c>
      <c r="Q140" s="23" t="b">
        <f t="shared" si="7"/>
        <v>1</v>
      </c>
      <c r="R140" s="23" t="b">
        <v>1</v>
      </c>
      <c r="S140" s="23" t="b">
        <f t="shared" si="8"/>
        <v>1</v>
      </c>
      <c r="T140" s="23" t="b">
        <v>1</v>
      </c>
      <c r="U140" s="23" t="b">
        <f t="shared" si="9"/>
        <v>1</v>
      </c>
      <c r="V140" s="23" t="b">
        <v>1</v>
      </c>
      <c r="W140" s="23" t="b">
        <f t="shared" si="10"/>
        <v>0</v>
      </c>
      <c r="X140" s="23" t="b">
        <v>0</v>
      </c>
      <c r="Y140" s="23" t="b">
        <f t="shared" si="11"/>
        <v>0</v>
      </c>
      <c r="Z140" s="23" t="b">
        <v>0</v>
      </c>
      <c r="AA140" s="23" t="b">
        <f t="shared" si="12"/>
        <v>0</v>
      </c>
      <c r="AB140" s="23" t="b">
        <v>0</v>
      </c>
      <c r="AC140" s="23" t="b">
        <f t="shared" si="13"/>
        <v>0</v>
      </c>
      <c r="AD140" s="23" t="b">
        <v>0</v>
      </c>
      <c r="AE140" s="23" t="b">
        <f t="shared" si="14"/>
        <v>0</v>
      </c>
      <c r="AF140" s="23" t="b">
        <v>0</v>
      </c>
      <c r="BG140" s="23" t="s">
        <v>1837</v>
      </c>
      <c r="BH140" s="23" t="s">
        <v>2688</v>
      </c>
      <c r="BI140" s="23" t="b">
        <v>1</v>
      </c>
      <c r="BJ140" s="23">
        <v>0.97</v>
      </c>
      <c r="BK140" s="23" t="b">
        <v>1</v>
      </c>
      <c r="BL140" s="23" t="b">
        <v>1</v>
      </c>
      <c r="BM140" s="23" t="b">
        <v>1</v>
      </c>
      <c r="BN140" s="23" t="b">
        <v>1</v>
      </c>
      <c r="BO140" s="23" t="b">
        <v>1</v>
      </c>
      <c r="BP140" s="23" t="b">
        <v>1</v>
      </c>
      <c r="BQ140" s="23" t="b">
        <v>1</v>
      </c>
      <c r="BR140" s="23" t="b">
        <v>1</v>
      </c>
      <c r="BS140" s="23" t="b">
        <v>1</v>
      </c>
      <c r="BT140" s="23" t="b">
        <v>1</v>
      </c>
      <c r="BU140" s="23" t="b">
        <v>1</v>
      </c>
    </row>
    <row r="141" ht="15.75" customHeight="1">
      <c r="A141" s="23" t="s">
        <v>1436</v>
      </c>
      <c r="B141" s="23" t="s">
        <v>2548</v>
      </c>
      <c r="C141" s="23" t="b">
        <v>1</v>
      </c>
      <c r="D141" s="23">
        <v>0.56</v>
      </c>
      <c r="E141" s="23" t="b">
        <f t="shared" si="1"/>
        <v>1</v>
      </c>
      <c r="F141" s="23" t="b">
        <v>1</v>
      </c>
      <c r="G141" s="23" t="b">
        <f t="shared" si="2"/>
        <v>1</v>
      </c>
      <c r="H141" s="23" t="b">
        <v>1</v>
      </c>
      <c r="I141" s="23" t="b">
        <f t="shared" si="3"/>
        <v>1</v>
      </c>
      <c r="J141" s="23" t="b">
        <v>1</v>
      </c>
      <c r="K141" s="23" t="b">
        <f t="shared" si="4"/>
        <v>1</v>
      </c>
      <c r="L141" s="23" t="b">
        <v>1</v>
      </c>
      <c r="M141" s="23" t="b">
        <f t="shared" si="5"/>
        <v>1</v>
      </c>
      <c r="N141" s="23" t="b">
        <v>1</v>
      </c>
      <c r="O141" s="23" t="b">
        <f t="shared" si="6"/>
        <v>1</v>
      </c>
      <c r="P141" s="23" t="b">
        <v>1</v>
      </c>
      <c r="Q141" s="23" t="b">
        <f t="shared" si="7"/>
        <v>0</v>
      </c>
      <c r="R141" s="23" t="b">
        <v>0</v>
      </c>
      <c r="S141" s="23" t="b">
        <f t="shared" si="8"/>
        <v>0</v>
      </c>
      <c r="T141" s="23" t="b">
        <v>0</v>
      </c>
      <c r="U141" s="23" t="b">
        <f t="shared" si="9"/>
        <v>0</v>
      </c>
      <c r="V141" s="23" t="b">
        <v>0</v>
      </c>
      <c r="W141" s="23" t="b">
        <f t="shared" si="10"/>
        <v>0</v>
      </c>
      <c r="X141" s="23" t="b">
        <v>0</v>
      </c>
      <c r="Y141" s="23" t="b">
        <f t="shared" si="11"/>
        <v>0</v>
      </c>
      <c r="Z141" s="23" t="b">
        <v>0</v>
      </c>
      <c r="AA141" s="23" t="b">
        <f t="shared" si="12"/>
        <v>0</v>
      </c>
      <c r="AB141" s="23" t="b">
        <v>0</v>
      </c>
      <c r="AC141" s="23" t="b">
        <f t="shared" si="13"/>
        <v>0</v>
      </c>
      <c r="AD141" s="23" t="b">
        <v>0</v>
      </c>
      <c r="AE141" s="23" t="b">
        <f t="shared" si="14"/>
        <v>0</v>
      </c>
      <c r="AF141" s="23" t="b">
        <v>0</v>
      </c>
      <c r="BG141" s="23" t="s">
        <v>1845</v>
      </c>
      <c r="BH141" s="23" t="s">
        <v>2689</v>
      </c>
      <c r="BI141" s="23" t="b">
        <v>1</v>
      </c>
      <c r="BJ141" s="23">
        <v>0.97</v>
      </c>
      <c r="BK141" s="23" t="b">
        <v>1</v>
      </c>
      <c r="BL141" s="23" t="b">
        <v>1</v>
      </c>
      <c r="BM141" s="23" t="b">
        <v>1</v>
      </c>
      <c r="BN141" s="23" t="b">
        <v>1</v>
      </c>
      <c r="BO141" s="23" t="b">
        <v>1</v>
      </c>
      <c r="BP141" s="23" t="b">
        <v>1</v>
      </c>
      <c r="BQ141" s="23" t="b">
        <v>1</v>
      </c>
      <c r="BR141" s="23" t="b">
        <v>1</v>
      </c>
      <c r="BS141" s="23" t="b">
        <v>1</v>
      </c>
      <c r="BT141" s="23" t="b">
        <v>1</v>
      </c>
      <c r="BU141" s="23" t="b">
        <v>1</v>
      </c>
    </row>
    <row r="142" ht="15.75" customHeight="1">
      <c r="A142" s="23" t="s">
        <v>1441</v>
      </c>
      <c r="B142" s="23" t="s">
        <v>2659</v>
      </c>
      <c r="C142" s="23" t="b">
        <v>1</v>
      </c>
      <c r="D142" s="23">
        <v>0.59</v>
      </c>
      <c r="E142" s="23" t="b">
        <f t="shared" si="1"/>
        <v>1</v>
      </c>
      <c r="F142" s="23" t="b">
        <v>1</v>
      </c>
      <c r="G142" s="23" t="b">
        <f t="shared" si="2"/>
        <v>1</v>
      </c>
      <c r="H142" s="23" t="b">
        <v>1</v>
      </c>
      <c r="I142" s="23" t="b">
        <f t="shared" si="3"/>
        <v>1</v>
      </c>
      <c r="J142" s="23" t="b">
        <v>1</v>
      </c>
      <c r="K142" s="23" t="b">
        <f t="shared" si="4"/>
        <v>1</v>
      </c>
      <c r="L142" s="23" t="b">
        <v>1</v>
      </c>
      <c r="M142" s="23" t="b">
        <f t="shared" si="5"/>
        <v>1</v>
      </c>
      <c r="N142" s="23" t="b">
        <v>1</v>
      </c>
      <c r="O142" s="23" t="b">
        <f t="shared" si="6"/>
        <v>1</v>
      </c>
      <c r="P142" s="23" t="b">
        <v>1</v>
      </c>
      <c r="Q142" s="23" t="b">
        <f t="shared" si="7"/>
        <v>0</v>
      </c>
      <c r="R142" s="23" t="b">
        <v>0</v>
      </c>
      <c r="S142" s="23" t="b">
        <f t="shared" si="8"/>
        <v>0</v>
      </c>
      <c r="T142" s="23" t="b">
        <v>0</v>
      </c>
      <c r="U142" s="23" t="b">
        <f t="shared" si="9"/>
        <v>0</v>
      </c>
      <c r="V142" s="23" t="b">
        <v>0</v>
      </c>
      <c r="W142" s="23" t="b">
        <f t="shared" si="10"/>
        <v>0</v>
      </c>
      <c r="X142" s="23" t="b">
        <v>0</v>
      </c>
      <c r="Y142" s="23" t="b">
        <f t="shared" si="11"/>
        <v>0</v>
      </c>
      <c r="Z142" s="23" t="b">
        <v>0</v>
      </c>
      <c r="AA142" s="23" t="b">
        <f t="shared" si="12"/>
        <v>0</v>
      </c>
      <c r="AB142" s="23" t="b">
        <v>0</v>
      </c>
      <c r="AC142" s="23" t="b">
        <f t="shared" si="13"/>
        <v>0</v>
      </c>
      <c r="AD142" s="23" t="b">
        <v>0</v>
      </c>
      <c r="AE142" s="23" t="b">
        <f t="shared" si="14"/>
        <v>0</v>
      </c>
      <c r="AF142" s="23" t="b">
        <v>0</v>
      </c>
      <c r="BG142" s="23" t="s">
        <v>1852</v>
      </c>
      <c r="BH142" s="23" t="s">
        <v>2690</v>
      </c>
      <c r="BI142" s="23" t="b">
        <v>1</v>
      </c>
      <c r="BJ142" s="23">
        <v>0.96</v>
      </c>
      <c r="BK142" s="23" t="b">
        <v>1</v>
      </c>
      <c r="BL142" s="23" t="b">
        <v>1</v>
      </c>
      <c r="BM142" s="23" t="b">
        <v>1</v>
      </c>
      <c r="BN142" s="23" t="b">
        <v>1</v>
      </c>
      <c r="BO142" s="23" t="b">
        <v>1</v>
      </c>
      <c r="BP142" s="23" t="b">
        <v>1</v>
      </c>
      <c r="BQ142" s="23" t="b">
        <v>1</v>
      </c>
      <c r="BR142" s="23" t="b">
        <v>1</v>
      </c>
      <c r="BS142" s="23" t="b">
        <v>1</v>
      </c>
      <c r="BT142" s="23" t="b">
        <v>1</v>
      </c>
      <c r="BU142" s="23" t="b">
        <v>1</v>
      </c>
    </row>
    <row r="143" ht="15.75" customHeight="1">
      <c r="A143" s="23" t="s">
        <v>1446</v>
      </c>
      <c r="B143" s="23" t="s">
        <v>2550</v>
      </c>
      <c r="C143" s="23" t="b">
        <v>1</v>
      </c>
      <c r="D143" s="23">
        <v>0.6</v>
      </c>
      <c r="E143" s="23" t="b">
        <f t="shared" si="1"/>
        <v>1</v>
      </c>
      <c r="F143" s="23" t="b">
        <v>1</v>
      </c>
      <c r="G143" s="23" t="b">
        <f t="shared" si="2"/>
        <v>1</v>
      </c>
      <c r="H143" s="23" t="b">
        <v>1</v>
      </c>
      <c r="I143" s="23" t="b">
        <f t="shared" si="3"/>
        <v>1</v>
      </c>
      <c r="J143" s="23" t="b">
        <v>1</v>
      </c>
      <c r="K143" s="23" t="b">
        <f t="shared" si="4"/>
        <v>1</v>
      </c>
      <c r="L143" s="23" t="b">
        <v>1</v>
      </c>
      <c r="M143" s="23" t="b">
        <f t="shared" si="5"/>
        <v>1</v>
      </c>
      <c r="N143" s="23" t="b">
        <v>1</v>
      </c>
      <c r="O143" s="23" t="b">
        <f t="shared" si="6"/>
        <v>1</v>
      </c>
      <c r="P143" s="23" t="b">
        <v>1</v>
      </c>
      <c r="Q143" s="23" t="b">
        <f t="shared" si="7"/>
        <v>1</v>
      </c>
      <c r="R143" s="23" t="b">
        <v>1</v>
      </c>
      <c r="S143" s="23" t="b">
        <f t="shared" si="8"/>
        <v>0</v>
      </c>
      <c r="T143" s="23" t="b">
        <v>0</v>
      </c>
      <c r="U143" s="23" t="b">
        <f t="shared" si="9"/>
        <v>0</v>
      </c>
      <c r="V143" s="23" t="b">
        <v>0</v>
      </c>
      <c r="W143" s="23" t="b">
        <f t="shared" si="10"/>
        <v>0</v>
      </c>
      <c r="X143" s="23" t="b">
        <v>0</v>
      </c>
      <c r="Y143" s="23" t="b">
        <f t="shared" si="11"/>
        <v>0</v>
      </c>
      <c r="Z143" s="23" t="b">
        <v>0</v>
      </c>
      <c r="AA143" s="23" t="b">
        <f t="shared" si="12"/>
        <v>0</v>
      </c>
      <c r="AB143" s="23" t="b">
        <v>0</v>
      </c>
      <c r="AC143" s="23" t="b">
        <f t="shared" si="13"/>
        <v>0</v>
      </c>
      <c r="AD143" s="23" t="b">
        <v>0</v>
      </c>
      <c r="AE143" s="23" t="b">
        <f t="shared" si="14"/>
        <v>0</v>
      </c>
      <c r="AF143" s="23" t="b">
        <v>0</v>
      </c>
      <c r="BG143" s="23" t="s">
        <v>1860</v>
      </c>
      <c r="BH143" s="23" t="s">
        <v>2556</v>
      </c>
      <c r="BI143" s="23" t="b">
        <v>1</v>
      </c>
      <c r="BJ143" s="23">
        <v>0.35</v>
      </c>
      <c r="BK143" s="23" t="b">
        <v>0</v>
      </c>
      <c r="BL143" s="23" t="b">
        <v>0</v>
      </c>
      <c r="BM143" s="23" t="b">
        <v>0</v>
      </c>
      <c r="BN143" s="23" t="b">
        <v>0</v>
      </c>
      <c r="BO143" s="23" t="b">
        <v>0</v>
      </c>
      <c r="BP143" s="23" t="b">
        <v>0</v>
      </c>
      <c r="BQ143" s="23" t="b">
        <v>0</v>
      </c>
      <c r="BR143" s="23" t="b">
        <v>0</v>
      </c>
      <c r="BS143" s="23" t="b">
        <v>0</v>
      </c>
      <c r="BT143" s="23" t="b">
        <v>0</v>
      </c>
      <c r="BU143" s="23" t="b">
        <v>0</v>
      </c>
    </row>
    <row r="144" ht="15.75" customHeight="1">
      <c r="A144" s="23" t="s">
        <v>1461</v>
      </c>
      <c r="B144" s="23" t="s">
        <v>2660</v>
      </c>
      <c r="C144" s="23" t="b">
        <v>1</v>
      </c>
      <c r="D144" s="23">
        <v>0.54</v>
      </c>
      <c r="E144" s="23" t="b">
        <f t="shared" si="1"/>
        <v>1</v>
      </c>
      <c r="F144" s="23" t="b">
        <v>1</v>
      </c>
      <c r="G144" s="23" t="b">
        <f t="shared" si="2"/>
        <v>1</v>
      </c>
      <c r="H144" s="23" t="b">
        <v>1</v>
      </c>
      <c r="I144" s="23" t="b">
        <f t="shared" si="3"/>
        <v>1</v>
      </c>
      <c r="J144" s="23" t="b">
        <v>1</v>
      </c>
      <c r="K144" s="23" t="b">
        <f t="shared" si="4"/>
        <v>1</v>
      </c>
      <c r="L144" s="23" t="b">
        <v>1</v>
      </c>
      <c r="M144" s="23" t="b">
        <f t="shared" si="5"/>
        <v>1</v>
      </c>
      <c r="N144" s="23" t="b">
        <v>1</v>
      </c>
      <c r="O144" s="23" t="b">
        <f t="shared" si="6"/>
        <v>0</v>
      </c>
      <c r="P144" s="23" t="b">
        <v>0</v>
      </c>
      <c r="Q144" s="23" t="b">
        <f t="shared" si="7"/>
        <v>0</v>
      </c>
      <c r="R144" s="23" t="b">
        <v>0</v>
      </c>
      <c r="S144" s="23" t="b">
        <f t="shared" si="8"/>
        <v>0</v>
      </c>
      <c r="T144" s="23" t="b">
        <v>0</v>
      </c>
      <c r="U144" s="23" t="b">
        <f t="shared" si="9"/>
        <v>0</v>
      </c>
      <c r="V144" s="23" t="b">
        <v>0</v>
      </c>
      <c r="W144" s="23" t="b">
        <f t="shared" si="10"/>
        <v>0</v>
      </c>
      <c r="X144" s="23" t="b">
        <v>0</v>
      </c>
      <c r="Y144" s="23" t="b">
        <f t="shared" si="11"/>
        <v>0</v>
      </c>
      <c r="Z144" s="23" t="b">
        <v>0</v>
      </c>
      <c r="AA144" s="23" t="b">
        <f t="shared" si="12"/>
        <v>0</v>
      </c>
      <c r="AB144" s="23" t="b">
        <v>0</v>
      </c>
      <c r="AC144" s="23" t="b">
        <f t="shared" si="13"/>
        <v>0</v>
      </c>
      <c r="AD144" s="23" t="b">
        <v>0</v>
      </c>
      <c r="AE144" s="23" t="b">
        <f t="shared" si="14"/>
        <v>0</v>
      </c>
      <c r="AF144" s="23" t="b">
        <v>0</v>
      </c>
      <c r="BG144" s="23" t="s">
        <v>1876</v>
      </c>
      <c r="BH144" s="23" t="s">
        <v>2691</v>
      </c>
      <c r="BI144" s="23" t="b">
        <v>1</v>
      </c>
      <c r="BJ144" s="23">
        <v>0.86</v>
      </c>
      <c r="BK144" s="23" t="b">
        <v>0</v>
      </c>
      <c r="BL144" s="23" t="b">
        <v>0</v>
      </c>
      <c r="BM144" s="23" t="b">
        <v>1</v>
      </c>
      <c r="BN144" s="23" t="b">
        <v>1</v>
      </c>
      <c r="BO144" s="23" t="b">
        <v>1</v>
      </c>
      <c r="BP144" s="23" t="b">
        <v>1</v>
      </c>
      <c r="BQ144" s="23" t="b">
        <v>1</v>
      </c>
      <c r="BR144" s="23" t="b">
        <v>1</v>
      </c>
      <c r="BS144" s="23" t="b">
        <v>1</v>
      </c>
      <c r="BT144" s="23" t="b">
        <v>1</v>
      </c>
      <c r="BU144" s="23" t="b">
        <v>1</v>
      </c>
    </row>
    <row r="145" ht="15.75" customHeight="1">
      <c r="A145" s="23" t="s">
        <v>1469</v>
      </c>
      <c r="B145" s="23" t="s">
        <v>2661</v>
      </c>
      <c r="C145" s="23" t="b">
        <v>0</v>
      </c>
      <c r="D145" s="23">
        <v>0.27</v>
      </c>
      <c r="E145" s="23" t="b">
        <f t="shared" si="1"/>
        <v>0</v>
      </c>
      <c r="F145" s="23" t="b">
        <v>1</v>
      </c>
      <c r="G145" s="23" t="b">
        <f t="shared" si="2"/>
        <v>0</v>
      </c>
      <c r="H145" s="23" t="b">
        <v>1</v>
      </c>
      <c r="I145" s="23" t="b">
        <f t="shared" si="3"/>
        <v>0</v>
      </c>
      <c r="J145" s="23" t="b">
        <v>1</v>
      </c>
      <c r="K145" s="23" t="b">
        <f t="shared" si="4"/>
        <v>0</v>
      </c>
      <c r="L145" s="23" t="b">
        <v>1</v>
      </c>
      <c r="M145" s="23" t="b">
        <f t="shared" si="5"/>
        <v>0</v>
      </c>
      <c r="N145" s="23" t="b">
        <v>1</v>
      </c>
      <c r="O145" s="23" t="b">
        <f t="shared" si="6"/>
        <v>0</v>
      </c>
      <c r="P145" s="23" t="b">
        <v>1</v>
      </c>
      <c r="Q145" s="23" t="b">
        <f t="shared" si="7"/>
        <v>0</v>
      </c>
      <c r="R145" s="23" t="b">
        <v>1</v>
      </c>
      <c r="S145" s="23" t="b">
        <f t="shared" si="8"/>
        <v>0</v>
      </c>
      <c r="T145" s="23" t="b">
        <v>1</v>
      </c>
      <c r="U145" s="23" t="b">
        <f t="shared" si="9"/>
        <v>0</v>
      </c>
      <c r="V145" s="23" t="b">
        <v>1</v>
      </c>
      <c r="W145" s="23" t="b">
        <f t="shared" si="10"/>
        <v>0</v>
      </c>
      <c r="X145" s="23" t="b">
        <v>1</v>
      </c>
      <c r="Y145" s="23" t="b">
        <f t="shared" si="11"/>
        <v>0</v>
      </c>
      <c r="Z145" s="23" t="b">
        <v>1</v>
      </c>
      <c r="AA145" s="23" t="b">
        <f t="shared" si="12"/>
        <v>0</v>
      </c>
      <c r="AB145" s="23" t="b">
        <v>1</v>
      </c>
      <c r="AC145" s="23" t="b">
        <f t="shared" si="13"/>
        <v>0</v>
      </c>
      <c r="AD145" s="23" t="b">
        <v>1</v>
      </c>
      <c r="AE145" s="23" t="b">
        <f t="shared" si="14"/>
        <v>0</v>
      </c>
      <c r="AF145" s="23" t="b">
        <v>1</v>
      </c>
      <c r="BG145" s="23" t="s">
        <v>1884</v>
      </c>
      <c r="BH145" s="23" t="s">
        <v>2692</v>
      </c>
      <c r="BI145" s="23" t="b">
        <v>1</v>
      </c>
      <c r="BJ145" s="23">
        <v>0.38</v>
      </c>
      <c r="BK145" s="23" t="b">
        <v>0</v>
      </c>
      <c r="BL145" s="23" t="b">
        <v>0</v>
      </c>
      <c r="BM145" s="23" t="b">
        <v>0</v>
      </c>
      <c r="BN145" s="23" t="b">
        <v>0</v>
      </c>
      <c r="BO145" s="23" t="b">
        <v>0</v>
      </c>
      <c r="BP145" s="23" t="b">
        <v>0</v>
      </c>
      <c r="BQ145" s="23" t="b">
        <v>0</v>
      </c>
      <c r="BR145" s="23" t="b">
        <v>0</v>
      </c>
      <c r="BS145" s="23" t="b">
        <v>0</v>
      </c>
      <c r="BT145" s="23" t="b">
        <v>0</v>
      </c>
      <c r="BU145" s="23" t="b">
        <v>0</v>
      </c>
    </row>
    <row r="146" ht="15.75" customHeight="1">
      <c r="A146" s="23" t="s">
        <v>1475</v>
      </c>
      <c r="B146" s="23" t="s">
        <v>2662</v>
      </c>
      <c r="C146" s="23" t="b">
        <v>0</v>
      </c>
      <c r="D146" s="23">
        <v>0.27</v>
      </c>
      <c r="E146" s="23" t="b">
        <f t="shared" si="1"/>
        <v>0</v>
      </c>
      <c r="F146" s="23" t="b">
        <v>1</v>
      </c>
      <c r="G146" s="23" t="b">
        <f t="shared" si="2"/>
        <v>0</v>
      </c>
      <c r="H146" s="23" t="b">
        <v>1</v>
      </c>
      <c r="I146" s="23" t="b">
        <f t="shared" si="3"/>
        <v>0</v>
      </c>
      <c r="J146" s="23" t="b">
        <v>1</v>
      </c>
      <c r="K146" s="23" t="b">
        <f t="shared" si="4"/>
        <v>0</v>
      </c>
      <c r="L146" s="23" t="b">
        <v>1</v>
      </c>
      <c r="M146" s="23" t="b">
        <f t="shared" si="5"/>
        <v>0</v>
      </c>
      <c r="N146" s="23" t="b">
        <v>1</v>
      </c>
      <c r="O146" s="23" t="b">
        <f t="shared" si="6"/>
        <v>0</v>
      </c>
      <c r="P146" s="23" t="b">
        <v>1</v>
      </c>
      <c r="Q146" s="23" t="b">
        <f t="shared" si="7"/>
        <v>0</v>
      </c>
      <c r="R146" s="23" t="b">
        <v>1</v>
      </c>
      <c r="S146" s="23" t="b">
        <f t="shared" si="8"/>
        <v>0</v>
      </c>
      <c r="T146" s="23" t="b">
        <v>1</v>
      </c>
      <c r="U146" s="23" t="b">
        <f t="shared" si="9"/>
        <v>0</v>
      </c>
      <c r="V146" s="23" t="b">
        <v>1</v>
      </c>
      <c r="W146" s="23" t="b">
        <f t="shared" si="10"/>
        <v>0</v>
      </c>
      <c r="X146" s="23" t="b">
        <v>1</v>
      </c>
      <c r="Y146" s="23" t="b">
        <f t="shared" si="11"/>
        <v>0</v>
      </c>
      <c r="Z146" s="23" t="b">
        <v>1</v>
      </c>
      <c r="AA146" s="23" t="b">
        <f t="shared" si="12"/>
        <v>0</v>
      </c>
      <c r="AB146" s="23" t="b">
        <v>1</v>
      </c>
      <c r="AC146" s="23" t="b">
        <f t="shared" si="13"/>
        <v>0</v>
      </c>
      <c r="AD146" s="23" t="b">
        <v>1</v>
      </c>
      <c r="AE146" s="23" t="b">
        <f t="shared" si="14"/>
        <v>0</v>
      </c>
      <c r="AF146" s="23" t="b">
        <v>1</v>
      </c>
      <c r="BG146" s="23" t="s">
        <v>1892</v>
      </c>
      <c r="BH146" s="23" t="s">
        <v>2693</v>
      </c>
      <c r="BI146" s="23" t="b">
        <v>1</v>
      </c>
      <c r="BJ146" s="23">
        <v>0.12</v>
      </c>
      <c r="BK146" s="23" t="b">
        <v>0</v>
      </c>
      <c r="BL146" s="23" t="b">
        <v>0</v>
      </c>
      <c r="BM146" s="23" t="b">
        <v>0</v>
      </c>
      <c r="BN146" s="23" t="b">
        <v>0</v>
      </c>
      <c r="BO146" s="23" t="b">
        <v>0</v>
      </c>
      <c r="BP146" s="23" t="b">
        <v>0</v>
      </c>
      <c r="BQ146" s="23" t="b">
        <v>0</v>
      </c>
      <c r="BR146" s="23" t="b">
        <v>0</v>
      </c>
      <c r="BS146" s="23" t="b">
        <v>0</v>
      </c>
      <c r="BT146" s="23" t="b">
        <v>0</v>
      </c>
      <c r="BU146" s="23" t="b">
        <v>0</v>
      </c>
    </row>
    <row r="147" ht="15.75" customHeight="1">
      <c r="A147" s="23" t="s">
        <v>1482</v>
      </c>
      <c r="B147" s="23" t="s">
        <v>2724</v>
      </c>
      <c r="C147" s="23" t="b">
        <v>1</v>
      </c>
      <c r="D147" s="23">
        <v>0.26</v>
      </c>
      <c r="E147" s="23" t="b">
        <f t="shared" si="1"/>
        <v>0</v>
      </c>
      <c r="F147" s="23" t="b">
        <v>0</v>
      </c>
      <c r="G147" s="23" t="b">
        <f t="shared" si="2"/>
        <v>0</v>
      </c>
      <c r="H147" s="23" t="b">
        <v>0</v>
      </c>
      <c r="I147" s="23" t="b">
        <f t="shared" si="3"/>
        <v>0</v>
      </c>
      <c r="J147" s="23" t="b">
        <v>0</v>
      </c>
      <c r="K147" s="23" t="b">
        <f t="shared" si="4"/>
        <v>0</v>
      </c>
      <c r="L147" s="23" t="b">
        <v>0</v>
      </c>
      <c r="M147" s="23" t="b">
        <f t="shared" si="5"/>
        <v>0</v>
      </c>
      <c r="N147" s="23" t="b">
        <v>0</v>
      </c>
      <c r="O147" s="23" t="b">
        <f t="shared" si="6"/>
        <v>0</v>
      </c>
      <c r="P147" s="23" t="b">
        <v>0</v>
      </c>
      <c r="Q147" s="23" t="b">
        <f t="shared" si="7"/>
        <v>0</v>
      </c>
      <c r="R147" s="23" t="b">
        <v>0</v>
      </c>
      <c r="S147" s="23" t="b">
        <f t="shared" si="8"/>
        <v>0</v>
      </c>
      <c r="T147" s="23" t="b">
        <v>0</v>
      </c>
      <c r="U147" s="23" t="b">
        <f t="shared" si="9"/>
        <v>0</v>
      </c>
      <c r="V147" s="23" t="b">
        <v>0</v>
      </c>
      <c r="W147" s="23" t="b">
        <f t="shared" si="10"/>
        <v>0</v>
      </c>
      <c r="X147" s="23" t="b">
        <v>0</v>
      </c>
      <c r="Y147" s="23" t="b">
        <f t="shared" si="11"/>
        <v>0</v>
      </c>
      <c r="Z147" s="23" t="b">
        <v>0</v>
      </c>
      <c r="AA147" s="23" t="b">
        <f t="shared" si="12"/>
        <v>0</v>
      </c>
      <c r="AB147" s="23" t="b">
        <v>0</v>
      </c>
      <c r="AC147" s="23" t="b">
        <f t="shared" si="13"/>
        <v>0</v>
      </c>
      <c r="AD147" s="23" t="b">
        <v>0</v>
      </c>
      <c r="AE147" s="23" t="b">
        <f t="shared" si="14"/>
        <v>0</v>
      </c>
      <c r="AF147" s="23" t="b">
        <v>0</v>
      </c>
      <c r="BG147" s="23" t="s">
        <v>1957</v>
      </c>
      <c r="BH147" s="23" t="s">
        <v>2558</v>
      </c>
      <c r="BI147" s="23" t="b">
        <v>1</v>
      </c>
      <c r="BJ147" s="23">
        <v>0.8</v>
      </c>
      <c r="BK147" s="23" t="b">
        <v>0</v>
      </c>
      <c r="BL147" s="23" t="b">
        <v>0</v>
      </c>
      <c r="BM147" s="23" t="b">
        <v>0</v>
      </c>
      <c r="BN147" s="23" t="b">
        <v>1</v>
      </c>
      <c r="BO147" s="23" t="b">
        <v>1</v>
      </c>
      <c r="BP147" s="23" t="b">
        <v>1</v>
      </c>
      <c r="BQ147" s="23" t="b">
        <v>1</v>
      </c>
      <c r="BR147" s="23" t="b">
        <v>1</v>
      </c>
      <c r="BS147" s="23" t="b">
        <v>1</v>
      </c>
      <c r="BT147" s="23" t="b">
        <v>1</v>
      </c>
      <c r="BU147" s="23" t="b">
        <v>1</v>
      </c>
    </row>
    <row r="148" ht="15.75" customHeight="1">
      <c r="A148" s="23" t="s">
        <v>1490</v>
      </c>
      <c r="B148" s="23" t="s">
        <v>2663</v>
      </c>
      <c r="C148" s="23" t="b">
        <v>1</v>
      </c>
      <c r="D148" s="23">
        <v>0.67</v>
      </c>
      <c r="E148" s="23" t="b">
        <f t="shared" si="1"/>
        <v>1</v>
      </c>
      <c r="F148" s="23" t="b">
        <v>1</v>
      </c>
      <c r="G148" s="23" t="b">
        <f t="shared" si="2"/>
        <v>1</v>
      </c>
      <c r="H148" s="23" t="b">
        <v>1</v>
      </c>
      <c r="I148" s="23" t="b">
        <f t="shared" si="3"/>
        <v>1</v>
      </c>
      <c r="J148" s="23" t="b">
        <v>1</v>
      </c>
      <c r="K148" s="23" t="b">
        <f t="shared" si="4"/>
        <v>1</v>
      </c>
      <c r="L148" s="23" t="b">
        <v>1</v>
      </c>
      <c r="M148" s="23" t="b">
        <f t="shared" si="5"/>
        <v>1</v>
      </c>
      <c r="N148" s="23" t="b">
        <v>1</v>
      </c>
      <c r="O148" s="23" t="b">
        <f t="shared" si="6"/>
        <v>1</v>
      </c>
      <c r="P148" s="23" t="b">
        <v>1</v>
      </c>
      <c r="Q148" s="23" t="b">
        <f t="shared" si="7"/>
        <v>1</v>
      </c>
      <c r="R148" s="23" t="b">
        <v>1</v>
      </c>
      <c r="S148" s="23" t="b">
        <f t="shared" si="8"/>
        <v>1</v>
      </c>
      <c r="T148" s="23" t="b">
        <v>1</v>
      </c>
      <c r="U148" s="23" t="b">
        <f t="shared" si="9"/>
        <v>0</v>
      </c>
      <c r="V148" s="23" t="b">
        <v>0</v>
      </c>
      <c r="W148" s="23" t="b">
        <f t="shared" si="10"/>
        <v>0</v>
      </c>
      <c r="X148" s="23" t="b">
        <v>0</v>
      </c>
      <c r="Y148" s="23" t="b">
        <f t="shared" si="11"/>
        <v>0</v>
      </c>
      <c r="Z148" s="23" t="b">
        <v>0</v>
      </c>
      <c r="AA148" s="23" t="b">
        <f t="shared" si="12"/>
        <v>0</v>
      </c>
      <c r="AB148" s="23" t="b">
        <v>0</v>
      </c>
      <c r="AC148" s="23" t="b">
        <f t="shared" si="13"/>
        <v>0</v>
      </c>
      <c r="AD148" s="23" t="b">
        <v>0</v>
      </c>
      <c r="AE148" s="23" t="b">
        <f t="shared" si="14"/>
        <v>0</v>
      </c>
      <c r="AF148" s="23" t="b">
        <v>0</v>
      </c>
      <c r="BG148" s="23" t="s">
        <v>1965</v>
      </c>
      <c r="BH148" s="23" t="s">
        <v>2560</v>
      </c>
      <c r="BI148" s="23" t="b">
        <v>1</v>
      </c>
      <c r="BJ148" s="23">
        <v>0.84</v>
      </c>
      <c r="BK148" s="23" t="b">
        <v>0</v>
      </c>
      <c r="BL148" s="23" t="b">
        <v>0</v>
      </c>
      <c r="BM148" s="23" t="b">
        <v>0</v>
      </c>
      <c r="BN148" s="23" t="b">
        <v>1</v>
      </c>
      <c r="BO148" s="23" t="b">
        <v>1</v>
      </c>
      <c r="BP148" s="23" t="b">
        <v>1</v>
      </c>
      <c r="BQ148" s="23" t="b">
        <v>1</v>
      </c>
      <c r="BR148" s="23" t="b">
        <v>1</v>
      </c>
      <c r="BS148" s="23" t="b">
        <v>1</v>
      </c>
      <c r="BT148" s="23" t="b">
        <v>1</v>
      </c>
      <c r="BU148" s="23" t="b">
        <v>1</v>
      </c>
    </row>
    <row r="149" ht="15.75" customHeight="1">
      <c r="A149" s="23" t="s">
        <v>1497</v>
      </c>
      <c r="B149" s="23" t="s">
        <v>2664</v>
      </c>
      <c r="C149" s="23" t="b">
        <v>1</v>
      </c>
      <c r="D149" s="23">
        <v>0.87</v>
      </c>
      <c r="E149" s="23" t="b">
        <f t="shared" si="1"/>
        <v>1</v>
      </c>
      <c r="F149" s="23" t="b">
        <v>1</v>
      </c>
      <c r="G149" s="23" t="b">
        <f t="shared" si="2"/>
        <v>1</v>
      </c>
      <c r="H149" s="23" t="b">
        <v>1</v>
      </c>
      <c r="I149" s="23" t="b">
        <f t="shared" si="3"/>
        <v>1</v>
      </c>
      <c r="J149" s="23" t="b">
        <v>1</v>
      </c>
      <c r="K149" s="23" t="b">
        <f t="shared" si="4"/>
        <v>1</v>
      </c>
      <c r="L149" s="23" t="b">
        <v>1</v>
      </c>
      <c r="M149" s="23" t="b">
        <f t="shared" si="5"/>
        <v>1</v>
      </c>
      <c r="N149" s="23" t="b">
        <v>1</v>
      </c>
      <c r="O149" s="23" t="b">
        <f t="shared" si="6"/>
        <v>1</v>
      </c>
      <c r="P149" s="23" t="b">
        <v>1</v>
      </c>
      <c r="Q149" s="23" t="b">
        <f t="shared" si="7"/>
        <v>1</v>
      </c>
      <c r="R149" s="23" t="b">
        <v>1</v>
      </c>
      <c r="S149" s="23" t="b">
        <f t="shared" si="8"/>
        <v>1</v>
      </c>
      <c r="T149" s="23" t="b">
        <v>1</v>
      </c>
      <c r="U149" s="23" t="b">
        <f t="shared" si="9"/>
        <v>1</v>
      </c>
      <c r="V149" s="23" t="b">
        <v>1</v>
      </c>
      <c r="W149" s="23" t="b">
        <f t="shared" si="10"/>
        <v>1</v>
      </c>
      <c r="X149" s="23" t="b">
        <v>1</v>
      </c>
      <c r="Y149" s="23" t="b">
        <f t="shared" si="11"/>
        <v>1</v>
      </c>
      <c r="Z149" s="23" t="b">
        <v>1</v>
      </c>
      <c r="AA149" s="23" t="b">
        <f t="shared" si="12"/>
        <v>1</v>
      </c>
      <c r="AB149" s="23" t="b">
        <v>1</v>
      </c>
      <c r="AC149" s="23" t="b">
        <f t="shared" si="13"/>
        <v>0</v>
      </c>
      <c r="AD149" s="23" t="b">
        <v>0</v>
      </c>
      <c r="AE149" s="23" t="b">
        <f t="shared" si="14"/>
        <v>0</v>
      </c>
      <c r="AF149" s="23" t="b">
        <v>0</v>
      </c>
      <c r="BG149" s="23" t="s">
        <v>1978</v>
      </c>
      <c r="BH149" s="23" t="s">
        <v>2564</v>
      </c>
      <c r="BI149" s="23" t="b">
        <v>1</v>
      </c>
      <c r="BJ149" s="23">
        <v>0.59</v>
      </c>
      <c r="BK149" s="23" t="b">
        <v>0</v>
      </c>
      <c r="BL149" s="23" t="b">
        <v>0</v>
      </c>
      <c r="BM149" s="23" t="b">
        <v>0</v>
      </c>
      <c r="BN149" s="23" t="b">
        <v>0</v>
      </c>
      <c r="BO149" s="23" t="b">
        <v>0</v>
      </c>
      <c r="BP149" s="23" t="b">
        <v>0</v>
      </c>
      <c r="BQ149" s="23" t="b">
        <v>0</v>
      </c>
      <c r="BR149" s="23" t="b">
        <v>0</v>
      </c>
      <c r="BS149" s="23" t="b">
        <v>1</v>
      </c>
      <c r="BT149" s="23" t="b">
        <v>1</v>
      </c>
      <c r="BU149" s="23" t="b">
        <v>1</v>
      </c>
    </row>
    <row r="150" ht="15.75" customHeight="1">
      <c r="A150" s="23" t="s">
        <v>1503</v>
      </c>
      <c r="B150" s="23" t="s">
        <v>2665</v>
      </c>
      <c r="C150" s="23" t="b">
        <v>0</v>
      </c>
      <c r="D150" s="23">
        <v>0.59</v>
      </c>
      <c r="E150" s="23" t="b">
        <f t="shared" si="1"/>
        <v>1</v>
      </c>
      <c r="F150" s="23" t="b">
        <v>0</v>
      </c>
      <c r="G150" s="23" t="b">
        <f t="shared" si="2"/>
        <v>1</v>
      </c>
      <c r="H150" s="23" t="b">
        <v>0</v>
      </c>
      <c r="I150" s="23" t="b">
        <f t="shared" si="3"/>
        <v>1</v>
      </c>
      <c r="J150" s="23" t="b">
        <v>0</v>
      </c>
      <c r="K150" s="23" t="b">
        <f t="shared" si="4"/>
        <v>1</v>
      </c>
      <c r="L150" s="23" t="b">
        <v>0</v>
      </c>
      <c r="M150" s="23" t="b">
        <f t="shared" si="5"/>
        <v>1</v>
      </c>
      <c r="N150" s="23" t="b">
        <v>0</v>
      </c>
      <c r="O150" s="23" t="b">
        <f t="shared" si="6"/>
        <v>1</v>
      </c>
      <c r="P150" s="23" t="b">
        <v>0</v>
      </c>
      <c r="Q150" s="23" t="b">
        <f t="shared" si="7"/>
        <v>0</v>
      </c>
      <c r="R150" s="23" t="b">
        <v>1</v>
      </c>
      <c r="S150" s="23" t="b">
        <f t="shared" si="8"/>
        <v>0</v>
      </c>
      <c r="T150" s="23" t="b">
        <v>1</v>
      </c>
      <c r="U150" s="23" t="b">
        <f t="shared" si="9"/>
        <v>0</v>
      </c>
      <c r="V150" s="23" t="b">
        <v>1</v>
      </c>
      <c r="W150" s="23" t="b">
        <f t="shared" si="10"/>
        <v>0</v>
      </c>
      <c r="X150" s="23" t="b">
        <v>1</v>
      </c>
      <c r="Y150" s="23" t="b">
        <f t="shared" si="11"/>
        <v>0</v>
      </c>
      <c r="Z150" s="23" t="b">
        <v>1</v>
      </c>
      <c r="AA150" s="23" t="b">
        <f t="shared" si="12"/>
        <v>0</v>
      </c>
      <c r="AB150" s="23" t="b">
        <v>1</v>
      </c>
      <c r="AC150" s="23" t="b">
        <f t="shared" si="13"/>
        <v>0</v>
      </c>
      <c r="AD150" s="23" t="b">
        <v>1</v>
      </c>
      <c r="AE150" s="23" t="b">
        <f t="shared" si="14"/>
        <v>0</v>
      </c>
      <c r="AF150" s="23" t="b">
        <v>1</v>
      </c>
      <c r="BG150" s="23" t="s">
        <v>1994</v>
      </c>
      <c r="BH150" s="23" t="s">
        <v>2694</v>
      </c>
      <c r="BI150" s="23" t="b">
        <v>1</v>
      </c>
      <c r="BJ150" s="23">
        <v>0.57</v>
      </c>
      <c r="BK150" s="23" t="b">
        <v>0</v>
      </c>
      <c r="BL150" s="23" t="b">
        <v>0</v>
      </c>
      <c r="BM150" s="23" t="b">
        <v>0</v>
      </c>
      <c r="BN150" s="23" t="b">
        <v>0</v>
      </c>
      <c r="BO150" s="23" t="b">
        <v>0</v>
      </c>
      <c r="BP150" s="23" t="b">
        <v>0</v>
      </c>
      <c r="BQ150" s="23" t="b">
        <v>0</v>
      </c>
      <c r="BR150" s="23" t="b">
        <v>0</v>
      </c>
      <c r="BS150" s="23" t="b">
        <v>1</v>
      </c>
      <c r="BT150" s="23" t="b">
        <v>1</v>
      </c>
      <c r="BU150" s="23" t="b">
        <v>1</v>
      </c>
    </row>
    <row r="151" ht="15.75" customHeight="1">
      <c r="A151" s="23" t="s">
        <v>1511</v>
      </c>
      <c r="B151" s="23" t="s">
        <v>2666</v>
      </c>
      <c r="C151" s="23" t="b">
        <v>1</v>
      </c>
      <c r="D151" s="23">
        <v>0.59</v>
      </c>
      <c r="E151" s="23" t="b">
        <f t="shared" si="1"/>
        <v>1</v>
      </c>
      <c r="F151" s="23" t="b">
        <v>1</v>
      </c>
      <c r="G151" s="23" t="b">
        <f t="shared" si="2"/>
        <v>1</v>
      </c>
      <c r="H151" s="23" t="b">
        <v>1</v>
      </c>
      <c r="I151" s="23" t="b">
        <f t="shared" si="3"/>
        <v>1</v>
      </c>
      <c r="J151" s="23" t="b">
        <v>1</v>
      </c>
      <c r="K151" s="23" t="b">
        <f t="shared" si="4"/>
        <v>1</v>
      </c>
      <c r="L151" s="23" t="b">
        <v>1</v>
      </c>
      <c r="M151" s="23" t="b">
        <f t="shared" si="5"/>
        <v>1</v>
      </c>
      <c r="N151" s="23" t="b">
        <v>1</v>
      </c>
      <c r="O151" s="23" t="b">
        <f t="shared" si="6"/>
        <v>1</v>
      </c>
      <c r="P151" s="23" t="b">
        <v>1</v>
      </c>
      <c r="Q151" s="23" t="b">
        <f t="shared" si="7"/>
        <v>0</v>
      </c>
      <c r="R151" s="23" t="b">
        <v>0</v>
      </c>
      <c r="S151" s="23" t="b">
        <f t="shared" si="8"/>
        <v>0</v>
      </c>
      <c r="T151" s="23" t="b">
        <v>0</v>
      </c>
      <c r="U151" s="23" t="b">
        <f t="shared" si="9"/>
        <v>0</v>
      </c>
      <c r="V151" s="23" t="b">
        <v>0</v>
      </c>
      <c r="W151" s="23" t="b">
        <f t="shared" si="10"/>
        <v>0</v>
      </c>
      <c r="X151" s="23" t="b">
        <v>0</v>
      </c>
      <c r="Y151" s="23" t="b">
        <f t="shared" si="11"/>
        <v>0</v>
      </c>
      <c r="Z151" s="23" t="b">
        <v>0</v>
      </c>
      <c r="AA151" s="23" t="b">
        <f t="shared" si="12"/>
        <v>0</v>
      </c>
      <c r="AB151" s="23" t="b">
        <v>0</v>
      </c>
      <c r="AC151" s="23" t="b">
        <f t="shared" si="13"/>
        <v>0</v>
      </c>
      <c r="AD151" s="23" t="b">
        <v>0</v>
      </c>
      <c r="AE151" s="23" t="b">
        <f t="shared" si="14"/>
        <v>0</v>
      </c>
      <c r="AF151" s="23" t="b">
        <v>0</v>
      </c>
      <c r="BG151" s="23" t="s">
        <v>2000</v>
      </c>
      <c r="BH151" s="23" t="s">
        <v>2695</v>
      </c>
      <c r="BI151" s="23" t="b">
        <v>1</v>
      </c>
      <c r="BJ151" s="23">
        <v>0.57</v>
      </c>
      <c r="BK151" s="23" t="b">
        <v>0</v>
      </c>
      <c r="BL151" s="23" t="b">
        <v>0</v>
      </c>
      <c r="BM151" s="23" t="b">
        <v>0</v>
      </c>
      <c r="BN151" s="23" t="b">
        <v>0</v>
      </c>
      <c r="BO151" s="23" t="b">
        <v>0</v>
      </c>
      <c r="BP151" s="23" t="b">
        <v>0</v>
      </c>
      <c r="BQ151" s="23" t="b">
        <v>0</v>
      </c>
      <c r="BR151" s="23" t="b">
        <v>0</v>
      </c>
      <c r="BS151" s="23" t="b">
        <v>1</v>
      </c>
      <c r="BT151" s="23" t="b">
        <v>1</v>
      </c>
      <c r="BU151" s="23" t="b">
        <v>1</v>
      </c>
    </row>
    <row r="152" ht="15.75" customHeight="1">
      <c r="A152" s="23" t="s">
        <v>1519</v>
      </c>
      <c r="B152" s="23" t="s">
        <v>2667</v>
      </c>
      <c r="C152" s="23" t="b">
        <v>0</v>
      </c>
      <c r="D152" s="23">
        <v>0.94</v>
      </c>
      <c r="E152" s="23" t="b">
        <f t="shared" si="1"/>
        <v>1</v>
      </c>
      <c r="F152" s="23" t="b">
        <v>0</v>
      </c>
      <c r="G152" s="23" t="b">
        <f t="shared" si="2"/>
        <v>1</v>
      </c>
      <c r="H152" s="23" t="b">
        <v>0</v>
      </c>
      <c r="I152" s="23" t="b">
        <f t="shared" si="3"/>
        <v>1</v>
      </c>
      <c r="J152" s="23" t="b">
        <v>0</v>
      </c>
      <c r="K152" s="23" t="b">
        <f t="shared" si="4"/>
        <v>1</v>
      </c>
      <c r="L152" s="23" t="b">
        <v>0</v>
      </c>
      <c r="M152" s="23" t="b">
        <f t="shared" si="5"/>
        <v>1</v>
      </c>
      <c r="N152" s="23" t="b">
        <v>0</v>
      </c>
      <c r="O152" s="23" t="b">
        <f t="shared" si="6"/>
        <v>1</v>
      </c>
      <c r="P152" s="23" t="b">
        <v>0</v>
      </c>
      <c r="Q152" s="23" t="b">
        <f t="shared" si="7"/>
        <v>1</v>
      </c>
      <c r="R152" s="23" t="b">
        <v>0</v>
      </c>
      <c r="S152" s="23" t="b">
        <f t="shared" si="8"/>
        <v>1</v>
      </c>
      <c r="T152" s="23" t="b">
        <v>0</v>
      </c>
      <c r="U152" s="23" t="b">
        <f t="shared" si="9"/>
        <v>1</v>
      </c>
      <c r="V152" s="23" t="b">
        <v>0</v>
      </c>
      <c r="W152" s="23" t="b">
        <f t="shared" si="10"/>
        <v>1</v>
      </c>
      <c r="X152" s="23" t="b">
        <v>0</v>
      </c>
      <c r="Y152" s="23" t="b">
        <f t="shared" si="11"/>
        <v>1</v>
      </c>
      <c r="Z152" s="23" t="b">
        <v>0</v>
      </c>
      <c r="AA152" s="23" t="b">
        <f t="shared" si="12"/>
        <v>1</v>
      </c>
      <c r="AB152" s="23" t="b">
        <v>0</v>
      </c>
      <c r="AC152" s="23" t="b">
        <f t="shared" si="13"/>
        <v>1</v>
      </c>
      <c r="AD152" s="23" t="b">
        <v>0</v>
      </c>
      <c r="AE152" s="23" t="b">
        <f t="shared" si="14"/>
        <v>0</v>
      </c>
      <c r="AF152" s="23" t="b">
        <v>1</v>
      </c>
      <c r="BG152" s="23" t="s">
        <v>2006</v>
      </c>
      <c r="BH152" s="23" t="s">
        <v>2566</v>
      </c>
      <c r="BI152" s="23" t="b">
        <v>1</v>
      </c>
      <c r="BJ152" s="23">
        <v>0.74</v>
      </c>
      <c r="BK152" s="23" t="b">
        <v>0</v>
      </c>
      <c r="BL152" s="23" t="b">
        <v>0</v>
      </c>
      <c r="BM152" s="23" t="b">
        <v>0</v>
      </c>
      <c r="BN152" s="23" t="b">
        <v>0</v>
      </c>
      <c r="BO152" s="23" t="b">
        <v>0</v>
      </c>
      <c r="BP152" s="23" t="b">
        <v>1</v>
      </c>
      <c r="BQ152" s="23" t="b">
        <v>1</v>
      </c>
      <c r="BR152" s="23" t="b">
        <v>1</v>
      </c>
      <c r="BS152" s="23" t="b">
        <v>1</v>
      </c>
      <c r="BT152" s="23" t="b">
        <v>1</v>
      </c>
      <c r="BU152" s="23" t="b">
        <v>1</v>
      </c>
    </row>
    <row r="153" ht="15.75" customHeight="1">
      <c r="A153" s="23" t="s">
        <v>1535</v>
      </c>
      <c r="B153" s="23" t="s">
        <v>2668</v>
      </c>
      <c r="C153" s="23" t="b">
        <v>1</v>
      </c>
      <c r="D153" s="23">
        <v>0.68</v>
      </c>
      <c r="E153" s="23" t="b">
        <f t="shared" si="1"/>
        <v>1</v>
      </c>
      <c r="F153" s="23" t="b">
        <v>1</v>
      </c>
      <c r="G153" s="23" t="b">
        <f t="shared" si="2"/>
        <v>1</v>
      </c>
      <c r="H153" s="23" t="b">
        <v>1</v>
      </c>
      <c r="I153" s="23" t="b">
        <f t="shared" si="3"/>
        <v>1</v>
      </c>
      <c r="J153" s="23" t="b">
        <v>1</v>
      </c>
      <c r="K153" s="23" t="b">
        <f t="shared" si="4"/>
        <v>1</v>
      </c>
      <c r="L153" s="23" t="b">
        <v>1</v>
      </c>
      <c r="M153" s="23" t="b">
        <f t="shared" si="5"/>
        <v>1</v>
      </c>
      <c r="N153" s="23" t="b">
        <v>1</v>
      </c>
      <c r="O153" s="23" t="b">
        <f t="shared" si="6"/>
        <v>1</v>
      </c>
      <c r="P153" s="23" t="b">
        <v>1</v>
      </c>
      <c r="Q153" s="23" t="b">
        <f t="shared" si="7"/>
        <v>1</v>
      </c>
      <c r="R153" s="23" t="b">
        <v>1</v>
      </c>
      <c r="S153" s="23" t="b">
        <f t="shared" si="8"/>
        <v>1</v>
      </c>
      <c r="T153" s="23" t="b">
        <v>1</v>
      </c>
      <c r="U153" s="23" t="b">
        <f t="shared" si="9"/>
        <v>0</v>
      </c>
      <c r="V153" s="23" t="b">
        <v>0</v>
      </c>
      <c r="W153" s="23" t="b">
        <f t="shared" si="10"/>
        <v>0</v>
      </c>
      <c r="X153" s="23" t="b">
        <v>0</v>
      </c>
      <c r="Y153" s="23" t="b">
        <f t="shared" si="11"/>
        <v>0</v>
      </c>
      <c r="Z153" s="23" t="b">
        <v>0</v>
      </c>
      <c r="AA153" s="23" t="b">
        <f t="shared" si="12"/>
        <v>0</v>
      </c>
      <c r="AB153" s="23" t="b">
        <v>0</v>
      </c>
      <c r="AC153" s="23" t="b">
        <f t="shared" si="13"/>
        <v>0</v>
      </c>
      <c r="AD153" s="23" t="b">
        <v>0</v>
      </c>
      <c r="AE153" s="23" t="b">
        <f t="shared" si="14"/>
        <v>0</v>
      </c>
      <c r="AF153" s="23" t="b">
        <v>0</v>
      </c>
      <c r="BG153" s="23" t="s">
        <v>2024</v>
      </c>
      <c r="BH153" s="23" t="s">
        <v>2568</v>
      </c>
      <c r="BI153" s="23" t="b">
        <v>1</v>
      </c>
      <c r="BJ153" s="23">
        <v>0.48</v>
      </c>
      <c r="BK153" s="23" t="b">
        <v>0</v>
      </c>
      <c r="BL153" s="23" t="b">
        <v>0</v>
      </c>
      <c r="BM153" s="23" t="b">
        <v>0</v>
      </c>
      <c r="BN153" s="23" t="b">
        <v>0</v>
      </c>
      <c r="BO153" s="23" t="b">
        <v>0</v>
      </c>
      <c r="BP153" s="23" t="b">
        <v>0</v>
      </c>
      <c r="BQ153" s="23" t="b">
        <v>0</v>
      </c>
      <c r="BR153" s="23" t="b">
        <v>0</v>
      </c>
      <c r="BS153" s="23" t="b">
        <v>0</v>
      </c>
      <c r="BT153" s="23" t="b">
        <v>0</v>
      </c>
      <c r="BU153" s="23" t="b">
        <v>1</v>
      </c>
    </row>
    <row r="154" ht="15.75" customHeight="1">
      <c r="A154" s="23" t="s">
        <v>1544</v>
      </c>
      <c r="B154" s="23" t="s">
        <v>2669</v>
      </c>
      <c r="C154" s="23" t="b">
        <v>0</v>
      </c>
      <c r="D154" s="23">
        <v>0.9</v>
      </c>
      <c r="E154" s="23" t="b">
        <f t="shared" si="1"/>
        <v>1</v>
      </c>
      <c r="F154" s="23" t="b">
        <v>0</v>
      </c>
      <c r="G154" s="23" t="b">
        <f t="shared" si="2"/>
        <v>1</v>
      </c>
      <c r="H154" s="23" t="b">
        <v>0</v>
      </c>
      <c r="I154" s="23" t="b">
        <f t="shared" si="3"/>
        <v>1</v>
      </c>
      <c r="J154" s="23" t="b">
        <v>0</v>
      </c>
      <c r="K154" s="23" t="b">
        <f t="shared" si="4"/>
        <v>1</v>
      </c>
      <c r="L154" s="23" t="b">
        <v>0</v>
      </c>
      <c r="M154" s="23" t="b">
        <f t="shared" si="5"/>
        <v>1</v>
      </c>
      <c r="N154" s="23" t="b">
        <v>0</v>
      </c>
      <c r="O154" s="23" t="b">
        <f t="shared" si="6"/>
        <v>1</v>
      </c>
      <c r="P154" s="23" t="b">
        <v>0</v>
      </c>
      <c r="Q154" s="23" t="b">
        <f t="shared" si="7"/>
        <v>1</v>
      </c>
      <c r="R154" s="23" t="b">
        <v>0</v>
      </c>
      <c r="S154" s="23" t="b">
        <f t="shared" si="8"/>
        <v>1</v>
      </c>
      <c r="T154" s="23" t="b">
        <v>0</v>
      </c>
      <c r="U154" s="23" t="b">
        <f t="shared" si="9"/>
        <v>1</v>
      </c>
      <c r="V154" s="23" t="b">
        <v>0</v>
      </c>
      <c r="W154" s="23" t="b">
        <f t="shared" si="10"/>
        <v>1</v>
      </c>
      <c r="X154" s="23" t="b">
        <v>0</v>
      </c>
      <c r="Y154" s="23" t="b">
        <f t="shared" si="11"/>
        <v>1</v>
      </c>
      <c r="Z154" s="23" t="b">
        <v>0</v>
      </c>
      <c r="AA154" s="23" t="b">
        <f t="shared" si="12"/>
        <v>1</v>
      </c>
      <c r="AB154" s="23" t="b">
        <v>0</v>
      </c>
      <c r="AC154" s="23" t="b">
        <f t="shared" si="13"/>
        <v>1</v>
      </c>
      <c r="AD154" s="23" t="b">
        <v>0</v>
      </c>
      <c r="AE154" s="23" t="b">
        <f t="shared" si="14"/>
        <v>0</v>
      </c>
      <c r="AF154" s="23" t="b">
        <v>1</v>
      </c>
      <c r="BG154" s="23" t="s">
        <v>2032</v>
      </c>
      <c r="BH154" s="23" t="s">
        <v>2697</v>
      </c>
      <c r="BI154" s="23" t="b">
        <v>1</v>
      </c>
      <c r="BJ154" s="23">
        <v>0.55</v>
      </c>
      <c r="BK154" s="23" t="b">
        <v>0</v>
      </c>
      <c r="BL154" s="23" t="b">
        <v>0</v>
      </c>
      <c r="BM154" s="23" t="b">
        <v>0</v>
      </c>
      <c r="BN154" s="23" t="b">
        <v>0</v>
      </c>
      <c r="BO154" s="23" t="b">
        <v>0</v>
      </c>
      <c r="BP154" s="23" t="b">
        <v>0</v>
      </c>
      <c r="BQ154" s="23" t="b">
        <v>0</v>
      </c>
      <c r="BR154" s="23" t="b">
        <v>0</v>
      </c>
      <c r="BS154" s="23" t="b">
        <v>1</v>
      </c>
      <c r="BT154" s="23" t="b">
        <v>1</v>
      </c>
      <c r="BU154" s="23" t="b">
        <v>1</v>
      </c>
    </row>
    <row r="155" ht="15.75" customHeight="1">
      <c r="A155" s="23" t="s">
        <v>1552</v>
      </c>
      <c r="B155" s="23" t="s">
        <v>2670</v>
      </c>
      <c r="C155" s="23" t="b">
        <v>1</v>
      </c>
      <c r="D155" s="23">
        <v>0.4</v>
      </c>
      <c r="E155" s="23" t="b">
        <f t="shared" si="1"/>
        <v>1</v>
      </c>
      <c r="F155" s="23" t="b">
        <v>1</v>
      </c>
      <c r="G155" s="23" t="b">
        <f t="shared" si="2"/>
        <v>1</v>
      </c>
      <c r="H155" s="23" t="b">
        <v>1</v>
      </c>
      <c r="I155" s="23" t="b">
        <f t="shared" si="3"/>
        <v>1</v>
      </c>
      <c r="J155" s="23" t="b">
        <v>1</v>
      </c>
      <c r="K155" s="23" t="b">
        <f t="shared" si="4"/>
        <v>0</v>
      </c>
      <c r="L155" s="23" t="b">
        <v>1</v>
      </c>
      <c r="M155" s="23" t="b">
        <f t="shared" si="5"/>
        <v>0</v>
      </c>
      <c r="N155" s="23" t="b">
        <v>0</v>
      </c>
      <c r="O155" s="23" t="b">
        <f t="shared" si="6"/>
        <v>0</v>
      </c>
      <c r="P155" s="23" t="b">
        <v>0</v>
      </c>
      <c r="Q155" s="23" t="b">
        <f t="shared" si="7"/>
        <v>0</v>
      </c>
      <c r="R155" s="23" t="b">
        <v>0</v>
      </c>
      <c r="S155" s="23" t="b">
        <f t="shared" si="8"/>
        <v>0</v>
      </c>
      <c r="T155" s="23" t="b">
        <v>0</v>
      </c>
      <c r="U155" s="23" t="b">
        <f t="shared" si="9"/>
        <v>0</v>
      </c>
      <c r="V155" s="23" t="b">
        <v>0</v>
      </c>
      <c r="W155" s="23" t="b">
        <f t="shared" si="10"/>
        <v>0</v>
      </c>
      <c r="X155" s="23" t="b">
        <v>0</v>
      </c>
      <c r="Y155" s="23" t="b">
        <f t="shared" si="11"/>
        <v>0</v>
      </c>
      <c r="Z155" s="23" t="b">
        <v>0</v>
      </c>
      <c r="AA155" s="23" t="b">
        <f t="shared" si="12"/>
        <v>0</v>
      </c>
      <c r="AB155" s="23" t="b">
        <v>0</v>
      </c>
      <c r="AC155" s="23" t="b">
        <f t="shared" si="13"/>
        <v>0</v>
      </c>
      <c r="AD155" s="23" t="b">
        <v>0</v>
      </c>
      <c r="AE155" s="23" t="b">
        <f t="shared" si="14"/>
        <v>0</v>
      </c>
      <c r="AF155" s="23" t="b">
        <v>0</v>
      </c>
      <c r="BG155" s="23" t="s">
        <v>2040</v>
      </c>
      <c r="BH155" s="23" t="s">
        <v>2698</v>
      </c>
      <c r="BI155" s="23" t="b">
        <v>1</v>
      </c>
      <c r="BJ155" s="23">
        <v>0.48</v>
      </c>
      <c r="BK155" s="23" t="b">
        <v>0</v>
      </c>
      <c r="BL155" s="23" t="b">
        <v>0</v>
      </c>
      <c r="BM155" s="23" t="b">
        <v>0</v>
      </c>
      <c r="BN155" s="23" t="b">
        <v>0</v>
      </c>
      <c r="BO155" s="23" t="b">
        <v>0</v>
      </c>
      <c r="BP155" s="23" t="b">
        <v>0</v>
      </c>
      <c r="BQ155" s="23" t="b">
        <v>0</v>
      </c>
      <c r="BR155" s="23" t="b">
        <v>0</v>
      </c>
      <c r="BS155" s="23" t="b">
        <v>0</v>
      </c>
      <c r="BT155" s="23" t="b">
        <v>0</v>
      </c>
      <c r="BU155" s="23" t="b">
        <v>1</v>
      </c>
    </row>
    <row r="156" ht="15.75" customHeight="1">
      <c r="A156" s="23" t="s">
        <v>1560</v>
      </c>
      <c r="B156" s="23" t="s">
        <v>2671</v>
      </c>
      <c r="C156" s="23" t="b">
        <v>1</v>
      </c>
      <c r="D156" s="23">
        <v>0.68</v>
      </c>
      <c r="E156" s="23" t="b">
        <f t="shared" si="1"/>
        <v>1</v>
      </c>
      <c r="F156" s="23" t="b">
        <v>1</v>
      </c>
      <c r="G156" s="23" t="b">
        <f t="shared" si="2"/>
        <v>1</v>
      </c>
      <c r="H156" s="23" t="b">
        <v>1</v>
      </c>
      <c r="I156" s="23" t="b">
        <f t="shared" si="3"/>
        <v>1</v>
      </c>
      <c r="J156" s="23" t="b">
        <v>1</v>
      </c>
      <c r="K156" s="23" t="b">
        <f t="shared" si="4"/>
        <v>1</v>
      </c>
      <c r="L156" s="23" t="b">
        <v>1</v>
      </c>
      <c r="M156" s="23" t="b">
        <f t="shared" si="5"/>
        <v>1</v>
      </c>
      <c r="N156" s="23" t="b">
        <v>1</v>
      </c>
      <c r="O156" s="23" t="b">
        <f t="shared" si="6"/>
        <v>1</v>
      </c>
      <c r="P156" s="23" t="b">
        <v>1</v>
      </c>
      <c r="Q156" s="23" t="b">
        <f t="shared" si="7"/>
        <v>1</v>
      </c>
      <c r="R156" s="23" t="b">
        <v>1</v>
      </c>
      <c r="S156" s="23" t="b">
        <f t="shared" si="8"/>
        <v>1</v>
      </c>
      <c r="T156" s="23" t="b">
        <v>1</v>
      </c>
      <c r="U156" s="23" t="b">
        <f t="shared" si="9"/>
        <v>0</v>
      </c>
      <c r="V156" s="23" t="b">
        <v>0</v>
      </c>
      <c r="W156" s="23" t="b">
        <f t="shared" si="10"/>
        <v>0</v>
      </c>
      <c r="X156" s="23" t="b">
        <v>0</v>
      </c>
      <c r="Y156" s="23" t="b">
        <f t="shared" si="11"/>
        <v>0</v>
      </c>
      <c r="Z156" s="23" t="b">
        <v>0</v>
      </c>
      <c r="AA156" s="23" t="b">
        <f t="shared" si="12"/>
        <v>0</v>
      </c>
      <c r="AB156" s="23" t="b">
        <v>0</v>
      </c>
      <c r="AC156" s="23" t="b">
        <f t="shared" si="13"/>
        <v>0</v>
      </c>
      <c r="AD156" s="23" t="b">
        <v>0</v>
      </c>
      <c r="AE156" s="23" t="b">
        <f t="shared" si="14"/>
        <v>0</v>
      </c>
      <c r="AF156" s="23" t="b">
        <v>0</v>
      </c>
      <c r="BG156" s="23" t="s">
        <v>2106</v>
      </c>
      <c r="BH156" s="23" t="s">
        <v>2702</v>
      </c>
      <c r="BI156" s="23" t="b">
        <v>1</v>
      </c>
      <c r="BJ156" s="23">
        <v>0.93</v>
      </c>
      <c r="BK156" s="23" t="b">
        <v>0</v>
      </c>
      <c r="BL156" s="23" t="b">
        <v>1</v>
      </c>
      <c r="BM156" s="23" t="b">
        <v>1</v>
      </c>
      <c r="BN156" s="23" t="b">
        <v>1</v>
      </c>
      <c r="BO156" s="23" t="b">
        <v>1</v>
      </c>
      <c r="BP156" s="23" t="b">
        <v>1</v>
      </c>
      <c r="BQ156" s="23" t="b">
        <v>1</v>
      </c>
      <c r="BR156" s="23" t="b">
        <v>1</v>
      </c>
      <c r="BS156" s="23" t="b">
        <v>1</v>
      </c>
      <c r="BT156" s="23" t="b">
        <v>1</v>
      </c>
      <c r="BU156" s="23" t="b">
        <v>1</v>
      </c>
    </row>
    <row r="157" ht="15.75" customHeight="1">
      <c r="A157" s="23" t="s">
        <v>1568</v>
      </c>
      <c r="B157" s="23" t="s">
        <v>2672</v>
      </c>
      <c r="C157" s="23" t="b">
        <v>1</v>
      </c>
      <c r="D157" s="23">
        <v>0.32</v>
      </c>
      <c r="E157" s="23" t="b">
        <f t="shared" si="1"/>
        <v>1</v>
      </c>
      <c r="F157" s="23" t="b">
        <v>1</v>
      </c>
      <c r="G157" s="23" t="b">
        <f t="shared" si="2"/>
        <v>0</v>
      </c>
      <c r="H157" s="23" t="b">
        <v>1</v>
      </c>
      <c r="I157" s="23" t="b">
        <f t="shared" si="3"/>
        <v>0</v>
      </c>
      <c r="J157" s="23" t="b">
        <v>1</v>
      </c>
      <c r="K157" s="23" t="b">
        <f t="shared" si="4"/>
        <v>0</v>
      </c>
      <c r="L157" s="23" t="b">
        <v>1</v>
      </c>
      <c r="M157" s="23" t="b">
        <f t="shared" si="5"/>
        <v>0</v>
      </c>
      <c r="N157" s="23" t="b">
        <v>0</v>
      </c>
      <c r="O157" s="23" t="b">
        <f t="shared" si="6"/>
        <v>0</v>
      </c>
      <c r="P157" s="23" t="b">
        <v>0</v>
      </c>
      <c r="Q157" s="23" t="b">
        <f t="shared" si="7"/>
        <v>0</v>
      </c>
      <c r="R157" s="23" t="b">
        <v>0</v>
      </c>
      <c r="S157" s="23" t="b">
        <f t="shared" si="8"/>
        <v>0</v>
      </c>
      <c r="T157" s="23" t="b">
        <v>0</v>
      </c>
      <c r="U157" s="23" t="b">
        <f t="shared" si="9"/>
        <v>0</v>
      </c>
      <c r="V157" s="23" t="b">
        <v>0</v>
      </c>
      <c r="W157" s="23" t="b">
        <f t="shared" si="10"/>
        <v>0</v>
      </c>
      <c r="X157" s="23" t="b">
        <v>0</v>
      </c>
      <c r="Y157" s="23" t="b">
        <f t="shared" si="11"/>
        <v>0</v>
      </c>
      <c r="Z157" s="23" t="b">
        <v>0</v>
      </c>
      <c r="AA157" s="23" t="b">
        <f t="shared" si="12"/>
        <v>0</v>
      </c>
      <c r="AB157" s="23" t="b">
        <v>0</v>
      </c>
      <c r="AC157" s="23" t="b">
        <f t="shared" si="13"/>
        <v>0</v>
      </c>
      <c r="AD157" s="23" t="b">
        <v>0</v>
      </c>
      <c r="AE157" s="23" t="b">
        <f t="shared" si="14"/>
        <v>0</v>
      </c>
      <c r="AF157" s="23" t="b">
        <v>0</v>
      </c>
      <c r="BG157" s="23" t="s">
        <v>2112</v>
      </c>
      <c r="BH157" s="23" t="s">
        <v>2703</v>
      </c>
      <c r="BI157" s="23" t="b">
        <v>1</v>
      </c>
      <c r="BJ157" s="23">
        <v>0.93</v>
      </c>
      <c r="BK157" s="23" t="b">
        <v>0</v>
      </c>
      <c r="BL157" s="23" t="b">
        <v>1</v>
      </c>
      <c r="BM157" s="23" t="b">
        <v>1</v>
      </c>
      <c r="BN157" s="23" t="b">
        <v>1</v>
      </c>
      <c r="BO157" s="23" t="b">
        <v>1</v>
      </c>
      <c r="BP157" s="23" t="b">
        <v>1</v>
      </c>
      <c r="BQ157" s="23" t="b">
        <v>1</v>
      </c>
      <c r="BR157" s="23" t="b">
        <v>1</v>
      </c>
      <c r="BS157" s="23" t="b">
        <v>1</v>
      </c>
      <c r="BT157" s="23" t="b">
        <v>1</v>
      </c>
      <c r="BU157" s="23" t="b">
        <v>1</v>
      </c>
    </row>
    <row r="158" ht="15.75" customHeight="1">
      <c r="A158" s="23" t="s">
        <v>1633</v>
      </c>
      <c r="B158" s="23" t="s">
        <v>2552</v>
      </c>
      <c r="C158" s="23" t="b">
        <v>1</v>
      </c>
      <c r="D158" s="23">
        <v>0.66</v>
      </c>
      <c r="E158" s="23" t="b">
        <f t="shared" si="1"/>
        <v>1</v>
      </c>
      <c r="F158" s="23" t="b">
        <v>1</v>
      </c>
      <c r="G158" s="23" t="b">
        <f t="shared" si="2"/>
        <v>1</v>
      </c>
      <c r="H158" s="23" t="b">
        <v>1</v>
      </c>
      <c r="I158" s="23" t="b">
        <f t="shared" si="3"/>
        <v>1</v>
      </c>
      <c r="J158" s="23" t="b">
        <v>1</v>
      </c>
      <c r="K158" s="23" t="b">
        <f t="shared" si="4"/>
        <v>1</v>
      </c>
      <c r="L158" s="23" t="b">
        <v>1</v>
      </c>
      <c r="M158" s="23" t="b">
        <f t="shared" si="5"/>
        <v>1</v>
      </c>
      <c r="N158" s="23" t="b">
        <v>1</v>
      </c>
      <c r="O158" s="23" t="b">
        <f t="shared" si="6"/>
        <v>1</v>
      </c>
      <c r="P158" s="23" t="b">
        <v>1</v>
      </c>
      <c r="Q158" s="23" t="b">
        <f t="shared" si="7"/>
        <v>1</v>
      </c>
      <c r="R158" s="23" t="b">
        <v>1</v>
      </c>
      <c r="S158" s="23" t="b">
        <f t="shared" si="8"/>
        <v>1</v>
      </c>
      <c r="T158" s="23" t="b">
        <v>1</v>
      </c>
      <c r="U158" s="23" t="b">
        <f t="shared" si="9"/>
        <v>0</v>
      </c>
      <c r="V158" s="23" t="b">
        <v>0</v>
      </c>
      <c r="W158" s="23" t="b">
        <f t="shared" si="10"/>
        <v>0</v>
      </c>
      <c r="X158" s="23" t="b">
        <v>0</v>
      </c>
      <c r="Y158" s="23" t="b">
        <f t="shared" si="11"/>
        <v>0</v>
      </c>
      <c r="Z158" s="23" t="b">
        <v>0</v>
      </c>
      <c r="AA158" s="23" t="b">
        <f t="shared" si="12"/>
        <v>0</v>
      </c>
      <c r="AB158" s="23" t="b">
        <v>0</v>
      </c>
      <c r="AC158" s="23" t="b">
        <f t="shared" si="13"/>
        <v>0</v>
      </c>
      <c r="AD158" s="23" t="b">
        <v>0</v>
      </c>
      <c r="AE158" s="23" t="b">
        <f t="shared" si="14"/>
        <v>0</v>
      </c>
      <c r="AF158" s="23" t="b">
        <v>0</v>
      </c>
      <c r="BG158" s="23" t="s">
        <v>2135</v>
      </c>
      <c r="BH158" s="23" t="s">
        <v>2705</v>
      </c>
      <c r="BI158" s="23" t="b">
        <v>1</v>
      </c>
      <c r="BJ158" s="23">
        <v>0.68</v>
      </c>
      <c r="BK158" s="23" t="b">
        <v>0</v>
      </c>
      <c r="BL158" s="23" t="b">
        <v>0</v>
      </c>
      <c r="BM158" s="23" t="b">
        <v>0</v>
      </c>
      <c r="BN158" s="23" t="b">
        <v>0</v>
      </c>
      <c r="BO158" s="23" t="b">
        <v>0</v>
      </c>
      <c r="BP158" s="23" t="b">
        <v>0</v>
      </c>
      <c r="BQ158" s="23" t="b">
        <v>1</v>
      </c>
      <c r="BR158" s="23" t="b">
        <v>1</v>
      </c>
      <c r="BS158" s="23" t="b">
        <v>1</v>
      </c>
      <c r="BT158" s="23" t="b">
        <v>1</v>
      </c>
      <c r="BU158" s="23" t="b">
        <v>1</v>
      </c>
    </row>
    <row r="159" ht="15.75" customHeight="1">
      <c r="A159" s="23" t="s">
        <v>1647</v>
      </c>
      <c r="B159" s="23" t="s">
        <v>2674</v>
      </c>
      <c r="C159" s="23" t="b">
        <v>1</v>
      </c>
      <c r="D159" s="23">
        <v>0.62</v>
      </c>
      <c r="E159" s="23" t="b">
        <f t="shared" si="1"/>
        <v>1</v>
      </c>
      <c r="F159" s="23" t="b">
        <v>1</v>
      </c>
      <c r="G159" s="23" t="b">
        <f t="shared" si="2"/>
        <v>1</v>
      </c>
      <c r="H159" s="23" t="b">
        <v>1</v>
      </c>
      <c r="I159" s="23" t="b">
        <f t="shared" si="3"/>
        <v>1</v>
      </c>
      <c r="J159" s="23" t="b">
        <v>1</v>
      </c>
      <c r="K159" s="23" t="b">
        <f t="shared" si="4"/>
        <v>1</v>
      </c>
      <c r="L159" s="23" t="b">
        <v>1</v>
      </c>
      <c r="M159" s="23" t="b">
        <f t="shared" si="5"/>
        <v>1</v>
      </c>
      <c r="N159" s="23" t="b">
        <v>1</v>
      </c>
      <c r="O159" s="23" t="b">
        <f t="shared" si="6"/>
        <v>1</v>
      </c>
      <c r="P159" s="23" t="b">
        <v>1</v>
      </c>
      <c r="Q159" s="23" t="b">
        <f t="shared" si="7"/>
        <v>1</v>
      </c>
      <c r="R159" s="23" t="b">
        <v>1</v>
      </c>
      <c r="S159" s="23" t="b">
        <f t="shared" si="8"/>
        <v>0</v>
      </c>
      <c r="T159" s="23" t="b">
        <v>0</v>
      </c>
      <c r="U159" s="23" t="b">
        <f t="shared" si="9"/>
        <v>0</v>
      </c>
      <c r="V159" s="23" t="b">
        <v>0</v>
      </c>
      <c r="W159" s="23" t="b">
        <f t="shared" si="10"/>
        <v>0</v>
      </c>
      <c r="X159" s="23" t="b">
        <v>0</v>
      </c>
      <c r="Y159" s="23" t="b">
        <f t="shared" si="11"/>
        <v>0</v>
      </c>
      <c r="Z159" s="23" t="b">
        <v>0</v>
      </c>
      <c r="AA159" s="23" t="b">
        <f t="shared" si="12"/>
        <v>0</v>
      </c>
      <c r="AB159" s="23" t="b">
        <v>0</v>
      </c>
      <c r="AC159" s="23" t="b">
        <f t="shared" si="13"/>
        <v>0</v>
      </c>
      <c r="AD159" s="23" t="b">
        <v>0</v>
      </c>
      <c r="AE159" s="23" t="b">
        <f t="shared" si="14"/>
        <v>0</v>
      </c>
      <c r="AF159" s="23" t="b">
        <v>0</v>
      </c>
      <c r="BG159" s="23" t="s">
        <v>2159</v>
      </c>
      <c r="BH159" s="23" t="s">
        <v>2706</v>
      </c>
      <c r="BI159" s="23" t="b">
        <v>1</v>
      </c>
      <c r="BJ159" s="23">
        <v>0.75</v>
      </c>
      <c r="BK159" s="23" t="b">
        <v>0</v>
      </c>
      <c r="BL159" s="23" t="b">
        <v>0</v>
      </c>
      <c r="BM159" s="23" t="b">
        <v>0</v>
      </c>
      <c r="BN159" s="23" t="b">
        <v>0</v>
      </c>
      <c r="BO159" s="23" t="b">
        <v>1</v>
      </c>
      <c r="BP159" s="23" t="b">
        <v>1</v>
      </c>
      <c r="BQ159" s="23" t="b">
        <v>1</v>
      </c>
      <c r="BR159" s="23" t="b">
        <v>1</v>
      </c>
      <c r="BS159" s="23" t="b">
        <v>1</v>
      </c>
      <c r="BT159" s="23" t="b">
        <v>1</v>
      </c>
      <c r="BU159" s="23" t="b">
        <v>1</v>
      </c>
    </row>
    <row r="160" ht="15.75" customHeight="1">
      <c r="A160" s="23" t="s">
        <v>1654</v>
      </c>
      <c r="B160" s="23" t="s">
        <v>2675</v>
      </c>
      <c r="C160" s="23" t="b">
        <v>1</v>
      </c>
      <c r="D160" s="23">
        <v>0.93</v>
      </c>
      <c r="E160" s="23" t="b">
        <f t="shared" si="1"/>
        <v>1</v>
      </c>
      <c r="F160" s="23" t="b">
        <v>1</v>
      </c>
      <c r="G160" s="23" t="b">
        <f t="shared" si="2"/>
        <v>1</v>
      </c>
      <c r="H160" s="23" t="b">
        <v>1</v>
      </c>
      <c r="I160" s="23" t="b">
        <f t="shared" si="3"/>
        <v>1</v>
      </c>
      <c r="J160" s="23" t="b">
        <v>1</v>
      </c>
      <c r="K160" s="23" t="b">
        <f t="shared" si="4"/>
        <v>1</v>
      </c>
      <c r="L160" s="23" t="b">
        <v>1</v>
      </c>
      <c r="M160" s="23" t="b">
        <f t="shared" si="5"/>
        <v>1</v>
      </c>
      <c r="N160" s="23" t="b">
        <v>1</v>
      </c>
      <c r="O160" s="23" t="b">
        <f t="shared" si="6"/>
        <v>1</v>
      </c>
      <c r="P160" s="23" t="b">
        <v>1</v>
      </c>
      <c r="Q160" s="23" t="b">
        <f t="shared" si="7"/>
        <v>1</v>
      </c>
      <c r="R160" s="23" t="b">
        <v>1</v>
      </c>
      <c r="S160" s="23" t="b">
        <f t="shared" si="8"/>
        <v>1</v>
      </c>
      <c r="T160" s="23" t="b">
        <v>1</v>
      </c>
      <c r="U160" s="23" t="b">
        <f t="shared" si="9"/>
        <v>1</v>
      </c>
      <c r="V160" s="23" t="b">
        <v>1</v>
      </c>
      <c r="W160" s="23" t="b">
        <f t="shared" si="10"/>
        <v>1</v>
      </c>
      <c r="X160" s="23" t="b">
        <v>1</v>
      </c>
      <c r="Y160" s="23" t="b">
        <f t="shared" si="11"/>
        <v>1</v>
      </c>
      <c r="Z160" s="23" t="b">
        <v>1</v>
      </c>
      <c r="AA160" s="23" t="b">
        <f t="shared" si="12"/>
        <v>1</v>
      </c>
      <c r="AB160" s="23" t="b">
        <v>1</v>
      </c>
      <c r="AC160" s="23" t="b">
        <f t="shared" si="13"/>
        <v>1</v>
      </c>
      <c r="AD160" s="23" t="b">
        <v>1</v>
      </c>
      <c r="AE160" s="23" t="b">
        <f t="shared" si="14"/>
        <v>0</v>
      </c>
      <c r="AF160" s="23" t="b">
        <v>0</v>
      </c>
      <c r="BG160" s="23" t="s">
        <v>2182</v>
      </c>
      <c r="BH160" s="23" t="s">
        <v>2574</v>
      </c>
      <c r="BI160" s="23" t="b">
        <v>1</v>
      </c>
      <c r="BJ160" s="23">
        <v>0.52</v>
      </c>
      <c r="BK160" s="23" t="b">
        <v>0</v>
      </c>
      <c r="BL160" s="23" t="b">
        <v>0</v>
      </c>
      <c r="BM160" s="23" t="b">
        <v>0</v>
      </c>
      <c r="BN160" s="23" t="b">
        <v>0</v>
      </c>
      <c r="BO160" s="23" t="b">
        <v>0</v>
      </c>
      <c r="BP160" s="23" t="b">
        <v>0</v>
      </c>
      <c r="BQ160" s="23" t="b">
        <v>0</v>
      </c>
      <c r="BR160" s="23" t="b">
        <v>0</v>
      </c>
      <c r="BS160" s="23" t="b">
        <v>0</v>
      </c>
      <c r="BT160" s="23" t="b">
        <v>1</v>
      </c>
      <c r="BU160" s="23" t="b">
        <v>1</v>
      </c>
    </row>
    <row r="161" ht="15.75" customHeight="1">
      <c r="A161" s="23" t="s">
        <v>1662</v>
      </c>
      <c r="B161" s="23" t="s">
        <v>2676</v>
      </c>
      <c r="C161" s="23" t="b">
        <v>1</v>
      </c>
      <c r="D161" s="23">
        <v>0.71</v>
      </c>
      <c r="E161" s="23" t="b">
        <f t="shared" si="1"/>
        <v>1</v>
      </c>
      <c r="F161" s="23" t="b">
        <v>1</v>
      </c>
      <c r="G161" s="23" t="b">
        <f t="shared" si="2"/>
        <v>1</v>
      </c>
      <c r="H161" s="23" t="b">
        <v>1</v>
      </c>
      <c r="I161" s="23" t="b">
        <f t="shared" si="3"/>
        <v>1</v>
      </c>
      <c r="J161" s="23" t="b">
        <v>1</v>
      </c>
      <c r="K161" s="23" t="b">
        <f t="shared" si="4"/>
        <v>1</v>
      </c>
      <c r="L161" s="23" t="b">
        <v>1</v>
      </c>
      <c r="M161" s="23" t="b">
        <f t="shared" si="5"/>
        <v>1</v>
      </c>
      <c r="N161" s="23" t="b">
        <v>1</v>
      </c>
      <c r="O161" s="23" t="b">
        <f t="shared" si="6"/>
        <v>1</v>
      </c>
      <c r="P161" s="23" t="b">
        <v>1</v>
      </c>
      <c r="Q161" s="23" t="b">
        <f t="shared" si="7"/>
        <v>1</v>
      </c>
      <c r="R161" s="23" t="b">
        <v>1</v>
      </c>
      <c r="S161" s="23" t="b">
        <f t="shared" si="8"/>
        <v>1</v>
      </c>
      <c r="T161" s="23" t="b">
        <v>1</v>
      </c>
      <c r="U161" s="23" t="b">
        <f t="shared" si="9"/>
        <v>1</v>
      </c>
      <c r="V161" s="23" t="b">
        <v>1</v>
      </c>
      <c r="W161" s="23" t="b">
        <f t="shared" si="10"/>
        <v>0</v>
      </c>
      <c r="X161" s="23" t="b">
        <v>0</v>
      </c>
      <c r="Y161" s="23" t="b">
        <f t="shared" si="11"/>
        <v>0</v>
      </c>
      <c r="Z161" s="23" t="b">
        <v>0</v>
      </c>
      <c r="AA161" s="23" t="b">
        <f t="shared" si="12"/>
        <v>0</v>
      </c>
      <c r="AB161" s="23" t="b">
        <v>0</v>
      </c>
      <c r="AC161" s="23" t="b">
        <f t="shared" si="13"/>
        <v>0</v>
      </c>
      <c r="AD161" s="23" t="b">
        <v>0</v>
      </c>
      <c r="AE161" s="23" t="b">
        <f t="shared" si="14"/>
        <v>0</v>
      </c>
      <c r="AF161" s="23" t="b">
        <v>0</v>
      </c>
      <c r="BG161" s="23" t="s">
        <v>2190</v>
      </c>
      <c r="BH161" s="23" t="s">
        <v>2707</v>
      </c>
      <c r="BI161" s="23" t="b">
        <v>1</v>
      </c>
      <c r="BJ161" s="23">
        <v>0.73</v>
      </c>
      <c r="BK161" s="23" t="b">
        <v>0</v>
      </c>
      <c r="BL161" s="23" t="b">
        <v>0</v>
      </c>
      <c r="BM161" s="23" t="b">
        <v>0</v>
      </c>
      <c r="BN161" s="23" t="b">
        <v>0</v>
      </c>
      <c r="BO161" s="23" t="b">
        <v>0</v>
      </c>
      <c r="BP161" s="23" t="b">
        <v>1</v>
      </c>
      <c r="BQ161" s="23" t="b">
        <v>1</v>
      </c>
      <c r="BR161" s="23" t="b">
        <v>1</v>
      </c>
      <c r="BS161" s="23" t="b">
        <v>1</v>
      </c>
      <c r="BT161" s="23" t="b">
        <v>1</v>
      </c>
      <c r="BU161" s="23" t="b">
        <v>1</v>
      </c>
    </row>
    <row r="162" ht="15.75" customHeight="1">
      <c r="A162" s="23" t="s">
        <v>1687</v>
      </c>
      <c r="B162" s="23" t="s">
        <v>2677</v>
      </c>
      <c r="C162" s="23" t="b">
        <v>1</v>
      </c>
      <c r="D162" s="23">
        <v>0.92</v>
      </c>
      <c r="E162" s="23" t="b">
        <f t="shared" si="1"/>
        <v>1</v>
      </c>
      <c r="F162" s="23" t="b">
        <v>1</v>
      </c>
      <c r="G162" s="23" t="b">
        <f t="shared" si="2"/>
        <v>1</v>
      </c>
      <c r="H162" s="23" t="b">
        <v>1</v>
      </c>
      <c r="I162" s="23" t="b">
        <f t="shared" si="3"/>
        <v>1</v>
      </c>
      <c r="J162" s="23" t="b">
        <v>1</v>
      </c>
      <c r="K162" s="23" t="b">
        <f t="shared" si="4"/>
        <v>1</v>
      </c>
      <c r="L162" s="23" t="b">
        <v>1</v>
      </c>
      <c r="M162" s="23" t="b">
        <f t="shared" si="5"/>
        <v>1</v>
      </c>
      <c r="N162" s="23" t="b">
        <v>1</v>
      </c>
      <c r="O162" s="23" t="b">
        <f t="shared" si="6"/>
        <v>1</v>
      </c>
      <c r="P162" s="23" t="b">
        <v>1</v>
      </c>
      <c r="Q162" s="23" t="b">
        <f t="shared" si="7"/>
        <v>1</v>
      </c>
      <c r="R162" s="23" t="b">
        <v>1</v>
      </c>
      <c r="S162" s="23" t="b">
        <f t="shared" si="8"/>
        <v>1</v>
      </c>
      <c r="T162" s="23" t="b">
        <v>1</v>
      </c>
      <c r="U162" s="23" t="b">
        <f t="shared" si="9"/>
        <v>1</v>
      </c>
      <c r="V162" s="23" t="b">
        <v>1</v>
      </c>
      <c r="W162" s="23" t="b">
        <f t="shared" si="10"/>
        <v>1</v>
      </c>
      <c r="X162" s="23" t="b">
        <v>1</v>
      </c>
      <c r="Y162" s="23" t="b">
        <f t="shared" si="11"/>
        <v>1</v>
      </c>
      <c r="Z162" s="23" t="b">
        <v>1</v>
      </c>
      <c r="AA162" s="23" t="b">
        <f t="shared" si="12"/>
        <v>1</v>
      </c>
      <c r="AB162" s="23" t="b">
        <v>1</v>
      </c>
      <c r="AC162" s="23" t="b">
        <f t="shared" si="13"/>
        <v>1</v>
      </c>
      <c r="AD162" s="23" t="b">
        <v>1</v>
      </c>
      <c r="AE162" s="23" t="b">
        <f t="shared" si="14"/>
        <v>0</v>
      </c>
      <c r="AF162" s="23" t="b">
        <v>0</v>
      </c>
      <c r="BG162" s="23" t="s">
        <v>2198</v>
      </c>
      <c r="BH162" s="23" t="s">
        <v>2708</v>
      </c>
      <c r="BI162" s="23" t="b">
        <v>1</v>
      </c>
      <c r="BJ162" s="23">
        <v>0.61</v>
      </c>
      <c r="BK162" s="23" t="b">
        <v>0</v>
      </c>
      <c r="BL162" s="23" t="b">
        <v>0</v>
      </c>
      <c r="BM162" s="23" t="b">
        <v>0</v>
      </c>
      <c r="BN162" s="23" t="b">
        <v>0</v>
      </c>
      <c r="BO162" s="23" t="b">
        <v>0</v>
      </c>
      <c r="BP162" s="23" t="b">
        <v>0</v>
      </c>
      <c r="BQ162" s="23" t="b">
        <v>0</v>
      </c>
      <c r="BR162" s="23" t="b">
        <v>1</v>
      </c>
      <c r="BS162" s="23" t="b">
        <v>1</v>
      </c>
      <c r="BT162" s="23" t="b">
        <v>1</v>
      </c>
      <c r="BU162" s="23" t="b">
        <v>1</v>
      </c>
    </row>
    <row r="163" ht="15.75" customHeight="1">
      <c r="A163" s="23" t="s">
        <v>1695</v>
      </c>
      <c r="B163" s="23" t="s">
        <v>2678</v>
      </c>
      <c r="C163" s="23" t="b">
        <v>1</v>
      </c>
      <c r="D163" s="23">
        <v>0.87</v>
      </c>
      <c r="E163" s="23" t="b">
        <f t="shared" si="1"/>
        <v>1</v>
      </c>
      <c r="F163" s="23" t="b">
        <v>1</v>
      </c>
      <c r="G163" s="23" t="b">
        <f t="shared" si="2"/>
        <v>1</v>
      </c>
      <c r="H163" s="23" t="b">
        <v>1</v>
      </c>
      <c r="I163" s="23" t="b">
        <f t="shared" si="3"/>
        <v>1</v>
      </c>
      <c r="J163" s="23" t="b">
        <v>1</v>
      </c>
      <c r="K163" s="23" t="b">
        <f t="shared" si="4"/>
        <v>1</v>
      </c>
      <c r="L163" s="23" t="b">
        <v>1</v>
      </c>
      <c r="M163" s="23" t="b">
        <f t="shared" si="5"/>
        <v>1</v>
      </c>
      <c r="N163" s="23" t="b">
        <v>1</v>
      </c>
      <c r="O163" s="23" t="b">
        <f t="shared" si="6"/>
        <v>1</v>
      </c>
      <c r="P163" s="23" t="b">
        <v>1</v>
      </c>
      <c r="Q163" s="23" t="b">
        <f t="shared" si="7"/>
        <v>1</v>
      </c>
      <c r="R163" s="23" t="b">
        <v>1</v>
      </c>
      <c r="S163" s="23" t="b">
        <f t="shared" si="8"/>
        <v>1</v>
      </c>
      <c r="T163" s="23" t="b">
        <v>1</v>
      </c>
      <c r="U163" s="23" t="b">
        <f t="shared" si="9"/>
        <v>1</v>
      </c>
      <c r="V163" s="23" t="b">
        <v>1</v>
      </c>
      <c r="W163" s="23" t="b">
        <f t="shared" si="10"/>
        <v>1</v>
      </c>
      <c r="X163" s="23" t="b">
        <v>1</v>
      </c>
      <c r="Y163" s="23" t="b">
        <f t="shared" si="11"/>
        <v>1</v>
      </c>
      <c r="Z163" s="23" t="b">
        <v>1</v>
      </c>
      <c r="AA163" s="23" t="b">
        <f t="shared" si="12"/>
        <v>1</v>
      </c>
      <c r="AB163" s="23" t="b">
        <v>1</v>
      </c>
      <c r="AC163" s="23" t="b">
        <f t="shared" si="13"/>
        <v>0</v>
      </c>
      <c r="AD163" s="23" t="b">
        <v>0</v>
      </c>
      <c r="AE163" s="23" t="b">
        <f t="shared" si="14"/>
        <v>0</v>
      </c>
      <c r="AF163" s="23" t="b">
        <v>0</v>
      </c>
      <c r="BG163" s="23" t="s">
        <v>2241</v>
      </c>
      <c r="BH163" s="23" t="s">
        <v>2709</v>
      </c>
      <c r="BI163" s="23" t="b">
        <v>1</v>
      </c>
      <c r="BJ163" s="23">
        <v>0.95</v>
      </c>
      <c r="BK163" s="23" t="b">
        <v>1</v>
      </c>
      <c r="BL163" s="23" t="b">
        <v>1</v>
      </c>
      <c r="BM163" s="23" t="b">
        <v>1</v>
      </c>
      <c r="BN163" s="23" t="b">
        <v>1</v>
      </c>
      <c r="BO163" s="23" t="b">
        <v>1</v>
      </c>
      <c r="BP163" s="23" t="b">
        <v>1</v>
      </c>
      <c r="BQ163" s="23" t="b">
        <v>1</v>
      </c>
      <c r="BR163" s="23" t="b">
        <v>1</v>
      </c>
      <c r="BS163" s="23" t="b">
        <v>1</v>
      </c>
      <c r="BT163" s="23" t="b">
        <v>1</v>
      </c>
      <c r="BU163" s="23" t="b">
        <v>1</v>
      </c>
    </row>
    <row r="164" ht="15.75" customHeight="1">
      <c r="A164" s="23" t="s">
        <v>1703</v>
      </c>
      <c r="B164" s="23" t="s">
        <v>2679</v>
      </c>
      <c r="C164" s="23" t="b">
        <v>1</v>
      </c>
      <c r="D164" s="23">
        <v>0.52</v>
      </c>
      <c r="E164" s="23" t="b">
        <f t="shared" si="1"/>
        <v>1</v>
      </c>
      <c r="F164" s="23" t="b">
        <v>1</v>
      </c>
      <c r="G164" s="23" t="b">
        <f t="shared" si="2"/>
        <v>1</v>
      </c>
      <c r="H164" s="23" t="b">
        <v>1</v>
      </c>
      <c r="I164" s="23" t="b">
        <f t="shared" si="3"/>
        <v>1</v>
      </c>
      <c r="J164" s="23" t="b">
        <v>1</v>
      </c>
      <c r="K164" s="23" t="b">
        <f t="shared" si="4"/>
        <v>1</v>
      </c>
      <c r="L164" s="23" t="b">
        <v>1</v>
      </c>
      <c r="M164" s="23" t="b">
        <f t="shared" si="5"/>
        <v>1</v>
      </c>
      <c r="N164" s="23" t="b">
        <v>1</v>
      </c>
      <c r="O164" s="23" t="b">
        <f t="shared" si="6"/>
        <v>0</v>
      </c>
      <c r="P164" s="23" t="b">
        <v>0</v>
      </c>
      <c r="Q164" s="23" t="b">
        <f t="shared" si="7"/>
        <v>0</v>
      </c>
      <c r="R164" s="23" t="b">
        <v>0</v>
      </c>
      <c r="S164" s="23" t="b">
        <f t="shared" si="8"/>
        <v>0</v>
      </c>
      <c r="T164" s="23" t="b">
        <v>0</v>
      </c>
      <c r="U164" s="23" t="b">
        <f t="shared" si="9"/>
        <v>0</v>
      </c>
      <c r="V164" s="23" t="b">
        <v>0</v>
      </c>
      <c r="W164" s="23" t="b">
        <f t="shared" si="10"/>
        <v>0</v>
      </c>
      <c r="X164" s="23" t="b">
        <v>0</v>
      </c>
      <c r="Y164" s="23" t="b">
        <f t="shared" si="11"/>
        <v>0</v>
      </c>
      <c r="Z164" s="23" t="b">
        <v>0</v>
      </c>
      <c r="AA164" s="23" t="b">
        <f t="shared" si="12"/>
        <v>0</v>
      </c>
      <c r="AB164" s="23" t="b">
        <v>0</v>
      </c>
      <c r="AC164" s="23" t="b">
        <f t="shared" si="13"/>
        <v>0</v>
      </c>
      <c r="AD164" s="23" t="b">
        <v>0</v>
      </c>
      <c r="AE164" s="23" t="b">
        <f t="shared" si="14"/>
        <v>0</v>
      </c>
      <c r="AF164" s="23" t="b">
        <v>0</v>
      </c>
      <c r="BG164" s="23" t="s">
        <v>2247</v>
      </c>
      <c r="BH164" s="23" t="s">
        <v>2710</v>
      </c>
      <c r="BI164" s="23" t="b">
        <v>1</v>
      </c>
      <c r="BJ164" s="23">
        <v>0.76</v>
      </c>
      <c r="BK164" s="23" t="b">
        <v>0</v>
      </c>
      <c r="BL164" s="23" t="b">
        <v>0</v>
      </c>
      <c r="BM164" s="23" t="b">
        <v>0</v>
      </c>
      <c r="BN164" s="23" t="b">
        <v>0</v>
      </c>
      <c r="BO164" s="23" t="b">
        <v>1</v>
      </c>
      <c r="BP164" s="23" t="b">
        <v>1</v>
      </c>
      <c r="BQ164" s="23" t="b">
        <v>1</v>
      </c>
      <c r="BR164" s="23" t="b">
        <v>1</v>
      </c>
      <c r="BS164" s="23" t="b">
        <v>1</v>
      </c>
      <c r="BT164" s="23" t="b">
        <v>1</v>
      </c>
      <c r="BU164" s="23" t="b">
        <v>1</v>
      </c>
    </row>
    <row r="165" ht="15.75" customHeight="1">
      <c r="A165" s="23" t="s">
        <v>1711</v>
      </c>
      <c r="B165" s="23" t="s">
        <v>2680</v>
      </c>
      <c r="C165" s="23" t="b">
        <v>1</v>
      </c>
      <c r="D165" s="23">
        <v>0.45</v>
      </c>
      <c r="E165" s="23" t="b">
        <f t="shared" si="1"/>
        <v>1</v>
      </c>
      <c r="F165" s="23" t="b">
        <v>1</v>
      </c>
      <c r="G165" s="23" t="b">
        <f t="shared" si="2"/>
        <v>1</v>
      </c>
      <c r="H165" s="23" t="b">
        <v>1</v>
      </c>
      <c r="I165" s="23" t="b">
        <f t="shared" si="3"/>
        <v>1</v>
      </c>
      <c r="J165" s="23" t="b">
        <v>1</v>
      </c>
      <c r="K165" s="23" t="b">
        <f t="shared" si="4"/>
        <v>1</v>
      </c>
      <c r="L165" s="23" t="b">
        <v>1</v>
      </c>
      <c r="M165" s="23" t="b">
        <f t="shared" si="5"/>
        <v>0</v>
      </c>
      <c r="N165" s="23" t="b">
        <v>0</v>
      </c>
      <c r="O165" s="23" t="b">
        <f t="shared" si="6"/>
        <v>0</v>
      </c>
      <c r="P165" s="23" t="b">
        <v>0</v>
      </c>
      <c r="Q165" s="23" t="b">
        <f t="shared" si="7"/>
        <v>0</v>
      </c>
      <c r="R165" s="23" t="b">
        <v>0</v>
      </c>
      <c r="S165" s="23" t="b">
        <f t="shared" si="8"/>
        <v>0</v>
      </c>
      <c r="T165" s="23" t="b">
        <v>0</v>
      </c>
      <c r="U165" s="23" t="b">
        <f t="shared" si="9"/>
        <v>0</v>
      </c>
      <c r="V165" s="23" t="b">
        <v>0</v>
      </c>
      <c r="W165" s="23" t="b">
        <f t="shared" si="10"/>
        <v>0</v>
      </c>
      <c r="X165" s="23" t="b">
        <v>0</v>
      </c>
      <c r="Y165" s="23" t="b">
        <f t="shared" si="11"/>
        <v>0</v>
      </c>
      <c r="Z165" s="23" t="b">
        <v>0</v>
      </c>
      <c r="AA165" s="23" t="b">
        <f t="shared" si="12"/>
        <v>0</v>
      </c>
      <c r="AB165" s="23" t="b">
        <v>0</v>
      </c>
      <c r="AC165" s="23" t="b">
        <f t="shared" si="13"/>
        <v>0</v>
      </c>
      <c r="AD165" s="23" t="b">
        <v>0</v>
      </c>
      <c r="AE165" s="23" t="b">
        <f t="shared" si="14"/>
        <v>0</v>
      </c>
      <c r="AF165" s="23" t="b">
        <v>0</v>
      </c>
      <c r="BG165" s="23" t="s">
        <v>2288</v>
      </c>
      <c r="BH165" s="23" t="s">
        <v>2711</v>
      </c>
      <c r="BI165" s="23" t="b">
        <v>1</v>
      </c>
      <c r="BJ165" s="23">
        <v>0.94</v>
      </c>
      <c r="BK165" s="23" t="b">
        <v>0</v>
      </c>
      <c r="BL165" s="23" t="b">
        <v>1</v>
      </c>
      <c r="BM165" s="23" t="b">
        <v>1</v>
      </c>
      <c r="BN165" s="23" t="b">
        <v>1</v>
      </c>
      <c r="BO165" s="23" t="b">
        <v>1</v>
      </c>
      <c r="BP165" s="23" t="b">
        <v>1</v>
      </c>
      <c r="BQ165" s="23" t="b">
        <v>1</v>
      </c>
      <c r="BR165" s="23" t="b">
        <v>1</v>
      </c>
      <c r="BS165" s="23" t="b">
        <v>1</v>
      </c>
      <c r="BT165" s="23" t="b">
        <v>1</v>
      </c>
      <c r="BU165" s="23" t="b">
        <v>1</v>
      </c>
    </row>
    <row r="166" ht="15.75" customHeight="1">
      <c r="A166" s="23" t="s">
        <v>1719</v>
      </c>
      <c r="B166" s="23" t="s">
        <v>2681</v>
      </c>
      <c r="C166" s="23" t="b">
        <v>1</v>
      </c>
      <c r="D166" s="23">
        <v>0.95</v>
      </c>
      <c r="E166" s="23" t="b">
        <f t="shared" si="1"/>
        <v>1</v>
      </c>
      <c r="F166" s="23" t="b">
        <v>1</v>
      </c>
      <c r="G166" s="23" t="b">
        <f t="shared" si="2"/>
        <v>1</v>
      </c>
      <c r="H166" s="23" t="b">
        <v>1</v>
      </c>
      <c r="I166" s="23" t="b">
        <f t="shared" si="3"/>
        <v>1</v>
      </c>
      <c r="J166" s="23" t="b">
        <v>1</v>
      </c>
      <c r="K166" s="23" t="b">
        <f t="shared" si="4"/>
        <v>1</v>
      </c>
      <c r="L166" s="23" t="b">
        <v>1</v>
      </c>
      <c r="M166" s="23" t="b">
        <f t="shared" si="5"/>
        <v>1</v>
      </c>
      <c r="N166" s="23" t="b">
        <v>1</v>
      </c>
      <c r="O166" s="23" t="b">
        <f t="shared" si="6"/>
        <v>1</v>
      </c>
      <c r="P166" s="23" t="b">
        <v>1</v>
      </c>
      <c r="Q166" s="23" t="b">
        <f t="shared" si="7"/>
        <v>1</v>
      </c>
      <c r="R166" s="23" t="b">
        <v>1</v>
      </c>
      <c r="S166" s="23" t="b">
        <f t="shared" si="8"/>
        <v>1</v>
      </c>
      <c r="T166" s="23" t="b">
        <v>1</v>
      </c>
      <c r="U166" s="23" t="b">
        <f t="shared" si="9"/>
        <v>1</v>
      </c>
      <c r="V166" s="23" t="b">
        <v>1</v>
      </c>
      <c r="W166" s="23" t="b">
        <f t="shared" si="10"/>
        <v>1</v>
      </c>
      <c r="X166" s="23" t="b">
        <v>1</v>
      </c>
      <c r="Y166" s="23" t="b">
        <f t="shared" si="11"/>
        <v>1</v>
      </c>
      <c r="Z166" s="23" t="b">
        <v>1</v>
      </c>
      <c r="AA166" s="23" t="b">
        <f t="shared" si="12"/>
        <v>1</v>
      </c>
      <c r="AB166" s="23" t="b">
        <v>1</v>
      </c>
      <c r="AC166" s="23" t="b">
        <f t="shared" si="13"/>
        <v>1</v>
      </c>
      <c r="AD166" s="23" t="b">
        <v>1</v>
      </c>
      <c r="AE166" s="23" t="b">
        <f t="shared" si="14"/>
        <v>1</v>
      </c>
      <c r="AF166" s="23" t="b">
        <v>1</v>
      </c>
      <c r="BG166" s="23" t="s">
        <v>2304</v>
      </c>
      <c r="BH166" s="23" t="s">
        <v>2712</v>
      </c>
      <c r="BI166" s="23" t="b">
        <v>1</v>
      </c>
      <c r="BJ166" s="23">
        <v>0.99</v>
      </c>
      <c r="BK166" s="23" t="b">
        <v>1</v>
      </c>
      <c r="BL166" s="23" t="b">
        <v>1</v>
      </c>
      <c r="BM166" s="23" t="b">
        <v>1</v>
      </c>
      <c r="BN166" s="23" t="b">
        <v>1</v>
      </c>
      <c r="BO166" s="23" t="b">
        <v>1</v>
      </c>
      <c r="BP166" s="23" t="b">
        <v>1</v>
      </c>
      <c r="BQ166" s="23" t="b">
        <v>1</v>
      </c>
      <c r="BR166" s="23" t="b">
        <v>1</v>
      </c>
      <c r="BS166" s="23" t="b">
        <v>1</v>
      </c>
      <c r="BT166" s="23" t="b">
        <v>1</v>
      </c>
      <c r="BU166" s="23" t="b">
        <v>1</v>
      </c>
    </row>
    <row r="167" ht="15.75" customHeight="1">
      <c r="A167" s="23" t="s">
        <v>1727</v>
      </c>
      <c r="B167" s="23" t="s">
        <v>2682</v>
      </c>
      <c r="C167" s="23" t="b">
        <v>1</v>
      </c>
      <c r="D167" s="23">
        <v>0.88</v>
      </c>
      <c r="E167" s="23" t="b">
        <f t="shared" si="1"/>
        <v>1</v>
      </c>
      <c r="F167" s="23" t="b">
        <v>1</v>
      </c>
      <c r="G167" s="23" t="b">
        <f t="shared" si="2"/>
        <v>1</v>
      </c>
      <c r="H167" s="23" t="b">
        <v>1</v>
      </c>
      <c r="I167" s="23" t="b">
        <f t="shared" si="3"/>
        <v>1</v>
      </c>
      <c r="J167" s="23" t="b">
        <v>1</v>
      </c>
      <c r="K167" s="23" t="b">
        <f t="shared" si="4"/>
        <v>1</v>
      </c>
      <c r="L167" s="23" t="b">
        <v>1</v>
      </c>
      <c r="M167" s="23" t="b">
        <f t="shared" si="5"/>
        <v>1</v>
      </c>
      <c r="N167" s="23" t="b">
        <v>1</v>
      </c>
      <c r="O167" s="23" t="b">
        <f t="shared" si="6"/>
        <v>1</v>
      </c>
      <c r="P167" s="23" t="b">
        <v>1</v>
      </c>
      <c r="Q167" s="23" t="b">
        <f t="shared" si="7"/>
        <v>1</v>
      </c>
      <c r="R167" s="23" t="b">
        <v>1</v>
      </c>
      <c r="S167" s="23" t="b">
        <f t="shared" si="8"/>
        <v>1</v>
      </c>
      <c r="T167" s="23" t="b">
        <v>1</v>
      </c>
      <c r="U167" s="23" t="b">
        <f t="shared" si="9"/>
        <v>1</v>
      </c>
      <c r="V167" s="23" t="b">
        <v>1</v>
      </c>
      <c r="W167" s="23" t="b">
        <f t="shared" si="10"/>
        <v>1</v>
      </c>
      <c r="X167" s="23" t="b">
        <v>1</v>
      </c>
      <c r="Y167" s="23" t="b">
        <f t="shared" si="11"/>
        <v>1</v>
      </c>
      <c r="Z167" s="23" t="b">
        <v>1</v>
      </c>
      <c r="AA167" s="23" t="b">
        <f t="shared" si="12"/>
        <v>1</v>
      </c>
      <c r="AB167" s="23" t="b">
        <v>1</v>
      </c>
      <c r="AC167" s="23" t="b">
        <f t="shared" si="13"/>
        <v>0</v>
      </c>
      <c r="AD167" s="23" t="b">
        <v>0</v>
      </c>
      <c r="AE167" s="23" t="b">
        <f t="shared" si="14"/>
        <v>0</v>
      </c>
      <c r="AF167" s="23" t="b">
        <v>0</v>
      </c>
      <c r="BG167" s="23" t="s">
        <v>2312</v>
      </c>
      <c r="BH167" s="23" t="s">
        <v>2713</v>
      </c>
      <c r="BI167" s="23" t="b">
        <v>1</v>
      </c>
      <c r="BJ167" s="23">
        <v>0.41</v>
      </c>
      <c r="BK167" s="23" t="b">
        <v>0</v>
      </c>
      <c r="BL167" s="23" t="b">
        <v>0</v>
      </c>
      <c r="BM167" s="23" t="b">
        <v>0</v>
      </c>
      <c r="BN167" s="23" t="b">
        <v>0</v>
      </c>
      <c r="BO167" s="23" t="b">
        <v>0</v>
      </c>
      <c r="BP167" s="23" t="b">
        <v>0</v>
      </c>
      <c r="BQ167" s="23" t="b">
        <v>0</v>
      </c>
      <c r="BR167" s="23" t="b">
        <v>0</v>
      </c>
      <c r="BS167" s="23" t="b">
        <v>0</v>
      </c>
      <c r="BT167" s="23" t="b">
        <v>0</v>
      </c>
      <c r="BU167" s="23" t="b">
        <v>0</v>
      </c>
    </row>
    <row r="168" ht="15.75" customHeight="1">
      <c r="A168" s="23" t="s">
        <v>1735</v>
      </c>
      <c r="B168" s="23" t="s">
        <v>2683</v>
      </c>
      <c r="C168" s="23" t="b">
        <v>0</v>
      </c>
      <c r="D168" s="23">
        <v>0.8</v>
      </c>
      <c r="E168" s="23" t="b">
        <f t="shared" si="1"/>
        <v>1</v>
      </c>
      <c r="F168" s="23" t="b">
        <v>0</v>
      </c>
      <c r="G168" s="23" t="b">
        <f t="shared" si="2"/>
        <v>1</v>
      </c>
      <c r="H168" s="23" t="b">
        <v>0</v>
      </c>
      <c r="I168" s="23" t="b">
        <f t="shared" si="3"/>
        <v>1</v>
      </c>
      <c r="J168" s="23" t="b">
        <v>0</v>
      </c>
      <c r="K168" s="23" t="b">
        <f t="shared" si="4"/>
        <v>1</v>
      </c>
      <c r="L168" s="23" t="b">
        <v>0</v>
      </c>
      <c r="M168" s="23" t="b">
        <f t="shared" si="5"/>
        <v>1</v>
      </c>
      <c r="N168" s="23" t="b">
        <v>0</v>
      </c>
      <c r="O168" s="23" t="b">
        <f t="shared" si="6"/>
        <v>1</v>
      </c>
      <c r="P168" s="23" t="b">
        <v>0</v>
      </c>
      <c r="Q168" s="23" t="b">
        <f t="shared" si="7"/>
        <v>1</v>
      </c>
      <c r="R168" s="23" t="b">
        <v>0</v>
      </c>
      <c r="S168" s="23" t="b">
        <f t="shared" si="8"/>
        <v>1</v>
      </c>
      <c r="T168" s="23" t="b">
        <v>0</v>
      </c>
      <c r="U168" s="23" t="b">
        <f t="shared" si="9"/>
        <v>1</v>
      </c>
      <c r="V168" s="23" t="b">
        <v>0</v>
      </c>
      <c r="W168" s="23" t="b">
        <f t="shared" si="10"/>
        <v>1</v>
      </c>
      <c r="X168" s="23" t="b">
        <v>0</v>
      </c>
      <c r="Y168" s="23" t="b">
        <f t="shared" si="11"/>
        <v>1</v>
      </c>
      <c r="Z168" s="23" t="b">
        <v>0</v>
      </c>
      <c r="AA168" s="23" t="b">
        <f t="shared" si="12"/>
        <v>0</v>
      </c>
      <c r="AB168" s="23" t="b">
        <v>1</v>
      </c>
      <c r="AC168" s="23" t="b">
        <f t="shared" si="13"/>
        <v>0</v>
      </c>
      <c r="AD168" s="23" t="b">
        <v>1</v>
      </c>
      <c r="AE168" s="23" t="b">
        <f t="shared" si="14"/>
        <v>0</v>
      </c>
      <c r="AF168" s="23" t="b">
        <v>1</v>
      </c>
      <c r="BG168" s="23" t="s">
        <v>2336</v>
      </c>
      <c r="BH168" s="23" t="s">
        <v>2581</v>
      </c>
      <c r="BI168" s="23" t="b">
        <v>1</v>
      </c>
      <c r="BJ168" s="23">
        <v>0.59</v>
      </c>
      <c r="BK168" s="23" t="b">
        <v>0</v>
      </c>
      <c r="BL168" s="23" t="b">
        <v>0</v>
      </c>
      <c r="BM168" s="23" t="b">
        <v>0</v>
      </c>
      <c r="BN168" s="23" t="b">
        <v>0</v>
      </c>
      <c r="BO168" s="23" t="b">
        <v>0</v>
      </c>
      <c r="BP168" s="23" t="b">
        <v>0</v>
      </c>
      <c r="BQ168" s="23" t="b">
        <v>0</v>
      </c>
      <c r="BR168" s="23" t="b">
        <v>0</v>
      </c>
      <c r="BS168" s="23" t="b">
        <v>1</v>
      </c>
      <c r="BT168" s="23" t="b">
        <v>1</v>
      </c>
      <c r="BU168" s="23" t="b">
        <v>1</v>
      </c>
    </row>
    <row r="169" ht="15.75" customHeight="1">
      <c r="A169" s="23" t="s">
        <v>1759</v>
      </c>
      <c r="B169" s="23" t="s">
        <v>2684</v>
      </c>
      <c r="C169" s="23" t="b">
        <v>1</v>
      </c>
      <c r="D169" s="23">
        <v>0.84</v>
      </c>
      <c r="E169" s="23" t="b">
        <f t="shared" si="1"/>
        <v>1</v>
      </c>
      <c r="F169" s="23" t="b">
        <v>1</v>
      </c>
      <c r="G169" s="23" t="b">
        <f t="shared" si="2"/>
        <v>1</v>
      </c>
      <c r="H169" s="23" t="b">
        <v>1</v>
      </c>
      <c r="I169" s="23" t="b">
        <f t="shared" si="3"/>
        <v>1</v>
      </c>
      <c r="J169" s="23" t="b">
        <v>1</v>
      </c>
      <c r="K169" s="23" t="b">
        <f t="shared" si="4"/>
        <v>1</v>
      </c>
      <c r="L169" s="23" t="b">
        <v>1</v>
      </c>
      <c r="M169" s="23" t="b">
        <f t="shared" si="5"/>
        <v>1</v>
      </c>
      <c r="N169" s="23" t="b">
        <v>1</v>
      </c>
      <c r="O169" s="23" t="b">
        <f t="shared" si="6"/>
        <v>1</v>
      </c>
      <c r="P169" s="23" t="b">
        <v>1</v>
      </c>
      <c r="Q169" s="23" t="b">
        <f t="shared" si="7"/>
        <v>1</v>
      </c>
      <c r="R169" s="23" t="b">
        <v>1</v>
      </c>
      <c r="S169" s="23" t="b">
        <f t="shared" si="8"/>
        <v>1</v>
      </c>
      <c r="T169" s="23" t="b">
        <v>1</v>
      </c>
      <c r="U169" s="23" t="b">
        <f t="shared" si="9"/>
        <v>1</v>
      </c>
      <c r="V169" s="23" t="b">
        <v>1</v>
      </c>
      <c r="W169" s="23" t="b">
        <f t="shared" si="10"/>
        <v>1</v>
      </c>
      <c r="X169" s="23" t="b">
        <v>1</v>
      </c>
      <c r="Y169" s="23" t="b">
        <f t="shared" si="11"/>
        <v>1</v>
      </c>
      <c r="Z169" s="23" t="b">
        <v>1</v>
      </c>
      <c r="AA169" s="23" t="b">
        <f t="shared" si="12"/>
        <v>0</v>
      </c>
      <c r="AB169" s="23" t="b">
        <v>0</v>
      </c>
      <c r="AC169" s="23" t="b">
        <f t="shared" si="13"/>
        <v>0</v>
      </c>
      <c r="AD169" s="23" t="b">
        <v>0</v>
      </c>
      <c r="AE169" s="23" t="b">
        <f t="shared" si="14"/>
        <v>0</v>
      </c>
      <c r="AF169" s="23" t="b">
        <v>0</v>
      </c>
      <c r="BG169" s="23" t="s">
        <v>2351</v>
      </c>
      <c r="BH169" s="23" t="s">
        <v>2715</v>
      </c>
      <c r="BI169" s="23" t="b">
        <v>1</v>
      </c>
      <c r="BJ169" s="23">
        <v>0.88</v>
      </c>
      <c r="BK169" s="23" t="b">
        <v>0</v>
      </c>
      <c r="BL169" s="23" t="b">
        <v>0</v>
      </c>
      <c r="BM169" s="23" t="b">
        <v>1</v>
      </c>
      <c r="BN169" s="23" t="b">
        <v>1</v>
      </c>
      <c r="BO169" s="23" t="b">
        <v>1</v>
      </c>
      <c r="BP169" s="23" t="b">
        <v>1</v>
      </c>
      <c r="BQ169" s="23" t="b">
        <v>1</v>
      </c>
      <c r="BR169" s="23" t="b">
        <v>1</v>
      </c>
      <c r="BS169" s="23" t="b">
        <v>1</v>
      </c>
      <c r="BT169" s="23" t="b">
        <v>1</v>
      </c>
      <c r="BU169" s="23" t="b">
        <v>1</v>
      </c>
    </row>
    <row r="170" ht="15.75" customHeight="1">
      <c r="A170" s="23" t="s">
        <v>1767</v>
      </c>
      <c r="B170" s="23" t="s">
        <v>2685</v>
      </c>
      <c r="C170" s="23" t="b">
        <v>1</v>
      </c>
      <c r="D170" s="23">
        <v>0.85</v>
      </c>
      <c r="E170" s="23" t="b">
        <f t="shared" si="1"/>
        <v>1</v>
      </c>
      <c r="F170" s="23" t="b">
        <v>1</v>
      </c>
      <c r="G170" s="23" t="b">
        <f t="shared" si="2"/>
        <v>1</v>
      </c>
      <c r="H170" s="23" t="b">
        <v>1</v>
      </c>
      <c r="I170" s="23" t="b">
        <f t="shared" si="3"/>
        <v>1</v>
      </c>
      <c r="J170" s="23" t="b">
        <v>1</v>
      </c>
      <c r="K170" s="23" t="b">
        <f t="shared" si="4"/>
        <v>1</v>
      </c>
      <c r="L170" s="23" t="b">
        <v>1</v>
      </c>
      <c r="M170" s="23" t="b">
        <f t="shared" si="5"/>
        <v>1</v>
      </c>
      <c r="N170" s="23" t="b">
        <v>1</v>
      </c>
      <c r="O170" s="23" t="b">
        <f t="shared" si="6"/>
        <v>1</v>
      </c>
      <c r="P170" s="23" t="b">
        <v>1</v>
      </c>
      <c r="Q170" s="23" t="b">
        <f t="shared" si="7"/>
        <v>1</v>
      </c>
      <c r="R170" s="23" t="b">
        <v>1</v>
      </c>
      <c r="S170" s="23" t="b">
        <f t="shared" si="8"/>
        <v>1</v>
      </c>
      <c r="T170" s="23" t="b">
        <v>1</v>
      </c>
      <c r="U170" s="23" t="b">
        <f t="shared" si="9"/>
        <v>1</v>
      </c>
      <c r="V170" s="23" t="b">
        <v>1</v>
      </c>
      <c r="W170" s="23" t="b">
        <f t="shared" si="10"/>
        <v>1</v>
      </c>
      <c r="X170" s="23" t="b">
        <v>1</v>
      </c>
      <c r="Y170" s="23" t="b">
        <f t="shared" si="11"/>
        <v>1</v>
      </c>
      <c r="Z170" s="23" t="b">
        <v>1</v>
      </c>
      <c r="AA170" s="23" t="b">
        <f t="shared" si="12"/>
        <v>1</v>
      </c>
      <c r="AB170" s="23" t="b">
        <v>1</v>
      </c>
      <c r="AC170" s="23" t="b">
        <f t="shared" si="13"/>
        <v>0</v>
      </c>
      <c r="AD170" s="23" t="b">
        <v>0</v>
      </c>
      <c r="AE170" s="23" t="b">
        <f t="shared" si="14"/>
        <v>0</v>
      </c>
      <c r="AF170" s="23" t="b">
        <v>0</v>
      </c>
      <c r="BG170" s="23" t="s">
        <v>2358</v>
      </c>
      <c r="BH170" s="23" t="s">
        <v>2716</v>
      </c>
      <c r="BI170" s="23" t="b">
        <v>1</v>
      </c>
      <c r="BJ170" s="23">
        <v>0.91</v>
      </c>
      <c r="BK170" s="23" t="b">
        <v>0</v>
      </c>
      <c r="BL170" s="23" t="b">
        <v>1</v>
      </c>
      <c r="BM170" s="23" t="b">
        <v>1</v>
      </c>
      <c r="BN170" s="23" t="b">
        <v>1</v>
      </c>
      <c r="BO170" s="23" t="b">
        <v>1</v>
      </c>
      <c r="BP170" s="23" t="b">
        <v>1</v>
      </c>
      <c r="BQ170" s="23" t="b">
        <v>1</v>
      </c>
      <c r="BR170" s="23" t="b">
        <v>1</v>
      </c>
      <c r="BS170" s="23" t="b">
        <v>1</v>
      </c>
      <c r="BT170" s="23" t="b">
        <v>1</v>
      </c>
      <c r="BU170" s="23" t="b">
        <v>1</v>
      </c>
    </row>
    <row r="171" ht="15.75" customHeight="1">
      <c r="A171" s="23" t="s">
        <v>1782</v>
      </c>
      <c r="B171" s="23" t="s">
        <v>2686</v>
      </c>
      <c r="C171" s="23" t="b">
        <v>1</v>
      </c>
      <c r="D171" s="23">
        <v>0.73</v>
      </c>
      <c r="E171" s="23" t="b">
        <f t="shared" si="1"/>
        <v>1</v>
      </c>
      <c r="F171" s="23" t="b">
        <v>1</v>
      </c>
      <c r="G171" s="23" t="b">
        <f t="shared" si="2"/>
        <v>1</v>
      </c>
      <c r="H171" s="23" t="b">
        <v>1</v>
      </c>
      <c r="I171" s="23" t="b">
        <f t="shared" si="3"/>
        <v>1</v>
      </c>
      <c r="J171" s="23" t="b">
        <v>1</v>
      </c>
      <c r="K171" s="23" t="b">
        <f t="shared" si="4"/>
        <v>1</v>
      </c>
      <c r="L171" s="23" t="b">
        <v>1</v>
      </c>
      <c r="M171" s="23" t="b">
        <f t="shared" si="5"/>
        <v>1</v>
      </c>
      <c r="N171" s="23" t="b">
        <v>1</v>
      </c>
      <c r="O171" s="23" t="b">
        <f t="shared" si="6"/>
        <v>1</v>
      </c>
      <c r="P171" s="23" t="b">
        <v>1</v>
      </c>
      <c r="Q171" s="23" t="b">
        <f t="shared" si="7"/>
        <v>1</v>
      </c>
      <c r="R171" s="23" t="b">
        <v>1</v>
      </c>
      <c r="S171" s="23" t="b">
        <f t="shared" si="8"/>
        <v>1</v>
      </c>
      <c r="T171" s="23" t="b">
        <v>1</v>
      </c>
      <c r="U171" s="23" t="b">
        <f t="shared" si="9"/>
        <v>1</v>
      </c>
      <c r="V171" s="23" t="b">
        <v>1</v>
      </c>
      <c r="W171" s="23" t="b">
        <f t="shared" si="10"/>
        <v>0</v>
      </c>
      <c r="X171" s="23" t="b">
        <v>0</v>
      </c>
      <c r="Y171" s="23" t="b">
        <f t="shared" si="11"/>
        <v>0</v>
      </c>
      <c r="Z171" s="23" t="b">
        <v>0</v>
      </c>
      <c r="AA171" s="23" t="b">
        <f t="shared" si="12"/>
        <v>0</v>
      </c>
      <c r="AB171" s="23" t="b">
        <v>0</v>
      </c>
      <c r="AC171" s="23" t="b">
        <f t="shared" si="13"/>
        <v>0</v>
      </c>
      <c r="AD171" s="23" t="b">
        <v>0</v>
      </c>
      <c r="AE171" s="23" t="b">
        <f t="shared" si="14"/>
        <v>0</v>
      </c>
      <c r="AF171" s="23" t="b">
        <v>0</v>
      </c>
      <c r="BG171" s="23" t="s">
        <v>2390</v>
      </c>
      <c r="BH171" s="23" t="s">
        <v>2583</v>
      </c>
      <c r="BI171" s="23" t="b">
        <v>1</v>
      </c>
      <c r="BJ171" s="23">
        <v>0.91</v>
      </c>
      <c r="BK171" s="23" t="b">
        <v>0</v>
      </c>
      <c r="BL171" s="23" t="b">
        <v>1</v>
      </c>
      <c r="BM171" s="23" t="b">
        <v>1</v>
      </c>
      <c r="BN171" s="23" t="b">
        <v>1</v>
      </c>
      <c r="BO171" s="23" t="b">
        <v>1</v>
      </c>
      <c r="BP171" s="23" t="b">
        <v>1</v>
      </c>
      <c r="BQ171" s="23" t="b">
        <v>1</v>
      </c>
      <c r="BR171" s="23" t="b">
        <v>1</v>
      </c>
      <c r="BS171" s="23" t="b">
        <v>1</v>
      </c>
      <c r="BT171" s="23" t="b">
        <v>1</v>
      </c>
      <c r="BU171" s="23" t="b">
        <v>1</v>
      </c>
    </row>
    <row r="172" ht="15.75" customHeight="1">
      <c r="A172" s="23" t="s">
        <v>1808</v>
      </c>
      <c r="B172" s="23" t="s">
        <v>2554</v>
      </c>
      <c r="C172" s="23" t="b">
        <v>1</v>
      </c>
      <c r="D172" s="23">
        <v>0.67</v>
      </c>
      <c r="E172" s="23" t="b">
        <f t="shared" si="1"/>
        <v>1</v>
      </c>
      <c r="F172" s="23" t="b">
        <v>1</v>
      </c>
      <c r="G172" s="23" t="b">
        <f t="shared" si="2"/>
        <v>1</v>
      </c>
      <c r="H172" s="23" t="b">
        <v>1</v>
      </c>
      <c r="I172" s="23" t="b">
        <f t="shared" si="3"/>
        <v>1</v>
      </c>
      <c r="J172" s="23" t="b">
        <v>1</v>
      </c>
      <c r="K172" s="23" t="b">
        <f t="shared" si="4"/>
        <v>1</v>
      </c>
      <c r="L172" s="23" t="b">
        <v>1</v>
      </c>
      <c r="M172" s="23" t="b">
        <f t="shared" si="5"/>
        <v>1</v>
      </c>
      <c r="N172" s="23" t="b">
        <v>1</v>
      </c>
      <c r="O172" s="23" t="b">
        <f t="shared" si="6"/>
        <v>1</v>
      </c>
      <c r="P172" s="23" t="b">
        <v>1</v>
      </c>
      <c r="Q172" s="23" t="b">
        <f t="shared" si="7"/>
        <v>1</v>
      </c>
      <c r="R172" s="23" t="b">
        <v>1</v>
      </c>
      <c r="S172" s="23" t="b">
        <f t="shared" si="8"/>
        <v>1</v>
      </c>
      <c r="T172" s="23" t="b">
        <v>1</v>
      </c>
      <c r="U172" s="23" t="b">
        <f t="shared" si="9"/>
        <v>0</v>
      </c>
      <c r="V172" s="23" t="b">
        <v>0</v>
      </c>
      <c r="W172" s="23" t="b">
        <f t="shared" si="10"/>
        <v>0</v>
      </c>
      <c r="X172" s="23" t="b">
        <v>0</v>
      </c>
      <c r="Y172" s="23" t="b">
        <f t="shared" si="11"/>
        <v>0</v>
      </c>
      <c r="Z172" s="23" t="b">
        <v>0</v>
      </c>
      <c r="AA172" s="23" t="b">
        <f t="shared" si="12"/>
        <v>0</v>
      </c>
      <c r="AB172" s="23" t="b">
        <v>0</v>
      </c>
      <c r="AC172" s="23" t="b">
        <f t="shared" si="13"/>
        <v>0</v>
      </c>
      <c r="AD172" s="23" t="b">
        <v>0</v>
      </c>
      <c r="AE172" s="23" t="b">
        <f t="shared" si="14"/>
        <v>0</v>
      </c>
      <c r="AF172" s="23" t="b">
        <v>0</v>
      </c>
      <c r="BG172" s="23" t="s">
        <v>2398</v>
      </c>
      <c r="BH172" s="23" t="s">
        <v>2585</v>
      </c>
      <c r="BI172" s="23" t="b">
        <v>1</v>
      </c>
      <c r="BJ172" s="23">
        <v>0.56</v>
      </c>
      <c r="BK172" s="23" t="b">
        <v>0</v>
      </c>
      <c r="BL172" s="23" t="b">
        <v>0</v>
      </c>
      <c r="BM172" s="23" t="b">
        <v>0</v>
      </c>
      <c r="BN172" s="23" t="b">
        <v>0</v>
      </c>
      <c r="BO172" s="23" t="b">
        <v>0</v>
      </c>
      <c r="BP172" s="23" t="b">
        <v>0</v>
      </c>
      <c r="BQ172" s="23" t="b">
        <v>0</v>
      </c>
      <c r="BR172" s="23" t="b">
        <v>0</v>
      </c>
      <c r="BS172" s="23" t="b">
        <v>1</v>
      </c>
      <c r="BT172" s="23" t="b">
        <v>1</v>
      </c>
      <c r="BU172" s="23" t="b">
        <v>1</v>
      </c>
    </row>
    <row r="173" ht="15.75" customHeight="1">
      <c r="A173" s="23" t="s">
        <v>1821</v>
      </c>
      <c r="B173" s="23" t="s">
        <v>2687</v>
      </c>
      <c r="C173" s="23" t="b">
        <v>1</v>
      </c>
      <c r="D173" s="23">
        <v>0.85</v>
      </c>
      <c r="E173" s="23" t="b">
        <f t="shared" si="1"/>
        <v>1</v>
      </c>
      <c r="F173" s="23" t="b">
        <v>1</v>
      </c>
      <c r="G173" s="23" t="b">
        <f t="shared" si="2"/>
        <v>1</v>
      </c>
      <c r="H173" s="23" t="b">
        <v>1</v>
      </c>
      <c r="I173" s="23" t="b">
        <f t="shared" si="3"/>
        <v>1</v>
      </c>
      <c r="J173" s="23" t="b">
        <v>1</v>
      </c>
      <c r="K173" s="23" t="b">
        <f t="shared" si="4"/>
        <v>1</v>
      </c>
      <c r="L173" s="23" t="b">
        <v>1</v>
      </c>
      <c r="M173" s="23" t="b">
        <f t="shared" si="5"/>
        <v>1</v>
      </c>
      <c r="N173" s="23" t="b">
        <v>1</v>
      </c>
      <c r="O173" s="23" t="b">
        <f t="shared" si="6"/>
        <v>1</v>
      </c>
      <c r="P173" s="23" t="b">
        <v>1</v>
      </c>
      <c r="Q173" s="23" t="b">
        <f t="shared" si="7"/>
        <v>1</v>
      </c>
      <c r="R173" s="23" t="b">
        <v>1</v>
      </c>
      <c r="S173" s="23" t="b">
        <f t="shared" si="8"/>
        <v>1</v>
      </c>
      <c r="T173" s="23" t="b">
        <v>1</v>
      </c>
      <c r="U173" s="23" t="b">
        <f t="shared" si="9"/>
        <v>1</v>
      </c>
      <c r="V173" s="23" t="b">
        <v>1</v>
      </c>
      <c r="W173" s="23" t="b">
        <f t="shared" si="10"/>
        <v>1</v>
      </c>
      <c r="X173" s="23" t="b">
        <v>1</v>
      </c>
      <c r="Y173" s="23" t="b">
        <f t="shared" si="11"/>
        <v>1</v>
      </c>
      <c r="Z173" s="23" t="b">
        <v>1</v>
      </c>
      <c r="AA173" s="23" t="b">
        <f t="shared" si="12"/>
        <v>1</v>
      </c>
      <c r="AB173" s="23" t="b">
        <v>1</v>
      </c>
      <c r="AC173" s="23" t="b">
        <f t="shared" si="13"/>
        <v>0</v>
      </c>
      <c r="AD173" s="23" t="b">
        <v>0</v>
      </c>
      <c r="AE173" s="23" t="b">
        <f t="shared" si="14"/>
        <v>0</v>
      </c>
      <c r="AF173" s="23" t="b">
        <v>0</v>
      </c>
      <c r="BG173" s="23" t="s">
        <v>2437</v>
      </c>
      <c r="BH173" s="23" t="s">
        <v>2718</v>
      </c>
      <c r="BI173" s="23" t="b">
        <v>1</v>
      </c>
      <c r="BJ173" s="23">
        <v>0.88</v>
      </c>
      <c r="BK173" s="23" t="b">
        <v>0</v>
      </c>
      <c r="BL173" s="23" t="b">
        <v>0</v>
      </c>
      <c r="BM173" s="23" t="b">
        <v>1</v>
      </c>
      <c r="BN173" s="23" t="b">
        <v>1</v>
      </c>
      <c r="BO173" s="23" t="b">
        <v>1</v>
      </c>
      <c r="BP173" s="23" t="b">
        <v>1</v>
      </c>
      <c r="BQ173" s="23" t="b">
        <v>1</v>
      </c>
      <c r="BR173" s="23" t="b">
        <v>1</v>
      </c>
      <c r="BS173" s="23" t="b">
        <v>1</v>
      </c>
      <c r="BT173" s="23" t="b">
        <v>1</v>
      </c>
      <c r="BU173" s="23" t="b">
        <v>1</v>
      </c>
    </row>
    <row r="174" ht="15.75" customHeight="1">
      <c r="A174" s="23" t="s">
        <v>1837</v>
      </c>
      <c r="B174" s="23" t="s">
        <v>2688</v>
      </c>
      <c r="C174" s="23" t="b">
        <v>1</v>
      </c>
      <c r="D174" s="23">
        <v>0.97</v>
      </c>
      <c r="E174" s="23" t="b">
        <f t="shared" si="1"/>
        <v>1</v>
      </c>
      <c r="F174" s="23" t="b">
        <v>1</v>
      </c>
      <c r="G174" s="23" t="b">
        <f t="shared" si="2"/>
        <v>1</v>
      </c>
      <c r="H174" s="23" t="b">
        <v>1</v>
      </c>
      <c r="I174" s="23" t="b">
        <f t="shared" si="3"/>
        <v>1</v>
      </c>
      <c r="J174" s="23" t="b">
        <v>1</v>
      </c>
      <c r="K174" s="23" t="b">
        <f t="shared" si="4"/>
        <v>1</v>
      </c>
      <c r="L174" s="23" t="b">
        <v>1</v>
      </c>
      <c r="M174" s="23" t="b">
        <f t="shared" si="5"/>
        <v>1</v>
      </c>
      <c r="N174" s="23" t="b">
        <v>1</v>
      </c>
      <c r="O174" s="23" t="b">
        <f t="shared" si="6"/>
        <v>1</v>
      </c>
      <c r="P174" s="23" t="b">
        <v>1</v>
      </c>
      <c r="Q174" s="23" t="b">
        <f t="shared" si="7"/>
        <v>1</v>
      </c>
      <c r="R174" s="23" t="b">
        <v>1</v>
      </c>
      <c r="S174" s="23" t="b">
        <f t="shared" si="8"/>
        <v>1</v>
      </c>
      <c r="T174" s="23" t="b">
        <v>1</v>
      </c>
      <c r="U174" s="23" t="b">
        <f t="shared" si="9"/>
        <v>1</v>
      </c>
      <c r="V174" s="23" t="b">
        <v>1</v>
      </c>
      <c r="W174" s="23" t="b">
        <f t="shared" si="10"/>
        <v>1</v>
      </c>
      <c r="X174" s="23" t="b">
        <v>1</v>
      </c>
      <c r="Y174" s="23" t="b">
        <f t="shared" si="11"/>
        <v>1</v>
      </c>
      <c r="Z174" s="23" t="b">
        <v>1</v>
      </c>
      <c r="AA174" s="23" t="b">
        <f t="shared" si="12"/>
        <v>1</v>
      </c>
      <c r="AB174" s="23" t="b">
        <v>1</v>
      </c>
      <c r="AC174" s="23" t="b">
        <f t="shared" si="13"/>
        <v>1</v>
      </c>
      <c r="AD174" s="23" t="b">
        <v>1</v>
      </c>
      <c r="AE174" s="23" t="b">
        <f t="shared" si="14"/>
        <v>1</v>
      </c>
      <c r="AF174" s="23" t="b">
        <v>1</v>
      </c>
      <c r="BG174" s="23" t="s">
        <v>2443</v>
      </c>
      <c r="BH174" s="23" t="s">
        <v>2719</v>
      </c>
      <c r="BI174" s="23" t="b">
        <v>1</v>
      </c>
      <c r="BJ174" s="23">
        <v>0.88</v>
      </c>
      <c r="BK174" s="23" t="b">
        <v>0</v>
      </c>
      <c r="BL174" s="23" t="b">
        <v>0</v>
      </c>
      <c r="BM174" s="23" t="b">
        <v>1</v>
      </c>
      <c r="BN174" s="23" t="b">
        <v>1</v>
      </c>
      <c r="BO174" s="23" t="b">
        <v>1</v>
      </c>
      <c r="BP174" s="23" t="b">
        <v>1</v>
      </c>
      <c r="BQ174" s="23" t="b">
        <v>1</v>
      </c>
      <c r="BR174" s="23" t="b">
        <v>1</v>
      </c>
      <c r="BS174" s="23" t="b">
        <v>1</v>
      </c>
      <c r="BT174" s="23" t="b">
        <v>1</v>
      </c>
      <c r="BU174" s="23" t="b">
        <v>1</v>
      </c>
    </row>
    <row r="175" ht="15.75" customHeight="1">
      <c r="A175" s="23" t="s">
        <v>1845</v>
      </c>
      <c r="B175" s="23" t="s">
        <v>2689</v>
      </c>
      <c r="C175" s="23" t="b">
        <v>1</v>
      </c>
      <c r="D175" s="23">
        <v>0.97</v>
      </c>
      <c r="E175" s="23" t="b">
        <f t="shared" si="1"/>
        <v>1</v>
      </c>
      <c r="F175" s="23" t="b">
        <v>1</v>
      </c>
      <c r="G175" s="23" t="b">
        <f t="shared" si="2"/>
        <v>1</v>
      </c>
      <c r="H175" s="23" t="b">
        <v>1</v>
      </c>
      <c r="I175" s="23" t="b">
        <f t="shared" si="3"/>
        <v>1</v>
      </c>
      <c r="J175" s="23" t="b">
        <v>1</v>
      </c>
      <c r="K175" s="23" t="b">
        <f t="shared" si="4"/>
        <v>1</v>
      </c>
      <c r="L175" s="23" t="b">
        <v>1</v>
      </c>
      <c r="M175" s="23" t="b">
        <f t="shared" si="5"/>
        <v>1</v>
      </c>
      <c r="N175" s="23" t="b">
        <v>1</v>
      </c>
      <c r="O175" s="23" t="b">
        <f t="shared" si="6"/>
        <v>1</v>
      </c>
      <c r="P175" s="23" t="b">
        <v>1</v>
      </c>
      <c r="Q175" s="23" t="b">
        <f t="shared" si="7"/>
        <v>1</v>
      </c>
      <c r="R175" s="23" t="b">
        <v>1</v>
      </c>
      <c r="S175" s="23" t="b">
        <f t="shared" si="8"/>
        <v>1</v>
      </c>
      <c r="T175" s="23" t="b">
        <v>1</v>
      </c>
      <c r="U175" s="23" t="b">
        <f t="shared" si="9"/>
        <v>1</v>
      </c>
      <c r="V175" s="23" t="b">
        <v>1</v>
      </c>
      <c r="W175" s="23" t="b">
        <f t="shared" si="10"/>
        <v>1</v>
      </c>
      <c r="X175" s="23" t="b">
        <v>1</v>
      </c>
      <c r="Y175" s="23" t="b">
        <f t="shared" si="11"/>
        <v>1</v>
      </c>
      <c r="Z175" s="23" t="b">
        <v>1</v>
      </c>
      <c r="AA175" s="23" t="b">
        <f t="shared" si="12"/>
        <v>1</v>
      </c>
      <c r="AB175" s="23" t="b">
        <v>1</v>
      </c>
      <c r="AC175" s="23" t="b">
        <f t="shared" si="13"/>
        <v>1</v>
      </c>
      <c r="AD175" s="23" t="b">
        <v>1</v>
      </c>
      <c r="AE175" s="23" t="b">
        <f t="shared" si="14"/>
        <v>1</v>
      </c>
      <c r="AF175" s="23" t="b">
        <v>1</v>
      </c>
      <c r="BG175" s="23" t="s">
        <v>2447</v>
      </c>
      <c r="BH175" s="23" t="s">
        <v>2720</v>
      </c>
      <c r="BI175" s="23" t="b">
        <v>1</v>
      </c>
      <c r="BJ175" s="23">
        <v>0.88</v>
      </c>
      <c r="BK175" s="23" t="b">
        <v>0</v>
      </c>
      <c r="BL175" s="23" t="b">
        <v>0</v>
      </c>
      <c r="BM175" s="23" t="b">
        <v>1</v>
      </c>
      <c r="BN175" s="23" t="b">
        <v>1</v>
      </c>
      <c r="BO175" s="23" t="b">
        <v>1</v>
      </c>
      <c r="BP175" s="23" t="b">
        <v>1</v>
      </c>
      <c r="BQ175" s="23" t="b">
        <v>1</v>
      </c>
      <c r="BR175" s="23" t="b">
        <v>1</v>
      </c>
      <c r="BS175" s="23" t="b">
        <v>1</v>
      </c>
      <c r="BT175" s="23" t="b">
        <v>1</v>
      </c>
      <c r="BU175" s="23" t="b">
        <v>1</v>
      </c>
    </row>
    <row r="176" ht="15.75" customHeight="1">
      <c r="A176" s="23" t="s">
        <v>1852</v>
      </c>
      <c r="B176" s="23" t="s">
        <v>2690</v>
      </c>
      <c r="C176" s="23" t="b">
        <v>1</v>
      </c>
      <c r="D176" s="23">
        <v>0.96</v>
      </c>
      <c r="E176" s="23" t="b">
        <f t="shared" si="1"/>
        <v>1</v>
      </c>
      <c r="F176" s="23" t="b">
        <v>1</v>
      </c>
      <c r="G176" s="23" t="b">
        <f t="shared" si="2"/>
        <v>1</v>
      </c>
      <c r="H176" s="23" t="b">
        <v>1</v>
      </c>
      <c r="I176" s="23" t="b">
        <f t="shared" si="3"/>
        <v>1</v>
      </c>
      <c r="J176" s="23" t="b">
        <v>1</v>
      </c>
      <c r="K176" s="23" t="b">
        <f t="shared" si="4"/>
        <v>1</v>
      </c>
      <c r="L176" s="23" t="b">
        <v>1</v>
      </c>
      <c r="M176" s="23" t="b">
        <f t="shared" si="5"/>
        <v>1</v>
      </c>
      <c r="N176" s="23" t="b">
        <v>1</v>
      </c>
      <c r="O176" s="23" t="b">
        <f t="shared" si="6"/>
        <v>1</v>
      </c>
      <c r="P176" s="23" t="b">
        <v>1</v>
      </c>
      <c r="Q176" s="23" t="b">
        <f t="shared" si="7"/>
        <v>1</v>
      </c>
      <c r="R176" s="23" t="b">
        <v>1</v>
      </c>
      <c r="S176" s="23" t="b">
        <f t="shared" si="8"/>
        <v>1</v>
      </c>
      <c r="T176" s="23" t="b">
        <v>1</v>
      </c>
      <c r="U176" s="23" t="b">
        <f t="shared" si="9"/>
        <v>1</v>
      </c>
      <c r="V176" s="23" t="b">
        <v>1</v>
      </c>
      <c r="W176" s="23" t="b">
        <f t="shared" si="10"/>
        <v>1</v>
      </c>
      <c r="X176" s="23" t="b">
        <v>1</v>
      </c>
      <c r="Y176" s="23" t="b">
        <f t="shared" si="11"/>
        <v>1</v>
      </c>
      <c r="Z176" s="23" t="b">
        <v>1</v>
      </c>
      <c r="AA176" s="23" t="b">
        <f t="shared" si="12"/>
        <v>1</v>
      </c>
      <c r="AB176" s="23" t="b">
        <v>1</v>
      </c>
      <c r="AC176" s="23" t="b">
        <f t="shared" si="13"/>
        <v>1</v>
      </c>
      <c r="AD176" s="23" t="b">
        <v>1</v>
      </c>
      <c r="AE176" s="23" t="b">
        <f t="shared" si="14"/>
        <v>1</v>
      </c>
      <c r="AF176" s="23" t="b">
        <v>1</v>
      </c>
      <c r="BG176" s="23" t="s">
        <v>2464</v>
      </c>
      <c r="BH176" s="23" t="s">
        <v>2587</v>
      </c>
      <c r="BI176" s="23" t="b">
        <v>1</v>
      </c>
      <c r="BJ176" s="23">
        <v>0.65</v>
      </c>
      <c r="BK176" s="23" t="b">
        <v>0</v>
      </c>
      <c r="BL176" s="23" t="b">
        <v>0</v>
      </c>
      <c r="BM176" s="23" t="b">
        <v>0</v>
      </c>
      <c r="BN176" s="23" t="b">
        <v>0</v>
      </c>
      <c r="BO176" s="23" t="b">
        <v>0</v>
      </c>
      <c r="BP176" s="23" t="b">
        <v>0</v>
      </c>
      <c r="BQ176" s="23" t="b">
        <v>1</v>
      </c>
      <c r="BR176" s="23" t="b">
        <v>1</v>
      </c>
      <c r="BS176" s="23" t="b">
        <v>1</v>
      </c>
      <c r="BT176" s="23" t="b">
        <v>1</v>
      </c>
      <c r="BU176" s="23" t="b">
        <v>1</v>
      </c>
    </row>
    <row r="177" ht="15.75" customHeight="1">
      <c r="A177" s="23" t="s">
        <v>1860</v>
      </c>
      <c r="B177" s="23" t="s">
        <v>2556</v>
      </c>
      <c r="C177" s="23" t="b">
        <v>1</v>
      </c>
      <c r="D177" s="23">
        <v>0.35</v>
      </c>
      <c r="E177" s="23" t="b">
        <f t="shared" si="1"/>
        <v>1</v>
      </c>
      <c r="F177" s="23" t="b">
        <v>1</v>
      </c>
      <c r="G177" s="23" t="b">
        <f t="shared" si="2"/>
        <v>1</v>
      </c>
      <c r="H177" s="23" t="b">
        <v>1</v>
      </c>
      <c r="I177" s="23" t="b">
        <f t="shared" si="3"/>
        <v>0</v>
      </c>
      <c r="J177" s="23" t="b">
        <v>1</v>
      </c>
      <c r="K177" s="23" t="b">
        <f t="shared" si="4"/>
        <v>0</v>
      </c>
      <c r="L177" s="23" t="b">
        <v>1</v>
      </c>
      <c r="M177" s="23" t="b">
        <f t="shared" si="5"/>
        <v>0</v>
      </c>
      <c r="N177" s="23" t="b">
        <v>0</v>
      </c>
      <c r="O177" s="23" t="b">
        <f t="shared" si="6"/>
        <v>0</v>
      </c>
      <c r="P177" s="23" t="b">
        <v>0</v>
      </c>
      <c r="Q177" s="23" t="b">
        <f t="shared" si="7"/>
        <v>0</v>
      </c>
      <c r="R177" s="23" t="b">
        <v>0</v>
      </c>
      <c r="S177" s="23" t="b">
        <f t="shared" si="8"/>
        <v>0</v>
      </c>
      <c r="T177" s="23" t="b">
        <v>0</v>
      </c>
      <c r="U177" s="23" t="b">
        <f t="shared" si="9"/>
        <v>0</v>
      </c>
      <c r="V177" s="23" t="b">
        <v>0</v>
      </c>
      <c r="W177" s="23" t="b">
        <f t="shared" si="10"/>
        <v>0</v>
      </c>
      <c r="X177" s="23" t="b">
        <v>0</v>
      </c>
      <c r="Y177" s="23" t="b">
        <f t="shared" si="11"/>
        <v>0</v>
      </c>
      <c r="Z177" s="23" t="b">
        <v>0</v>
      </c>
      <c r="AA177" s="23" t="b">
        <f t="shared" si="12"/>
        <v>0</v>
      </c>
      <c r="AB177" s="23" t="b">
        <v>0</v>
      </c>
      <c r="AC177" s="23" t="b">
        <f t="shared" si="13"/>
        <v>0</v>
      </c>
      <c r="AD177" s="23" t="b">
        <v>0</v>
      </c>
      <c r="AE177" s="23" t="b">
        <f t="shared" si="14"/>
        <v>0</v>
      </c>
      <c r="AF177" s="23" t="b">
        <v>0</v>
      </c>
    </row>
    <row r="178" ht="15.75" customHeight="1">
      <c r="A178" s="23" t="s">
        <v>1876</v>
      </c>
      <c r="B178" s="23" t="s">
        <v>2691</v>
      </c>
      <c r="C178" s="23" t="b">
        <v>1</v>
      </c>
      <c r="D178" s="23">
        <v>0.86</v>
      </c>
      <c r="E178" s="23" t="b">
        <f t="shared" si="1"/>
        <v>1</v>
      </c>
      <c r="F178" s="23" t="b">
        <v>1</v>
      </c>
      <c r="G178" s="23" t="b">
        <f t="shared" si="2"/>
        <v>1</v>
      </c>
      <c r="H178" s="23" t="b">
        <v>1</v>
      </c>
      <c r="I178" s="23" t="b">
        <f t="shared" si="3"/>
        <v>1</v>
      </c>
      <c r="J178" s="23" t="b">
        <v>1</v>
      </c>
      <c r="K178" s="23" t="b">
        <f t="shared" si="4"/>
        <v>1</v>
      </c>
      <c r="L178" s="23" t="b">
        <v>1</v>
      </c>
      <c r="M178" s="23" t="b">
        <f t="shared" si="5"/>
        <v>1</v>
      </c>
      <c r="N178" s="23" t="b">
        <v>1</v>
      </c>
      <c r="O178" s="23" t="b">
        <f t="shared" si="6"/>
        <v>1</v>
      </c>
      <c r="P178" s="23" t="b">
        <v>1</v>
      </c>
      <c r="Q178" s="23" t="b">
        <f t="shared" si="7"/>
        <v>1</v>
      </c>
      <c r="R178" s="23" t="b">
        <v>1</v>
      </c>
      <c r="S178" s="23" t="b">
        <f t="shared" si="8"/>
        <v>1</v>
      </c>
      <c r="T178" s="23" t="b">
        <v>1</v>
      </c>
      <c r="U178" s="23" t="b">
        <f t="shared" si="9"/>
        <v>1</v>
      </c>
      <c r="V178" s="23" t="b">
        <v>1</v>
      </c>
      <c r="W178" s="23" t="b">
        <f t="shared" si="10"/>
        <v>1</v>
      </c>
      <c r="X178" s="23" t="b">
        <v>1</v>
      </c>
      <c r="Y178" s="23" t="b">
        <f t="shared" si="11"/>
        <v>1</v>
      </c>
      <c r="Z178" s="23" t="b">
        <v>1</v>
      </c>
      <c r="AA178" s="23" t="b">
        <f t="shared" si="12"/>
        <v>1</v>
      </c>
      <c r="AB178" s="23" t="b">
        <v>1</v>
      </c>
      <c r="AC178" s="23" t="b">
        <f t="shared" si="13"/>
        <v>0</v>
      </c>
      <c r="AD178" s="23" t="b">
        <v>0</v>
      </c>
      <c r="AE178" s="23" t="b">
        <f t="shared" si="14"/>
        <v>0</v>
      </c>
      <c r="AF178" s="23" t="b">
        <v>0</v>
      </c>
    </row>
    <row r="179" ht="15.75" customHeight="1">
      <c r="A179" s="23" t="s">
        <v>1884</v>
      </c>
      <c r="B179" s="23" t="s">
        <v>2692</v>
      </c>
      <c r="C179" s="23" t="b">
        <v>1</v>
      </c>
      <c r="D179" s="23">
        <v>0.38</v>
      </c>
      <c r="E179" s="23" t="b">
        <f t="shared" si="1"/>
        <v>1</v>
      </c>
      <c r="F179" s="23" t="b">
        <v>1</v>
      </c>
      <c r="G179" s="23" t="b">
        <f t="shared" si="2"/>
        <v>1</v>
      </c>
      <c r="H179" s="23" t="b">
        <v>1</v>
      </c>
      <c r="I179" s="23" t="b">
        <f t="shared" si="3"/>
        <v>0</v>
      </c>
      <c r="J179" s="23" t="b">
        <v>1</v>
      </c>
      <c r="K179" s="23" t="b">
        <f t="shared" si="4"/>
        <v>0</v>
      </c>
      <c r="L179" s="23" t="b">
        <v>1</v>
      </c>
      <c r="M179" s="23" t="b">
        <f t="shared" si="5"/>
        <v>0</v>
      </c>
      <c r="N179" s="23" t="b">
        <v>0</v>
      </c>
      <c r="O179" s="23" t="b">
        <f t="shared" si="6"/>
        <v>0</v>
      </c>
      <c r="P179" s="23" t="b">
        <v>0</v>
      </c>
      <c r="Q179" s="23" t="b">
        <f t="shared" si="7"/>
        <v>0</v>
      </c>
      <c r="R179" s="23" t="b">
        <v>0</v>
      </c>
      <c r="S179" s="23" t="b">
        <f t="shared" si="8"/>
        <v>0</v>
      </c>
      <c r="T179" s="23" t="b">
        <v>0</v>
      </c>
      <c r="U179" s="23" t="b">
        <f t="shared" si="9"/>
        <v>0</v>
      </c>
      <c r="V179" s="23" t="b">
        <v>0</v>
      </c>
      <c r="W179" s="23" t="b">
        <f t="shared" si="10"/>
        <v>0</v>
      </c>
      <c r="X179" s="23" t="b">
        <v>0</v>
      </c>
      <c r="Y179" s="23" t="b">
        <f t="shared" si="11"/>
        <v>0</v>
      </c>
      <c r="Z179" s="23" t="b">
        <v>0</v>
      </c>
      <c r="AA179" s="23" t="b">
        <f t="shared" si="12"/>
        <v>0</v>
      </c>
      <c r="AB179" s="23" t="b">
        <v>0</v>
      </c>
      <c r="AC179" s="23" t="b">
        <f t="shared" si="13"/>
        <v>0</v>
      </c>
      <c r="AD179" s="23" t="b">
        <v>0</v>
      </c>
      <c r="AE179" s="23" t="b">
        <f t="shared" si="14"/>
        <v>0</v>
      </c>
      <c r="AF179" s="23" t="b">
        <v>0</v>
      </c>
    </row>
    <row r="180" ht="15.75" customHeight="1">
      <c r="A180" s="23" t="s">
        <v>1892</v>
      </c>
      <c r="B180" s="23" t="s">
        <v>2693</v>
      </c>
      <c r="C180" s="23" t="b">
        <v>1</v>
      </c>
      <c r="D180" s="23">
        <v>0.12</v>
      </c>
      <c r="E180" s="23" t="b">
        <f t="shared" si="1"/>
        <v>0</v>
      </c>
      <c r="F180" s="23" t="b">
        <v>0</v>
      </c>
      <c r="G180" s="23" t="b">
        <f t="shared" si="2"/>
        <v>0</v>
      </c>
      <c r="H180" s="23" t="b">
        <v>0</v>
      </c>
      <c r="I180" s="23" t="b">
        <f t="shared" si="3"/>
        <v>0</v>
      </c>
      <c r="J180" s="23" t="b">
        <v>0</v>
      </c>
      <c r="K180" s="23" t="b">
        <f t="shared" si="4"/>
        <v>0</v>
      </c>
      <c r="L180" s="23" t="b">
        <v>0</v>
      </c>
      <c r="M180" s="23" t="b">
        <f t="shared" si="5"/>
        <v>0</v>
      </c>
      <c r="N180" s="23" t="b">
        <v>0</v>
      </c>
      <c r="O180" s="23" t="b">
        <f t="shared" si="6"/>
        <v>0</v>
      </c>
      <c r="P180" s="23" t="b">
        <v>0</v>
      </c>
      <c r="Q180" s="23" t="b">
        <f t="shared" si="7"/>
        <v>0</v>
      </c>
      <c r="R180" s="23" t="b">
        <v>0</v>
      </c>
      <c r="S180" s="23" t="b">
        <f t="shared" si="8"/>
        <v>0</v>
      </c>
      <c r="T180" s="23" t="b">
        <v>0</v>
      </c>
      <c r="U180" s="23" t="b">
        <f t="shared" si="9"/>
        <v>0</v>
      </c>
      <c r="V180" s="23" t="b">
        <v>0</v>
      </c>
      <c r="W180" s="23" t="b">
        <f t="shared" si="10"/>
        <v>0</v>
      </c>
      <c r="X180" s="23" t="b">
        <v>0</v>
      </c>
      <c r="Y180" s="23" t="b">
        <f t="shared" si="11"/>
        <v>0</v>
      </c>
      <c r="Z180" s="23" t="b">
        <v>0</v>
      </c>
      <c r="AA180" s="23" t="b">
        <f t="shared" si="12"/>
        <v>0</v>
      </c>
      <c r="AB180" s="23" t="b">
        <v>0</v>
      </c>
      <c r="AC180" s="23" t="b">
        <f t="shared" si="13"/>
        <v>0</v>
      </c>
      <c r="AD180" s="23" t="b">
        <v>0</v>
      </c>
      <c r="AE180" s="23" t="b">
        <f t="shared" si="14"/>
        <v>0</v>
      </c>
      <c r="AF180" s="23" t="b">
        <v>0</v>
      </c>
    </row>
    <row r="181" ht="15.75" customHeight="1">
      <c r="A181" s="23" t="s">
        <v>1957</v>
      </c>
      <c r="B181" s="23" t="s">
        <v>2558</v>
      </c>
      <c r="C181" s="23" t="b">
        <v>1</v>
      </c>
      <c r="D181" s="23">
        <v>0.8</v>
      </c>
      <c r="E181" s="23" t="b">
        <f t="shared" si="1"/>
        <v>1</v>
      </c>
      <c r="F181" s="23" t="b">
        <v>1</v>
      </c>
      <c r="G181" s="23" t="b">
        <f t="shared" si="2"/>
        <v>1</v>
      </c>
      <c r="H181" s="23" t="b">
        <v>1</v>
      </c>
      <c r="I181" s="23" t="b">
        <f t="shared" si="3"/>
        <v>1</v>
      </c>
      <c r="J181" s="23" t="b">
        <v>1</v>
      </c>
      <c r="K181" s="23" t="b">
        <f t="shared" si="4"/>
        <v>1</v>
      </c>
      <c r="L181" s="23" t="b">
        <v>1</v>
      </c>
      <c r="M181" s="23" t="b">
        <f t="shared" si="5"/>
        <v>1</v>
      </c>
      <c r="N181" s="23" t="b">
        <v>1</v>
      </c>
      <c r="O181" s="23" t="b">
        <f t="shared" si="6"/>
        <v>1</v>
      </c>
      <c r="P181" s="23" t="b">
        <v>1</v>
      </c>
      <c r="Q181" s="23" t="b">
        <f t="shared" si="7"/>
        <v>1</v>
      </c>
      <c r="R181" s="23" t="b">
        <v>1</v>
      </c>
      <c r="S181" s="23" t="b">
        <f t="shared" si="8"/>
        <v>1</v>
      </c>
      <c r="T181" s="23" t="b">
        <v>1</v>
      </c>
      <c r="U181" s="23" t="b">
        <f t="shared" si="9"/>
        <v>1</v>
      </c>
      <c r="V181" s="23" t="b">
        <v>1</v>
      </c>
      <c r="W181" s="23" t="b">
        <f t="shared" si="10"/>
        <v>1</v>
      </c>
      <c r="X181" s="23" t="b">
        <v>1</v>
      </c>
      <c r="Y181" s="23" t="b">
        <f t="shared" si="11"/>
        <v>1</v>
      </c>
      <c r="Z181" s="23" t="b">
        <v>1</v>
      </c>
      <c r="AA181" s="23" t="b">
        <f t="shared" si="12"/>
        <v>0</v>
      </c>
      <c r="AB181" s="23" t="b">
        <v>0</v>
      </c>
      <c r="AC181" s="23" t="b">
        <f t="shared" si="13"/>
        <v>0</v>
      </c>
      <c r="AD181" s="23" t="b">
        <v>0</v>
      </c>
      <c r="AE181" s="23" t="b">
        <f t="shared" si="14"/>
        <v>0</v>
      </c>
      <c r="AF181" s="23" t="b">
        <v>0</v>
      </c>
    </row>
    <row r="182" ht="15.75" customHeight="1">
      <c r="A182" s="23" t="s">
        <v>1965</v>
      </c>
      <c r="B182" s="23" t="s">
        <v>2560</v>
      </c>
      <c r="C182" s="23" t="b">
        <v>1</v>
      </c>
      <c r="D182" s="23">
        <v>0.84</v>
      </c>
      <c r="E182" s="23" t="b">
        <f t="shared" si="1"/>
        <v>1</v>
      </c>
      <c r="F182" s="23" t="b">
        <v>1</v>
      </c>
      <c r="G182" s="23" t="b">
        <f t="shared" si="2"/>
        <v>1</v>
      </c>
      <c r="H182" s="23" t="b">
        <v>1</v>
      </c>
      <c r="I182" s="23" t="b">
        <f t="shared" si="3"/>
        <v>1</v>
      </c>
      <c r="J182" s="23" t="b">
        <v>1</v>
      </c>
      <c r="K182" s="23" t="b">
        <f t="shared" si="4"/>
        <v>1</v>
      </c>
      <c r="L182" s="23" t="b">
        <v>1</v>
      </c>
      <c r="M182" s="23" t="b">
        <f t="shared" si="5"/>
        <v>1</v>
      </c>
      <c r="N182" s="23" t="b">
        <v>1</v>
      </c>
      <c r="O182" s="23" t="b">
        <f t="shared" si="6"/>
        <v>1</v>
      </c>
      <c r="P182" s="23" t="b">
        <v>1</v>
      </c>
      <c r="Q182" s="23" t="b">
        <f t="shared" si="7"/>
        <v>1</v>
      </c>
      <c r="R182" s="23" t="b">
        <v>1</v>
      </c>
      <c r="S182" s="23" t="b">
        <f t="shared" si="8"/>
        <v>1</v>
      </c>
      <c r="T182" s="23" t="b">
        <v>1</v>
      </c>
      <c r="U182" s="23" t="b">
        <f t="shared" si="9"/>
        <v>1</v>
      </c>
      <c r="V182" s="23" t="b">
        <v>1</v>
      </c>
      <c r="W182" s="23" t="b">
        <f t="shared" si="10"/>
        <v>1</v>
      </c>
      <c r="X182" s="23" t="b">
        <v>1</v>
      </c>
      <c r="Y182" s="23" t="b">
        <f t="shared" si="11"/>
        <v>1</v>
      </c>
      <c r="Z182" s="23" t="b">
        <v>1</v>
      </c>
      <c r="AA182" s="23" t="b">
        <f t="shared" si="12"/>
        <v>0</v>
      </c>
      <c r="AB182" s="23" t="b">
        <v>0</v>
      </c>
      <c r="AC182" s="23" t="b">
        <f t="shared" si="13"/>
        <v>0</v>
      </c>
      <c r="AD182" s="23" t="b">
        <v>0</v>
      </c>
      <c r="AE182" s="23" t="b">
        <f t="shared" si="14"/>
        <v>0</v>
      </c>
      <c r="AF182" s="23" t="b">
        <v>0</v>
      </c>
    </row>
    <row r="183" ht="15.75" customHeight="1">
      <c r="A183" s="23" t="s">
        <v>1971</v>
      </c>
      <c r="B183" s="23" t="s">
        <v>2562</v>
      </c>
      <c r="C183" s="23" t="b">
        <v>0</v>
      </c>
      <c r="D183" s="23">
        <v>0.84</v>
      </c>
      <c r="E183" s="23" t="b">
        <f t="shared" si="1"/>
        <v>1</v>
      </c>
      <c r="F183" s="23" t="b">
        <v>0</v>
      </c>
      <c r="G183" s="23" t="b">
        <f t="shared" si="2"/>
        <v>1</v>
      </c>
      <c r="H183" s="23" t="b">
        <v>0</v>
      </c>
      <c r="I183" s="23" t="b">
        <f t="shared" si="3"/>
        <v>1</v>
      </c>
      <c r="J183" s="23" t="b">
        <v>0</v>
      </c>
      <c r="K183" s="23" t="b">
        <f t="shared" si="4"/>
        <v>1</v>
      </c>
      <c r="L183" s="23" t="b">
        <v>0</v>
      </c>
      <c r="M183" s="23" t="b">
        <f t="shared" si="5"/>
        <v>1</v>
      </c>
      <c r="N183" s="23" t="b">
        <v>0</v>
      </c>
      <c r="O183" s="23" t="b">
        <f t="shared" si="6"/>
        <v>1</v>
      </c>
      <c r="P183" s="23" t="b">
        <v>0</v>
      </c>
      <c r="Q183" s="23" t="b">
        <f t="shared" si="7"/>
        <v>1</v>
      </c>
      <c r="R183" s="23" t="b">
        <v>0</v>
      </c>
      <c r="S183" s="23" t="b">
        <f t="shared" si="8"/>
        <v>1</v>
      </c>
      <c r="T183" s="23" t="b">
        <v>0</v>
      </c>
      <c r="U183" s="23" t="b">
        <f t="shared" si="9"/>
        <v>1</v>
      </c>
      <c r="V183" s="23" t="b">
        <v>0</v>
      </c>
      <c r="W183" s="23" t="b">
        <f t="shared" si="10"/>
        <v>1</v>
      </c>
      <c r="X183" s="23" t="b">
        <v>0</v>
      </c>
      <c r="Y183" s="23" t="b">
        <f t="shared" si="11"/>
        <v>1</v>
      </c>
      <c r="Z183" s="23" t="b">
        <v>0</v>
      </c>
      <c r="AA183" s="23" t="b">
        <f t="shared" si="12"/>
        <v>0</v>
      </c>
      <c r="AB183" s="23" t="b">
        <v>1</v>
      </c>
      <c r="AC183" s="23" t="b">
        <f t="shared" si="13"/>
        <v>0</v>
      </c>
      <c r="AD183" s="23" t="b">
        <v>1</v>
      </c>
      <c r="AE183" s="23" t="b">
        <f t="shared" si="14"/>
        <v>0</v>
      </c>
      <c r="AF183" s="23" t="b">
        <v>1</v>
      </c>
    </row>
    <row r="184" ht="15.75" customHeight="1">
      <c r="A184" s="23" t="s">
        <v>1978</v>
      </c>
      <c r="B184" s="23" t="s">
        <v>2564</v>
      </c>
      <c r="C184" s="23" t="b">
        <v>1</v>
      </c>
      <c r="D184" s="23">
        <v>0.59</v>
      </c>
      <c r="E184" s="23" t="b">
        <f t="shared" si="1"/>
        <v>1</v>
      </c>
      <c r="F184" s="23" t="b">
        <v>1</v>
      </c>
      <c r="G184" s="23" t="b">
        <f t="shared" si="2"/>
        <v>1</v>
      </c>
      <c r="H184" s="23" t="b">
        <v>1</v>
      </c>
      <c r="I184" s="23" t="b">
        <f t="shared" si="3"/>
        <v>1</v>
      </c>
      <c r="J184" s="23" t="b">
        <v>1</v>
      </c>
      <c r="K184" s="23" t="b">
        <f t="shared" si="4"/>
        <v>1</v>
      </c>
      <c r="L184" s="23" t="b">
        <v>1</v>
      </c>
      <c r="M184" s="23" t="b">
        <f t="shared" si="5"/>
        <v>1</v>
      </c>
      <c r="N184" s="23" t="b">
        <v>1</v>
      </c>
      <c r="O184" s="23" t="b">
        <f t="shared" si="6"/>
        <v>1</v>
      </c>
      <c r="P184" s="23" t="b">
        <v>1</v>
      </c>
      <c r="Q184" s="23" t="b">
        <f t="shared" si="7"/>
        <v>0</v>
      </c>
      <c r="R184" s="23" t="b">
        <v>0</v>
      </c>
      <c r="S184" s="23" t="b">
        <f t="shared" si="8"/>
        <v>0</v>
      </c>
      <c r="T184" s="23" t="b">
        <v>0</v>
      </c>
      <c r="U184" s="23" t="b">
        <f t="shared" si="9"/>
        <v>0</v>
      </c>
      <c r="V184" s="23" t="b">
        <v>0</v>
      </c>
      <c r="W184" s="23" t="b">
        <f t="shared" si="10"/>
        <v>0</v>
      </c>
      <c r="X184" s="23" t="b">
        <v>0</v>
      </c>
      <c r="Y184" s="23" t="b">
        <f t="shared" si="11"/>
        <v>0</v>
      </c>
      <c r="Z184" s="23" t="b">
        <v>0</v>
      </c>
      <c r="AA184" s="23" t="b">
        <f t="shared" si="12"/>
        <v>0</v>
      </c>
      <c r="AB184" s="23" t="b">
        <v>0</v>
      </c>
      <c r="AC184" s="23" t="b">
        <f t="shared" si="13"/>
        <v>0</v>
      </c>
      <c r="AD184" s="23" t="b">
        <v>0</v>
      </c>
      <c r="AE184" s="23" t="b">
        <f t="shared" si="14"/>
        <v>0</v>
      </c>
      <c r="AF184" s="23" t="b">
        <v>0</v>
      </c>
    </row>
    <row r="185" ht="15.75" customHeight="1">
      <c r="A185" s="23" t="s">
        <v>1994</v>
      </c>
      <c r="B185" s="23" t="s">
        <v>2694</v>
      </c>
      <c r="C185" s="23" t="b">
        <v>1</v>
      </c>
      <c r="D185" s="23">
        <v>0.57</v>
      </c>
      <c r="E185" s="23" t="b">
        <f t="shared" si="1"/>
        <v>1</v>
      </c>
      <c r="F185" s="23" t="b">
        <v>1</v>
      </c>
      <c r="G185" s="23" t="b">
        <f t="shared" si="2"/>
        <v>1</v>
      </c>
      <c r="H185" s="23" t="b">
        <v>1</v>
      </c>
      <c r="I185" s="23" t="b">
        <f t="shared" si="3"/>
        <v>1</v>
      </c>
      <c r="J185" s="23" t="b">
        <v>1</v>
      </c>
      <c r="K185" s="23" t="b">
        <f t="shared" si="4"/>
        <v>1</v>
      </c>
      <c r="L185" s="23" t="b">
        <v>1</v>
      </c>
      <c r="M185" s="23" t="b">
        <f t="shared" si="5"/>
        <v>1</v>
      </c>
      <c r="N185" s="23" t="b">
        <v>1</v>
      </c>
      <c r="O185" s="23" t="b">
        <f t="shared" si="6"/>
        <v>1</v>
      </c>
      <c r="P185" s="23" t="b">
        <v>1</v>
      </c>
      <c r="Q185" s="23" t="b">
        <f t="shared" si="7"/>
        <v>0</v>
      </c>
      <c r="R185" s="23" t="b">
        <v>0</v>
      </c>
      <c r="S185" s="23" t="b">
        <f t="shared" si="8"/>
        <v>0</v>
      </c>
      <c r="T185" s="23" t="b">
        <v>0</v>
      </c>
      <c r="U185" s="23" t="b">
        <f t="shared" si="9"/>
        <v>0</v>
      </c>
      <c r="V185" s="23" t="b">
        <v>0</v>
      </c>
      <c r="W185" s="23" t="b">
        <f t="shared" si="10"/>
        <v>0</v>
      </c>
      <c r="X185" s="23" t="b">
        <v>0</v>
      </c>
      <c r="Y185" s="23" t="b">
        <f t="shared" si="11"/>
        <v>0</v>
      </c>
      <c r="Z185" s="23" t="b">
        <v>0</v>
      </c>
      <c r="AA185" s="23" t="b">
        <f t="shared" si="12"/>
        <v>0</v>
      </c>
      <c r="AB185" s="23" t="b">
        <v>0</v>
      </c>
      <c r="AC185" s="23" t="b">
        <f t="shared" si="13"/>
        <v>0</v>
      </c>
      <c r="AD185" s="23" t="b">
        <v>0</v>
      </c>
      <c r="AE185" s="23" t="b">
        <f t="shared" si="14"/>
        <v>0</v>
      </c>
      <c r="AF185" s="23" t="b">
        <v>0</v>
      </c>
    </row>
    <row r="186" ht="15.75" customHeight="1">
      <c r="A186" s="23" t="s">
        <v>2000</v>
      </c>
      <c r="B186" s="23" t="s">
        <v>2695</v>
      </c>
      <c r="C186" s="23" t="b">
        <v>1</v>
      </c>
      <c r="D186" s="23">
        <v>0.57</v>
      </c>
      <c r="E186" s="23" t="b">
        <f t="shared" si="1"/>
        <v>1</v>
      </c>
      <c r="F186" s="23" t="b">
        <v>1</v>
      </c>
      <c r="G186" s="23" t="b">
        <f t="shared" si="2"/>
        <v>1</v>
      </c>
      <c r="H186" s="23" t="b">
        <v>1</v>
      </c>
      <c r="I186" s="23" t="b">
        <f t="shared" si="3"/>
        <v>1</v>
      </c>
      <c r="J186" s="23" t="b">
        <v>1</v>
      </c>
      <c r="K186" s="23" t="b">
        <f t="shared" si="4"/>
        <v>1</v>
      </c>
      <c r="L186" s="23" t="b">
        <v>1</v>
      </c>
      <c r="M186" s="23" t="b">
        <f t="shared" si="5"/>
        <v>1</v>
      </c>
      <c r="N186" s="23" t="b">
        <v>1</v>
      </c>
      <c r="O186" s="23" t="b">
        <f t="shared" si="6"/>
        <v>1</v>
      </c>
      <c r="P186" s="23" t="b">
        <v>1</v>
      </c>
      <c r="Q186" s="23" t="b">
        <f t="shared" si="7"/>
        <v>0</v>
      </c>
      <c r="R186" s="23" t="b">
        <v>0</v>
      </c>
      <c r="S186" s="23" t="b">
        <f t="shared" si="8"/>
        <v>0</v>
      </c>
      <c r="T186" s="23" t="b">
        <v>0</v>
      </c>
      <c r="U186" s="23" t="b">
        <f t="shared" si="9"/>
        <v>0</v>
      </c>
      <c r="V186" s="23" t="b">
        <v>0</v>
      </c>
      <c r="W186" s="23" t="b">
        <f t="shared" si="10"/>
        <v>0</v>
      </c>
      <c r="X186" s="23" t="b">
        <v>0</v>
      </c>
      <c r="Y186" s="23" t="b">
        <f t="shared" si="11"/>
        <v>0</v>
      </c>
      <c r="Z186" s="23" t="b">
        <v>0</v>
      </c>
      <c r="AA186" s="23" t="b">
        <f t="shared" si="12"/>
        <v>0</v>
      </c>
      <c r="AB186" s="23" t="b">
        <v>0</v>
      </c>
      <c r="AC186" s="23" t="b">
        <f t="shared" si="13"/>
        <v>0</v>
      </c>
      <c r="AD186" s="23" t="b">
        <v>0</v>
      </c>
      <c r="AE186" s="23" t="b">
        <f t="shared" si="14"/>
        <v>0</v>
      </c>
      <c r="AF186" s="23" t="b">
        <v>0</v>
      </c>
    </row>
    <row r="187" ht="15.75" customHeight="1">
      <c r="A187" s="23" t="s">
        <v>2006</v>
      </c>
      <c r="B187" s="23" t="s">
        <v>2566</v>
      </c>
      <c r="C187" s="23" t="b">
        <v>1</v>
      </c>
      <c r="D187" s="23">
        <v>0.74</v>
      </c>
      <c r="E187" s="23" t="b">
        <f t="shared" si="1"/>
        <v>1</v>
      </c>
      <c r="F187" s="23" t="b">
        <v>1</v>
      </c>
      <c r="G187" s="23" t="b">
        <f t="shared" si="2"/>
        <v>1</v>
      </c>
      <c r="H187" s="23" t="b">
        <v>1</v>
      </c>
      <c r="I187" s="23" t="b">
        <f t="shared" si="3"/>
        <v>1</v>
      </c>
      <c r="J187" s="23" t="b">
        <v>1</v>
      </c>
      <c r="K187" s="23" t="b">
        <f t="shared" si="4"/>
        <v>1</v>
      </c>
      <c r="L187" s="23" t="b">
        <v>1</v>
      </c>
      <c r="M187" s="23" t="b">
        <f t="shared" si="5"/>
        <v>1</v>
      </c>
      <c r="N187" s="23" t="b">
        <v>1</v>
      </c>
      <c r="O187" s="23" t="b">
        <f t="shared" si="6"/>
        <v>1</v>
      </c>
      <c r="P187" s="23" t="b">
        <v>1</v>
      </c>
      <c r="Q187" s="23" t="b">
        <f t="shared" si="7"/>
        <v>1</v>
      </c>
      <c r="R187" s="23" t="b">
        <v>1</v>
      </c>
      <c r="S187" s="23" t="b">
        <f t="shared" si="8"/>
        <v>1</v>
      </c>
      <c r="T187" s="23" t="b">
        <v>1</v>
      </c>
      <c r="U187" s="23" t="b">
        <f t="shared" si="9"/>
        <v>1</v>
      </c>
      <c r="V187" s="23" t="b">
        <v>1</v>
      </c>
      <c r="W187" s="23" t="b">
        <f t="shared" si="10"/>
        <v>0</v>
      </c>
      <c r="X187" s="23" t="b">
        <v>0</v>
      </c>
      <c r="Y187" s="23" t="b">
        <f t="shared" si="11"/>
        <v>0</v>
      </c>
      <c r="Z187" s="23" t="b">
        <v>0</v>
      </c>
      <c r="AA187" s="23" t="b">
        <f t="shared" si="12"/>
        <v>0</v>
      </c>
      <c r="AB187" s="23" t="b">
        <v>0</v>
      </c>
      <c r="AC187" s="23" t="b">
        <f t="shared" si="13"/>
        <v>0</v>
      </c>
      <c r="AD187" s="23" t="b">
        <v>0</v>
      </c>
      <c r="AE187" s="23" t="b">
        <f t="shared" si="14"/>
        <v>0</v>
      </c>
      <c r="AF187" s="23" t="b">
        <v>0</v>
      </c>
    </row>
    <row r="188" ht="15.75" customHeight="1">
      <c r="A188" s="23" t="s">
        <v>2015</v>
      </c>
      <c r="B188" s="23" t="s">
        <v>2696</v>
      </c>
      <c r="C188" s="23" t="b">
        <v>0</v>
      </c>
      <c r="D188" s="23">
        <v>0.53</v>
      </c>
      <c r="E188" s="23" t="b">
        <f t="shared" si="1"/>
        <v>1</v>
      </c>
      <c r="F188" s="23" t="b">
        <v>0</v>
      </c>
      <c r="G188" s="23" t="b">
        <f t="shared" si="2"/>
        <v>1</v>
      </c>
      <c r="H188" s="23" t="b">
        <v>0</v>
      </c>
      <c r="I188" s="23" t="b">
        <f t="shared" si="3"/>
        <v>1</v>
      </c>
      <c r="J188" s="23" t="b">
        <v>0</v>
      </c>
      <c r="K188" s="23" t="b">
        <f t="shared" si="4"/>
        <v>1</v>
      </c>
      <c r="L188" s="23" t="b">
        <v>0</v>
      </c>
      <c r="M188" s="23" t="b">
        <f t="shared" si="5"/>
        <v>1</v>
      </c>
      <c r="N188" s="23" t="b">
        <v>0</v>
      </c>
      <c r="O188" s="23" t="b">
        <f t="shared" si="6"/>
        <v>0</v>
      </c>
      <c r="P188" s="23" t="b">
        <v>1</v>
      </c>
      <c r="Q188" s="23" t="b">
        <f t="shared" si="7"/>
        <v>0</v>
      </c>
      <c r="R188" s="23" t="b">
        <v>1</v>
      </c>
      <c r="S188" s="23" t="b">
        <f t="shared" si="8"/>
        <v>0</v>
      </c>
      <c r="T188" s="23" t="b">
        <v>1</v>
      </c>
      <c r="U188" s="23" t="b">
        <f t="shared" si="9"/>
        <v>0</v>
      </c>
      <c r="V188" s="23" t="b">
        <v>1</v>
      </c>
      <c r="W188" s="23" t="b">
        <f t="shared" si="10"/>
        <v>0</v>
      </c>
      <c r="X188" s="23" t="b">
        <v>1</v>
      </c>
      <c r="Y188" s="23" t="b">
        <f t="shared" si="11"/>
        <v>0</v>
      </c>
      <c r="Z188" s="23" t="b">
        <v>1</v>
      </c>
      <c r="AA188" s="23" t="b">
        <f t="shared" si="12"/>
        <v>0</v>
      </c>
      <c r="AB188" s="23" t="b">
        <v>1</v>
      </c>
      <c r="AC188" s="23" t="b">
        <f t="shared" si="13"/>
        <v>0</v>
      </c>
      <c r="AD188" s="23" t="b">
        <v>1</v>
      </c>
      <c r="AE188" s="23" t="b">
        <f t="shared" si="14"/>
        <v>0</v>
      </c>
      <c r="AF188" s="23" t="b">
        <v>1</v>
      </c>
    </row>
    <row r="189" ht="15.75" customHeight="1">
      <c r="A189" s="23" t="s">
        <v>2024</v>
      </c>
      <c r="B189" s="23" t="s">
        <v>2568</v>
      </c>
      <c r="C189" s="23" t="b">
        <v>1</v>
      </c>
      <c r="D189" s="23">
        <v>0.48</v>
      </c>
      <c r="E189" s="23" t="b">
        <f t="shared" si="1"/>
        <v>1</v>
      </c>
      <c r="F189" s="23" t="b">
        <v>1</v>
      </c>
      <c r="G189" s="23" t="b">
        <f t="shared" si="2"/>
        <v>1</v>
      </c>
      <c r="H189" s="23" t="b">
        <v>1</v>
      </c>
      <c r="I189" s="23" t="b">
        <f t="shared" si="3"/>
        <v>1</v>
      </c>
      <c r="J189" s="23" t="b">
        <v>1</v>
      </c>
      <c r="K189" s="23" t="b">
        <f t="shared" si="4"/>
        <v>1</v>
      </c>
      <c r="L189" s="23" t="b">
        <v>1</v>
      </c>
      <c r="M189" s="23" t="b">
        <f t="shared" si="5"/>
        <v>0</v>
      </c>
      <c r="N189" s="23" t="b">
        <v>0</v>
      </c>
      <c r="O189" s="23" t="b">
        <f t="shared" si="6"/>
        <v>0</v>
      </c>
      <c r="P189" s="23" t="b">
        <v>0</v>
      </c>
      <c r="Q189" s="23" t="b">
        <f t="shared" si="7"/>
        <v>0</v>
      </c>
      <c r="R189" s="23" t="b">
        <v>0</v>
      </c>
      <c r="S189" s="23" t="b">
        <f t="shared" si="8"/>
        <v>0</v>
      </c>
      <c r="T189" s="23" t="b">
        <v>0</v>
      </c>
      <c r="U189" s="23" t="b">
        <f t="shared" si="9"/>
        <v>0</v>
      </c>
      <c r="V189" s="23" t="b">
        <v>0</v>
      </c>
      <c r="W189" s="23" t="b">
        <f t="shared" si="10"/>
        <v>0</v>
      </c>
      <c r="X189" s="23" t="b">
        <v>0</v>
      </c>
      <c r="Y189" s="23" t="b">
        <f t="shared" si="11"/>
        <v>0</v>
      </c>
      <c r="Z189" s="23" t="b">
        <v>0</v>
      </c>
      <c r="AA189" s="23" t="b">
        <f t="shared" si="12"/>
        <v>0</v>
      </c>
      <c r="AB189" s="23" t="b">
        <v>0</v>
      </c>
      <c r="AC189" s="23" t="b">
        <f t="shared" si="13"/>
        <v>0</v>
      </c>
      <c r="AD189" s="23" t="b">
        <v>0</v>
      </c>
      <c r="AE189" s="23" t="b">
        <f t="shared" si="14"/>
        <v>0</v>
      </c>
      <c r="AF189" s="23" t="b">
        <v>0</v>
      </c>
    </row>
    <row r="190" ht="15.75" customHeight="1">
      <c r="A190" s="23" t="s">
        <v>2032</v>
      </c>
      <c r="B190" s="23" t="s">
        <v>2697</v>
      </c>
      <c r="C190" s="23" t="b">
        <v>1</v>
      </c>
      <c r="D190" s="23">
        <v>0.55</v>
      </c>
      <c r="E190" s="23" t="b">
        <f t="shared" si="1"/>
        <v>1</v>
      </c>
      <c r="F190" s="23" t="b">
        <v>1</v>
      </c>
      <c r="G190" s="23" t="b">
        <f t="shared" si="2"/>
        <v>1</v>
      </c>
      <c r="H190" s="23" t="b">
        <v>1</v>
      </c>
      <c r="I190" s="23" t="b">
        <f t="shared" si="3"/>
        <v>1</v>
      </c>
      <c r="J190" s="23" t="b">
        <v>1</v>
      </c>
      <c r="K190" s="23" t="b">
        <f t="shared" si="4"/>
        <v>1</v>
      </c>
      <c r="L190" s="23" t="b">
        <v>1</v>
      </c>
      <c r="M190" s="23" t="b">
        <f t="shared" si="5"/>
        <v>1</v>
      </c>
      <c r="N190" s="23" t="b">
        <v>1</v>
      </c>
      <c r="O190" s="23" t="b">
        <f t="shared" si="6"/>
        <v>1</v>
      </c>
      <c r="P190" s="23" t="b">
        <v>1</v>
      </c>
      <c r="Q190" s="23" t="b">
        <f t="shared" si="7"/>
        <v>0</v>
      </c>
      <c r="R190" s="23" t="b">
        <v>0</v>
      </c>
      <c r="S190" s="23" t="b">
        <f t="shared" si="8"/>
        <v>0</v>
      </c>
      <c r="T190" s="23" t="b">
        <v>0</v>
      </c>
      <c r="U190" s="23" t="b">
        <f t="shared" si="9"/>
        <v>0</v>
      </c>
      <c r="V190" s="23" t="b">
        <v>0</v>
      </c>
      <c r="W190" s="23" t="b">
        <f t="shared" si="10"/>
        <v>0</v>
      </c>
      <c r="X190" s="23" t="b">
        <v>0</v>
      </c>
      <c r="Y190" s="23" t="b">
        <f t="shared" si="11"/>
        <v>0</v>
      </c>
      <c r="Z190" s="23" t="b">
        <v>0</v>
      </c>
      <c r="AA190" s="23" t="b">
        <f t="shared" si="12"/>
        <v>0</v>
      </c>
      <c r="AB190" s="23" t="b">
        <v>0</v>
      </c>
      <c r="AC190" s="23" t="b">
        <f t="shared" si="13"/>
        <v>0</v>
      </c>
      <c r="AD190" s="23" t="b">
        <v>0</v>
      </c>
      <c r="AE190" s="23" t="b">
        <f t="shared" si="14"/>
        <v>0</v>
      </c>
      <c r="AF190" s="23" t="b">
        <v>0</v>
      </c>
    </row>
    <row r="191" ht="15.75" customHeight="1">
      <c r="A191" s="23" t="s">
        <v>2040</v>
      </c>
      <c r="B191" s="23" t="s">
        <v>2698</v>
      </c>
      <c r="C191" s="23" t="b">
        <v>1</v>
      </c>
      <c r="D191" s="23">
        <v>0.48</v>
      </c>
      <c r="E191" s="23" t="b">
        <f t="shared" si="1"/>
        <v>1</v>
      </c>
      <c r="F191" s="23" t="b">
        <v>1</v>
      </c>
      <c r="G191" s="23" t="b">
        <f t="shared" si="2"/>
        <v>1</v>
      </c>
      <c r="H191" s="23" t="b">
        <v>1</v>
      </c>
      <c r="I191" s="23" t="b">
        <f t="shared" si="3"/>
        <v>1</v>
      </c>
      <c r="J191" s="23" t="b">
        <v>1</v>
      </c>
      <c r="K191" s="23" t="b">
        <f t="shared" si="4"/>
        <v>1</v>
      </c>
      <c r="L191" s="23" t="b">
        <v>1</v>
      </c>
      <c r="M191" s="23" t="b">
        <f t="shared" si="5"/>
        <v>0</v>
      </c>
      <c r="N191" s="23" t="b">
        <v>0</v>
      </c>
      <c r="O191" s="23" t="b">
        <f t="shared" si="6"/>
        <v>0</v>
      </c>
      <c r="P191" s="23" t="b">
        <v>0</v>
      </c>
      <c r="Q191" s="23" t="b">
        <f t="shared" si="7"/>
        <v>0</v>
      </c>
      <c r="R191" s="23" t="b">
        <v>0</v>
      </c>
      <c r="S191" s="23" t="b">
        <f t="shared" si="8"/>
        <v>0</v>
      </c>
      <c r="T191" s="23" t="b">
        <v>0</v>
      </c>
      <c r="U191" s="23" t="b">
        <f t="shared" si="9"/>
        <v>0</v>
      </c>
      <c r="V191" s="23" t="b">
        <v>0</v>
      </c>
      <c r="W191" s="23" t="b">
        <f t="shared" si="10"/>
        <v>0</v>
      </c>
      <c r="X191" s="23" t="b">
        <v>0</v>
      </c>
      <c r="Y191" s="23" t="b">
        <f t="shared" si="11"/>
        <v>0</v>
      </c>
      <c r="Z191" s="23" t="b">
        <v>0</v>
      </c>
      <c r="AA191" s="23" t="b">
        <f t="shared" si="12"/>
        <v>0</v>
      </c>
      <c r="AB191" s="23" t="b">
        <v>0</v>
      </c>
      <c r="AC191" s="23" t="b">
        <f t="shared" si="13"/>
        <v>0</v>
      </c>
      <c r="AD191" s="23" t="b">
        <v>0</v>
      </c>
      <c r="AE191" s="23" t="b">
        <f t="shared" si="14"/>
        <v>0</v>
      </c>
      <c r="AF191" s="23" t="b">
        <v>0</v>
      </c>
    </row>
    <row r="192" ht="15.75" customHeight="1">
      <c r="A192" s="23" t="s">
        <v>2048</v>
      </c>
      <c r="B192" s="23" t="s">
        <v>2699</v>
      </c>
      <c r="C192" s="23" t="b">
        <v>0</v>
      </c>
      <c r="D192" s="23">
        <v>0.17</v>
      </c>
      <c r="E192" s="23" t="b">
        <f t="shared" si="1"/>
        <v>0</v>
      </c>
      <c r="F192" s="23" t="b">
        <v>1</v>
      </c>
      <c r="G192" s="23" t="b">
        <f t="shared" si="2"/>
        <v>0</v>
      </c>
      <c r="H192" s="23" t="b">
        <v>1</v>
      </c>
      <c r="I192" s="23" t="b">
        <f t="shared" si="3"/>
        <v>0</v>
      </c>
      <c r="J192" s="23" t="b">
        <v>1</v>
      </c>
      <c r="K192" s="23" t="b">
        <f t="shared" si="4"/>
        <v>0</v>
      </c>
      <c r="L192" s="23" t="b">
        <v>1</v>
      </c>
      <c r="M192" s="23" t="b">
        <f t="shared" si="5"/>
        <v>0</v>
      </c>
      <c r="N192" s="23" t="b">
        <v>1</v>
      </c>
      <c r="O192" s="23" t="b">
        <f t="shared" si="6"/>
        <v>0</v>
      </c>
      <c r="P192" s="23" t="b">
        <v>1</v>
      </c>
      <c r="Q192" s="23" t="b">
        <f t="shared" si="7"/>
        <v>0</v>
      </c>
      <c r="R192" s="23" t="b">
        <v>1</v>
      </c>
      <c r="S192" s="23" t="b">
        <f t="shared" si="8"/>
        <v>0</v>
      </c>
      <c r="T192" s="23" t="b">
        <v>1</v>
      </c>
      <c r="U192" s="23" t="b">
        <f t="shared" si="9"/>
        <v>0</v>
      </c>
      <c r="V192" s="23" t="b">
        <v>1</v>
      </c>
      <c r="W192" s="23" t="b">
        <f t="shared" si="10"/>
        <v>0</v>
      </c>
      <c r="X192" s="23" t="b">
        <v>1</v>
      </c>
      <c r="Y192" s="23" t="b">
        <f t="shared" si="11"/>
        <v>0</v>
      </c>
      <c r="Z192" s="23" t="b">
        <v>1</v>
      </c>
      <c r="AA192" s="23" t="b">
        <f t="shared" si="12"/>
        <v>0</v>
      </c>
      <c r="AB192" s="23" t="b">
        <v>1</v>
      </c>
      <c r="AC192" s="23" t="b">
        <f t="shared" si="13"/>
        <v>0</v>
      </c>
      <c r="AD192" s="23" t="b">
        <v>1</v>
      </c>
      <c r="AE192" s="23" t="b">
        <f t="shared" si="14"/>
        <v>0</v>
      </c>
      <c r="AF192" s="23" t="b">
        <v>1</v>
      </c>
    </row>
    <row r="193" ht="15.75" customHeight="1">
      <c r="A193" s="23" t="s">
        <v>2063</v>
      </c>
      <c r="B193" s="23" t="s">
        <v>2700</v>
      </c>
      <c r="C193" s="23" t="b">
        <v>0</v>
      </c>
      <c r="D193" s="23">
        <v>0.83</v>
      </c>
      <c r="E193" s="23" t="b">
        <f t="shared" si="1"/>
        <v>1</v>
      </c>
      <c r="F193" s="23" t="b">
        <v>0</v>
      </c>
      <c r="G193" s="23" t="b">
        <f t="shared" si="2"/>
        <v>1</v>
      </c>
      <c r="H193" s="23" t="b">
        <v>0</v>
      </c>
      <c r="I193" s="23" t="b">
        <f t="shared" si="3"/>
        <v>1</v>
      </c>
      <c r="J193" s="23" t="b">
        <v>0</v>
      </c>
      <c r="K193" s="23" t="b">
        <f t="shared" si="4"/>
        <v>1</v>
      </c>
      <c r="L193" s="23" t="b">
        <v>0</v>
      </c>
      <c r="M193" s="23" t="b">
        <f t="shared" si="5"/>
        <v>1</v>
      </c>
      <c r="N193" s="23" t="b">
        <v>0</v>
      </c>
      <c r="O193" s="23" t="b">
        <f t="shared" si="6"/>
        <v>1</v>
      </c>
      <c r="P193" s="23" t="b">
        <v>0</v>
      </c>
      <c r="Q193" s="23" t="b">
        <f t="shared" si="7"/>
        <v>1</v>
      </c>
      <c r="R193" s="23" t="b">
        <v>0</v>
      </c>
      <c r="S193" s="23" t="b">
        <f t="shared" si="8"/>
        <v>1</v>
      </c>
      <c r="T193" s="23" t="b">
        <v>0</v>
      </c>
      <c r="U193" s="23" t="b">
        <f t="shared" si="9"/>
        <v>1</v>
      </c>
      <c r="V193" s="23" t="b">
        <v>0</v>
      </c>
      <c r="W193" s="23" t="b">
        <f t="shared" si="10"/>
        <v>1</v>
      </c>
      <c r="X193" s="23" t="b">
        <v>0</v>
      </c>
      <c r="Y193" s="23" t="b">
        <f t="shared" si="11"/>
        <v>1</v>
      </c>
      <c r="Z193" s="23" t="b">
        <v>0</v>
      </c>
      <c r="AA193" s="23" t="b">
        <f t="shared" si="12"/>
        <v>0</v>
      </c>
      <c r="AB193" s="23" t="b">
        <v>1</v>
      </c>
      <c r="AC193" s="23" t="b">
        <f t="shared" si="13"/>
        <v>0</v>
      </c>
      <c r="AD193" s="23" t="b">
        <v>1</v>
      </c>
      <c r="AE193" s="23" t="b">
        <f t="shared" si="14"/>
        <v>0</v>
      </c>
      <c r="AF193" s="23" t="b">
        <v>1</v>
      </c>
    </row>
    <row r="194" ht="15.75" customHeight="1">
      <c r="A194" s="23" t="s">
        <v>2090</v>
      </c>
      <c r="B194" s="23" t="s">
        <v>2570</v>
      </c>
      <c r="C194" s="23" t="b">
        <v>0</v>
      </c>
      <c r="D194" s="23">
        <v>0.99</v>
      </c>
      <c r="E194" s="23" t="b">
        <f t="shared" si="1"/>
        <v>1</v>
      </c>
      <c r="F194" s="23" t="b">
        <v>0</v>
      </c>
      <c r="G194" s="23" t="b">
        <f t="shared" si="2"/>
        <v>1</v>
      </c>
      <c r="H194" s="23" t="b">
        <v>0</v>
      </c>
      <c r="I194" s="23" t="b">
        <f t="shared" si="3"/>
        <v>1</v>
      </c>
      <c r="J194" s="23" t="b">
        <v>0</v>
      </c>
      <c r="K194" s="23" t="b">
        <f t="shared" si="4"/>
        <v>1</v>
      </c>
      <c r="L194" s="23" t="b">
        <v>0</v>
      </c>
      <c r="M194" s="23" t="b">
        <f t="shared" si="5"/>
        <v>1</v>
      </c>
      <c r="N194" s="23" t="b">
        <v>0</v>
      </c>
      <c r="O194" s="23" t="b">
        <f t="shared" si="6"/>
        <v>1</v>
      </c>
      <c r="P194" s="23" t="b">
        <v>0</v>
      </c>
      <c r="Q194" s="23" t="b">
        <f t="shared" si="7"/>
        <v>1</v>
      </c>
      <c r="R194" s="23" t="b">
        <v>0</v>
      </c>
      <c r="S194" s="23" t="b">
        <f t="shared" si="8"/>
        <v>1</v>
      </c>
      <c r="T194" s="23" t="b">
        <v>0</v>
      </c>
      <c r="U194" s="23" t="b">
        <f t="shared" si="9"/>
        <v>1</v>
      </c>
      <c r="V194" s="23" t="b">
        <v>0</v>
      </c>
      <c r="W194" s="23" t="b">
        <f t="shared" si="10"/>
        <v>1</v>
      </c>
      <c r="X194" s="23" t="b">
        <v>0</v>
      </c>
      <c r="Y194" s="23" t="b">
        <f t="shared" si="11"/>
        <v>1</v>
      </c>
      <c r="Z194" s="23" t="b">
        <v>0</v>
      </c>
      <c r="AA194" s="23" t="b">
        <f t="shared" si="12"/>
        <v>1</v>
      </c>
      <c r="AB194" s="23" t="b">
        <v>0</v>
      </c>
      <c r="AC194" s="23" t="b">
        <f t="shared" si="13"/>
        <v>1</v>
      </c>
      <c r="AD194" s="23" t="b">
        <v>0</v>
      </c>
      <c r="AE194" s="23" t="b">
        <f t="shared" si="14"/>
        <v>1</v>
      </c>
      <c r="AF194" s="23" t="b">
        <v>0</v>
      </c>
    </row>
    <row r="195" ht="15.75" customHeight="1">
      <c r="A195" s="23" t="s">
        <v>2098</v>
      </c>
      <c r="B195" s="23" t="s">
        <v>2701</v>
      </c>
      <c r="C195" s="23" t="b">
        <v>0</v>
      </c>
      <c r="D195" s="23">
        <v>0.74</v>
      </c>
      <c r="E195" s="23" t="b">
        <f t="shared" si="1"/>
        <v>1</v>
      </c>
      <c r="F195" s="23" t="b">
        <v>0</v>
      </c>
      <c r="G195" s="23" t="b">
        <f t="shared" si="2"/>
        <v>1</v>
      </c>
      <c r="H195" s="23" t="b">
        <v>0</v>
      </c>
      <c r="I195" s="23" t="b">
        <f t="shared" si="3"/>
        <v>1</v>
      </c>
      <c r="J195" s="23" t="b">
        <v>0</v>
      </c>
      <c r="K195" s="23" t="b">
        <f t="shared" si="4"/>
        <v>1</v>
      </c>
      <c r="L195" s="23" t="b">
        <v>0</v>
      </c>
      <c r="M195" s="23" t="b">
        <f t="shared" si="5"/>
        <v>1</v>
      </c>
      <c r="N195" s="23" t="b">
        <v>0</v>
      </c>
      <c r="O195" s="23" t="b">
        <f t="shared" si="6"/>
        <v>1</v>
      </c>
      <c r="P195" s="23" t="b">
        <v>0</v>
      </c>
      <c r="Q195" s="23" t="b">
        <f t="shared" si="7"/>
        <v>1</v>
      </c>
      <c r="R195" s="23" t="b">
        <v>0</v>
      </c>
      <c r="S195" s="23" t="b">
        <f t="shared" si="8"/>
        <v>1</v>
      </c>
      <c r="T195" s="23" t="b">
        <v>0</v>
      </c>
      <c r="U195" s="23" t="b">
        <f t="shared" si="9"/>
        <v>1</v>
      </c>
      <c r="V195" s="23" t="b">
        <v>0</v>
      </c>
      <c r="W195" s="23" t="b">
        <f t="shared" si="10"/>
        <v>0</v>
      </c>
      <c r="X195" s="23" t="b">
        <v>1</v>
      </c>
      <c r="Y195" s="23" t="b">
        <f t="shared" si="11"/>
        <v>0</v>
      </c>
      <c r="Z195" s="23" t="b">
        <v>1</v>
      </c>
      <c r="AA195" s="23" t="b">
        <f t="shared" si="12"/>
        <v>0</v>
      </c>
      <c r="AB195" s="23" t="b">
        <v>1</v>
      </c>
      <c r="AC195" s="23" t="b">
        <f t="shared" si="13"/>
        <v>0</v>
      </c>
      <c r="AD195" s="23" t="b">
        <v>1</v>
      </c>
      <c r="AE195" s="23" t="b">
        <f t="shared" si="14"/>
        <v>0</v>
      </c>
      <c r="AF195" s="23" t="b">
        <v>1</v>
      </c>
    </row>
    <row r="196" ht="15.75" customHeight="1">
      <c r="A196" s="23" t="s">
        <v>2106</v>
      </c>
      <c r="B196" s="23" t="s">
        <v>2702</v>
      </c>
      <c r="C196" s="23" t="b">
        <v>1</v>
      </c>
      <c r="D196" s="23">
        <v>0.93</v>
      </c>
      <c r="E196" s="23" t="b">
        <f t="shared" si="1"/>
        <v>1</v>
      </c>
      <c r="F196" s="23" t="b">
        <v>1</v>
      </c>
      <c r="G196" s="23" t="b">
        <f t="shared" si="2"/>
        <v>1</v>
      </c>
      <c r="H196" s="23" t="b">
        <v>1</v>
      </c>
      <c r="I196" s="23" t="b">
        <f t="shared" si="3"/>
        <v>1</v>
      </c>
      <c r="J196" s="23" t="b">
        <v>1</v>
      </c>
      <c r="K196" s="23" t="b">
        <f t="shared" si="4"/>
        <v>1</v>
      </c>
      <c r="L196" s="23" t="b">
        <v>1</v>
      </c>
      <c r="M196" s="23" t="b">
        <f t="shared" si="5"/>
        <v>1</v>
      </c>
      <c r="N196" s="23" t="b">
        <v>1</v>
      </c>
      <c r="O196" s="23" t="b">
        <f t="shared" si="6"/>
        <v>1</v>
      </c>
      <c r="P196" s="23" t="b">
        <v>1</v>
      </c>
      <c r="Q196" s="23" t="b">
        <f t="shared" si="7"/>
        <v>1</v>
      </c>
      <c r="R196" s="23" t="b">
        <v>1</v>
      </c>
      <c r="S196" s="23" t="b">
        <f t="shared" si="8"/>
        <v>1</v>
      </c>
      <c r="T196" s="23" t="b">
        <v>1</v>
      </c>
      <c r="U196" s="23" t="b">
        <f t="shared" si="9"/>
        <v>1</v>
      </c>
      <c r="V196" s="23" t="b">
        <v>1</v>
      </c>
      <c r="W196" s="23" t="b">
        <f t="shared" si="10"/>
        <v>1</v>
      </c>
      <c r="X196" s="23" t="b">
        <v>1</v>
      </c>
      <c r="Y196" s="23" t="b">
        <f t="shared" si="11"/>
        <v>1</v>
      </c>
      <c r="Z196" s="23" t="b">
        <v>1</v>
      </c>
      <c r="AA196" s="23" t="b">
        <f t="shared" si="12"/>
        <v>1</v>
      </c>
      <c r="AB196" s="23" t="b">
        <v>1</v>
      </c>
      <c r="AC196" s="23" t="b">
        <f t="shared" si="13"/>
        <v>1</v>
      </c>
      <c r="AD196" s="23" t="b">
        <v>1</v>
      </c>
      <c r="AE196" s="23" t="b">
        <f t="shared" si="14"/>
        <v>0</v>
      </c>
      <c r="AF196" s="23" t="b">
        <v>0</v>
      </c>
    </row>
    <row r="197" ht="15.75" customHeight="1">
      <c r="A197" s="23" t="s">
        <v>2112</v>
      </c>
      <c r="B197" s="23" t="s">
        <v>2703</v>
      </c>
      <c r="C197" s="23" t="b">
        <v>1</v>
      </c>
      <c r="D197" s="23">
        <v>0.93</v>
      </c>
      <c r="E197" s="23" t="b">
        <f t="shared" si="1"/>
        <v>1</v>
      </c>
      <c r="F197" s="23" t="b">
        <v>1</v>
      </c>
      <c r="G197" s="23" t="b">
        <f t="shared" si="2"/>
        <v>1</v>
      </c>
      <c r="H197" s="23" t="b">
        <v>1</v>
      </c>
      <c r="I197" s="23" t="b">
        <f t="shared" si="3"/>
        <v>1</v>
      </c>
      <c r="J197" s="23" t="b">
        <v>1</v>
      </c>
      <c r="K197" s="23" t="b">
        <f t="shared" si="4"/>
        <v>1</v>
      </c>
      <c r="L197" s="23" t="b">
        <v>1</v>
      </c>
      <c r="M197" s="23" t="b">
        <f t="shared" si="5"/>
        <v>1</v>
      </c>
      <c r="N197" s="23" t="b">
        <v>1</v>
      </c>
      <c r="O197" s="23" t="b">
        <f t="shared" si="6"/>
        <v>1</v>
      </c>
      <c r="P197" s="23" t="b">
        <v>1</v>
      </c>
      <c r="Q197" s="23" t="b">
        <f t="shared" si="7"/>
        <v>1</v>
      </c>
      <c r="R197" s="23" t="b">
        <v>1</v>
      </c>
      <c r="S197" s="23" t="b">
        <f t="shared" si="8"/>
        <v>1</v>
      </c>
      <c r="T197" s="23" t="b">
        <v>1</v>
      </c>
      <c r="U197" s="23" t="b">
        <f t="shared" si="9"/>
        <v>1</v>
      </c>
      <c r="V197" s="23" t="b">
        <v>1</v>
      </c>
      <c r="W197" s="23" t="b">
        <f t="shared" si="10"/>
        <v>1</v>
      </c>
      <c r="X197" s="23" t="b">
        <v>1</v>
      </c>
      <c r="Y197" s="23" t="b">
        <f t="shared" si="11"/>
        <v>1</v>
      </c>
      <c r="Z197" s="23" t="b">
        <v>1</v>
      </c>
      <c r="AA197" s="23" t="b">
        <f t="shared" si="12"/>
        <v>1</v>
      </c>
      <c r="AB197" s="23" t="b">
        <v>1</v>
      </c>
      <c r="AC197" s="23" t="b">
        <f t="shared" si="13"/>
        <v>1</v>
      </c>
      <c r="AD197" s="23" t="b">
        <v>1</v>
      </c>
      <c r="AE197" s="23" t="b">
        <f t="shared" si="14"/>
        <v>0</v>
      </c>
      <c r="AF197" s="23" t="b">
        <v>0</v>
      </c>
    </row>
    <row r="198" ht="15.75" customHeight="1">
      <c r="A198" s="23" t="s">
        <v>2127</v>
      </c>
      <c r="B198" s="23" t="s">
        <v>2704</v>
      </c>
      <c r="C198" s="23" t="b">
        <v>0</v>
      </c>
      <c r="D198" s="23">
        <v>0.84</v>
      </c>
      <c r="E198" s="23" t="b">
        <f t="shared" si="1"/>
        <v>1</v>
      </c>
      <c r="F198" s="23" t="b">
        <v>0</v>
      </c>
      <c r="G198" s="23" t="b">
        <f t="shared" si="2"/>
        <v>1</v>
      </c>
      <c r="H198" s="23" t="b">
        <v>0</v>
      </c>
      <c r="I198" s="23" t="b">
        <f t="shared" si="3"/>
        <v>1</v>
      </c>
      <c r="J198" s="23" t="b">
        <v>0</v>
      </c>
      <c r="K198" s="23" t="b">
        <f t="shared" si="4"/>
        <v>1</v>
      </c>
      <c r="L198" s="23" t="b">
        <v>0</v>
      </c>
      <c r="M198" s="23" t="b">
        <f t="shared" si="5"/>
        <v>1</v>
      </c>
      <c r="N198" s="23" t="b">
        <v>0</v>
      </c>
      <c r="O198" s="23" t="b">
        <f t="shared" si="6"/>
        <v>1</v>
      </c>
      <c r="P198" s="23" t="b">
        <v>0</v>
      </c>
      <c r="Q198" s="23" t="b">
        <f t="shared" si="7"/>
        <v>1</v>
      </c>
      <c r="R198" s="23" t="b">
        <v>0</v>
      </c>
      <c r="S198" s="23" t="b">
        <f t="shared" si="8"/>
        <v>1</v>
      </c>
      <c r="T198" s="23" t="b">
        <v>0</v>
      </c>
      <c r="U198" s="23" t="b">
        <f t="shared" si="9"/>
        <v>1</v>
      </c>
      <c r="V198" s="23" t="b">
        <v>0</v>
      </c>
      <c r="W198" s="23" t="b">
        <f t="shared" si="10"/>
        <v>1</v>
      </c>
      <c r="X198" s="23" t="b">
        <v>0</v>
      </c>
      <c r="Y198" s="23" t="b">
        <f t="shared" si="11"/>
        <v>1</v>
      </c>
      <c r="Z198" s="23" t="b">
        <v>0</v>
      </c>
      <c r="AA198" s="23" t="b">
        <f t="shared" si="12"/>
        <v>0</v>
      </c>
      <c r="AB198" s="23" t="b">
        <v>1</v>
      </c>
      <c r="AC198" s="23" t="b">
        <f t="shared" si="13"/>
        <v>0</v>
      </c>
      <c r="AD198" s="23" t="b">
        <v>1</v>
      </c>
      <c r="AE198" s="23" t="b">
        <f t="shared" si="14"/>
        <v>0</v>
      </c>
      <c r="AF198" s="23" t="b">
        <v>1</v>
      </c>
    </row>
    <row r="199" ht="15.75" customHeight="1">
      <c r="A199" s="23" t="s">
        <v>2135</v>
      </c>
      <c r="B199" s="23" t="s">
        <v>2705</v>
      </c>
      <c r="C199" s="23" t="b">
        <v>1</v>
      </c>
      <c r="D199" s="23">
        <v>0.68</v>
      </c>
      <c r="E199" s="23" t="b">
        <f t="shared" si="1"/>
        <v>1</v>
      </c>
      <c r="F199" s="23" t="b">
        <v>1</v>
      </c>
      <c r="G199" s="23" t="b">
        <f t="shared" si="2"/>
        <v>1</v>
      </c>
      <c r="H199" s="23" t="b">
        <v>1</v>
      </c>
      <c r="I199" s="23" t="b">
        <f t="shared" si="3"/>
        <v>1</v>
      </c>
      <c r="J199" s="23" t="b">
        <v>1</v>
      </c>
      <c r="K199" s="23" t="b">
        <f t="shared" si="4"/>
        <v>1</v>
      </c>
      <c r="L199" s="23" t="b">
        <v>1</v>
      </c>
      <c r="M199" s="23" t="b">
        <f t="shared" si="5"/>
        <v>1</v>
      </c>
      <c r="N199" s="23" t="b">
        <v>1</v>
      </c>
      <c r="O199" s="23" t="b">
        <f t="shared" si="6"/>
        <v>1</v>
      </c>
      <c r="P199" s="23" t="b">
        <v>1</v>
      </c>
      <c r="Q199" s="23" t="b">
        <f t="shared" si="7"/>
        <v>1</v>
      </c>
      <c r="R199" s="23" t="b">
        <v>1</v>
      </c>
      <c r="S199" s="23" t="b">
        <f t="shared" si="8"/>
        <v>1</v>
      </c>
      <c r="T199" s="23" t="b">
        <v>1</v>
      </c>
      <c r="U199" s="23" t="b">
        <f t="shared" si="9"/>
        <v>0</v>
      </c>
      <c r="V199" s="23" t="b">
        <v>0</v>
      </c>
      <c r="W199" s="23" t="b">
        <f t="shared" si="10"/>
        <v>0</v>
      </c>
      <c r="X199" s="23" t="b">
        <v>0</v>
      </c>
      <c r="Y199" s="23" t="b">
        <f t="shared" si="11"/>
        <v>0</v>
      </c>
      <c r="Z199" s="23" t="b">
        <v>0</v>
      </c>
      <c r="AA199" s="23" t="b">
        <f t="shared" si="12"/>
        <v>0</v>
      </c>
      <c r="AB199" s="23" t="b">
        <v>0</v>
      </c>
      <c r="AC199" s="23" t="b">
        <f t="shared" si="13"/>
        <v>0</v>
      </c>
      <c r="AD199" s="23" t="b">
        <v>0</v>
      </c>
      <c r="AE199" s="23" t="b">
        <f t="shared" si="14"/>
        <v>0</v>
      </c>
      <c r="AF199" s="23" t="b">
        <v>0</v>
      </c>
    </row>
    <row r="200" ht="15.75" customHeight="1">
      <c r="A200" s="23" t="s">
        <v>2143</v>
      </c>
      <c r="B200" s="23" t="s">
        <v>2572</v>
      </c>
      <c r="C200" s="23" t="b">
        <v>0</v>
      </c>
      <c r="D200" s="23">
        <v>0.9</v>
      </c>
      <c r="E200" s="23" t="b">
        <f t="shared" si="1"/>
        <v>1</v>
      </c>
      <c r="F200" s="23" t="b">
        <v>0</v>
      </c>
      <c r="G200" s="23" t="b">
        <f t="shared" si="2"/>
        <v>1</v>
      </c>
      <c r="H200" s="23" t="b">
        <v>0</v>
      </c>
      <c r="I200" s="23" t="b">
        <f t="shared" si="3"/>
        <v>1</v>
      </c>
      <c r="J200" s="23" t="b">
        <v>0</v>
      </c>
      <c r="K200" s="23" t="b">
        <f t="shared" si="4"/>
        <v>1</v>
      </c>
      <c r="L200" s="23" t="b">
        <v>0</v>
      </c>
      <c r="M200" s="23" t="b">
        <f t="shared" si="5"/>
        <v>1</v>
      </c>
      <c r="N200" s="23" t="b">
        <v>0</v>
      </c>
      <c r="O200" s="23" t="b">
        <f t="shared" si="6"/>
        <v>1</v>
      </c>
      <c r="P200" s="23" t="b">
        <v>0</v>
      </c>
      <c r="Q200" s="23" t="b">
        <f t="shared" si="7"/>
        <v>1</v>
      </c>
      <c r="R200" s="23" t="b">
        <v>0</v>
      </c>
      <c r="S200" s="23" t="b">
        <f t="shared" si="8"/>
        <v>1</v>
      </c>
      <c r="T200" s="23" t="b">
        <v>0</v>
      </c>
      <c r="U200" s="23" t="b">
        <f t="shared" si="9"/>
        <v>1</v>
      </c>
      <c r="V200" s="23" t="b">
        <v>0</v>
      </c>
      <c r="W200" s="23" t="b">
        <f t="shared" si="10"/>
        <v>1</v>
      </c>
      <c r="X200" s="23" t="b">
        <v>0</v>
      </c>
      <c r="Y200" s="23" t="b">
        <f t="shared" si="11"/>
        <v>1</v>
      </c>
      <c r="Z200" s="23" t="b">
        <v>0</v>
      </c>
      <c r="AA200" s="23" t="b">
        <f t="shared" si="12"/>
        <v>1</v>
      </c>
      <c r="AB200" s="23" t="b">
        <v>0</v>
      </c>
      <c r="AC200" s="23" t="b">
        <f t="shared" si="13"/>
        <v>1</v>
      </c>
      <c r="AD200" s="23" t="b">
        <v>0</v>
      </c>
      <c r="AE200" s="23" t="b">
        <f t="shared" si="14"/>
        <v>0</v>
      </c>
      <c r="AF200" s="23" t="b">
        <v>1</v>
      </c>
    </row>
    <row r="201" ht="15.75" customHeight="1">
      <c r="A201" s="23" t="s">
        <v>2159</v>
      </c>
      <c r="B201" s="23" t="s">
        <v>2706</v>
      </c>
      <c r="C201" s="23" t="b">
        <v>1</v>
      </c>
      <c r="D201" s="23">
        <v>0.75</v>
      </c>
      <c r="E201" s="23" t="b">
        <f t="shared" si="1"/>
        <v>1</v>
      </c>
      <c r="F201" s="23" t="b">
        <v>1</v>
      </c>
      <c r="G201" s="23" t="b">
        <f t="shared" si="2"/>
        <v>1</v>
      </c>
      <c r="H201" s="23" t="b">
        <v>1</v>
      </c>
      <c r="I201" s="23" t="b">
        <f t="shared" si="3"/>
        <v>1</v>
      </c>
      <c r="J201" s="23" t="b">
        <v>1</v>
      </c>
      <c r="K201" s="23" t="b">
        <f t="shared" si="4"/>
        <v>1</v>
      </c>
      <c r="L201" s="23" t="b">
        <v>1</v>
      </c>
      <c r="M201" s="23" t="b">
        <f t="shared" si="5"/>
        <v>1</v>
      </c>
      <c r="N201" s="23" t="b">
        <v>1</v>
      </c>
      <c r="O201" s="23" t="b">
        <f t="shared" si="6"/>
        <v>1</v>
      </c>
      <c r="P201" s="23" t="b">
        <v>1</v>
      </c>
      <c r="Q201" s="23" t="b">
        <f t="shared" si="7"/>
        <v>1</v>
      </c>
      <c r="R201" s="23" t="b">
        <v>1</v>
      </c>
      <c r="S201" s="23" t="b">
        <f t="shared" si="8"/>
        <v>1</v>
      </c>
      <c r="T201" s="23" t="b">
        <v>1</v>
      </c>
      <c r="U201" s="23" t="b">
        <f t="shared" si="9"/>
        <v>1</v>
      </c>
      <c r="V201" s="23" t="b">
        <v>1</v>
      </c>
      <c r="W201" s="23" t="b">
        <f t="shared" si="10"/>
        <v>1</v>
      </c>
      <c r="X201" s="23" t="b">
        <v>1</v>
      </c>
      <c r="Y201" s="23" t="b">
        <f t="shared" si="11"/>
        <v>0</v>
      </c>
      <c r="Z201" s="23" t="b">
        <v>0</v>
      </c>
      <c r="AA201" s="23" t="b">
        <f t="shared" si="12"/>
        <v>0</v>
      </c>
      <c r="AB201" s="23" t="b">
        <v>0</v>
      </c>
      <c r="AC201" s="23" t="b">
        <f t="shared" si="13"/>
        <v>0</v>
      </c>
      <c r="AD201" s="23" t="b">
        <v>0</v>
      </c>
      <c r="AE201" s="23" t="b">
        <f t="shared" si="14"/>
        <v>0</v>
      </c>
      <c r="AF201" s="23" t="b">
        <v>0</v>
      </c>
    </row>
    <row r="202" ht="15.75" customHeight="1">
      <c r="A202" s="23" t="s">
        <v>2182</v>
      </c>
      <c r="B202" s="23" t="s">
        <v>2574</v>
      </c>
      <c r="C202" s="23" t="b">
        <v>1</v>
      </c>
      <c r="D202" s="23">
        <v>0.52</v>
      </c>
      <c r="E202" s="23" t="b">
        <f t="shared" si="1"/>
        <v>1</v>
      </c>
      <c r="F202" s="23" t="b">
        <v>1</v>
      </c>
      <c r="G202" s="23" t="b">
        <f t="shared" si="2"/>
        <v>1</v>
      </c>
      <c r="H202" s="23" t="b">
        <v>1</v>
      </c>
      <c r="I202" s="23" t="b">
        <f t="shared" si="3"/>
        <v>1</v>
      </c>
      <c r="J202" s="23" t="b">
        <v>1</v>
      </c>
      <c r="K202" s="23" t="b">
        <f t="shared" si="4"/>
        <v>1</v>
      </c>
      <c r="L202" s="23" t="b">
        <v>1</v>
      </c>
      <c r="M202" s="23" t="b">
        <f t="shared" si="5"/>
        <v>1</v>
      </c>
      <c r="N202" s="23" t="b">
        <v>1</v>
      </c>
      <c r="O202" s="23" t="b">
        <f t="shared" si="6"/>
        <v>0</v>
      </c>
      <c r="P202" s="23" t="b">
        <v>0</v>
      </c>
      <c r="Q202" s="23" t="b">
        <f t="shared" si="7"/>
        <v>0</v>
      </c>
      <c r="R202" s="23" t="b">
        <v>0</v>
      </c>
      <c r="S202" s="23" t="b">
        <f t="shared" si="8"/>
        <v>0</v>
      </c>
      <c r="T202" s="23" t="b">
        <v>0</v>
      </c>
      <c r="U202" s="23" t="b">
        <f t="shared" si="9"/>
        <v>0</v>
      </c>
      <c r="V202" s="23" t="b">
        <v>0</v>
      </c>
      <c r="W202" s="23" t="b">
        <f t="shared" si="10"/>
        <v>0</v>
      </c>
      <c r="X202" s="23" t="b">
        <v>0</v>
      </c>
      <c r="Y202" s="23" t="b">
        <f t="shared" si="11"/>
        <v>0</v>
      </c>
      <c r="Z202" s="23" t="b">
        <v>0</v>
      </c>
      <c r="AA202" s="23" t="b">
        <f t="shared" si="12"/>
        <v>0</v>
      </c>
      <c r="AB202" s="23" t="b">
        <v>0</v>
      </c>
      <c r="AC202" s="23" t="b">
        <f t="shared" si="13"/>
        <v>0</v>
      </c>
      <c r="AD202" s="23" t="b">
        <v>0</v>
      </c>
      <c r="AE202" s="23" t="b">
        <f t="shared" si="14"/>
        <v>0</v>
      </c>
      <c r="AF202" s="23" t="b">
        <v>0</v>
      </c>
    </row>
    <row r="203" ht="15.75" customHeight="1">
      <c r="A203" s="23" t="s">
        <v>2190</v>
      </c>
      <c r="B203" s="23" t="s">
        <v>2707</v>
      </c>
      <c r="C203" s="23" t="b">
        <v>1</v>
      </c>
      <c r="D203" s="23">
        <v>0.73</v>
      </c>
      <c r="E203" s="23" t="b">
        <f t="shared" si="1"/>
        <v>1</v>
      </c>
      <c r="F203" s="23" t="b">
        <v>1</v>
      </c>
      <c r="G203" s="23" t="b">
        <f t="shared" si="2"/>
        <v>1</v>
      </c>
      <c r="H203" s="23" t="b">
        <v>1</v>
      </c>
      <c r="I203" s="23" t="b">
        <f t="shared" si="3"/>
        <v>1</v>
      </c>
      <c r="J203" s="23" t="b">
        <v>1</v>
      </c>
      <c r="K203" s="23" t="b">
        <f t="shared" si="4"/>
        <v>1</v>
      </c>
      <c r="L203" s="23" t="b">
        <v>1</v>
      </c>
      <c r="M203" s="23" t="b">
        <f t="shared" si="5"/>
        <v>1</v>
      </c>
      <c r="N203" s="23" t="b">
        <v>1</v>
      </c>
      <c r="O203" s="23" t="b">
        <f t="shared" si="6"/>
        <v>1</v>
      </c>
      <c r="P203" s="23" t="b">
        <v>1</v>
      </c>
      <c r="Q203" s="23" t="b">
        <f t="shared" si="7"/>
        <v>1</v>
      </c>
      <c r="R203" s="23" t="b">
        <v>1</v>
      </c>
      <c r="S203" s="23" t="b">
        <f t="shared" si="8"/>
        <v>1</v>
      </c>
      <c r="T203" s="23" t="b">
        <v>1</v>
      </c>
      <c r="U203" s="23" t="b">
        <f t="shared" si="9"/>
        <v>1</v>
      </c>
      <c r="V203" s="23" t="b">
        <v>1</v>
      </c>
      <c r="W203" s="23" t="b">
        <f t="shared" si="10"/>
        <v>0</v>
      </c>
      <c r="X203" s="23" t="b">
        <v>0</v>
      </c>
      <c r="Y203" s="23" t="b">
        <f t="shared" si="11"/>
        <v>0</v>
      </c>
      <c r="Z203" s="23" t="b">
        <v>0</v>
      </c>
      <c r="AA203" s="23" t="b">
        <f t="shared" si="12"/>
        <v>0</v>
      </c>
      <c r="AB203" s="23" t="b">
        <v>0</v>
      </c>
      <c r="AC203" s="23" t="b">
        <f t="shared" si="13"/>
        <v>0</v>
      </c>
      <c r="AD203" s="23" t="b">
        <v>0</v>
      </c>
      <c r="AE203" s="23" t="b">
        <f t="shared" si="14"/>
        <v>0</v>
      </c>
      <c r="AF203" s="23" t="b">
        <v>0</v>
      </c>
    </row>
    <row r="204" ht="15.75" customHeight="1">
      <c r="A204" s="23" t="s">
        <v>2198</v>
      </c>
      <c r="B204" s="23" t="s">
        <v>2708</v>
      </c>
      <c r="C204" s="23" t="b">
        <v>1</v>
      </c>
      <c r="D204" s="23">
        <v>0.61</v>
      </c>
      <c r="E204" s="23" t="b">
        <f t="shared" si="1"/>
        <v>1</v>
      </c>
      <c r="F204" s="23" t="b">
        <v>1</v>
      </c>
      <c r="G204" s="23" t="b">
        <f t="shared" si="2"/>
        <v>1</v>
      </c>
      <c r="H204" s="23" t="b">
        <v>1</v>
      </c>
      <c r="I204" s="23" t="b">
        <f t="shared" si="3"/>
        <v>1</v>
      </c>
      <c r="J204" s="23" t="b">
        <v>1</v>
      </c>
      <c r="K204" s="23" t="b">
        <f t="shared" si="4"/>
        <v>1</v>
      </c>
      <c r="L204" s="23" t="b">
        <v>1</v>
      </c>
      <c r="M204" s="23" t="b">
        <f t="shared" si="5"/>
        <v>1</v>
      </c>
      <c r="N204" s="23" t="b">
        <v>1</v>
      </c>
      <c r="O204" s="23" t="b">
        <f t="shared" si="6"/>
        <v>1</v>
      </c>
      <c r="P204" s="23" t="b">
        <v>1</v>
      </c>
      <c r="Q204" s="23" t="b">
        <f t="shared" si="7"/>
        <v>1</v>
      </c>
      <c r="R204" s="23" t="b">
        <v>1</v>
      </c>
      <c r="S204" s="23" t="b">
        <f t="shared" si="8"/>
        <v>0</v>
      </c>
      <c r="T204" s="23" t="b">
        <v>0</v>
      </c>
      <c r="U204" s="23" t="b">
        <f t="shared" si="9"/>
        <v>0</v>
      </c>
      <c r="V204" s="23" t="b">
        <v>0</v>
      </c>
      <c r="W204" s="23" t="b">
        <f t="shared" si="10"/>
        <v>0</v>
      </c>
      <c r="X204" s="23" t="b">
        <v>0</v>
      </c>
      <c r="Y204" s="23" t="b">
        <f t="shared" si="11"/>
        <v>0</v>
      </c>
      <c r="Z204" s="23" t="b">
        <v>0</v>
      </c>
      <c r="AA204" s="23" t="b">
        <f t="shared" si="12"/>
        <v>0</v>
      </c>
      <c r="AB204" s="23" t="b">
        <v>0</v>
      </c>
      <c r="AC204" s="23" t="b">
        <f t="shared" si="13"/>
        <v>0</v>
      </c>
      <c r="AD204" s="23" t="b">
        <v>0</v>
      </c>
      <c r="AE204" s="23" t="b">
        <f t="shared" si="14"/>
        <v>0</v>
      </c>
      <c r="AF204" s="23" t="b">
        <v>0</v>
      </c>
    </row>
    <row r="205" ht="15.75" customHeight="1">
      <c r="A205" s="23" t="s">
        <v>2221</v>
      </c>
      <c r="B205" s="23" t="s">
        <v>2577</v>
      </c>
      <c r="C205" s="23" t="b">
        <v>0</v>
      </c>
      <c r="D205" s="23">
        <v>0.51</v>
      </c>
      <c r="E205" s="23" t="b">
        <f t="shared" si="1"/>
        <v>1</v>
      </c>
      <c r="F205" s="23" t="b">
        <v>0</v>
      </c>
      <c r="G205" s="23" t="b">
        <f t="shared" si="2"/>
        <v>1</v>
      </c>
      <c r="H205" s="23" t="b">
        <v>0</v>
      </c>
      <c r="I205" s="23" t="b">
        <f t="shared" si="3"/>
        <v>1</v>
      </c>
      <c r="J205" s="23" t="b">
        <v>0</v>
      </c>
      <c r="K205" s="23" t="b">
        <f t="shared" si="4"/>
        <v>1</v>
      </c>
      <c r="L205" s="23" t="b">
        <v>0</v>
      </c>
      <c r="M205" s="23" t="b">
        <f t="shared" si="5"/>
        <v>1</v>
      </c>
      <c r="N205" s="23" t="b">
        <v>0</v>
      </c>
      <c r="O205" s="23" t="b">
        <f t="shared" si="6"/>
        <v>0</v>
      </c>
      <c r="P205" s="23" t="b">
        <v>1</v>
      </c>
      <c r="Q205" s="23" t="b">
        <f t="shared" si="7"/>
        <v>0</v>
      </c>
      <c r="R205" s="23" t="b">
        <v>1</v>
      </c>
      <c r="S205" s="23" t="b">
        <f t="shared" si="8"/>
        <v>0</v>
      </c>
      <c r="T205" s="23" t="b">
        <v>1</v>
      </c>
      <c r="U205" s="23" t="b">
        <f t="shared" si="9"/>
        <v>0</v>
      </c>
      <c r="V205" s="23" t="b">
        <v>1</v>
      </c>
      <c r="W205" s="23" t="b">
        <f t="shared" si="10"/>
        <v>0</v>
      </c>
      <c r="X205" s="23" t="b">
        <v>1</v>
      </c>
      <c r="Y205" s="23" t="b">
        <f t="shared" si="11"/>
        <v>0</v>
      </c>
      <c r="Z205" s="23" t="b">
        <v>1</v>
      </c>
      <c r="AA205" s="23" t="b">
        <f t="shared" si="12"/>
        <v>0</v>
      </c>
      <c r="AB205" s="23" t="b">
        <v>1</v>
      </c>
      <c r="AC205" s="23" t="b">
        <f t="shared" si="13"/>
        <v>0</v>
      </c>
      <c r="AD205" s="23" t="b">
        <v>1</v>
      </c>
      <c r="AE205" s="23" t="b">
        <f t="shared" si="14"/>
        <v>0</v>
      </c>
      <c r="AF205" s="23" t="b">
        <v>1</v>
      </c>
    </row>
    <row r="206" ht="15.75" customHeight="1">
      <c r="A206" s="23" t="s">
        <v>2241</v>
      </c>
      <c r="B206" s="23" t="s">
        <v>2709</v>
      </c>
      <c r="C206" s="23" t="b">
        <v>1</v>
      </c>
      <c r="D206" s="23">
        <v>0.95</v>
      </c>
      <c r="E206" s="23" t="b">
        <f t="shared" si="1"/>
        <v>1</v>
      </c>
      <c r="F206" s="23" t="b">
        <v>1</v>
      </c>
      <c r="G206" s="23" t="b">
        <f t="shared" si="2"/>
        <v>1</v>
      </c>
      <c r="H206" s="23" t="b">
        <v>1</v>
      </c>
      <c r="I206" s="23" t="b">
        <f t="shared" si="3"/>
        <v>1</v>
      </c>
      <c r="J206" s="23" t="b">
        <v>1</v>
      </c>
      <c r="K206" s="23" t="b">
        <f t="shared" si="4"/>
        <v>1</v>
      </c>
      <c r="L206" s="23" t="b">
        <v>1</v>
      </c>
      <c r="M206" s="23" t="b">
        <f t="shared" si="5"/>
        <v>1</v>
      </c>
      <c r="N206" s="23" t="b">
        <v>1</v>
      </c>
      <c r="O206" s="23" t="b">
        <f t="shared" si="6"/>
        <v>1</v>
      </c>
      <c r="P206" s="23" t="b">
        <v>1</v>
      </c>
      <c r="Q206" s="23" t="b">
        <f t="shared" si="7"/>
        <v>1</v>
      </c>
      <c r="R206" s="23" t="b">
        <v>1</v>
      </c>
      <c r="S206" s="23" t="b">
        <f t="shared" si="8"/>
        <v>1</v>
      </c>
      <c r="T206" s="23" t="b">
        <v>1</v>
      </c>
      <c r="U206" s="23" t="b">
        <f t="shared" si="9"/>
        <v>1</v>
      </c>
      <c r="V206" s="23" t="b">
        <v>1</v>
      </c>
      <c r="W206" s="23" t="b">
        <f t="shared" si="10"/>
        <v>1</v>
      </c>
      <c r="X206" s="23" t="b">
        <v>1</v>
      </c>
      <c r="Y206" s="23" t="b">
        <f t="shared" si="11"/>
        <v>1</v>
      </c>
      <c r="Z206" s="23" t="b">
        <v>1</v>
      </c>
      <c r="AA206" s="23" t="b">
        <f t="shared" si="12"/>
        <v>1</v>
      </c>
      <c r="AB206" s="23" t="b">
        <v>1</v>
      </c>
      <c r="AC206" s="23" t="b">
        <f t="shared" si="13"/>
        <v>1</v>
      </c>
      <c r="AD206" s="23" t="b">
        <v>1</v>
      </c>
      <c r="AE206" s="23" t="b">
        <f t="shared" si="14"/>
        <v>1</v>
      </c>
      <c r="AF206" s="23" t="b">
        <v>1</v>
      </c>
    </row>
    <row r="207" ht="15.75" customHeight="1">
      <c r="A207" s="23" t="s">
        <v>2247</v>
      </c>
      <c r="B207" s="23" t="s">
        <v>2710</v>
      </c>
      <c r="C207" s="23" t="b">
        <v>1</v>
      </c>
      <c r="D207" s="23">
        <v>0.76</v>
      </c>
      <c r="E207" s="23" t="b">
        <f t="shared" si="1"/>
        <v>1</v>
      </c>
      <c r="F207" s="23" t="b">
        <v>1</v>
      </c>
      <c r="G207" s="23" t="b">
        <f t="shared" si="2"/>
        <v>1</v>
      </c>
      <c r="H207" s="23" t="b">
        <v>1</v>
      </c>
      <c r="I207" s="23" t="b">
        <f t="shared" si="3"/>
        <v>1</v>
      </c>
      <c r="J207" s="23" t="b">
        <v>1</v>
      </c>
      <c r="K207" s="23" t="b">
        <f t="shared" si="4"/>
        <v>1</v>
      </c>
      <c r="L207" s="23" t="b">
        <v>1</v>
      </c>
      <c r="M207" s="23" t="b">
        <f t="shared" si="5"/>
        <v>1</v>
      </c>
      <c r="N207" s="23" t="b">
        <v>1</v>
      </c>
      <c r="O207" s="23" t="b">
        <f t="shared" si="6"/>
        <v>1</v>
      </c>
      <c r="P207" s="23" t="b">
        <v>1</v>
      </c>
      <c r="Q207" s="23" t="b">
        <f t="shared" si="7"/>
        <v>1</v>
      </c>
      <c r="R207" s="23" t="b">
        <v>1</v>
      </c>
      <c r="S207" s="23" t="b">
        <f t="shared" si="8"/>
        <v>1</v>
      </c>
      <c r="T207" s="23" t="b">
        <v>1</v>
      </c>
      <c r="U207" s="23" t="b">
        <f t="shared" si="9"/>
        <v>1</v>
      </c>
      <c r="V207" s="23" t="b">
        <v>1</v>
      </c>
      <c r="W207" s="23" t="b">
        <f t="shared" si="10"/>
        <v>1</v>
      </c>
      <c r="X207" s="23" t="b">
        <v>1</v>
      </c>
      <c r="Y207" s="23" t="b">
        <f t="shared" si="11"/>
        <v>0</v>
      </c>
      <c r="Z207" s="23" t="b">
        <v>0</v>
      </c>
      <c r="AA207" s="23" t="b">
        <f t="shared" si="12"/>
        <v>0</v>
      </c>
      <c r="AB207" s="23" t="b">
        <v>0</v>
      </c>
      <c r="AC207" s="23" t="b">
        <f t="shared" si="13"/>
        <v>0</v>
      </c>
      <c r="AD207" s="23" t="b">
        <v>0</v>
      </c>
      <c r="AE207" s="23" t="b">
        <f t="shared" si="14"/>
        <v>0</v>
      </c>
      <c r="AF207" s="23" t="b">
        <v>0</v>
      </c>
    </row>
    <row r="208" ht="15.75" customHeight="1">
      <c r="A208" s="23" t="s">
        <v>2288</v>
      </c>
      <c r="B208" s="23" t="s">
        <v>2711</v>
      </c>
      <c r="C208" s="23" t="b">
        <v>1</v>
      </c>
      <c r="D208" s="23">
        <v>0.94</v>
      </c>
      <c r="E208" s="23" t="b">
        <f t="shared" si="1"/>
        <v>1</v>
      </c>
      <c r="F208" s="23" t="b">
        <v>1</v>
      </c>
      <c r="G208" s="23" t="b">
        <f t="shared" si="2"/>
        <v>1</v>
      </c>
      <c r="H208" s="23" t="b">
        <v>1</v>
      </c>
      <c r="I208" s="23" t="b">
        <f t="shared" si="3"/>
        <v>1</v>
      </c>
      <c r="J208" s="23" t="b">
        <v>1</v>
      </c>
      <c r="K208" s="23" t="b">
        <f t="shared" si="4"/>
        <v>1</v>
      </c>
      <c r="L208" s="23" t="b">
        <v>1</v>
      </c>
      <c r="M208" s="23" t="b">
        <f t="shared" si="5"/>
        <v>1</v>
      </c>
      <c r="N208" s="23" t="b">
        <v>1</v>
      </c>
      <c r="O208" s="23" t="b">
        <f t="shared" si="6"/>
        <v>1</v>
      </c>
      <c r="P208" s="23" t="b">
        <v>1</v>
      </c>
      <c r="Q208" s="23" t="b">
        <f t="shared" si="7"/>
        <v>1</v>
      </c>
      <c r="R208" s="23" t="b">
        <v>1</v>
      </c>
      <c r="S208" s="23" t="b">
        <f t="shared" si="8"/>
        <v>1</v>
      </c>
      <c r="T208" s="23" t="b">
        <v>1</v>
      </c>
      <c r="U208" s="23" t="b">
        <f t="shared" si="9"/>
        <v>1</v>
      </c>
      <c r="V208" s="23" t="b">
        <v>1</v>
      </c>
      <c r="W208" s="23" t="b">
        <f t="shared" si="10"/>
        <v>1</v>
      </c>
      <c r="X208" s="23" t="b">
        <v>1</v>
      </c>
      <c r="Y208" s="23" t="b">
        <f t="shared" si="11"/>
        <v>1</v>
      </c>
      <c r="Z208" s="23" t="b">
        <v>1</v>
      </c>
      <c r="AA208" s="23" t="b">
        <f t="shared" si="12"/>
        <v>1</v>
      </c>
      <c r="AB208" s="23" t="b">
        <v>1</v>
      </c>
      <c r="AC208" s="23" t="b">
        <f t="shared" si="13"/>
        <v>1</v>
      </c>
      <c r="AD208" s="23" t="b">
        <v>1</v>
      </c>
      <c r="AE208" s="23" t="b">
        <f t="shared" si="14"/>
        <v>0</v>
      </c>
      <c r="AF208" s="23" t="b">
        <v>0</v>
      </c>
    </row>
    <row r="209" ht="15.75" customHeight="1">
      <c r="A209" s="23" t="s">
        <v>2304</v>
      </c>
      <c r="B209" s="23" t="s">
        <v>2712</v>
      </c>
      <c r="C209" s="23" t="b">
        <v>1</v>
      </c>
      <c r="D209" s="23">
        <v>0.99</v>
      </c>
      <c r="E209" s="23" t="b">
        <f t="shared" si="1"/>
        <v>1</v>
      </c>
      <c r="F209" s="23" t="b">
        <v>1</v>
      </c>
      <c r="G209" s="23" t="b">
        <f t="shared" si="2"/>
        <v>1</v>
      </c>
      <c r="H209" s="23" t="b">
        <v>1</v>
      </c>
      <c r="I209" s="23" t="b">
        <f t="shared" si="3"/>
        <v>1</v>
      </c>
      <c r="J209" s="23" t="b">
        <v>1</v>
      </c>
      <c r="K209" s="23" t="b">
        <f t="shared" si="4"/>
        <v>1</v>
      </c>
      <c r="L209" s="23" t="b">
        <v>1</v>
      </c>
      <c r="M209" s="23" t="b">
        <f t="shared" si="5"/>
        <v>1</v>
      </c>
      <c r="N209" s="23" t="b">
        <v>1</v>
      </c>
      <c r="O209" s="23" t="b">
        <f t="shared" si="6"/>
        <v>1</v>
      </c>
      <c r="P209" s="23" t="b">
        <v>1</v>
      </c>
      <c r="Q209" s="23" t="b">
        <f t="shared" si="7"/>
        <v>1</v>
      </c>
      <c r="R209" s="23" t="b">
        <v>1</v>
      </c>
      <c r="S209" s="23" t="b">
        <f t="shared" si="8"/>
        <v>1</v>
      </c>
      <c r="T209" s="23" t="b">
        <v>1</v>
      </c>
      <c r="U209" s="23" t="b">
        <f t="shared" si="9"/>
        <v>1</v>
      </c>
      <c r="V209" s="23" t="b">
        <v>1</v>
      </c>
      <c r="W209" s="23" t="b">
        <f t="shared" si="10"/>
        <v>1</v>
      </c>
      <c r="X209" s="23" t="b">
        <v>1</v>
      </c>
      <c r="Y209" s="23" t="b">
        <f t="shared" si="11"/>
        <v>1</v>
      </c>
      <c r="Z209" s="23" t="b">
        <v>1</v>
      </c>
      <c r="AA209" s="23" t="b">
        <f t="shared" si="12"/>
        <v>1</v>
      </c>
      <c r="AB209" s="23" t="b">
        <v>1</v>
      </c>
      <c r="AC209" s="23" t="b">
        <f t="shared" si="13"/>
        <v>1</v>
      </c>
      <c r="AD209" s="23" t="b">
        <v>1</v>
      </c>
      <c r="AE209" s="23" t="b">
        <f t="shared" si="14"/>
        <v>1</v>
      </c>
      <c r="AF209" s="23" t="b">
        <v>1</v>
      </c>
    </row>
    <row r="210" ht="15.75" customHeight="1">
      <c r="A210" s="23" t="s">
        <v>2312</v>
      </c>
      <c r="B210" s="23" t="s">
        <v>2713</v>
      </c>
      <c r="C210" s="23" t="b">
        <v>1</v>
      </c>
      <c r="D210" s="23">
        <v>0.41</v>
      </c>
      <c r="E210" s="23" t="b">
        <f t="shared" si="1"/>
        <v>1</v>
      </c>
      <c r="F210" s="23" t="b">
        <v>1</v>
      </c>
      <c r="G210" s="23" t="b">
        <f t="shared" si="2"/>
        <v>1</v>
      </c>
      <c r="H210" s="23" t="b">
        <v>1</v>
      </c>
      <c r="I210" s="23" t="b">
        <f t="shared" si="3"/>
        <v>1</v>
      </c>
      <c r="J210" s="23" t="b">
        <v>1</v>
      </c>
      <c r="K210" s="23" t="b">
        <f t="shared" si="4"/>
        <v>0</v>
      </c>
      <c r="L210" s="23" t="b">
        <v>1</v>
      </c>
      <c r="M210" s="23" t="b">
        <f t="shared" si="5"/>
        <v>0</v>
      </c>
      <c r="N210" s="23" t="b">
        <v>0</v>
      </c>
      <c r="O210" s="23" t="b">
        <f t="shared" si="6"/>
        <v>0</v>
      </c>
      <c r="P210" s="23" t="b">
        <v>0</v>
      </c>
      <c r="Q210" s="23" t="b">
        <f t="shared" si="7"/>
        <v>0</v>
      </c>
      <c r="R210" s="23" t="b">
        <v>0</v>
      </c>
      <c r="S210" s="23" t="b">
        <f t="shared" si="8"/>
        <v>0</v>
      </c>
      <c r="T210" s="23" t="b">
        <v>0</v>
      </c>
      <c r="U210" s="23" t="b">
        <f t="shared" si="9"/>
        <v>0</v>
      </c>
      <c r="V210" s="23" t="b">
        <v>0</v>
      </c>
      <c r="W210" s="23" t="b">
        <f t="shared" si="10"/>
        <v>0</v>
      </c>
      <c r="X210" s="23" t="b">
        <v>0</v>
      </c>
      <c r="Y210" s="23" t="b">
        <f t="shared" si="11"/>
        <v>0</v>
      </c>
      <c r="Z210" s="23" t="b">
        <v>0</v>
      </c>
      <c r="AA210" s="23" t="b">
        <f t="shared" si="12"/>
        <v>0</v>
      </c>
      <c r="AB210" s="23" t="b">
        <v>0</v>
      </c>
      <c r="AC210" s="23" t="b">
        <f t="shared" si="13"/>
        <v>0</v>
      </c>
      <c r="AD210" s="23" t="b">
        <v>0</v>
      </c>
      <c r="AE210" s="23" t="b">
        <f t="shared" si="14"/>
        <v>0</v>
      </c>
      <c r="AF210" s="23" t="b">
        <v>0</v>
      </c>
    </row>
    <row r="211" ht="15.75" customHeight="1">
      <c r="A211" s="23" t="s">
        <v>2329</v>
      </c>
      <c r="B211" s="23" t="s">
        <v>2579</v>
      </c>
      <c r="C211" s="23" t="b">
        <v>0</v>
      </c>
      <c r="D211" s="23">
        <v>0.59</v>
      </c>
      <c r="E211" s="23" t="b">
        <f t="shared" si="1"/>
        <v>1</v>
      </c>
      <c r="F211" s="23" t="b">
        <v>0</v>
      </c>
      <c r="G211" s="23" t="b">
        <f t="shared" si="2"/>
        <v>1</v>
      </c>
      <c r="H211" s="23" t="b">
        <v>0</v>
      </c>
      <c r="I211" s="23" t="b">
        <f t="shared" si="3"/>
        <v>1</v>
      </c>
      <c r="J211" s="23" t="b">
        <v>0</v>
      </c>
      <c r="K211" s="23" t="b">
        <f t="shared" si="4"/>
        <v>1</v>
      </c>
      <c r="L211" s="23" t="b">
        <v>0</v>
      </c>
      <c r="M211" s="23" t="b">
        <f t="shared" si="5"/>
        <v>1</v>
      </c>
      <c r="N211" s="23" t="b">
        <v>0</v>
      </c>
      <c r="O211" s="23" t="b">
        <f t="shared" si="6"/>
        <v>1</v>
      </c>
      <c r="P211" s="23" t="b">
        <v>0</v>
      </c>
      <c r="Q211" s="23" t="b">
        <f t="shared" si="7"/>
        <v>0</v>
      </c>
      <c r="R211" s="23" t="b">
        <v>1</v>
      </c>
      <c r="S211" s="23" t="b">
        <f t="shared" si="8"/>
        <v>0</v>
      </c>
      <c r="T211" s="23" t="b">
        <v>1</v>
      </c>
      <c r="U211" s="23" t="b">
        <f t="shared" si="9"/>
        <v>0</v>
      </c>
      <c r="V211" s="23" t="b">
        <v>1</v>
      </c>
      <c r="W211" s="23" t="b">
        <f t="shared" si="10"/>
        <v>0</v>
      </c>
      <c r="X211" s="23" t="b">
        <v>1</v>
      </c>
      <c r="Y211" s="23" t="b">
        <f t="shared" si="11"/>
        <v>0</v>
      </c>
      <c r="Z211" s="23" t="b">
        <v>1</v>
      </c>
      <c r="AA211" s="23" t="b">
        <f t="shared" si="12"/>
        <v>0</v>
      </c>
      <c r="AB211" s="23" t="b">
        <v>1</v>
      </c>
      <c r="AC211" s="23" t="b">
        <f t="shared" si="13"/>
        <v>0</v>
      </c>
      <c r="AD211" s="23" t="b">
        <v>1</v>
      </c>
      <c r="AE211" s="23" t="b">
        <f t="shared" si="14"/>
        <v>0</v>
      </c>
      <c r="AF211" s="23" t="b">
        <v>1</v>
      </c>
    </row>
    <row r="212" ht="15.75" customHeight="1">
      <c r="A212" s="23" t="s">
        <v>2336</v>
      </c>
      <c r="B212" s="23" t="s">
        <v>2581</v>
      </c>
      <c r="C212" s="23" t="b">
        <v>1</v>
      </c>
      <c r="D212" s="23">
        <v>0.59</v>
      </c>
      <c r="E212" s="23" t="b">
        <f t="shared" si="1"/>
        <v>1</v>
      </c>
      <c r="F212" s="23" t="b">
        <v>1</v>
      </c>
      <c r="G212" s="23" t="b">
        <f t="shared" si="2"/>
        <v>1</v>
      </c>
      <c r="H212" s="23" t="b">
        <v>1</v>
      </c>
      <c r="I212" s="23" t="b">
        <f t="shared" si="3"/>
        <v>1</v>
      </c>
      <c r="J212" s="23" t="b">
        <v>1</v>
      </c>
      <c r="K212" s="23" t="b">
        <f t="shared" si="4"/>
        <v>1</v>
      </c>
      <c r="L212" s="23" t="b">
        <v>1</v>
      </c>
      <c r="M212" s="23" t="b">
        <f t="shared" si="5"/>
        <v>1</v>
      </c>
      <c r="N212" s="23" t="b">
        <v>1</v>
      </c>
      <c r="O212" s="23" t="b">
        <f t="shared" si="6"/>
        <v>1</v>
      </c>
      <c r="P212" s="23" t="b">
        <v>1</v>
      </c>
      <c r="Q212" s="23" t="b">
        <f t="shared" si="7"/>
        <v>0</v>
      </c>
      <c r="R212" s="23" t="b">
        <v>0</v>
      </c>
      <c r="S212" s="23" t="b">
        <f t="shared" si="8"/>
        <v>0</v>
      </c>
      <c r="T212" s="23" t="b">
        <v>0</v>
      </c>
      <c r="U212" s="23" t="b">
        <f t="shared" si="9"/>
        <v>0</v>
      </c>
      <c r="V212" s="23" t="b">
        <v>0</v>
      </c>
      <c r="W212" s="23" t="b">
        <f t="shared" si="10"/>
        <v>0</v>
      </c>
      <c r="X212" s="23" t="b">
        <v>0</v>
      </c>
      <c r="Y212" s="23" t="b">
        <f t="shared" si="11"/>
        <v>0</v>
      </c>
      <c r="Z212" s="23" t="b">
        <v>0</v>
      </c>
      <c r="AA212" s="23" t="b">
        <f t="shared" si="12"/>
        <v>0</v>
      </c>
      <c r="AB212" s="23" t="b">
        <v>0</v>
      </c>
      <c r="AC212" s="23" t="b">
        <f t="shared" si="13"/>
        <v>0</v>
      </c>
      <c r="AD212" s="23" t="b">
        <v>0</v>
      </c>
      <c r="AE212" s="23" t="b">
        <f t="shared" si="14"/>
        <v>0</v>
      </c>
      <c r="AF212" s="23" t="b">
        <v>0</v>
      </c>
    </row>
    <row r="213" ht="15.75" customHeight="1">
      <c r="A213" s="23" t="s">
        <v>2344</v>
      </c>
      <c r="B213" s="23" t="s">
        <v>2714</v>
      </c>
      <c r="C213" s="23" t="b">
        <v>0</v>
      </c>
      <c r="D213" s="23">
        <v>0.68</v>
      </c>
      <c r="E213" s="23" t="b">
        <f t="shared" si="1"/>
        <v>1</v>
      </c>
      <c r="F213" s="23" t="b">
        <v>0</v>
      </c>
      <c r="G213" s="23" t="b">
        <f t="shared" si="2"/>
        <v>1</v>
      </c>
      <c r="H213" s="23" t="b">
        <v>0</v>
      </c>
      <c r="I213" s="23" t="b">
        <f t="shared" si="3"/>
        <v>1</v>
      </c>
      <c r="J213" s="23" t="b">
        <v>0</v>
      </c>
      <c r="K213" s="23" t="b">
        <f t="shared" si="4"/>
        <v>1</v>
      </c>
      <c r="L213" s="23" t="b">
        <v>0</v>
      </c>
      <c r="M213" s="23" t="b">
        <f t="shared" si="5"/>
        <v>1</v>
      </c>
      <c r="N213" s="23" t="b">
        <v>0</v>
      </c>
      <c r="O213" s="23" t="b">
        <f t="shared" si="6"/>
        <v>1</v>
      </c>
      <c r="P213" s="23" t="b">
        <v>0</v>
      </c>
      <c r="Q213" s="23" t="b">
        <f t="shared" si="7"/>
        <v>1</v>
      </c>
      <c r="R213" s="23" t="b">
        <v>0</v>
      </c>
      <c r="S213" s="23" t="b">
        <f t="shared" si="8"/>
        <v>1</v>
      </c>
      <c r="T213" s="23" t="b">
        <v>0</v>
      </c>
      <c r="U213" s="23" t="b">
        <f t="shared" si="9"/>
        <v>0</v>
      </c>
      <c r="V213" s="23" t="b">
        <v>1</v>
      </c>
      <c r="W213" s="23" t="b">
        <f t="shared" si="10"/>
        <v>0</v>
      </c>
      <c r="X213" s="23" t="b">
        <v>1</v>
      </c>
      <c r="Y213" s="23" t="b">
        <f t="shared" si="11"/>
        <v>0</v>
      </c>
      <c r="Z213" s="23" t="b">
        <v>1</v>
      </c>
      <c r="AA213" s="23" t="b">
        <f t="shared" si="12"/>
        <v>0</v>
      </c>
      <c r="AB213" s="23" t="b">
        <v>1</v>
      </c>
      <c r="AC213" s="23" t="b">
        <f t="shared" si="13"/>
        <v>0</v>
      </c>
      <c r="AD213" s="23" t="b">
        <v>1</v>
      </c>
      <c r="AE213" s="23" t="b">
        <f t="shared" si="14"/>
        <v>0</v>
      </c>
      <c r="AF213" s="23" t="b">
        <v>1</v>
      </c>
    </row>
    <row r="214" ht="15.75" customHeight="1">
      <c r="A214" s="23" t="s">
        <v>2351</v>
      </c>
      <c r="B214" s="23" t="s">
        <v>2715</v>
      </c>
      <c r="C214" s="23" t="b">
        <v>1</v>
      </c>
      <c r="D214" s="23">
        <v>0.88</v>
      </c>
      <c r="E214" s="23" t="b">
        <f t="shared" si="1"/>
        <v>1</v>
      </c>
      <c r="F214" s="23" t="b">
        <v>1</v>
      </c>
      <c r="G214" s="23" t="b">
        <f t="shared" si="2"/>
        <v>1</v>
      </c>
      <c r="H214" s="23" t="b">
        <v>1</v>
      </c>
      <c r="I214" s="23" t="b">
        <f t="shared" si="3"/>
        <v>1</v>
      </c>
      <c r="J214" s="23" t="b">
        <v>1</v>
      </c>
      <c r="K214" s="23" t="b">
        <f t="shared" si="4"/>
        <v>1</v>
      </c>
      <c r="L214" s="23" t="b">
        <v>1</v>
      </c>
      <c r="M214" s="23" t="b">
        <f t="shared" si="5"/>
        <v>1</v>
      </c>
      <c r="N214" s="23" t="b">
        <v>1</v>
      </c>
      <c r="O214" s="23" t="b">
        <f t="shared" si="6"/>
        <v>1</v>
      </c>
      <c r="P214" s="23" t="b">
        <v>1</v>
      </c>
      <c r="Q214" s="23" t="b">
        <f t="shared" si="7"/>
        <v>1</v>
      </c>
      <c r="R214" s="23" t="b">
        <v>1</v>
      </c>
      <c r="S214" s="23" t="b">
        <f t="shared" si="8"/>
        <v>1</v>
      </c>
      <c r="T214" s="23" t="b">
        <v>1</v>
      </c>
      <c r="U214" s="23" t="b">
        <f t="shared" si="9"/>
        <v>1</v>
      </c>
      <c r="V214" s="23" t="b">
        <v>1</v>
      </c>
      <c r="W214" s="23" t="b">
        <f t="shared" si="10"/>
        <v>1</v>
      </c>
      <c r="X214" s="23" t="b">
        <v>1</v>
      </c>
      <c r="Y214" s="23" t="b">
        <f t="shared" si="11"/>
        <v>1</v>
      </c>
      <c r="Z214" s="23" t="b">
        <v>1</v>
      </c>
      <c r="AA214" s="23" t="b">
        <f t="shared" si="12"/>
        <v>1</v>
      </c>
      <c r="AB214" s="23" t="b">
        <v>1</v>
      </c>
      <c r="AC214" s="23" t="b">
        <f t="shared" si="13"/>
        <v>0</v>
      </c>
      <c r="AD214" s="23" t="b">
        <v>0</v>
      </c>
      <c r="AE214" s="23" t="b">
        <f t="shared" si="14"/>
        <v>0</v>
      </c>
      <c r="AF214" s="23" t="b">
        <v>0</v>
      </c>
    </row>
    <row r="215" ht="15.75" customHeight="1">
      <c r="A215" s="23" t="s">
        <v>2358</v>
      </c>
      <c r="B215" s="23" t="s">
        <v>2716</v>
      </c>
      <c r="C215" s="23" t="b">
        <v>1</v>
      </c>
      <c r="D215" s="23">
        <v>0.91</v>
      </c>
      <c r="E215" s="23" t="b">
        <f t="shared" si="1"/>
        <v>1</v>
      </c>
      <c r="F215" s="23" t="b">
        <v>1</v>
      </c>
      <c r="G215" s="23" t="b">
        <f t="shared" si="2"/>
        <v>1</v>
      </c>
      <c r="H215" s="23" t="b">
        <v>1</v>
      </c>
      <c r="I215" s="23" t="b">
        <f t="shared" si="3"/>
        <v>1</v>
      </c>
      <c r="J215" s="23" t="b">
        <v>1</v>
      </c>
      <c r="K215" s="23" t="b">
        <f t="shared" si="4"/>
        <v>1</v>
      </c>
      <c r="L215" s="23" t="b">
        <v>1</v>
      </c>
      <c r="M215" s="23" t="b">
        <f t="shared" si="5"/>
        <v>1</v>
      </c>
      <c r="N215" s="23" t="b">
        <v>1</v>
      </c>
      <c r="O215" s="23" t="b">
        <f t="shared" si="6"/>
        <v>1</v>
      </c>
      <c r="P215" s="23" t="b">
        <v>1</v>
      </c>
      <c r="Q215" s="23" t="b">
        <f t="shared" si="7"/>
        <v>1</v>
      </c>
      <c r="R215" s="23" t="b">
        <v>1</v>
      </c>
      <c r="S215" s="23" t="b">
        <f t="shared" si="8"/>
        <v>1</v>
      </c>
      <c r="T215" s="23" t="b">
        <v>1</v>
      </c>
      <c r="U215" s="23" t="b">
        <f t="shared" si="9"/>
        <v>1</v>
      </c>
      <c r="V215" s="23" t="b">
        <v>1</v>
      </c>
      <c r="W215" s="23" t="b">
        <f t="shared" si="10"/>
        <v>1</v>
      </c>
      <c r="X215" s="23" t="b">
        <v>1</v>
      </c>
      <c r="Y215" s="23" t="b">
        <f t="shared" si="11"/>
        <v>1</v>
      </c>
      <c r="Z215" s="23" t="b">
        <v>1</v>
      </c>
      <c r="AA215" s="23" t="b">
        <f t="shared" si="12"/>
        <v>1</v>
      </c>
      <c r="AB215" s="23" t="b">
        <v>1</v>
      </c>
      <c r="AC215" s="23" t="b">
        <f t="shared" si="13"/>
        <v>1</v>
      </c>
      <c r="AD215" s="23" t="b">
        <v>1</v>
      </c>
      <c r="AE215" s="23" t="b">
        <f t="shared" si="14"/>
        <v>0</v>
      </c>
      <c r="AF215" s="23" t="b">
        <v>0</v>
      </c>
    </row>
    <row r="216" ht="15.75" customHeight="1">
      <c r="A216" s="23" t="s">
        <v>2383</v>
      </c>
      <c r="B216" s="23" t="s">
        <v>2717</v>
      </c>
      <c r="C216" s="23" t="b">
        <v>0</v>
      </c>
      <c r="D216" s="23">
        <v>0.86</v>
      </c>
      <c r="E216" s="23" t="b">
        <f t="shared" si="1"/>
        <v>1</v>
      </c>
      <c r="F216" s="23" t="b">
        <v>0</v>
      </c>
      <c r="G216" s="23" t="b">
        <f t="shared" si="2"/>
        <v>1</v>
      </c>
      <c r="H216" s="23" t="b">
        <v>0</v>
      </c>
      <c r="I216" s="23" t="b">
        <f t="shared" si="3"/>
        <v>1</v>
      </c>
      <c r="J216" s="23" t="b">
        <v>0</v>
      </c>
      <c r="K216" s="23" t="b">
        <f t="shared" si="4"/>
        <v>1</v>
      </c>
      <c r="L216" s="23" t="b">
        <v>0</v>
      </c>
      <c r="M216" s="23" t="b">
        <f t="shared" si="5"/>
        <v>1</v>
      </c>
      <c r="N216" s="23" t="b">
        <v>0</v>
      </c>
      <c r="O216" s="23" t="b">
        <f t="shared" si="6"/>
        <v>1</v>
      </c>
      <c r="P216" s="23" t="b">
        <v>0</v>
      </c>
      <c r="Q216" s="23" t="b">
        <f t="shared" si="7"/>
        <v>1</v>
      </c>
      <c r="R216" s="23" t="b">
        <v>0</v>
      </c>
      <c r="S216" s="23" t="b">
        <f t="shared" si="8"/>
        <v>1</v>
      </c>
      <c r="T216" s="23" t="b">
        <v>0</v>
      </c>
      <c r="U216" s="23" t="b">
        <f t="shared" si="9"/>
        <v>1</v>
      </c>
      <c r="V216" s="23" t="b">
        <v>0</v>
      </c>
      <c r="W216" s="23" t="b">
        <f t="shared" si="10"/>
        <v>1</v>
      </c>
      <c r="X216" s="23" t="b">
        <v>0</v>
      </c>
      <c r="Y216" s="23" t="b">
        <f t="shared" si="11"/>
        <v>1</v>
      </c>
      <c r="Z216" s="23" t="b">
        <v>0</v>
      </c>
      <c r="AA216" s="23" t="b">
        <f t="shared" si="12"/>
        <v>1</v>
      </c>
      <c r="AB216" s="23" t="b">
        <v>0</v>
      </c>
      <c r="AC216" s="23" t="b">
        <f t="shared" si="13"/>
        <v>0</v>
      </c>
      <c r="AD216" s="23" t="b">
        <v>1</v>
      </c>
      <c r="AE216" s="23" t="b">
        <f t="shared" si="14"/>
        <v>0</v>
      </c>
      <c r="AF216" s="23" t="b">
        <v>1</v>
      </c>
    </row>
    <row r="217" ht="15.75" customHeight="1">
      <c r="A217" s="23" t="s">
        <v>2390</v>
      </c>
      <c r="B217" s="23" t="s">
        <v>2583</v>
      </c>
      <c r="C217" s="23" t="b">
        <v>1</v>
      </c>
      <c r="D217" s="23">
        <v>0.91</v>
      </c>
      <c r="E217" s="23" t="b">
        <f t="shared" si="1"/>
        <v>1</v>
      </c>
      <c r="F217" s="23" t="b">
        <v>1</v>
      </c>
      <c r="G217" s="23" t="b">
        <f t="shared" si="2"/>
        <v>1</v>
      </c>
      <c r="H217" s="23" t="b">
        <v>1</v>
      </c>
      <c r="I217" s="23" t="b">
        <f t="shared" si="3"/>
        <v>1</v>
      </c>
      <c r="J217" s="23" t="b">
        <v>1</v>
      </c>
      <c r="K217" s="23" t="b">
        <f t="shared" si="4"/>
        <v>1</v>
      </c>
      <c r="L217" s="23" t="b">
        <v>1</v>
      </c>
      <c r="M217" s="23" t="b">
        <f t="shared" si="5"/>
        <v>1</v>
      </c>
      <c r="N217" s="23" t="b">
        <v>1</v>
      </c>
      <c r="O217" s="23" t="b">
        <f t="shared" si="6"/>
        <v>1</v>
      </c>
      <c r="P217" s="23" t="b">
        <v>1</v>
      </c>
      <c r="Q217" s="23" t="b">
        <f t="shared" si="7"/>
        <v>1</v>
      </c>
      <c r="R217" s="23" t="b">
        <v>1</v>
      </c>
      <c r="S217" s="23" t="b">
        <f t="shared" si="8"/>
        <v>1</v>
      </c>
      <c r="T217" s="23" t="b">
        <v>1</v>
      </c>
      <c r="U217" s="23" t="b">
        <f t="shared" si="9"/>
        <v>1</v>
      </c>
      <c r="V217" s="23" t="b">
        <v>1</v>
      </c>
      <c r="W217" s="23" t="b">
        <f t="shared" si="10"/>
        <v>1</v>
      </c>
      <c r="X217" s="23" t="b">
        <v>1</v>
      </c>
      <c r="Y217" s="23" t="b">
        <f t="shared" si="11"/>
        <v>1</v>
      </c>
      <c r="Z217" s="23" t="b">
        <v>1</v>
      </c>
      <c r="AA217" s="23" t="b">
        <f t="shared" si="12"/>
        <v>1</v>
      </c>
      <c r="AB217" s="23" t="b">
        <v>1</v>
      </c>
      <c r="AC217" s="23" t="b">
        <f t="shared" si="13"/>
        <v>1</v>
      </c>
      <c r="AD217" s="23" t="b">
        <v>1</v>
      </c>
      <c r="AE217" s="23" t="b">
        <f t="shared" si="14"/>
        <v>0</v>
      </c>
      <c r="AF217" s="23" t="b">
        <v>0</v>
      </c>
    </row>
    <row r="218" ht="15.75" customHeight="1">
      <c r="A218" s="23" t="s">
        <v>2398</v>
      </c>
      <c r="B218" s="23" t="s">
        <v>2585</v>
      </c>
      <c r="C218" s="23" t="b">
        <v>1</v>
      </c>
      <c r="D218" s="23">
        <v>0.56</v>
      </c>
      <c r="E218" s="23" t="b">
        <f t="shared" si="1"/>
        <v>1</v>
      </c>
      <c r="F218" s="23" t="b">
        <v>1</v>
      </c>
      <c r="G218" s="23" t="b">
        <f t="shared" si="2"/>
        <v>1</v>
      </c>
      <c r="H218" s="23" t="b">
        <v>1</v>
      </c>
      <c r="I218" s="23" t="b">
        <f t="shared" si="3"/>
        <v>1</v>
      </c>
      <c r="J218" s="23" t="b">
        <v>1</v>
      </c>
      <c r="K218" s="23" t="b">
        <f t="shared" si="4"/>
        <v>1</v>
      </c>
      <c r="L218" s="23" t="b">
        <v>1</v>
      </c>
      <c r="M218" s="23" t="b">
        <f t="shared" si="5"/>
        <v>1</v>
      </c>
      <c r="N218" s="23" t="b">
        <v>1</v>
      </c>
      <c r="O218" s="23" t="b">
        <f t="shared" si="6"/>
        <v>1</v>
      </c>
      <c r="P218" s="23" t="b">
        <v>1</v>
      </c>
      <c r="Q218" s="23" t="b">
        <f t="shared" si="7"/>
        <v>0</v>
      </c>
      <c r="R218" s="23" t="b">
        <v>0</v>
      </c>
      <c r="S218" s="23" t="b">
        <f t="shared" si="8"/>
        <v>0</v>
      </c>
      <c r="T218" s="23" t="b">
        <v>0</v>
      </c>
      <c r="U218" s="23" t="b">
        <f t="shared" si="9"/>
        <v>0</v>
      </c>
      <c r="V218" s="23" t="b">
        <v>0</v>
      </c>
      <c r="W218" s="23" t="b">
        <f t="shared" si="10"/>
        <v>0</v>
      </c>
      <c r="X218" s="23" t="b">
        <v>0</v>
      </c>
      <c r="Y218" s="23" t="b">
        <f t="shared" si="11"/>
        <v>0</v>
      </c>
      <c r="Z218" s="23" t="b">
        <v>0</v>
      </c>
      <c r="AA218" s="23" t="b">
        <f t="shared" si="12"/>
        <v>0</v>
      </c>
      <c r="AB218" s="23" t="b">
        <v>0</v>
      </c>
      <c r="AC218" s="23" t="b">
        <f t="shared" si="13"/>
        <v>0</v>
      </c>
      <c r="AD218" s="23" t="b">
        <v>0</v>
      </c>
      <c r="AE218" s="23" t="b">
        <f t="shared" si="14"/>
        <v>0</v>
      </c>
      <c r="AF218" s="23" t="b">
        <v>0</v>
      </c>
    </row>
    <row r="219" ht="15.75" customHeight="1">
      <c r="A219" s="23" t="s">
        <v>2437</v>
      </c>
      <c r="B219" s="23" t="s">
        <v>2718</v>
      </c>
      <c r="C219" s="23" t="b">
        <v>1</v>
      </c>
      <c r="D219" s="23">
        <v>0.88</v>
      </c>
      <c r="E219" s="23" t="b">
        <f t="shared" si="1"/>
        <v>1</v>
      </c>
      <c r="F219" s="23" t="b">
        <v>1</v>
      </c>
      <c r="G219" s="23" t="b">
        <f t="shared" si="2"/>
        <v>1</v>
      </c>
      <c r="H219" s="23" t="b">
        <v>1</v>
      </c>
      <c r="I219" s="23" t="b">
        <f t="shared" si="3"/>
        <v>1</v>
      </c>
      <c r="J219" s="23" t="b">
        <v>1</v>
      </c>
      <c r="K219" s="23" t="b">
        <f t="shared" si="4"/>
        <v>1</v>
      </c>
      <c r="L219" s="23" t="b">
        <v>1</v>
      </c>
      <c r="M219" s="23" t="b">
        <f t="shared" si="5"/>
        <v>1</v>
      </c>
      <c r="N219" s="23" t="b">
        <v>1</v>
      </c>
      <c r="O219" s="23" t="b">
        <f t="shared" si="6"/>
        <v>1</v>
      </c>
      <c r="P219" s="23" t="b">
        <v>1</v>
      </c>
      <c r="Q219" s="23" t="b">
        <f t="shared" si="7"/>
        <v>1</v>
      </c>
      <c r="R219" s="23" t="b">
        <v>1</v>
      </c>
      <c r="S219" s="23" t="b">
        <f t="shared" si="8"/>
        <v>1</v>
      </c>
      <c r="T219" s="23" t="b">
        <v>1</v>
      </c>
      <c r="U219" s="23" t="b">
        <f t="shared" si="9"/>
        <v>1</v>
      </c>
      <c r="V219" s="23" t="b">
        <v>1</v>
      </c>
      <c r="W219" s="23" t="b">
        <f t="shared" si="10"/>
        <v>1</v>
      </c>
      <c r="X219" s="23" t="b">
        <v>1</v>
      </c>
      <c r="Y219" s="23" t="b">
        <f t="shared" si="11"/>
        <v>1</v>
      </c>
      <c r="Z219" s="23" t="b">
        <v>1</v>
      </c>
      <c r="AA219" s="23" t="b">
        <f t="shared" si="12"/>
        <v>1</v>
      </c>
      <c r="AB219" s="23" t="b">
        <v>1</v>
      </c>
      <c r="AC219" s="23" t="b">
        <f t="shared" si="13"/>
        <v>0</v>
      </c>
      <c r="AD219" s="23" t="b">
        <v>0</v>
      </c>
      <c r="AE219" s="23" t="b">
        <f t="shared" si="14"/>
        <v>0</v>
      </c>
      <c r="AF219" s="23" t="b">
        <v>0</v>
      </c>
    </row>
    <row r="220" ht="15.75" customHeight="1">
      <c r="A220" s="23" t="s">
        <v>2443</v>
      </c>
      <c r="B220" s="23" t="s">
        <v>2719</v>
      </c>
      <c r="C220" s="23" t="b">
        <v>1</v>
      </c>
      <c r="D220" s="23">
        <v>0.88</v>
      </c>
      <c r="E220" s="23" t="b">
        <f t="shared" si="1"/>
        <v>1</v>
      </c>
      <c r="F220" s="23" t="b">
        <v>1</v>
      </c>
      <c r="G220" s="23" t="b">
        <f t="shared" si="2"/>
        <v>1</v>
      </c>
      <c r="H220" s="23" t="b">
        <v>1</v>
      </c>
      <c r="I220" s="23" t="b">
        <f t="shared" si="3"/>
        <v>1</v>
      </c>
      <c r="J220" s="23" t="b">
        <v>1</v>
      </c>
      <c r="K220" s="23" t="b">
        <f t="shared" si="4"/>
        <v>1</v>
      </c>
      <c r="L220" s="23" t="b">
        <v>1</v>
      </c>
      <c r="M220" s="23" t="b">
        <f t="shared" si="5"/>
        <v>1</v>
      </c>
      <c r="N220" s="23" t="b">
        <v>1</v>
      </c>
      <c r="O220" s="23" t="b">
        <f t="shared" si="6"/>
        <v>1</v>
      </c>
      <c r="P220" s="23" t="b">
        <v>1</v>
      </c>
      <c r="Q220" s="23" t="b">
        <f t="shared" si="7"/>
        <v>1</v>
      </c>
      <c r="R220" s="23" t="b">
        <v>1</v>
      </c>
      <c r="S220" s="23" t="b">
        <f t="shared" si="8"/>
        <v>1</v>
      </c>
      <c r="T220" s="23" t="b">
        <v>1</v>
      </c>
      <c r="U220" s="23" t="b">
        <f t="shared" si="9"/>
        <v>1</v>
      </c>
      <c r="V220" s="23" t="b">
        <v>1</v>
      </c>
      <c r="W220" s="23" t="b">
        <f t="shared" si="10"/>
        <v>1</v>
      </c>
      <c r="X220" s="23" t="b">
        <v>1</v>
      </c>
      <c r="Y220" s="23" t="b">
        <f t="shared" si="11"/>
        <v>1</v>
      </c>
      <c r="Z220" s="23" t="b">
        <v>1</v>
      </c>
      <c r="AA220" s="23" t="b">
        <f t="shared" si="12"/>
        <v>1</v>
      </c>
      <c r="AB220" s="23" t="b">
        <v>1</v>
      </c>
      <c r="AC220" s="23" t="b">
        <f t="shared" si="13"/>
        <v>0</v>
      </c>
      <c r="AD220" s="23" t="b">
        <v>0</v>
      </c>
      <c r="AE220" s="23" t="b">
        <f t="shared" si="14"/>
        <v>0</v>
      </c>
      <c r="AF220" s="23" t="b">
        <v>0</v>
      </c>
    </row>
    <row r="221" ht="15.75" customHeight="1">
      <c r="A221" s="23" t="s">
        <v>2447</v>
      </c>
      <c r="B221" s="23" t="s">
        <v>2720</v>
      </c>
      <c r="C221" s="23" t="b">
        <v>1</v>
      </c>
      <c r="D221" s="23">
        <v>0.88</v>
      </c>
      <c r="E221" s="23" t="b">
        <f t="shared" si="1"/>
        <v>1</v>
      </c>
      <c r="F221" s="23" t="b">
        <v>1</v>
      </c>
      <c r="G221" s="23" t="b">
        <f t="shared" si="2"/>
        <v>1</v>
      </c>
      <c r="H221" s="23" t="b">
        <v>1</v>
      </c>
      <c r="I221" s="23" t="b">
        <f t="shared" si="3"/>
        <v>1</v>
      </c>
      <c r="J221" s="23" t="b">
        <v>1</v>
      </c>
      <c r="K221" s="23" t="b">
        <f t="shared" si="4"/>
        <v>1</v>
      </c>
      <c r="L221" s="23" t="b">
        <v>1</v>
      </c>
      <c r="M221" s="23" t="b">
        <f t="shared" si="5"/>
        <v>1</v>
      </c>
      <c r="N221" s="23" t="b">
        <v>1</v>
      </c>
      <c r="O221" s="23" t="b">
        <f t="shared" si="6"/>
        <v>1</v>
      </c>
      <c r="P221" s="23" t="b">
        <v>1</v>
      </c>
      <c r="Q221" s="23" t="b">
        <f t="shared" si="7"/>
        <v>1</v>
      </c>
      <c r="R221" s="23" t="b">
        <v>1</v>
      </c>
      <c r="S221" s="23" t="b">
        <f t="shared" si="8"/>
        <v>1</v>
      </c>
      <c r="T221" s="23" t="b">
        <v>1</v>
      </c>
      <c r="U221" s="23" t="b">
        <f t="shared" si="9"/>
        <v>1</v>
      </c>
      <c r="V221" s="23" t="b">
        <v>1</v>
      </c>
      <c r="W221" s="23" t="b">
        <f t="shared" si="10"/>
        <v>1</v>
      </c>
      <c r="X221" s="23" t="b">
        <v>1</v>
      </c>
      <c r="Y221" s="23" t="b">
        <f t="shared" si="11"/>
        <v>1</v>
      </c>
      <c r="Z221" s="23" t="b">
        <v>1</v>
      </c>
      <c r="AA221" s="23" t="b">
        <f t="shared" si="12"/>
        <v>1</v>
      </c>
      <c r="AB221" s="23" t="b">
        <v>1</v>
      </c>
      <c r="AC221" s="23" t="b">
        <f t="shared" si="13"/>
        <v>0</v>
      </c>
      <c r="AD221" s="23" t="b">
        <v>0</v>
      </c>
      <c r="AE221" s="23" t="b">
        <f t="shared" si="14"/>
        <v>0</v>
      </c>
      <c r="AF221" s="23" t="b">
        <v>0</v>
      </c>
    </row>
    <row r="222" ht="15.75" customHeight="1">
      <c r="A222" s="23" t="s">
        <v>2451</v>
      </c>
      <c r="B222" s="23" t="s">
        <v>2721</v>
      </c>
      <c r="C222" s="23" t="b">
        <v>0</v>
      </c>
      <c r="D222" s="23">
        <v>0.42</v>
      </c>
      <c r="E222" s="23" t="b">
        <f t="shared" si="1"/>
        <v>1</v>
      </c>
      <c r="F222" s="23" t="b">
        <v>0</v>
      </c>
      <c r="G222" s="23" t="b">
        <f t="shared" si="2"/>
        <v>1</v>
      </c>
      <c r="H222" s="23" t="b">
        <v>0</v>
      </c>
      <c r="I222" s="23" t="b">
        <f t="shared" si="3"/>
        <v>1</v>
      </c>
      <c r="J222" s="23" t="b">
        <v>0</v>
      </c>
      <c r="K222" s="23" t="b">
        <f t="shared" si="4"/>
        <v>0</v>
      </c>
      <c r="L222" s="23" t="b">
        <v>0</v>
      </c>
      <c r="M222" s="23" t="b">
        <f t="shared" si="5"/>
        <v>0</v>
      </c>
      <c r="N222" s="23" t="b">
        <v>1</v>
      </c>
      <c r="O222" s="23" t="b">
        <f t="shared" si="6"/>
        <v>0</v>
      </c>
      <c r="P222" s="23" t="b">
        <v>1</v>
      </c>
      <c r="Q222" s="23" t="b">
        <f t="shared" si="7"/>
        <v>0</v>
      </c>
      <c r="R222" s="23" t="b">
        <v>1</v>
      </c>
      <c r="S222" s="23" t="b">
        <f t="shared" si="8"/>
        <v>0</v>
      </c>
      <c r="T222" s="23" t="b">
        <v>1</v>
      </c>
      <c r="U222" s="23" t="b">
        <f t="shared" si="9"/>
        <v>0</v>
      </c>
      <c r="V222" s="23" t="b">
        <v>1</v>
      </c>
      <c r="W222" s="23" t="b">
        <f t="shared" si="10"/>
        <v>0</v>
      </c>
      <c r="X222" s="23" t="b">
        <v>1</v>
      </c>
      <c r="Y222" s="23" t="b">
        <f t="shared" si="11"/>
        <v>0</v>
      </c>
      <c r="Z222" s="23" t="b">
        <v>1</v>
      </c>
      <c r="AA222" s="23" t="b">
        <f t="shared" si="12"/>
        <v>0</v>
      </c>
      <c r="AB222" s="23" t="b">
        <v>1</v>
      </c>
      <c r="AC222" s="23" t="b">
        <f t="shared" si="13"/>
        <v>0</v>
      </c>
      <c r="AD222" s="23" t="b">
        <v>1</v>
      </c>
      <c r="AE222" s="23" t="b">
        <f t="shared" si="14"/>
        <v>0</v>
      </c>
      <c r="AF222" s="23" t="b">
        <v>1</v>
      </c>
    </row>
    <row r="223" ht="15.75" customHeight="1">
      <c r="A223" s="23" t="s">
        <v>2456</v>
      </c>
      <c r="B223" s="23" t="s">
        <v>2722</v>
      </c>
      <c r="C223" s="23" t="b">
        <v>0</v>
      </c>
      <c r="D223" s="23">
        <v>0.87</v>
      </c>
      <c r="E223" s="23" t="b">
        <f t="shared" si="1"/>
        <v>1</v>
      </c>
      <c r="F223" s="23" t="b">
        <v>0</v>
      </c>
      <c r="G223" s="23" t="b">
        <f t="shared" si="2"/>
        <v>1</v>
      </c>
      <c r="H223" s="23" t="b">
        <v>0</v>
      </c>
      <c r="I223" s="23" t="b">
        <f t="shared" si="3"/>
        <v>1</v>
      </c>
      <c r="J223" s="23" t="b">
        <v>0</v>
      </c>
      <c r="K223" s="23" t="b">
        <f t="shared" si="4"/>
        <v>1</v>
      </c>
      <c r="L223" s="23" t="b">
        <v>0</v>
      </c>
      <c r="M223" s="23" t="b">
        <f t="shared" si="5"/>
        <v>1</v>
      </c>
      <c r="N223" s="23" t="b">
        <v>0</v>
      </c>
      <c r="O223" s="23" t="b">
        <f t="shared" si="6"/>
        <v>1</v>
      </c>
      <c r="P223" s="23" t="b">
        <v>0</v>
      </c>
      <c r="Q223" s="23" t="b">
        <f t="shared" si="7"/>
        <v>1</v>
      </c>
      <c r="R223" s="23" t="b">
        <v>0</v>
      </c>
      <c r="S223" s="23" t="b">
        <f t="shared" si="8"/>
        <v>1</v>
      </c>
      <c r="T223" s="23" t="b">
        <v>0</v>
      </c>
      <c r="U223" s="23" t="b">
        <f t="shared" si="9"/>
        <v>1</v>
      </c>
      <c r="V223" s="23" t="b">
        <v>0</v>
      </c>
      <c r="W223" s="23" t="b">
        <f t="shared" si="10"/>
        <v>1</v>
      </c>
      <c r="X223" s="23" t="b">
        <v>0</v>
      </c>
      <c r="Y223" s="23" t="b">
        <f t="shared" si="11"/>
        <v>1</v>
      </c>
      <c r="Z223" s="23" t="b">
        <v>0</v>
      </c>
      <c r="AA223" s="23" t="b">
        <f t="shared" si="12"/>
        <v>1</v>
      </c>
      <c r="AB223" s="23" t="b">
        <v>0</v>
      </c>
      <c r="AC223" s="23" t="b">
        <f t="shared" si="13"/>
        <v>0</v>
      </c>
      <c r="AD223" s="23" t="b">
        <v>1</v>
      </c>
      <c r="AE223" s="23" t="b">
        <f t="shared" si="14"/>
        <v>0</v>
      </c>
      <c r="AF223" s="23" t="b">
        <v>1</v>
      </c>
    </row>
    <row r="224" ht="15.75" customHeight="1">
      <c r="A224" s="23" t="s">
        <v>2464</v>
      </c>
      <c r="B224" s="23" t="s">
        <v>2587</v>
      </c>
      <c r="C224" s="23" t="b">
        <v>1</v>
      </c>
      <c r="D224" s="23">
        <v>0.65</v>
      </c>
      <c r="E224" s="23" t="b">
        <f t="shared" si="1"/>
        <v>1</v>
      </c>
      <c r="F224" s="23" t="b">
        <v>1</v>
      </c>
      <c r="G224" s="23" t="b">
        <f t="shared" si="2"/>
        <v>1</v>
      </c>
      <c r="H224" s="23" t="b">
        <v>1</v>
      </c>
      <c r="I224" s="23" t="b">
        <f t="shared" si="3"/>
        <v>1</v>
      </c>
      <c r="J224" s="23" t="b">
        <v>1</v>
      </c>
      <c r="K224" s="23" t="b">
        <f t="shared" si="4"/>
        <v>1</v>
      </c>
      <c r="L224" s="23" t="b">
        <v>1</v>
      </c>
      <c r="M224" s="23" t="b">
        <f t="shared" si="5"/>
        <v>1</v>
      </c>
      <c r="N224" s="23" t="b">
        <v>1</v>
      </c>
      <c r="O224" s="23" t="b">
        <f t="shared" si="6"/>
        <v>1</v>
      </c>
      <c r="P224" s="23" t="b">
        <v>1</v>
      </c>
      <c r="Q224" s="23" t="b">
        <f t="shared" si="7"/>
        <v>1</v>
      </c>
      <c r="R224" s="23" t="b">
        <v>1</v>
      </c>
      <c r="S224" s="23" t="b">
        <f t="shared" si="8"/>
        <v>1</v>
      </c>
      <c r="T224" s="23" t="b">
        <v>1</v>
      </c>
      <c r="U224" s="23" t="b">
        <f t="shared" si="9"/>
        <v>0</v>
      </c>
      <c r="V224" s="23" t="b">
        <v>0</v>
      </c>
      <c r="W224" s="23" t="b">
        <f t="shared" si="10"/>
        <v>0</v>
      </c>
      <c r="X224" s="23" t="b">
        <v>0</v>
      </c>
      <c r="Y224" s="23" t="b">
        <f t="shared" si="11"/>
        <v>0</v>
      </c>
      <c r="Z224" s="23" t="b">
        <v>0</v>
      </c>
      <c r="AA224" s="23" t="b">
        <f t="shared" si="12"/>
        <v>0</v>
      </c>
      <c r="AB224" s="23" t="b">
        <v>0</v>
      </c>
      <c r="AC224" s="23" t="b">
        <f t="shared" si="13"/>
        <v>0</v>
      </c>
      <c r="AD224" s="23" t="b">
        <v>0</v>
      </c>
      <c r="AE224" s="23" t="b">
        <f t="shared" si="14"/>
        <v>0</v>
      </c>
      <c r="AF224" s="23" t="b">
        <v>0</v>
      </c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H32:AL32"/>
    <mergeCell ref="AH49:AL4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0.71"/>
    <col customWidth="1" min="3" max="3" width="42.29"/>
    <col customWidth="1" min="4" max="10" width="11.57"/>
    <col customWidth="1" min="11" max="11" width="13.29"/>
    <col customWidth="1" min="12" max="12" width="10.71"/>
    <col customWidth="1" min="13" max="13" width="16.0"/>
    <col customWidth="1" min="14" max="14" width="10.71"/>
    <col customWidth="1" min="15" max="15" width="16.0"/>
    <col customWidth="1" min="16" max="16" width="10.71"/>
    <col customWidth="1" min="17" max="17" width="16.0"/>
    <col customWidth="1" min="18" max="18" width="10.71"/>
    <col customWidth="1" min="19" max="19" width="16.0"/>
    <col customWidth="1" min="20" max="20" width="10.71"/>
    <col customWidth="1" min="21" max="21" width="15.86"/>
    <col customWidth="1" min="22" max="22" width="10.71"/>
    <col customWidth="1" min="23" max="23" width="15.86"/>
    <col customWidth="1" min="24" max="24" width="10.71"/>
    <col customWidth="1" min="25" max="25" width="15.86"/>
    <col customWidth="1" min="26" max="26" width="10.71"/>
    <col customWidth="1" min="27" max="27" width="15.86"/>
    <col customWidth="1" min="28" max="28" width="10.71"/>
    <col customWidth="1" min="29" max="29" width="15.86"/>
    <col customWidth="1" min="30" max="33" width="10.71"/>
    <col customWidth="1" min="34" max="34" width="13.57"/>
    <col customWidth="1" min="35" max="35" width="10.71"/>
    <col customWidth="1" min="36" max="36" width="14.71"/>
    <col customWidth="1" min="37" max="39" width="10.71"/>
    <col customWidth="1" min="40" max="41" width="11.57"/>
    <col customWidth="1" min="42" max="53" width="13.57"/>
    <col customWidth="1" min="54" max="57" width="10.71"/>
    <col customWidth="1" min="58" max="58" width="13.57"/>
    <col customWidth="1" min="59" max="59" width="11.71"/>
    <col customWidth="1" min="60" max="70" width="13.57"/>
  </cols>
  <sheetData>
    <row r="2">
      <c r="A2" s="23" t="s">
        <v>3</v>
      </c>
      <c r="B2" s="29" t="s">
        <v>19</v>
      </c>
      <c r="C2" s="23" t="s">
        <v>2478</v>
      </c>
      <c r="D2" s="23" t="s">
        <v>24</v>
      </c>
      <c r="E2" s="23">
        <v>0.35</v>
      </c>
      <c r="F2" s="23" t="s">
        <v>2479</v>
      </c>
      <c r="G2" s="23">
        <v>0.4</v>
      </c>
      <c r="H2" s="23" t="s">
        <v>2479</v>
      </c>
      <c r="I2" s="23">
        <v>0.45</v>
      </c>
      <c r="J2" s="23" t="s">
        <v>2479</v>
      </c>
      <c r="K2" s="23">
        <v>0.5</v>
      </c>
      <c r="L2" s="23" t="s">
        <v>2479</v>
      </c>
      <c r="M2" s="23">
        <v>0.55</v>
      </c>
      <c r="N2" s="23" t="s">
        <v>2479</v>
      </c>
      <c r="O2" s="23">
        <v>0.6</v>
      </c>
      <c r="P2" s="23" t="s">
        <v>2479</v>
      </c>
      <c r="Q2" s="23">
        <v>0.65</v>
      </c>
      <c r="R2" s="23" t="s">
        <v>2479</v>
      </c>
      <c r="S2" s="23">
        <v>0.7</v>
      </c>
      <c r="T2" s="23" t="s">
        <v>2479</v>
      </c>
      <c r="U2" s="23">
        <v>0.75</v>
      </c>
      <c r="V2" s="23" t="s">
        <v>2479</v>
      </c>
      <c r="W2" s="23">
        <v>0.8</v>
      </c>
      <c r="X2" s="23" t="s">
        <v>2479</v>
      </c>
      <c r="Y2" s="23">
        <v>0.85</v>
      </c>
      <c r="Z2" s="23" t="s">
        <v>2479</v>
      </c>
      <c r="AA2" s="23">
        <v>0.9</v>
      </c>
      <c r="AB2" s="23" t="s">
        <v>2479</v>
      </c>
      <c r="AC2" s="23">
        <v>0.95</v>
      </c>
      <c r="AD2" s="23" t="s">
        <v>2479</v>
      </c>
      <c r="AL2" s="23" t="s">
        <v>3</v>
      </c>
      <c r="AM2" s="29" t="s">
        <v>19</v>
      </c>
      <c r="AN2" s="23" t="s">
        <v>2478</v>
      </c>
      <c r="AO2" s="23" t="s">
        <v>24</v>
      </c>
      <c r="AP2" s="23">
        <v>0.05</v>
      </c>
      <c r="AQ2" s="23">
        <v>0.1</v>
      </c>
      <c r="AR2" s="23">
        <v>0.15</v>
      </c>
      <c r="AS2" s="23">
        <v>0.2</v>
      </c>
      <c r="AT2" s="23">
        <v>0.25</v>
      </c>
      <c r="AU2" s="23">
        <v>0.3</v>
      </c>
      <c r="AV2" s="23">
        <v>0.35</v>
      </c>
      <c r="AW2" s="23">
        <v>0.4</v>
      </c>
      <c r="AX2" s="23">
        <v>0.45</v>
      </c>
      <c r="AY2" s="23">
        <v>0.5</v>
      </c>
      <c r="AZ2" s="23">
        <v>0.55</v>
      </c>
      <c r="BA2" s="23">
        <v>0.6</v>
      </c>
      <c r="BD2" s="23" t="s">
        <v>3</v>
      </c>
      <c r="BE2" s="29" t="s">
        <v>19</v>
      </c>
      <c r="BF2" s="23" t="s">
        <v>2478</v>
      </c>
      <c r="BG2" s="23" t="s">
        <v>24</v>
      </c>
      <c r="BH2" s="23">
        <v>0.95</v>
      </c>
      <c r="BI2" s="23">
        <v>0.9</v>
      </c>
      <c r="BJ2" s="23">
        <v>0.85</v>
      </c>
      <c r="BK2" s="23">
        <v>0.8</v>
      </c>
      <c r="BL2" s="23">
        <v>0.75</v>
      </c>
      <c r="BM2" s="23">
        <v>0.7</v>
      </c>
      <c r="BN2" s="23">
        <v>0.65</v>
      </c>
      <c r="BO2" s="23">
        <v>0.6</v>
      </c>
      <c r="BP2" s="23">
        <v>0.55</v>
      </c>
      <c r="BQ2" s="23">
        <v>0.5</v>
      </c>
      <c r="BR2" s="23">
        <v>0.45</v>
      </c>
    </row>
    <row r="3">
      <c r="A3" s="23" t="s">
        <v>34</v>
      </c>
      <c r="B3" s="23" t="s">
        <v>2480</v>
      </c>
      <c r="C3" s="23" t="b">
        <v>1</v>
      </c>
      <c r="D3" s="23">
        <v>0.043474138</v>
      </c>
      <c r="E3" s="23" t="b">
        <f t="shared" ref="E3:E206" si="1">D3&gt;=0.35</f>
        <v>0</v>
      </c>
      <c r="F3" s="23" t="b">
        <v>0</v>
      </c>
      <c r="G3" s="23" t="b">
        <f t="shared" ref="G3:G206" si="2">D3&gt;=0.4</f>
        <v>0</v>
      </c>
      <c r="H3" s="23" t="b">
        <v>0</v>
      </c>
      <c r="I3" s="23" t="b">
        <f t="shared" ref="I3:I206" si="3">D3&gt;=0.45</f>
        <v>0</v>
      </c>
      <c r="J3" s="23" t="b">
        <v>0</v>
      </c>
      <c r="K3" s="23" t="b">
        <f t="shared" ref="K3:K206" si="4">D3&gt;=0.5</f>
        <v>0</v>
      </c>
      <c r="L3" s="23" t="b">
        <v>0</v>
      </c>
      <c r="M3" s="23" t="b">
        <f t="shared" ref="M3:M206" si="5">D3&gt;=0.55</f>
        <v>0</v>
      </c>
      <c r="N3" s="23" t="b">
        <v>0</v>
      </c>
      <c r="O3" s="23" t="b">
        <f t="shared" ref="O3:O206" si="6">D3&gt;=0.6</f>
        <v>0</v>
      </c>
      <c r="P3" s="23" t="b">
        <v>0</v>
      </c>
      <c r="Q3" s="23" t="b">
        <f t="shared" ref="Q3:Q206" si="7">D3&gt;=0.65</f>
        <v>0</v>
      </c>
      <c r="R3" s="23" t="b">
        <v>0</v>
      </c>
      <c r="S3" s="23" t="b">
        <f t="shared" ref="S3:S206" si="8">D3&gt;=0.7</f>
        <v>0</v>
      </c>
      <c r="T3" s="23" t="b">
        <v>0</v>
      </c>
      <c r="U3" s="23" t="b">
        <f t="shared" ref="U3:U206" si="9">D3&gt;=0.75</f>
        <v>0</v>
      </c>
      <c r="V3" s="23" t="b">
        <v>0</v>
      </c>
      <c r="W3" s="23" t="b">
        <f t="shared" ref="W3:W206" si="10">D3&gt;=0.8</f>
        <v>0</v>
      </c>
      <c r="X3" s="23" t="b">
        <v>0</v>
      </c>
      <c r="Y3" s="23" t="b">
        <f t="shared" ref="Y3:Y206" si="11">D3&gt;=0.85</f>
        <v>0</v>
      </c>
      <c r="Z3" s="23" t="b">
        <v>0</v>
      </c>
      <c r="AA3" s="23" t="b">
        <f t="shared" ref="AA3:AA206" si="12">D3&gt;=0.9</f>
        <v>0</v>
      </c>
      <c r="AB3" s="23" t="b">
        <v>0</v>
      </c>
      <c r="AC3" s="23" t="b">
        <f t="shared" ref="AC3:AC206" si="13">D3&gt;=0.95</f>
        <v>0</v>
      </c>
      <c r="AD3" s="23" t="b">
        <v>0</v>
      </c>
      <c r="AL3" s="23" t="s">
        <v>67</v>
      </c>
      <c r="AM3" s="23" t="s">
        <v>2481</v>
      </c>
      <c r="AN3" s="23" t="b">
        <v>0</v>
      </c>
      <c r="AO3" s="23">
        <v>0.15623376</v>
      </c>
      <c r="AP3" s="23" t="b">
        <v>0</v>
      </c>
      <c r="AQ3" s="23" t="b">
        <v>0</v>
      </c>
      <c r="AR3" s="23" t="b">
        <v>0</v>
      </c>
      <c r="AS3" s="23" t="b">
        <v>1</v>
      </c>
      <c r="AT3" s="23" t="b">
        <v>1</v>
      </c>
      <c r="AU3" s="23" t="b">
        <v>1</v>
      </c>
      <c r="AV3" s="23" t="b">
        <v>1</v>
      </c>
      <c r="AW3" s="23" t="b">
        <v>1</v>
      </c>
      <c r="AX3" s="23" t="b">
        <v>1</v>
      </c>
      <c r="AY3" s="23" t="b">
        <v>1</v>
      </c>
      <c r="AZ3" s="23" t="b">
        <v>1</v>
      </c>
      <c r="BA3" s="23" t="b">
        <v>1</v>
      </c>
      <c r="BD3" s="23" t="s">
        <v>34</v>
      </c>
      <c r="BE3" s="23" t="s">
        <v>2480</v>
      </c>
      <c r="BF3" s="23" t="b">
        <v>1</v>
      </c>
      <c r="BG3" s="23">
        <v>0.043474138</v>
      </c>
      <c r="BH3" s="23" t="b">
        <v>0</v>
      </c>
      <c r="BI3" s="23" t="b">
        <v>0</v>
      </c>
      <c r="BJ3" s="23" t="b">
        <v>0</v>
      </c>
      <c r="BK3" s="23" t="b">
        <v>0</v>
      </c>
      <c r="BL3" s="23" t="b">
        <v>0</v>
      </c>
      <c r="BM3" s="23" t="b">
        <v>0</v>
      </c>
      <c r="BN3" s="23" t="b">
        <v>0</v>
      </c>
      <c r="BO3" s="23" t="b">
        <v>0</v>
      </c>
      <c r="BP3" s="23" t="b">
        <v>0</v>
      </c>
      <c r="BQ3" s="23" t="b">
        <v>0</v>
      </c>
      <c r="BR3" s="23" t="b">
        <v>0</v>
      </c>
    </row>
    <row r="4">
      <c r="A4" s="23" t="s">
        <v>47</v>
      </c>
      <c r="B4" s="23" t="s">
        <v>2482</v>
      </c>
      <c r="C4" s="23" t="b">
        <v>1</v>
      </c>
      <c r="D4" s="23">
        <v>0.06678358</v>
      </c>
      <c r="E4" s="23" t="b">
        <f t="shared" si="1"/>
        <v>0</v>
      </c>
      <c r="F4" s="23" t="b">
        <v>0</v>
      </c>
      <c r="G4" s="23" t="b">
        <f t="shared" si="2"/>
        <v>0</v>
      </c>
      <c r="H4" s="23" t="b">
        <v>0</v>
      </c>
      <c r="I4" s="23" t="b">
        <f t="shared" si="3"/>
        <v>0</v>
      </c>
      <c r="J4" s="23" t="b">
        <v>0</v>
      </c>
      <c r="K4" s="23" t="b">
        <f t="shared" si="4"/>
        <v>0</v>
      </c>
      <c r="L4" s="23" t="b">
        <v>0</v>
      </c>
      <c r="M4" s="23" t="b">
        <f t="shared" si="5"/>
        <v>0</v>
      </c>
      <c r="N4" s="23" t="b">
        <v>0</v>
      </c>
      <c r="O4" s="23" t="b">
        <f t="shared" si="6"/>
        <v>0</v>
      </c>
      <c r="P4" s="23" t="b">
        <v>0</v>
      </c>
      <c r="Q4" s="23" t="b">
        <f t="shared" si="7"/>
        <v>0</v>
      </c>
      <c r="R4" s="23" t="b">
        <v>0</v>
      </c>
      <c r="S4" s="23" t="b">
        <f t="shared" si="8"/>
        <v>0</v>
      </c>
      <c r="T4" s="23" t="b">
        <v>0</v>
      </c>
      <c r="U4" s="23" t="b">
        <f t="shared" si="9"/>
        <v>0</v>
      </c>
      <c r="V4" s="23" t="b">
        <v>0</v>
      </c>
      <c r="W4" s="23" t="b">
        <f t="shared" si="10"/>
        <v>0</v>
      </c>
      <c r="X4" s="23" t="b">
        <v>0</v>
      </c>
      <c r="Y4" s="23" t="b">
        <f t="shared" si="11"/>
        <v>0</v>
      </c>
      <c r="Z4" s="23" t="b">
        <v>0</v>
      </c>
      <c r="AA4" s="23" t="b">
        <f t="shared" si="12"/>
        <v>0</v>
      </c>
      <c r="AB4" s="23" t="b">
        <v>0</v>
      </c>
      <c r="AC4" s="23" t="b">
        <f t="shared" si="13"/>
        <v>0</v>
      </c>
      <c r="AD4" s="23" t="b">
        <v>0</v>
      </c>
      <c r="AL4" s="23" t="s">
        <v>75</v>
      </c>
      <c r="AM4" s="23" t="s">
        <v>2483</v>
      </c>
      <c r="AN4" s="23" t="b">
        <v>0</v>
      </c>
      <c r="AO4" s="23">
        <v>0.78767407</v>
      </c>
      <c r="AP4" s="23" t="b">
        <v>0</v>
      </c>
      <c r="AQ4" s="23" t="b">
        <v>0</v>
      </c>
      <c r="AR4" s="23" t="b">
        <v>0</v>
      </c>
      <c r="AS4" s="23" t="b">
        <v>0</v>
      </c>
      <c r="AT4" s="23" t="b">
        <v>0</v>
      </c>
      <c r="AU4" s="23" t="b">
        <v>0</v>
      </c>
      <c r="AV4" s="23" t="b">
        <v>0</v>
      </c>
      <c r="AW4" s="23" t="b">
        <v>0</v>
      </c>
      <c r="AX4" s="23" t="b">
        <v>0</v>
      </c>
      <c r="AY4" s="23" t="b">
        <v>0</v>
      </c>
      <c r="AZ4" s="23" t="b">
        <v>0</v>
      </c>
      <c r="BA4" s="23" t="b">
        <v>0</v>
      </c>
      <c r="BD4" s="23" t="s">
        <v>47</v>
      </c>
      <c r="BE4" s="23" t="s">
        <v>2482</v>
      </c>
      <c r="BF4" s="23" t="b">
        <v>1</v>
      </c>
      <c r="BG4" s="23">
        <v>0.06678358</v>
      </c>
      <c r="BH4" s="23" t="b">
        <v>0</v>
      </c>
      <c r="BI4" s="23" t="b">
        <v>0</v>
      </c>
      <c r="BJ4" s="23" t="b">
        <v>0</v>
      </c>
      <c r="BK4" s="23" t="b">
        <v>0</v>
      </c>
      <c r="BL4" s="23" t="b">
        <v>0</v>
      </c>
      <c r="BM4" s="23" t="b">
        <v>0</v>
      </c>
      <c r="BN4" s="23" t="b">
        <v>0</v>
      </c>
      <c r="BO4" s="23" t="b">
        <v>0</v>
      </c>
      <c r="BP4" s="23" t="b">
        <v>0</v>
      </c>
      <c r="BQ4" s="23" t="b">
        <v>0</v>
      </c>
      <c r="BR4" s="23" t="b">
        <v>0</v>
      </c>
    </row>
    <row r="5">
      <c r="A5" s="23" t="s">
        <v>67</v>
      </c>
      <c r="B5" s="23" t="s">
        <v>2481</v>
      </c>
      <c r="C5" s="23" t="b">
        <v>0</v>
      </c>
      <c r="D5" s="23">
        <v>0.15623376</v>
      </c>
      <c r="E5" s="23" t="b">
        <f t="shared" si="1"/>
        <v>0</v>
      </c>
      <c r="F5" s="23" t="b">
        <v>1</v>
      </c>
      <c r="G5" s="23" t="b">
        <f t="shared" si="2"/>
        <v>0</v>
      </c>
      <c r="H5" s="23" t="b">
        <v>1</v>
      </c>
      <c r="I5" s="23" t="b">
        <f t="shared" si="3"/>
        <v>0</v>
      </c>
      <c r="J5" s="23" t="b">
        <v>1</v>
      </c>
      <c r="K5" s="23" t="b">
        <f t="shared" si="4"/>
        <v>0</v>
      </c>
      <c r="L5" s="23" t="b">
        <v>1</v>
      </c>
      <c r="M5" s="23" t="b">
        <f t="shared" si="5"/>
        <v>0</v>
      </c>
      <c r="N5" s="23" t="b">
        <v>1</v>
      </c>
      <c r="O5" s="23" t="b">
        <f t="shared" si="6"/>
        <v>0</v>
      </c>
      <c r="P5" s="23" t="b">
        <v>1</v>
      </c>
      <c r="Q5" s="23" t="b">
        <f t="shared" si="7"/>
        <v>0</v>
      </c>
      <c r="R5" s="23" t="b">
        <v>1</v>
      </c>
      <c r="S5" s="23" t="b">
        <f t="shared" si="8"/>
        <v>0</v>
      </c>
      <c r="T5" s="23" t="b">
        <v>1</v>
      </c>
      <c r="U5" s="23" t="b">
        <f t="shared" si="9"/>
        <v>0</v>
      </c>
      <c r="V5" s="23" t="b">
        <v>1</v>
      </c>
      <c r="W5" s="23" t="b">
        <f t="shared" si="10"/>
        <v>0</v>
      </c>
      <c r="X5" s="23" t="b">
        <v>1</v>
      </c>
      <c r="Y5" s="23" t="b">
        <f t="shared" si="11"/>
        <v>0</v>
      </c>
      <c r="Z5" s="23" t="b">
        <v>1</v>
      </c>
      <c r="AA5" s="23" t="b">
        <f t="shared" si="12"/>
        <v>0</v>
      </c>
      <c r="AB5" s="23" t="b">
        <v>1</v>
      </c>
      <c r="AC5" s="23" t="b">
        <f t="shared" si="13"/>
        <v>0</v>
      </c>
      <c r="AD5" s="23" t="b">
        <v>1</v>
      </c>
      <c r="AL5" s="23" t="s">
        <v>83</v>
      </c>
      <c r="AM5" s="23" t="s">
        <v>2485</v>
      </c>
      <c r="AN5" s="23" t="b">
        <v>0</v>
      </c>
      <c r="AO5" s="23">
        <v>0.76656663</v>
      </c>
      <c r="AP5" s="23" t="b">
        <v>0</v>
      </c>
      <c r="AQ5" s="23" t="b">
        <v>0</v>
      </c>
      <c r="AR5" s="23" t="b">
        <v>0</v>
      </c>
      <c r="AS5" s="23" t="b">
        <v>0</v>
      </c>
      <c r="AT5" s="23" t="b">
        <v>0</v>
      </c>
      <c r="AU5" s="23" t="b">
        <v>0</v>
      </c>
      <c r="AV5" s="23" t="b">
        <v>0</v>
      </c>
      <c r="AW5" s="23" t="b">
        <v>0</v>
      </c>
      <c r="AX5" s="23" t="b">
        <v>0</v>
      </c>
      <c r="AY5" s="23" t="b">
        <v>0</v>
      </c>
      <c r="AZ5" s="23" t="b">
        <v>0</v>
      </c>
      <c r="BA5" s="23" t="b">
        <v>0</v>
      </c>
      <c r="BD5" s="23" t="s">
        <v>213</v>
      </c>
      <c r="BE5" s="23" t="s">
        <v>2490</v>
      </c>
      <c r="BF5" s="23" t="b">
        <v>1</v>
      </c>
      <c r="BG5" s="23">
        <v>0.9796175</v>
      </c>
      <c r="BH5" s="23" t="b">
        <v>1</v>
      </c>
      <c r="BI5" s="23" t="b">
        <v>1</v>
      </c>
      <c r="BJ5" s="23" t="b">
        <v>1</v>
      </c>
      <c r="BK5" s="23" t="b">
        <v>1</v>
      </c>
      <c r="BL5" s="23" t="b">
        <v>1</v>
      </c>
      <c r="BM5" s="23" t="b">
        <v>1</v>
      </c>
      <c r="BN5" s="23" t="b">
        <v>1</v>
      </c>
      <c r="BO5" s="23" t="b">
        <v>1</v>
      </c>
      <c r="BP5" s="23" t="b">
        <v>1</v>
      </c>
      <c r="BQ5" s="23" t="b">
        <v>1</v>
      </c>
      <c r="BR5" s="23" t="b">
        <v>1</v>
      </c>
    </row>
    <row r="6">
      <c r="A6" s="23" t="s">
        <v>75</v>
      </c>
      <c r="B6" s="23" t="s">
        <v>2483</v>
      </c>
      <c r="C6" s="23" t="b">
        <v>0</v>
      </c>
      <c r="D6" s="23">
        <v>0.78767407</v>
      </c>
      <c r="E6" s="23" t="b">
        <f t="shared" si="1"/>
        <v>1</v>
      </c>
      <c r="F6" s="23" t="b">
        <v>0</v>
      </c>
      <c r="G6" s="23" t="b">
        <f t="shared" si="2"/>
        <v>1</v>
      </c>
      <c r="H6" s="23" t="b">
        <v>0</v>
      </c>
      <c r="I6" s="23" t="b">
        <f t="shared" si="3"/>
        <v>1</v>
      </c>
      <c r="J6" s="23" t="b">
        <v>0</v>
      </c>
      <c r="K6" s="23" t="b">
        <f t="shared" si="4"/>
        <v>1</v>
      </c>
      <c r="L6" s="23" t="b">
        <v>0</v>
      </c>
      <c r="M6" s="23" t="b">
        <f t="shared" si="5"/>
        <v>1</v>
      </c>
      <c r="N6" s="23" t="b">
        <v>0</v>
      </c>
      <c r="O6" s="23" t="b">
        <f t="shared" si="6"/>
        <v>1</v>
      </c>
      <c r="P6" s="23" t="b">
        <v>0</v>
      </c>
      <c r="Q6" s="23" t="b">
        <f t="shared" si="7"/>
        <v>1</v>
      </c>
      <c r="R6" s="23" t="b">
        <v>0</v>
      </c>
      <c r="S6" s="23" t="b">
        <f t="shared" si="8"/>
        <v>1</v>
      </c>
      <c r="T6" s="23" t="b">
        <v>0</v>
      </c>
      <c r="U6" s="23" t="b">
        <f t="shared" si="9"/>
        <v>1</v>
      </c>
      <c r="V6" s="23" t="b">
        <v>0</v>
      </c>
      <c r="W6" s="23" t="b">
        <f t="shared" si="10"/>
        <v>0</v>
      </c>
      <c r="X6" s="23" t="b">
        <v>1</v>
      </c>
      <c r="Y6" s="23" t="b">
        <f t="shared" si="11"/>
        <v>0</v>
      </c>
      <c r="Z6" s="23" t="b">
        <v>1</v>
      </c>
      <c r="AA6" s="23" t="b">
        <f t="shared" si="12"/>
        <v>0</v>
      </c>
      <c r="AB6" s="23" t="b">
        <v>1</v>
      </c>
      <c r="AC6" s="23" t="b">
        <f t="shared" si="13"/>
        <v>0</v>
      </c>
      <c r="AD6" s="23" t="b">
        <v>1</v>
      </c>
      <c r="AL6" s="23" t="s">
        <v>89</v>
      </c>
      <c r="AM6" s="23" t="s">
        <v>2487</v>
      </c>
      <c r="AN6" s="23" t="b">
        <v>0</v>
      </c>
      <c r="AO6" s="23">
        <v>0.69690156</v>
      </c>
      <c r="AP6" s="23" t="b">
        <v>0</v>
      </c>
      <c r="AQ6" s="23" t="b">
        <v>0</v>
      </c>
      <c r="AR6" s="23" t="b">
        <v>0</v>
      </c>
      <c r="AS6" s="23" t="b">
        <v>0</v>
      </c>
      <c r="AT6" s="23" t="b">
        <v>0</v>
      </c>
      <c r="AU6" s="23" t="b">
        <v>0</v>
      </c>
      <c r="AV6" s="23" t="b">
        <v>0</v>
      </c>
      <c r="AW6" s="23" t="b">
        <v>0</v>
      </c>
      <c r="AX6" s="23" t="b">
        <v>0</v>
      </c>
      <c r="AY6" s="23" t="b">
        <v>0</v>
      </c>
      <c r="AZ6" s="23" t="b">
        <v>0</v>
      </c>
      <c r="BA6" s="23" t="b">
        <v>0</v>
      </c>
      <c r="BD6" s="23" t="s">
        <v>229</v>
      </c>
      <c r="BE6" s="23" t="s">
        <v>2494</v>
      </c>
      <c r="BF6" s="23" t="b">
        <v>1</v>
      </c>
      <c r="BG6" s="23">
        <v>0.94848615</v>
      </c>
      <c r="BH6" s="23" t="b">
        <v>0</v>
      </c>
      <c r="BI6" s="23" t="b">
        <v>1</v>
      </c>
      <c r="BJ6" s="23" t="b">
        <v>1</v>
      </c>
      <c r="BK6" s="23" t="b">
        <v>1</v>
      </c>
      <c r="BL6" s="23" t="b">
        <v>1</v>
      </c>
      <c r="BM6" s="23" t="b">
        <v>1</v>
      </c>
      <c r="BN6" s="23" t="b">
        <v>1</v>
      </c>
      <c r="BO6" s="23" t="b">
        <v>1</v>
      </c>
      <c r="BP6" s="23" t="b">
        <v>1</v>
      </c>
      <c r="BQ6" s="23" t="b">
        <v>1</v>
      </c>
      <c r="BR6" s="23" t="b">
        <v>1</v>
      </c>
    </row>
    <row r="7">
      <c r="A7" s="23" t="s">
        <v>83</v>
      </c>
      <c r="B7" s="23" t="s">
        <v>2485</v>
      </c>
      <c r="C7" s="23" t="b">
        <v>0</v>
      </c>
      <c r="D7" s="23">
        <v>0.76656663</v>
      </c>
      <c r="E7" s="23" t="b">
        <f t="shared" si="1"/>
        <v>1</v>
      </c>
      <c r="F7" s="23" t="b">
        <v>0</v>
      </c>
      <c r="G7" s="23" t="b">
        <f t="shared" si="2"/>
        <v>1</v>
      </c>
      <c r="H7" s="23" t="b">
        <v>0</v>
      </c>
      <c r="I7" s="23" t="b">
        <f t="shared" si="3"/>
        <v>1</v>
      </c>
      <c r="J7" s="23" t="b">
        <v>0</v>
      </c>
      <c r="K7" s="23" t="b">
        <f t="shared" si="4"/>
        <v>1</v>
      </c>
      <c r="L7" s="23" t="b">
        <v>0</v>
      </c>
      <c r="M7" s="23" t="b">
        <f t="shared" si="5"/>
        <v>1</v>
      </c>
      <c r="N7" s="23" t="b">
        <v>0</v>
      </c>
      <c r="O7" s="23" t="b">
        <f t="shared" si="6"/>
        <v>1</v>
      </c>
      <c r="P7" s="23" t="b">
        <v>0</v>
      </c>
      <c r="Q7" s="23" t="b">
        <f t="shared" si="7"/>
        <v>1</v>
      </c>
      <c r="R7" s="23" t="b">
        <v>0</v>
      </c>
      <c r="S7" s="23" t="b">
        <f t="shared" si="8"/>
        <v>1</v>
      </c>
      <c r="T7" s="23" t="b">
        <v>0</v>
      </c>
      <c r="U7" s="23" t="b">
        <f t="shared" si="9"/>
        <v>1</v>
      </c>
      <c r="V7" s="23" t="b">
        <v>0</v>
      </c>
      <c r="W7" s="23" t="b">
        <f t="shared" si="10"/>
        <v>0</v>
      </c>
      <c r="X7" s="23" t="b">
        <v>1</v>
      </c>
      <c r="Y7" s="23" t="b">
        <f t="shared" si="11"/>
        <v>0</v>
      </c>
      <c r="Z7" s="23" t="b">
        <v>1</v>
      </c>
      <c r="AA7" s="23" t="b">
        <f t="shared" si="12"/>
        <v>0</v>
      </c>
      <c r="AB7" s="23" t="b">
        <v>1</v>
      </c>
      <c r="AC7" s="23" t="b">
        <f t="shared" si="13"/>
        <v>0</v>
      </c>
      <c r="AD7" s="23" t="b">
        <v>1</v>
      </c>
      <c r="AL7" s="23" t="s">
        <v>95</v>
      </c>
      <c r="AM7" s="23" t="s">
        <v>2489</v>
      </c>
      <c r="AN7" s="23" t="b">
        <v>0</v>
      </c>
      <c r="AO7" s="23">
        <v>0.6575655</v>
      </c>
      <c r="AP7" s="23" t="b">
        <v>0</v>
      </c>
      <c r="AQ7" s="23" t="b">
        <v>0</v>
      </c>
      <c r="AR7" s="23" t="b">
        <v>0</v>
      </c>
      <c r="AS7" s="23" t="b">
        <v>0</v>
      </c>
      <c r="AT7" s="23" t="b">
        <v>0</v>
      </c>
      <c r="AU7" s="23" t="b">
        <v>0</v>
      </c>
      <c r="AV7" s="23" t="b">
        <v>0</v>
      </c>
      <c r="AW7" s="23" t="b">
        <v>0</v>
      </c>
      <c r="AX7" s="23" t="b">
        <v>0</v>
      </c>
      <c r="AY7" s="23" t="b">
        <v>0</v>
      </c>
      <c r="AZ7" s="23" t="b">
        <v>0</v>
      </c>
      <c r="BA7" s="23" t="b">
        <v>0</v>
      </c>
      <c r="BD7" s="23" t="s">
        <v>237</v>
      </c>
      <c r="BE7" s="23" t="s">
        <v>2496</v>
      </c>
      <c r="BF7" s="23" t="b">
        <v>1</v>
      </c>
      <c r="BG7" s="23">
        <v>0.9155129</v>
      </c>
      <c r="BH7" s="23" t="b">
        <v>0</v>
      </c>
      <c r="BI7" s="23" t="b">
        <v>1</v>
      </c>
      <c r="BJ7" s="23" t="b">
        <v>1</v>
      </c>
      <c r="BK7" s="23" t="b">
        <v>1</v>
      </c>
      <c r="BL7" s="23" t="b">
        <v>1</v>
      </c>
      <c r="BM7" s="23" t="b">
        <v>1</v>
      </c>
      <c r="BN7" s="23" t="b">
        <v>1</v>
      </c>
      <c r="BO7" s="23" t="b">
        <v>1</v>
      </c>
      <c r="BP7" s="23" t="b">
        <v>1</v>
      </c>
      <c r="BQ7" s="23" t="b">
        <v>1</v>
      </c>
      <c r="BR7" s="23" t="b">
        <v>1</v>
      </c>
    </row>
    <row r="8">
      <c r="A8" s="23" t="s">
        <v>89</v>
      </c>
      <c r="B8" s="23" t="s">
        <v>2487</v>
      </c>
      <c r="C8" s="23" t="b">
        <v>0</v>
      </c>
      <c r="D8" s="23">
        <v>0.69690156</v>
      </c>
      <c r="E8" s="23" t="b">
        <f t="shared" si="1"/>
        <v>1</v>
      </c>
      <c r="F8" s="23" t="b">
        <v>0</v>
      </c>
      <c r="G8" s="23" t="b">
        <f t="shared" si="2"/>
        <v>1</v>
      </c>
      <c r="H8" s="23" t="b">
        <v>0</v>
      </c>
      <c r="I8" s="23" t="b">
        <f t="shared" si="3"/>
        <v>1</v>
      </c>
      <c r="J8" s="23" t="b">
        <v>0</v>
      </c>
      <c r="K8" s="23" t="b">
        <f t="shared" si="4"/>
        <v>1</v>
      </c>
      <c r="L8" s="23" t="b">
        <v>0</v>
      </c>
      <c r="M8" s="23" t="b">
        <f t="shared" si="5"/>
        <v>1</v>
      </c>
      <c r="N8" s="23" t="b">
        <v>0</v>
      </c>
      <c r="O8" s="23" t="b">
        <f t="shared" si="6"/>
        <v>1</v>
      </c>
      <c r="P8" s="23" t="b">
        <v>0</v>
      </c>
      <c r="Q8" s="23" t="b">
        <f t="shared" si="7"/>
        <v>1</v>
      </c>
      <c r="R8" s="23" t="b">
        <v>0</v>
      </c>
      <c r="S8" s="23" t="b">
        <f t="shared" si="8"/>
        <v>0</v>
      </c>
      <c r="T8" s="23" t="b">
        <v>1</v>
      </c>
      <c r="U8" s="23" t="b">
        <f t="shared" si="9"/>
        <v>0</v>
      </c>
      <c r="V8" s="23" t="b">
        <v>1</v>
      </c>
      <c r="W8" s="23" t="b">
        <f t="shared" si="10"/>
        <v>0</v>
      </c>
      <c r="X8" s="23" t="b">
        <v>1</v>
      </c>
      <c r="Y8" s="23" t="b">
        <f t="shared" si="11"/>
        <v>0</v>
      </c>
      <c r="Z8" s="23" t="b">
        <v>1</v>
      </c>
      <c r="AA8" s="23" t="b">
        <f t="shared" si="12"/>
        <v>0</v>
      </c>
      <c r="AB8" s="23" t="b">
        <v>1</v>
      </c>
      <c r="AC8" s="23" t="b">
        <f t="shared" si="13"/>
        <v>0</v>
      </c>
      <c r="AD8" s="23" t="b">
        <v>1</v>
      </c>
      <c r="AL8" s="23" t="s">
        <v>104</v>
      </c>
      <c r="AM8" s="23" t="s">
        <v>2491</v>
      </c>
      <c r="AN8" s="23" t="b">
        <v>0</v>
      </c>
      <c r="AO8" s="23">
        <v>0.24152052</v>
      </c>
      <c r="AP8" s="23" t="b">
        <v>0</v>
      </c>
      <c r="AQ8" s="23" t="b">
        <v>0</v>
      </c>
      <c r="AR8" s="23" t="b">
        <v>0</v>
      </c>
      <c r="AS8" s="23" t="b">
        <v>0</v>
      </c>
      <c r="AT8" s="23" t="b">
        <v>1</v>
      </c>
      <c r="AU8" s="23" t="b">
        <v>1</v>
      </c>
      <c r="AV8" s="23" t="b">
        <v>1</v>
      </c>
      <c r="AW8" s="23" t="b">
        <v>1</v>
      </c>
      <c r="AX8" s="23" t="b">
        <v>1</v>
      </c>
      <c r="AY8" s="23" t="b">
        <v>1</v>
      </c>
      <c r="AZ8" s="23" t="b">
        <v>1</v>
      </c>
      <c r="BA8" s="23" t="b">
        <v>1</v>
      </c>
      <c r="BD8" s="23" t="s">
        <v>254</v>
      </c>
      <c r="BE8" s="23" t="s">
        <v>2500</v>
      </c>
      <c r="BF8" s="23" t="b">
        <v>1</v>
      </c>
      <c r="BG8" s="23">
        <v>0.92516255</v>
      </c>
      <c r="BH8" s="23" t="b">
        <v>0</v>
      </c>
      <c r="BI8" s="23" t="b">
        <v>1</v>
      </c>
      <c r="BJ8" s="23" t="b">
        <v>1</v>
      </c>
      <c r="BK8" s="23" t="b">
        <v>1</v>
      </c>
      <c r="BL8" s="23" t="b">
        <v>1</v>
      </c>
      <c r="BM8" s="23" t="b">
        <v>1</v>
      </c>
      <c r="BN8" s="23" t="b">
        <v>1</v>
      </c>
      <c r="BO8" s="23" t="b">
        <v>1</v>
      </c>
      <c r="BP8" s="23" t="b">
        <v>1</v>
      </c>
      <c r="BQ8" s="23" t="b">
        <v>1</v>
      </c>
      <c r="BR8" s="23" t="b">
        <v>1</v>
      </c>
    </row>
    <row r="9">
      <c r="A9" s="23" t="s">
        <v>95</v>
      </c>
      <c r="B9" s="23" t="s">
        <v>2489</v>
      </c>
      <c r="C9" s="23" t="b">
        <v>0</v>
      </c>
      <c r="D9" s="23">
        <v>0.6575655</v>
      </c>
      <c r="E9" s="23" t="b">
        <f t="shared" si="1"/>
        <v>1</v>
      </c>
      <c r="F9" s="23" t="b">
        <v>0</v>
      </c>
      <c r="G9" s="23" t="b">
        <f t="shared" si="2"/>
        <v>1</v>
      </c>
      <c r="H9" s="23" t="b">
        <v>0</v>
      </c>
      <c r="I9" s="23" t="b">
        <f t="shared" si="3"/>
        <v>1</v>
      </c>
      <c r="J9" s="23" t="b">
        <v>0</v>
      </c>
      <c r="K9" s="23" t="b">
        <f t="shared" si="4"/>
        <v>1</v>
      </c>
      <c r="L9" s="23" t="b">
        <v>0</v>
      </c>
      <c r="M9" s="23" t="b">
        <f t="shared" si="5"/>
        <v>1</v>
      </c>
      <c r="N9" s="23" t="b">
        <v>0</v>
      </c>
      <c r="O9" s="23" t="b">
        <f t="shared" si="6"/>
        <v>1</v>
      </c>
      <c r="P9" s="23" t="b">
        <v>0</v>
      </c>
      <c r="Q9" s="23" t="b">
        <f t="shared" si="7"/>
        <v>1</v>
      </c>
      <c r="R9" s="23" t="b">
        <v>0</v>
      </c>
      <c r="S9" s="23" t="b">
        <f t="shared" si="8"/>
        <v>0</v>
      </c>
      <c r="T9" s="23" t="b">
        <v>1</v>
      </c>
      <c r="U9" s="23" t="b">
        <f t="shared" si="9"/>
        <v>0</v>
      </c>
      <c r="V9" s="23" t="b">
        <v>1</v>
      </c>
      <c r="W9" s="23" t="b">
        <f t="shared" si="10"/>
        <v>0</v>
      </c>
      <c r="X9" s="23" t="b">
        <v>1</v>
      </c>
      <c r="Y9" s="23" t="b">
        <f t="shared" si="11"/>
        <v>0</v>
      </c>
      <c r="Z9" s="23" t="b">
        <v>1</v>
      </c>
      <c r="AA9" s="23" t="b">
        <f t="shared" si="12"/>
        <v>0</v>
      </c>
      <c r="AB9" s="23" t="b">
        <v>1</v>
      </c>
      <c r="AC9" s="23" t="b">
        <f t="shared" si="13"/>
        <v>0</v>
      </c>
      <c r="AD9" s="23" t="b">
        <v>1</v>
      </c>
      <c r="AL9" s="23" t="s">
        <v>110</v>
      </c>
      <c r="AM9" s="23" t="s">
        <v>2493</v>
      </c>
      <c r="AN9" s="23" t="b">
        <v>0</v>
      </c>
      <c r="AO9" s="23">
        <v>0.23613238</v>
      </c>
      <c r="AP9" s="23" t="b">
        <v>0</v>
      </c>
      <c r="AQ9" s="23" t="b">
        <v>0</v>
      </c>
      <c r="AR9" s="23" t="b">
        <v>0</v>
      </c>
      <c r="AS9" s="23" t="b">
        <v>0</v>
      </c>
      <c r="AT9" s="23" t="b">
        <v>1</v>
      </c>
      <c r="AU9" s="23" t="b">
        <v>1</v>
      </c>
      <c r="AV9" s="23" t="b">
        <v>1</v>
      </c>
      <c r="AW9" s="23" t="b">
        <v>1</v>
      </c>
      <c r="AX9" s="23" t="b">
        <v>1</v>
      </c>
      <c r="AY9" s="23" t="b">
        <v>1</v>
      </c>
      <c r="AZ9" s="23" t="b">
        <v>1</v>
      </c>
      <c r="BA9" s="23" t="b">
        <v>1</v>
      </c>
      <c r="BD9" s="23" t="s">
        <v>263</v>
      </c>
      <c r="BE9" s="23" t="s">
        <v>2515</v>
      </c>
      <c r="BF9" s="23" t="b">
        <v>1</v>
      </c>
      <c r="BG9" s="23">
        <v>0.94630396</v>
      </c>
      <c r="BH9" s="23" t="b">
        <v>0</v>
      </c>
      <c r="BI9" s="23" t="b">
        <v>1</v>
      </c>
      <c r="BJ9" s="23" t="b">
        <v>1</v>
      </c>
      <c r="BK9" s="23" t="b">
        <v>1</v>
      </c>
      <c r="BL9" s="23" t="b">
        <v>1</v>
      </c>
      <c r="BM9" s="23" t="b">
        <v>1</v>
      </c>
      <c r="BN9" s="23" t="b">
        <v>1</v>
      </c>
      <c r="BO9" s="23" t="b">
        <v>1</v>
      </c>
      <c r="BP9" s="23" t="b">
        <v>1</v>
      </c>
      <c r="BQ9" s="23" t="b">
        <v>1</v>
      </c>
      <c r="BR9" s="23" t="b">
        <v>1</v>
      </c>
    </row>
    <row r="10">
      <c r="A10" s="23" t="s">
        <v>104</v>
      </c>
      <c r="B10" s="23" t="s">
        <v>2491</v>
      </c>
      <c r="C10" s="23" t="b">
        <v>0</v>
      </c>
      <c r="D10" s="23">
        <v>0.24152052</v>
      </c>
      <c r="E10" s="23" t="b">
        <f t="shared" si="1"/>
        <v>0</v>
      </c>
      <c r="F10" s="23" t="b">
        <v>1</v>
      </c>
      <c r="G10" s="23" t="b">
        <f t="shared" si="2"/>
        <v>0</v>
      </c>
      <c r="H10" s="23" t="b">
        <v>1</v>
      </c>
      <c r="I10" s="23" t="b">
        <f t="shared" si="3"/>
        <v>0</v>
      </c>
      <c r="J10" s="23" t="b">
        <v>1</v>
      </c>
      <c r="K10" s="23" t="b">
        <f t="shared" si="4"/>
        <v>0</v>
      </c>
      <c r="L10" s="23" t="b">
        <v>1</v>
      </c>
      <c r="M10" s="23" t="b">
        <f t="shared" si="5"/>
        <v>0</v>
      </c>
      <c r="N10" s="23" t="b">
        <v>1</v>
      </c>
      <c r="O10" s="23" t="b">
        <f t="shared" si="6"/>
        <v>0</v>
      </c>
      <c r="P10" s="23" t="b">
        <v>1</v>
      </c>
      <c r="Q10" s="23" t="b">
        <f t="shared" si="7"/>
        <v>0</v>
      </c>
      <c r="R10" s="23" t="b">
        <v>1</v>
      </c>
      <c r="S10" s="23" t="b">
        <f t="shared" si="8"/>
        <v>0</v>
      </c>
      <c r="T10" s="23" t="b">
        <v>1</v>
      </c>
      <c r="U10" s="23" t="b">
        <f t="shared" si="9"/>
        <v>0</v>
      </c>
      <c r="V10" s="23" t="b">
        <v>1</v>
      </c>
      <c r="W10" s="23" t="b">
        <f t="shared" si="10"/>
        <v>0</v>
      </c>
      <c r="X10" s="23" t="b">
        <v>1</v>
      </c>
      <c r="Y10" s="23" t="b">
        <f t="shared" si="11"/>
        <v>0</v>
      </c>
      <c r="Z10" s="23" t="b">
        <v>1</v>
      </c>
      <c r="AA10" s="23" t="b">
        <f t="shared" si="12"/>
        <v>0</v>
      </c>
      <c r="AB10" s="23" t="b">
        <v>1</v>
      </c>
      <c r="AC10" s="23" t="b">
        <f t="shared" si="13"/>
        <v>0</v>
      </c>
      <c r="AD10" s="23" t="b">
        <v>1</v>
      </c>
      <c r="AL10" s="23" t="s">
        <v>129</v>
      </c>
      <c r="AM10" s="23" t="s">
        <v>2495</v>
      </c>
      <c r="AN10" s="23" t="b">
        <v>0</v>
      </c>
      <c r="AO10" s="23">
        <v>0.85803246</v>
      </c>
      <c r="AP10" s="23" t="b">
        <v>0</v>
      </c>
      <c r="AQ10" s="23" t="b">
        <v>0</v>
      </c>
      <c r="AR10" s="23" t="b">
        <v>0</v>
      </c>
      <c r="AS10" s="23" t="b">
        <v>0</v>
      </c>
      <c r="AT10" s="23" t="b">
        <v>0</v>
      </c>
      <c r="AU10" s="23" t="b">
        <v>0</v>
      </c>
      <c r="AV10" s="23" t="b">
        <v>0</v>
      </c>
      <c r="AW10" s="23" t="b">
        <v>0</v>
      </c>
      <c r="AX10" s="23" t="b">
        <v>0</v>
      </c>
      <c r="AY10" s="23" t="b">
        <v>0</v>
      </c>
      <c r="AZ10" s="23" t="b">
        <v>0</v>
      </c>
      <c r="BA10" s="23" t="b">
        <v>0</v>
      </c>
      <c r="BD10" s="23" t="s">
        <v>291</v>
      </c>
      <c r="BE10" s="23" t="s">
        <v>2504</v>
      </c>
      <c r="BF10" s="23" t="b">
        <v>1</v>
      </c>
      <c r="BG10" s="23">
        <v>0.9646588</v>
      </c>
      <c r="BH10" s="23" t="b">
        <v>1</v>
      </c>
      <c r="BI10" s="23" t="b">
        <v>1</v>
      </c>
      <c r="BJ10" s="23" t="b">
        <v>1</v>
      </c>
      <c r="BK10" s="23" t="b">
        <v>1</v>
      </c>
      <c r="BL10" s="23" t="b">
        <v>1</v>
      </c>
      <c r="BM10" s="23" t="b">
        <v>1</v>
      </c>
      <c r="BN10" s="23" t="b">
        <v>1</v>
      </c>
      <c r="BO10" s="23" t="b">
        <v>1</v>
      </c>
      <c r="BP10" s="23" t="b">
        <v>1</v>
      </c>
      <c r="BQ10" s="23" t="b">
        <v>1</v>
      </c>
      <c r="BR10" s="23" t="b">
        <v>1</v>
      </c>
    </row>
    <row r="11">
      <c r="A11" s="23" t="s">
        <v>110</v>
      </c>
      <c r="B11" s="23" t="s">
        <v>2493</v>
      </c>
      <c r="C11" s="23" t="b">
        <v>0</v>
      </c>
      <c r="D11" s="23">
        <v>0.23613238</v>
      </c>
      <c r="E11" s="23" t="b">
        <f t="shared" si="1"/>
        <v>0</v>
      </c>
      <c r="F11" s="23" t="b">
        <v>1</v>
      </c>
      <c r="G11" s="23" t="b">
        <f t="shared" si="2"/>
        <v>0</v>
      </c>
      <c r="H11" s="23" t="b">
        <v>1</v>
      </c>
      <c r="I11" s="23" t="b">
        <f t="shared" si="3"/>
        <v>0</v>
      </c>
      <c r="J11" s="23" t="b">
        <v>1</v>
      </c>
      <c r="K11" s="23" t="b">
        <f t="shared" si="4"/>
        <v>0</v>
      </c>
      <c r="L11" s="23" t="b">
        <v>1</v>
      </c>
      <c r="M11" s="23" t="b">
        <f t="shared" si="5"/>
        <v>0</v>
      </c>
      <c r="N11" s="23" t="b">
        <v>1</v>
      </c>
      <c r="O11" s="23" t="b">
        <f t="shared" si="6"/>
        <v>0</v>
      </c>
      <c r="P11" s="23" t="b">
        <v>1</v>
      </c>
      <c r="Q11" s="23" t="b">
        <f t="shared" si="7"/>
        <v>0</v>
      </c>
      <c r="R11" s="23" t="b">
        <v>1</v>
      </c>
      <c r="S11" s="23" t="b">
        <f t="shared" si="8"/>
        <v>0</v>
      </c>
      <c r="T11" s="23" t="b">
        <v>1</v>
      </c>
      <c r="U11" s="23" t="b">
        <f t="shared" si="9"/>
        <v>0</v>
      </c>
      <c r="V11" s="23" t="b">
        <v>1</v>
      </c>
      <c r="W11" s="23" t="b">
        <f t="shared" si="10"/>
        <v>0</v>
      </c>
      <c r="X11" s="23" t="b">
        <v>1</v>
      </c>
      <c r="Y11" s="23" t="b">
        <f t="shared" si="11"/>
        <v>0</v>
      </c>
      <c r="Z11" s="23" t="b">
        <v>1</v>
      </c>
      <c r="AA11" s="23" t="b">
        <f t="shared" si="12"/>
        <v>0</v>
      </c>
      <c r="AB11" s="23" t="b">
        <v>1</v>
      </c>
      <c r="AC11" s="23" t="b">
        <f t="shared" si="13"/>
        <v>0</v>
      </c>
      <c r="AD11" s="23" t="b">
        <v>1</v>
      </c>
      <c r="AL11" s="23" t="s">
        <v>135</v>
      </c>
      <c r="AM11" s="23" t="s">
        <v>2497</v>
      </c>
      <c r="AN11" s="23" t="b">
        <v>0</v>
      </c>
      <c r="AO11" s="23">
        <v>0.81998175</v>
      </c>
      <c r="AP11" s="23" t="b">
        <v>0</v>
      </c>
      <c r="AQ11" s="23" t="b">
        <v>0</v>
      </c>
      <c r="AR11" s="23" t="b">
        <v>0</v>
      </c>
      <c r="AS11" s="23" t="b">
        <v>0</v>
      </c>
      <c r="AT11" s="23" t="b">
        <v>0</v>
      </c>
      <c r="AU11" s="23" t="b">
        <v>0</v>
      </c>
      <c r="AV11" s="23" t="b">
        <v>0</v>
      </c>
      <c r="AW11" s="23" t="b">
        <v>0</v>
      </c>
      <c r="AX11" s="23" t="b">
        <v>0</v>
      </c>
      <c r="AY11" s="23" t="b">
        <v>0</v>
      </c>
      <c r="AZ11" s="23" t="b">
        <v>0</v>
      </c>
      <c r="BA11" s="23" t="b">
        <v>0</v>
      </c>
      <c r="BD11" s="23" t="s">
        <v>309</v>
      </c>
      <c r="BE11" s="23" t="s">
        <v>2510</v>
      </c>
      <c r="BF11" s="23" t="b">
        <v>1</v>
      </c>
      <c r="BG11" s="23">
        <v>0.29808643</v>
      </c>
      <c r="BH11" s="23" t="b">
        <v>0</v>
      </c>
      <c r="BI11" s="23" t="b">
        <v>0</v>
      </c>
      <c r="BJ11" s="23" t="b">
        <v>0</v>
      </c>
      <c r="BK11" s="23" t="b">
        <v>0</v>
      </c>
      <c r="BL11" s="23" t="b">
        <v>0</v>
      </c>
      <c r="BM11" s="23" t="b">
        <v>0</v>
      </c>
      <c r="BN11" s="23" t="b">
        <v>0</v>
      </c>
      <c r="BO11" s="23" t="b">
        <v>0</v>
      </c>
      <c r="BP11" s="23" t="b">
        <v>0</v>
      </c>
      <c r="BQ11" s="23" t="b">
        <v>0</v>
      </c>
      <c r="BR11" s="23" t="b">
        <v>0</v>
      </c>
    </row>
    <row r="12">
      <c r="A12" s="23" t="s">
        <v>129</v>
      </c>
      <c r="B12" s="23" t="s">
        <v>2495</v>
      </c>
      <c r="C12" s="23" t="b">
        <v>0</v>
      </c>
      <c r="D12" s="23">
        <v>0.85803246</v>
      </c>
      <c r="E12" s="23" t="b">
        <f t="shared" si="1"/>
        <v>1</v>
      </c>
      <c r="F12" s="23" t="b">
        <v>0</v>
      </c>
      <c r="G12" s="23" t="b">
        <f t="shared" si="2"/>
        <v>1</v>
      </c>
      <c r="H12" s="23" t="b">
        <v>0</v>
      </c>
      <c r="I12" s="23" t="b">
        <f t="shared" si="3"/>
        <v>1</v>
      </c>
      <c r="J12" s="23" t="b">
        <v>0</v>
      </c>
      <c r="K12" s="23" t="b">
        <f t="shared" si="4"/>
        <v>1</v>
      </c>
      <c r="L12" s="23" t="b">
        <v>0</v>
      </c>
      <c r="M12" s="23" t="b">
        <f t="shared" si="5"/>
        <v>1</v>
      </c>
      <c r="N12" s="23" t="b">
        <v>0</v>
      </c>
      <c r="O12" s="23" t="b">
        <f t="shared" si="6"/>
        <v>1</v>
      </c>
      <c r="P12" s="23" t="b">
        <v>0</v>
      </c>
      <c r="Q12" s="23" t="b">
        <f t="shared" si="7"/>
        <v>1</v>
      </c>
      <c r="R12" s="23" t="b">
        <v>0</v>
      </c>
      <c r="S12" s="23" t="b">
        <f t="shared" si="8"/>
        <v>1</v>
      </c>
      <c r="T12" s="23" t="b">
        <v>0</v>
      </c>
      <c r="U12" s="23" t="b">
        <f t="shared" si="9"/>
        <v>1</v>
      </c>
      <c r="V12" s="23" t="b">
        <v>0</v>
      </c>
      <c r="W12" s="23" t="b">
        <f t="shared" si="10"/>
        <v>1</v>
      </c>
      <c r="X12" s="23" t="b">
        <v>0</v>
      </c>
      <c r="Y12" s="23" t="b">
        <f t="shared" si="11"/>
        <v>1</v>
      </c>
      <c r="Z12" s="23" t="b">
        <v>0</v>
      </c>
      <c r="AA12" s="23" t="b">
        <f t="shared" si="12"/>
        <v>0</v>
      </c>
      <c r="AB12" s="23" t="b">
        <v>1</v>
      </c>
      <c r="AC12" s="23" t="b">
        <f t="shared" si="13"/>
        <v>0</v>
      </c>
      <c r="AD12" s="23" t="b">
        <v>1</v>
      </c>
      <c r="AL12" s="23" t="s">
        <v>149</v>
      </c>
      <c r="AM12" s="23" t="s">
        <v>2499</v>
      </c>
      <c r="AN12" s="23" t="b">
        <v>0</v>
      </c>
      <c r="AO12" s="23">
        <v>0.25063115</v>
      </c>
      <c r="AP12" s="23" t="b">
        <v>0</v>
      </c>
      <c r="AQ12" s="23" t="b">
        <v>0</v>
      </c>
      <c r="AR12" s="23" t="b">
        <v>0</v>
      </c>
      <c r="AS12" s="23" t="b">
        <v>0</v>
      </c>
      <c r="AT12" s="23" t="b">
        <v>0</v>
      </c>
      <c r="AU12" s="23" t="b">
        <v>1</v>
      </c>
      <c r="AV12" s="23" t="b">
        <v>1</v>
      </c>
      <c r="AW12" s="23" t="b">
        <v>1</v>
      </c>
      <c r="AX12" s="23" t="b">
        <v>1</v>
      </c>
      <c r="AY12" s="23" t="b">
        <v>1</v>
      </c>
      <c r="AZ12" s="23" t="b">
        <v>1</v>
      </c>
      <c r="BA12" s="23" t="b">
        <v>1</v>
      </c>
      <c r="BD12" s="23" t="s">
        <v>318</v>
      </c>
      <c r="BE12" s="23" t="s">
        <v>2512</v>
      </c>
      <c r="BF12" s="23" t="b">
        <v>1</v>
      </c>
      <c r="BG12" s="23">
        <v>0.90269387</v>
      </c>
      <c r="BH12" s="23" t="b">
        <v>0</v>
      </c>
      <c r="BI12" s="23" t="b">
        <v>1</v>
      </c>
      <c r="BJ12" s="23" t="b">
        <v>1</v>
      </c>
      <c r="BK12" s="23" t="b">
        <v>1</v>
      </c>
      <c r="BL12" s="23" t="b">
        <v>1</v>
      </c>
      <c r="BM12" s="23" t="b">
        <v>1</v>
      </c>
      <c r="BN12" s="23" t="b">
        <v>1</v>
      </c>
      <c r="BO12" s="23" t="b">
        <v>1</v>
      </c>
      <c r="BP12" s="23" t="b">
        <v>1</v>
      </c>
      <c r="BQ12" s="23" t="b">
        <v>1</v>
      </c>
      <c r="BR12" s="23" t="b">
        <v>1</v>
      </c>
    </row>
    <row r="13">
      <c r="A13" s="23" t="s">
        <v>135</v>
      </c>
      <c r="B13" s="23" t="s">
        <v>2497</v>
      </c>
      <c r="C13" s="23" t="b">
        <v>0</v>
      </c>
      <c r="D13" s="23">
        <v>0.81998175</v>
      </c>
      <c r="E13" s="23" t="b">
        <f t="shared" si="1"/>
        <v>1</v>
      </c>
      <c r="F13" s="23" t="b">
        <v>0</v>
      </c>
      <c r="G13" s="23" t="b">
        <f t="shared" si="2"/>
        <v>1</v>
      </c>
      <c r="H13" s="23" t="b">
        <v>0</v>
      </c>
      <c r="I13" s="23" t="b">
        <f t="shared" si="3"/>
        <v>1</v>
      </c>
      <c r="J13" s="23" t="b">
        <v>0</v>
      </c>
      <c r="K13" s="23" t="b">
        <f t="shared" si="4"/>
        <v>1</v>
      </c>
      <c r="L13" s="23" t="b">
        <v>0</v>
      </c>
      <c r="M13" s="23" t="b">
        <f t="shared" si="5"/>
        <v>1</v>
      </c>
      <c r="N13" s="23" t="b">
        <v>0</v>
      </c>
      <c r="O13" s="23" t="b">
        <f t="shared" si="6"/>
        <v>1</v>
      </c>
      <c r="P13" s="23" t="b">
        <v>0</v>
      </c>
      <c r="Q13" s="23" t="b">
        <f t="shared" si="7"/>
        <v>1</v>
      </c>
      <c r="R13" s="23" t="b">
        <v>0</v>
      </c>
      <c r="S13" s="23" t="b">
        <f t="shared" si="8"/>
        <v>1</v>
      </c>
      <c r="T13" s="23" t="b">
        <v>0</v>
      </c>
      <c r="U13" s="23" t="b">
        <f t="shared" si="9"/>
        <v>1</v>
      </c>
      <c r="V13" s="23" t="b">
        <v>0</v>
      </c>
      <c r="W13" s="23" t="b">
        <f t="shared" si="10"/>
        <v>1</v>
      </c>
      <c r="X13" s="23" t="b">
        <v>0</v>
      </c>
      <c r="Y13" s="23" t="b">
        <f t="shared" si="11"/>
        <v>0</v>
      </c>
      <c r="Z13" s="23" t="b">
        <v>1</v>
      </c>
      <c r="AA13" s="23" t="b">
        <f t="shared" si="12"/>
        <v>0</v>
      </c>
      <c r="AB13" s="23" t="b">
        <v>1</v>
      </c>
      <c r="AC13" s="23" t="b">
        <f t="shared" si="13"/>
        <v>0</v>
      </c>
      <c r="AD13" s="23" t="b">
        <v>1</v>
      </c>
      <c r="AL13" s="23" t="s">
        <v>157</v>
      </c>
      <c r="AM13" s="23" t="s">
        <v>2501</v>
      </c>
      <c r="AN13" s="23" t="b">
        <v>0</v>
      </c>
      <c r="AO13" s="23">
        <v>0.46220607</v>
      </c>
      <c r="AP13" s="23" t="b">
        <v>0</v>
      </c>
      <c r="AQ13" s="23" t="b">
        <v>0</v>
      </c>
      <c r="AR13" s="23" t="b">
        <v>0</v>
      </c>
      <c r="AS13" s="23" t="b">
        <v>0</v>
      </c>
      <c r="AT13" s="23" t="b">
        <v>0</v>
      </c>
      <c r="AU13" s="23" t="b">
        <v>0</v>
      </c>
      <c r="AV13" s="23" t="b">
        <v>0</v>
      </c>
      <c r="AW13" s="23" t="b">
        <v>0</v>
      </c>
      <c r="AX13" s="23" t="b">
        <v>0</v>
      </c>
      <c r="AY13" s="23" t="b">
        <v>1</v>
      </c>
      <c r="AZ13" s="23" t="b">
        <v>1</v>
      </c>
      <c r="BA13" s="23" t="b">
        <v>1</v>
      </c>
      <c r="BD13" s="23" t="s">
        <v>339</v>
      </c>
      <c r="BE13" s="23" t="s">
        <v>2518</v>
      </c>
      <c r="BF13" s="23" t="b">
        <v>1</v>
      </c>
      <c r="BG13" s="23">
        <v>0.7276157</v>
      </c>
      <c r="BH13" s="23" t="b">
        <v>0</v>
      </c>
      <c r="BI13" s="23" t="b">
        <v>0</v>
      </c>
      <c r="BJ13" s="23" t="b">
        <v>0</v>
      </c>
      <c r="BK13" s="23" t="b">
        <v>0</v>
      </c>
      <c r="BL13" s="23" t="b">
        <v>0</v>
      </c>
      <c r="BM13" s="23" t="b">
        <v>1</v>
      </c>
      <c r="BN13" s="23" t="b">
        <v>1</v>
      </c>
      <c r="BO13" s="23" t="b">
        <v>1</v>
      </c>
      <c r="BP13" s="23" t="b">
        <v>1</v>
      </c>
      <c r="BQ13" s="23" t="b">
        <v>1</v>
      </c>
      <c r="BR13" s="23" t="b">
        <v>1</v>
      </c>
    </row>
    <row r="14">
      <c r="A14" s="23" t="s">
        <v>149</v>
      </c>
      <c r="B14" s="23" t="s">
        <v>2499</v>
      </c>
      <c r="C14" s="23" t="b">
        <v>0</v>
      </c>
      <c r="D14" s="23">
        <v>0.25063115</v>
      </c>
      <c r="E14" s="23" t="b">
        <f t="shared" si="1"/>
        <v>0</v>
      </c>
      <c r="F14" s="23" t="b">
        <v>1</v>
      </c>
      <c r="G14" s="23" t="b">
        <f t="shared" si="2"/>
        <v>0</v>
      </c>
      <c r="H14" s="23" t="b">
        <v>1</v>
      </c>
      <c r="I14" s="23" t="b">
        <f t="shared" si="3"/>
        <v>0</v>
      </c>
      <c r="J14" s="23" t="b">
        <v>1</v>
      </c>
      <c r="K14" s="23" t="b">
        <f t="shared" si="4"/>
        <v>0</v>
      </c>
      <c r="L14" s="23" t="b">
        <v>1</v>
      </c>
      <c r="M14" s="23" t="b">
        <f t="shared" si="5"/>
        <v>0</v>
      </c>
      <c r="N14" s="23" t="b">
        <v>1</v>
      </c>
      <c r="O14" s="23" t="b">
        <f t="shared" si="6"/>
        <v>0</v>
      </c>
      <c r="P14" s="23" t="b">
        <v>1</v>
      </c>
      <c r="Q14" s="23" t="b">
        <f t="shared" si="7"/>
        <v>0</v>
      </c>
      <c r="R14" s="23" t="b">
        <v>1</v>
      </c>
      <c r="S14" s="23" t="b">
        <f t="shared" si="8"/>
        <v>0</v>
      </c>
      <c r="T14" s="23" t="b">
        <v>1</v>
      </c>
      <c r="U14" s="23" t="b">
        <f t="shared" si="9"/>
        <v>0</v>
      </c>
      <c r="V14" s="23" t="b">
        <v>1</v>
      </c>
      <c r="W14" s="23" t="b">
        <f t="shared" si="10"/>
        <v>0</v>
      </c>
      <c r="X14" s="23" t="b">
        <v>1</v>
      </c>
      <c r="Y14" s="23" t="b">
        <f t="shared" si="11"/>
        <v>0</v>
      </c>
      <c r="Z14" s="23" t="b">
        <v>1</v>
      </c>
      <c r="AA14" s="23" t="b">
        <f t="shared" si="12"/>
        <v>0</v>
      </c>
      <c r="AB14" s="23" t="b">
        <v>1</v>
      </c>
      <c r="AC14" s="23" t="b">
        <f t="shared" si="13"/>
        <v>0</v>
      </c>
      <c r="AD14" s="23" t="b">
        <v>1</v>
      </c>
      <c r="AL14" s="23" t="s">
        <v>163</v>
      </c>
      <c r="AM14" s="23" t="s">
        <v>2503</v>
      </c>
      <c r="AN14" s="23" t="b">
        <v>0</v>
      </c>
      <c r="AO14" s="23">
        <v>0.08099535</v>
      </c>
      <c r="AP14" s="23" t="b">
        <v>0</v>
      </c>
      <c r="AQ14" s="23" t="b">
        <v>1</v>
      </c>
      <c r="AR14" s="23" t="b">
        <v>1</v>
      </c>
      <c r="AS14" s="23" t="b">
        <v>1</v>
      </c>
      <c r="AT14" s="23" t="b">
        <v>1</v>
      </c>
      <c r="AU14" s="23" t="b">
        <v>1</v>
      </c>
      <c r="AV14" s="23" t="b">
        <v>1</v>
      </c>
      <c r="AW14" s="23" t="b">
        <v>1</v>
      </c>
      <c r="AX14" s="23" t="b">
        <v>1</v>
      </c>
      <c r="AY14" s="23" t="b">
        <v>1</v>
      </c>
      <c r="AZ14" s="23" t="b">
        <v>1</v>
      </c>
      <c r="BA14" s="23" t="b">
        <v>1</v>
      </c>
      <c r="BD14" s="23" t="s">
        <v>346</v>
      </c>
      <c r="BE14" s="23" t="s">
        <v>2520</v>
      </c>
      <c r="BF14" s="23" t="b">
        <v>1</v>
      </c>
      <c r="BG14" s="23">
        <v>0.6037032</v>
      </c>
      <c r="BH14" s="23" t="b">
        <v>0</v>
      </c>
      <c r="BI14" s="23" t="b">
        <v>0</v>
      </c>
      <c r="BJ14" s="23" t="b">
        <v>0</v>
      </c>
      <c r="BK14" s="23" t="b">
        <v>0</v>
      </c>
      <c r="BL14" s="23" t="b">
        <v>0</v>
      </c>
      <c r="BM14" s="23" t="b">
        <v>0</v>
      </c>
      <c r="BN14" s="23" t="b">
        <v>0</v>
      </c>
      <c r="BO14" s="23" t="b">
        <v>1</v>
      </c>
      <c r="BP14" s="23" t="b">
        <v>1</v>
      </c>
      <c r="BQ14" s="23" t="b">
        <v>1</v>
      </c>
      <c r="BR14" s="23" t="b">
        <v>1</v>
      </c>
    </row>
    <row r="15">
      <c r="A15" s="23" t="s">
        <v>157</v>
      </c>
      <c r="B15" s="23" t="s">
        <v>2501</v>
      </c>
      <c r="C15" s="23" t="b">
        <v>0</v>
      </c>
      <c r="D15" s="23">
        <v>0.46220607</v>
      </c>
      <c r="E15" s="23" t="b">
        <f t="shared" si="1"/>
        <v>1</v>
      </c>
      <c r="F15" s="23" t="b">
        <v>0</v>
      </c>
      <c r="G15" s="23" t="b">
        <f t="shared" si="2"/>
        <v>1</v>
      </c>
      <c r="H15" s="23" t="b">
        <v>0</v>
      </c>
      <c r="I15" s="23" t="b">
        <f t="shared" si="3"/>
        <v>1</v>
      </c>
      <c r="J15" s="23" t="b">
        <v>0</v>
      </c>
      <c r="K15" s="23" t="b">
        <f t="shared" si="4"/>
        <v>0</v>
      </c>
      <c r="L15" s="23" t="b">
        <v>1</v>
      </c>
      <c r="M15" s="23" t="b">
        <f t="shared" si="5"/>
        <v>0</v>
      </c>
      <c r="N15" s="23" t="b">
        <v>1</v>
      </c>
      <c r="O15" s="23" t="b">
        <f t="shared" si="6"/>
        <v>0</v>
      </c>
      <c r="P15" s="23" t="b">
        <v>1</v>
      </c>
      <c r="Q15" s="23" t="b">
        <f t="shared" si="7"/>
        <v>0</v>
      </c>
      <c r="R15" s="23" t="b">
        <v>1</v>
      </c>
      <c r="S15" s="23" t="b">
        <f t="shared" si="8"/>
        <v>0</v>
      </c>
      <c r="T15" s="23" t="b">
        <v>1</v>
      </c>
      <c r="U15" s="23" t="b">
        <f t="shared" si="9"/>
        <v>0</v>
      </c>
      <c r="V15" s="23" t="b">
        <v>1</v>
      </c>
      <c r="W15" s="23" t="b">
        <f t="shared" si="10"/>
        <v>0</v>
      </c>
      <c r="X15" s="23" t="b">
        <v>1</v>
      </c>
      <c r="Y15" s="23" t="b">
        <f t="shared" si="11"/>
        <v>0</v>
      </c>
      <c r="Z15" s="23" t="b">
        <v>1</v>
      </c>
      <c r="AA15" s="23" t="b">
        <f t="shared" si="12"/>
        <v>0</v>
      </c>
      <c r="AB15" s="23" t="b">
        <v>1</v>
      </c>
      <c r="AC15" s="23" t="b">
        <f t="shared" si="13"/>
        <v>0</v>
      </c>
      <c r="AD15" s="23" t="b">
        <v>1</v>
      </c>
      <c r="AL15" s="23" t="s">
        <v>170</v>
      </c>
      <c r="AM15" s="23" t="s">
        <v>2509</v>
      </c>
      <c r="AN15" s="23" t="b">
        <v>0</v>
      </c>
      <c r="AO15" s="23">
        <v>0.05109781</v>
      </c>
      <c r="AP15" s="23" t="b">
        <v>0</v>
      </c>
      <c r="AQ15" s="23" t="b">
        <v>1</v>
      </c>
      <c r="AR15" s="23" t="b">
        <v>1</v>
      </c>
      <c r="AS15" s="23" t="b">
        <v>1</v>
      </c>
      <c r="AT15" s="23" t="b">
        <v>1</v>
      </c>
      <c r="AU15" s="23" t="b">
        <v>1</v>
      </c>
      <c r="AV15" s="23" t="b">
        <v>1</v>
      </c>
      <c r="AW15" s="23" t="b">
        <v>1</v>
      </c>
      <c r="AX15" s="23" t="b">
        <v>1</v>
      </c>
      <c r="AY15" s="23" t="b">
        <v>1</v>
      </c>
      <c r="AZ15" s="23" t="b">
        <v>1</v>
      </c>
      <c r="BA15" s="23" t="b">
        <v>1</v>
      </c>
      <c r="BD15" s="23" t="s">
        <v>353</v>
      </c>
      <c r="BE15" s="23" t="s">
        <v>2522</v>
      </c>
      <c r="BF15" s="23" t="b">
        <v>1</v>
      </c>
      <c r="BG15" s="23">
        <v>0.8479348</v>
      </c>
      <c r="BH15" s="23" t="b">
        <v>0</v>
      </c>
      <c r="BI15" s="23" t="b">
        <v>0</v>
      </c>
      <c r="BJ15" s="23" t="b">
        <v>0</v>
      </c>
      <c r="BK15" s="23" t="b">
        <v>1</v>
      </c>
      <c r="BL15" s="23" t="b">
        <v>1</v>
      </c>
      <c r="BM15" s="23" t="b">
        <v>1</v>
      </c>
      <c r="BN15" s="23" t="b">
        <v>1</v>
      </c>
      <c r="BO15" s="23" t="b">
        <v>1</v>
      </c>
      <c r="BP15" s="23" t="b">
        <v>1</v>
      </c>
      <c r="BQ15" s="23" t="b">
        <v>1</v>
      </c>
      <c r="BR15" s="23" t="b">
        <v>1</v>
      </c>
    </row>
    <row r="16">
      <c r="A16" s="23" t="s">
        <v>163</v>
      </c>
      <c r="B16" s="23" t="s">
        <v>2503</v>
      </c>
      <c r="C16" s="23" t="b">
        <v>0</v>
      </c>
      <c r="D16" s="23">
        <v>0.08099535</v>
      </c>
      <c r="E16" s="23" t="b">
        <f t="shared" si="1"/>
        <v>0</v>
      </c>
      <c r="F16" s="23" t="b">
        <v>1</v>
      </c>
      <c r="G16" s="23" t="b">
        <f t="shared" si="2"/>
        <v>0</v>
      </c>
      <c r="H16" s="23" t="b">
        <v>1</v>
      </c>
      <c r="I16" s="23" t="b">
        <f t="shared" si="3"/>
        <v>0</v>
      </c>
      <c r="J16" s="23" t="b">
        <v>1</v>
      </c>
      <c r="K16" s="23" t="b">
        <f t="shared" si="4"/>
        <v>0</v>
      </c>
      <c r="L16" s="23" t="b">
        <v>1</v>
      </c>
      <c r="M16" s="23" t="b">
        <f t="shared" si="5"/>
        <v>0</v>
      </c>
      <c r="N16" s="23" t="b">
        <v>1</v>
      </c>
      <c r="O16" s="23" t="b">
        <f t="shared" si="6"/>
        <v>0</v>
      </c>
      <c r="P16" s="23" t="b">
        <v>1</v>
      </c>
      <c r="Q16" s="23" t="b">
        <f t="shared" si="7"/>
        <v>0</v>
      </c>
      <c r="R16" s="23" t="b">
        <v>1</v>
      </c>
      <c r="S16" s="23" t="b">
        <f t="shared" si="8"/>
        <v>0</v>
      </c>
      <c r="T16" s="23" t="b">
        <v>1</v>
      </c>
      <c r="U16" s="23" t="b">
        <f t="shared" si="9"/>
        <v>0</v>
      </c>
      <c r="V16" s="23" t="b">
        <v>1</v>
      </c>
      <c r="W16" s="23" t="b">
        <f t="shared" si="10"/>
        <v>0</v>
      </c>
      <c r="X16" s="23" t="b">
        <v>1</v>
      </c>
      <c r="Y16" s="23" t="b">
        <f t="shared" si="11"/>
        <v>0</v>
      </c>
      <c r="Z16" s="23" t="b">
        <v>1</v>
      </c>
      <c r="AA16" s="23" t="b">
        <f t="shared" si="12"/>
        <v>0</v>
      </c>
      <c r="AB16" s="23" t="b">
        <v>1</v>
      </c>
      <c r="AC16" s="23" t="b">
        <f t="shared" si="13"/>
        <v>0</v>
      </c>
      <c r="AD16" s="23" t="b">
        <v>1</v>
      </c>
      <c r="AG16" s="23" t="s">
        <v>2505</v>
      </c>
      <c r="AH16" s="23" t="s">
        <v>2506</v>
      </c>
      <c r="AI16" s="23" t="s">
        <v>2507</v>
      </c>
      <c r="AJ16" s="23" t="s">
        <v>2508</v>
      </c>
      <c r="AL16" s="23" t="s">
        <v>179</v>
      </c>
      <c r="AM16" s="23" t="s">
        <v>2511</v>
      </c>
      <c r="AN16" s="23" t="b">
        <v>0</v>
      </c>
      <c r="AO16" s="23">
        <v>1.7258525E-4</v>
      </c>
      <c r="AP16" s="23" t="b">
        <v>1</v>
      </c>
      <c r="AQ16" s="23" t="b">
        <v>1</v>
      </c>
      <c r="AR16" s="23" t="b">
        <v>1</v>
      </c>
      <c r="AS16" s="23" t="b">
        <v>1</v>
      </c>
      <c r="AT16" s="23" t="b">
        <v>1</v>
      </c>
      <c r="AU16" s="23" t="b">
        <v>1</v>
      </c>
      <c r="AV16" s="23" t="b">
        <v>1</v>
      </c>
      <c r="AW16" s="23" t="b">
        <v>1</v>
      </c>
      <c r="AX16" s="23" t="b">
        <v>1</v>
      </c>
      <c r="AY16" s="23" t="b">
        <v>1</v>
      </c>
      <c r="AZ16" s="23" t="b">
        <v>1</v>
      </c>
      <c r="BA16" s="23" t="b">
        <v>1</v>
      </c>
      <c r="BD16" s="23" t="s">
        <v>400</v>
      </c>
      <c r="BE16" s="23" t="s">
        <v>2532</v>
      </c>
      <c r="BF16" s="23" t="b">
        <v>1</v>
      </c>
      <c r="BG16" s="23">
        <v>0.59038043</v>
      </c>
      <c r="BH16" s="23" t="b">
        <v>0</v>
      </c>
      <c r="BI16" s="23" t="b">
        <v>0</v>
      </c>
      <c r="BJ16" s="23" t="b">
        <v>0</v>
      </c>
      <c r="BK16" s="23" t="b">
        <v>0</v>
      </c>
      <c r="BL16" s="23" t="b">
        <v>0</v>
      </c>
      <c r="BM16" s="23" t="b">
        <v>0</v>
      </c>
      <c r="BN16" s="23" t="b">
        <v>0</v>
      </c>
      <c r="BO16" s="23" t="b">
        <v>0</v>
      </c>
      <c r="BP16" s="23" t="b">
        <v>1</v>
      </c>
      <c r="BQ16" s="23" t="b">
        <v>1</v>
      </c>
      <c r="BR16" s="23" t="b">
        <v>1</v>
      </c>
    </row>
    <row r="17">
      <c r="A17" s="23" t="s">
        <v>170</v>
      </c>
      <c r="B17" s="23" t="s">
        <v>2509</v>
      </c>
      <c r="C17" s="23" t="b">
        <v>0</v>
      </c>
      <c r="D17" s="23">
        <v>0.05109781</v>
      </c>
      <c r="E17" s="23" t="b">
        <f t="shared" si="1"/>
        <v>0</v>
      </c>
      <c r="F17" s="23" t="b">
        <v>1</v>
      </c>
      <c r="G17" s="23" t="b">
        <f t="shared" si="2"/>
        <v>0</v>
      </c>
      <c r="H17" s="23" t="b">
        <v>1</v>
      </c>
      <c r="I17" s="23" t="b">
        <f t="shared" si="3"/>
        <v>0</v>
      </c>
      <c r="J17" s="23" t="b">
        <v>1</v>
      </c>
      <c r="K17" s="23" t="b">
        <f t="shared" si="4"/>
        <v>0</v>
      </c>
      <c r="L17" s="23" t="b">
        <v>1</v>
      </c>
      <c r="M17" s="23" t="b">
        <f t="shared" si="5"/>
        <v>0</v>
      </c>
      <c r="N17" s="23" t="b">
        <v>1</v>
      </c>
      <c r="O17" s="23" t="b">
        <f t="shared" si="6"/>
        <v>0</v>
      </c>
      <c r="P17" s="23" t="b">
        <v>1</v>
      </c>
      <c r="Q17" s="23" t="b">
        <f t="shared" si="7"/>
        <v>0</v>
      </c>
      <c r="R17" s="23" t="b">
        <v>1</v>
      </c>
      <c r="S17" s="23" t="b">
        <f t="shared" si="8"/>
        <v>0</v>
      </c>
      <c r="T17" s="23" t="b">
        <v>1</v>
      </c>
      <c r="U17" s="23" t="b">
        <f t="shared" si="9"/>
        <v>0</v>
      </c>
      <c r="V17" s="23" t="b">
        <v>1</v>
      </c>
      <c r="W17" s="23" t="b">
        <f t="shared" si="10"/>
        <v>0</v>
      </c>
      <c r="X17" s="23" t="b">
        <v>1</v>
      </c>
      <c r="Y17" s="23" t="b">
        <f t="shared" si="11"/>
        <v>0</v>
      </c>
      <c r="Z17" s="23" t="b">
        <v>1</v>
      </c>
      <c r="AA17" s="23" t="b">
        <f t="shared" si="12"/>
        <v>0</v>
      </c>
      <c r="AB17" s="23" t="b">
        <v>1</v>
      </c>
      <c r="AC17" s="23" t="b">
        <f t="shared" si="13"/>
        <v>0</v>
      </c>
      <c r="AD17" s="23" t="b">
        <v>1</v>
      </c>
      <c r="AF17" s="23">
        <v>0.35</v>
      </c>
      <c r="AG17" s="23">
        <f t="shared" ref="AG17:AG29" si="14">AI17-AH17</f>
        <v>133</v>
      </c>
      <c r="AH17" s="23">
        <v>71.0</v>
      </c>
      <c r="AI17" s="23">
        <v>204.0</v>
      </c>
      <c r="AJ17" s="23">
        <f t="shared" ref="AJ17:AJ29" si="15">AG17/AI17*100</f>
        <v>65.19607843</v>
      </c>
      <c r="AL17" s="23" t="s">
        <v>188</v>
      </c>
      <c r="AM17" s="23" t="s">
        <v>2513</v>
      </c>
      <c r="AN17" s="23" t="b">
        <v>0</v>
      </c>
      <c r="AO17" s="23">
        <v>0.012757629</v>
      </c>
      <c r="AP17" s="23" t="b">
        <v>1</v>
      </c>
      <c r="AQ17" s="23" t="b">
        <v>1</v>
      </c>
      <c r="AR17" s="23" t="b">
        <v>1</v>
      </c>
      <c r="AS17" s="23" t="b">
        <v>1</v>
      </c>
      <c r="AT17" s="23" t="b">
        <v>1</v>
      </c>
      <c r="AU17" s="23" t="b">
        <v>1</v>
      </c>
      <c r="AV17" s="23" t="b">
        <v>1</v>
      </c>
      <c r="AW17" s="23" t="b">
        <v>1</v>
      </c>
      <c r="AX17" s="23" t="b">
        <v>1</v>
      </c>
      <c r="AY17" s="23" t="b">
        <v>1</v>
      </c>
      <c r="AZ17" s="23" t="b">
        <v>1</v>
      </c>
      <c r="BA17" s="23" t="b">
        <v>1</v>
      </c>
      <c r="BD17" s="23" t="s">
        <v>408</v>
      </c>
      <c r="BE17" s="23" t="s">
        <v>2534</v>
      </c>
      <c r="BF17" s="23" t="b">
        <v>1</v>
      </c>
      <c r="BG17" s="23">
        <v>0.9820462</v>
      </c>
      <c r="BH17" s="23" t="b">
        <v>1</v>
      </c>
      <c r="BI17" s="23" t="b">
        <v>1</v>
      </c>
      <c r="BJ17" s="23" t="b">
        <v>1</v>
      </c>
      <c r="BK17" s="23" t="b">
        <v>1</v>
      </c>
      <c r="BL17" s="23" t="b">
        <v>1</v>
      </c>
      <c r="BM17" s="23" t="b">
        <v>1</v>
      </c>
      <c r="BN17" s="23" t="b">
        <v>1</v>
      </c>
      <c r="BO17" s="23" t="b">
        <v>1</v>
      </c>
      <c r="BP17" s="23" t="b">
        <v>1</v>
      </c>
      <c r="BQ17" s="23" t="b">
        <v>1</v>
      </c>
      <c r="BR17" s="23" t="b">
        <v>1</v>
      </c>
    </row>
    <row r="18">
      <c r="A18" s="23" t="s">
        <v>179</v>
      </c>
      <c r="B18" s="23" t="s">
        <v>2511</v>
      </c>
      <c r="C18" s="23" t="b">
        <v>0</v>
      </c>
      <c r="D18" s="23">
        <v>1.7258525E-4</v>
      </c>
      <c r="E18" s="23" t="b">
        <f t="shared" si="1"/>
        <v>0</v>
      </c>
      <c r="F18" s="23" t="b">
        <v>1</v>
      </c>
      <c r="G18" s="23" t="b">
        <f t="shared" si="2"/>
        <v>0</v>
      </c>
      <c r="H18" s="23" t="b">
        <v>1</v>
      </c>
      <c r="I18" s="23" t="b">
        <f t="shared" si="3"/>
        <v>0</v>
      </c>
      <c r="J18" s="23" t="b">
        <v>1</v>
      </c>
      <c r="K18" s="23" t="b">
        <f t="shared" si="4"/>
        <v>0</v>
      </c>
      <c r="L18" s="23" t="b">
        <v>1</v>
      </c>
      <c r="M18" s="23" t="b">
        <f t="shared" si="5"/>
        <v>0</v>
      </c>
      <c r="N18" s="23" t="b">
        <v>1</v>
      </c>
      <c r="O18" s="23" t="b">
        <f t="shared" si="6"/>
        <v>0</v>
      </c>
      <c r="P18" s="23" t="b">
        <v>1</v>
      </c>
      <c r="Q18" s="23" t="b">
        <f t="shared" si="7"/>
        <v>0</v>
      </c>
      <c r="R18" s="23" t="b">
        <v>1</v>
      </c>
      <c r="S18" s="23" t="b">
        <f t="shared" si="8"/>
        <v>0</v>
      </c>
      <c r="T18" s="23" t="b">
        <v>1</v>
      </c>
      <c r="U18" s="23" t="b">
        <f t="shared" si="9"/>
        <v>0</v>
      </c>
      <c r="V18" s="23" t="b">
        <v>1</v>
      </c>
      <c r="W18" s="23" t="b">
        <f t="shared" si="10"/>
        <v>0</v>
      </c>
      <c r="X18" s="23" t="b">
        <v>1</v>
      </c>
      <c r="Y18" s="23" t="b">
        <f t="shared" si="11"/>
        <v>0</v>
      </c>
      <c r="Z18" s="23" t="b">
        <v>1</v>
      </c>
      <c r="AA18" s="23" t="b">
        <f t="shared" si="12"/>
        <v>0</v>
      </c>
      <c r="AB18" s="23" t="b">
        <v>1</v>
      </c>
      <c r="AC18" s="23" t="b">
        <f t="shared" si="13"/>
        <v>0</v>
      </c>
      <c r="AD18" s="23" t="b">
        <v>1</v>
      </c>
      <c r="AF18" s="23">
        <v>0.4</v>
      </c>
      <c r="AG18" s="23">
        <f t="shared" si="14"/>
        <v>132</v>
      </c>
      <c r="AH18" s="23">
        <v>72.0</v>
      </c>
      <c r="AI18" s="23">
        <v>204.0</v>
      </c>
      <c r="AJ18" s="23">
        <f t="shared" si="15"/>
        <v>64.70588235</v>
      </c>
      <c r="AL18" s="23" t="s">
        <v>326</v>
      </c>
      <c r="AM18" s="23" t="s">
        <v>2514</v>
      </c>
      <c r="AN18" s="23" t="b">
        <v>0</v>
      </c>
      <c r="AO18" s="23">
        <v>0.5185019</v>
      </c>
      <c r="AP18" s="23" t="b">
        <v>0</v>
      </c>
      <c r="AQ18" s="23" t="b">
        <v>0</v>
      </c>
      <c r="AR18" s="23" t="b">
        <v>0</v>
      </c>
      <c r="AS18" s="23" t="b">
        <v>0</v>
      </c>
      <c r="AT18" s="23" t="b">
        <v>0</v>
      </c>
      <c r="AU18" s="23" t="b">
        <v>0</v>
      </c>
      <c r="AV18" s="23" t="b">
        <v>0</v>
      </c>
      <c r="AW18" s="23" t="b">
        <v>0</v>
      </c>
      <c r="AX18" s="23" t="b">
        <v>0</v>
      </c>
      <c r="AY18" s="23" t="b">
        <v>0</v>
      </c>
      <c r="AZ18" s="23" t="b">
        <v>1</v>
      </c>
      <c r="BA18" s="23" t="b">
        <v>1</v>
      </c>
      <c r="BD18" s="23" t="s">
        <v>424</v>
      </c>
      <c r="BE18" s="23" t="s">
        <v>2538</v>
      </c>
      <c r="BF18" s="23" t="b">
        <v>1</v>
      </c>
      <c r="BG18" s="23">
        <v>0.03538534</v>
      </c>
      <c r="BH18" s="23" t="b">
        <v>0</v>
      </c>
      <c r="BI18" s="23" t="b">
        <v>0</v>
      </c>
      <c r="BJ18" s="23" t="b">
        <v>0</v>
      </c>
      <c r="BK18" s="23" t="b">
        <v>0</v>
      </c>
      <c r="BL18" s="23" t="b">
        <v>0</v>
      </c>
      <c r="BM18" s="23" t="b">
        <v>0</v>
      </c>
      <c r="BN18" s="23" t="b">
        <v>0</v>
      </c>
      <c r="BO18" s="23" t="b">
        <v>0</v>
      </c>
      <c r="BP18" s="23" t="b">
        <v>0</v>
      </c>
      <c r="BQ18" s="23" t="b">
        <v>0</v>
      </c>
      <c r="BR18" s="23" t="b">
        <v>0</v>
      </c>
    </row>
    <row r="19">
      <c r="A19" s="23" t="s">
        <v>188</v>
      </c>
      <c r="B19" s="23" t="s">
        <v>2513</v>
      </c>
      <c r="C19" s="23" t="b">
        <v>0</v>
      </c>
      <c r="D19" s="23">
        <v>0.012757629</v>
      </c>
      <c r="E19" s="23" t="b">
        <f t="shared" si="1"/>
        <v>0</v>
      </c>
      <c r="F19" s="23" t="b">
        <v>1</v>
      </c>
      <c r="G19" s="23" t="b">
        <f t="shared" si="2"/>
        <v>0</v>
      </c>
      <c r="H19" s="23" t="b">
        <v>1</v>
      </c>
      <c r="I19" s="23" t="b">
        <f t="shared" si="3"/>
        <v>0</v>
      </c>
      <c r="J19" s="23" t="b">
        <v>1</v>
      </c>
      <c r="K19" s="23" t="b">
        <f t="shared" si="4"/>
        <v>0</v>
      </c>
      <c r="L19" s="23" t="b">
        <v>1</v>
      </c>
      <c r="M19" s="23" t="b">
        <f t="shared" si="5"/>
        <v>0</v>
      </c>
      <c r="N19" s="23" t="b">
        <v>1</v>
      </c>
      <c r="O19" s="23" t="b">
        <f t="shared" si="6"/>
        <v>0</v>
      </c>
      <c r="P19" s="23" t="b">
        <v>1</v>
      </c>
      <c r="Q19" s="23" t="b">
        <f t="shared" si="7"/>
        <v>0</v>
      </c>
      <c r="R19" s="23" t="b">
        <v>1</v>
      </c>
      <c r="S19" s="23" t="b">
        <f t="shared" si="8"/>
        <v>0</v>
      </c>
      <c r="T19" s="23" t="b">
        <v>1</v>
      </c>
      <c r="U19" s="23" t="b">
        <f t="shared" si="9"/>
        <v>0</v>
      </c>
      <c r="V19" s="23" t="b">
        <v>1</v>
      </c>
      <c r="W19" s="23" t="b">
        <f t="shared" si="10"/>
        <v>0</v>
      </c>
      <c r="X19" s="23" t="b">
        <v>1</v>
      </c>
      <c r="Y19" s="23" t="b">
        <f t="shared" si="11"/>
        <v>0</v>
      </c>
      <c r="Z19" s="23" t="b">
        <v>1</v>
      </c>
      <c r="AA19" s="23" t="b">
        <f t="shared" si="12"/>
        <v>0</v>
      </c>
      <c r="AB19" s="23" t="b">
        <v>1</v>
      </c>
      <c r="AC19" s="23" t="b">
        <f t="shared" si="13"/>
        <v>0</v>
      </c>
      <c r="AD19" s="23" t="b">
        <v>1</v>
      </c>
      <c r="AF19" s="23">
        <v>0.45</v>
      </c>
      <c r="AG19" s="23">
        <f t="shared" si="14"/>
        <v>129</v>
      </c>
      <c r="AH19" s="23">
        <v>75.0</v>
      </c>
      <c r="AI19" s="23">
        <v>204.0</v>
      </c>
      <c r="AJ19" s="23">
        <f t="shared" si="15"/>
        <v>63.23529412</v>
      </c>
      <c r="AL19" s="23" t="s">
        <v>332</v>
      </c>
      <c r="AM19" s="23" t="s">
        <v>2516</v>
      </c>
      <c r="AN19" s="23" t="b">
        <v>0</v>
      </c>
      <c r="AO19" s="23">
        <v>0.8286124</v>
      </c>
      <c r="AP19" s="23" t="b">
        <v>0</v>
      </c>
      <c r="AQ19" s="23" t="b">
        <v>0</v>
      </c>
      <c r="AR19" s="23" t="b">
        <v>0</v>
      </c>
      <c r="AS19" s="23" t="b">
        <v>0</v>
      </c>
      <c r="AT19" s="23" t="b">
        <v>0</v>
      </c>
      <c r="AU19" s="23" t="b">
        <v>0</v>
      </c>
      <c r="AV19" s="23" t="b">
        <v>0</v>
      </c>
      <c r="AW19" s="23" t="b">
        <v>0</v>
      </c>
      <c r="AX19" s="23" t="b">
        <v>0</v>
      </c>
      <c r="AY19" s="23" t="b">
        <v>0</v>
      </c>
      <c r="AZ19" s="23" t="b">
        <v>0</v>
      </c>
      <c r="BA19" s="23" t="b">
        <v>0</v>
      </c>
      <c r="BD19" s="23" t="s">
        <v>433</v>
      </c>
      <c r="BE19" s="23" t="s">
        <v>2540</v>
      </c>
      <c r="BF19" s="23" t="b">
        <v>1</v>
      </c>
      <c r="BG19" s="23">
        <v>0.68579006</v>
      </c>
      <c r="BH19" s="23" t="b">
        <v>0</v>
      </c>
      <c r="BI19" s="23" t="b">
        <v>0</v>
      </c>
      <c r="BJ19" s="23" t="b">
        <v>0</v>
      </c>
      <c r="BK19" s="23" t="b">
        <v>0</v>
      </c>
      <c r="BL19" s="23" t="b">
        <v>0</v>
      </c>
      <c r="BM19" s="23" t="b">
        <v>0</v>
      </c>
      <c r="BN19" s="23" t="b">
        <v>1</v>
      </c>
      <c r="BO19" s="23" t="b">
        <v>1</v>
      </c>
      <c r="BP19" s="23" t="b">
        <v>1</v>
      </c>
      <c r="BQ19" s="23" t="b">
        <v>1</v>
      </c>
      <c r="BR19" s="23" t="b">
        <v>1</v>
      </c>
    </row>
    <row r="20">
      <c r="A20" s="23" t="s">
        <v>213</v>
      </c>
      <c r="B20" s="23" t="s">
        <v>2490</v>
      </c>
      <c r="C20" s="23" t="b">
        <v>1</v>
      </c>
      <c r="D20" s="23">
        <v>0.9796175</v>
      </c>
      <c r="E20" s="23" t="b">
        <f t="shared" si="1"/>
        <v>1</v>
      </c>
      <c r="F20" s="23" t="b">
        <v>1</v>
      </c>
      <c r="G20" s="23" t="b">
        <f t="shared" si="2"/>
        <v>1</v>
      </c>
      <c r="H20" s="23" t="b">
        <v>1</v>
      </c>
      <c r="I20" s="23" t="b">
        <f t="shared" si="3"/>
        <v>1</v>
      </c>
      <c r="J20" s="23" t="b">
        <v>1</v>
      </c>
      <c r="K20" s="23" t="b">
        <f t="shared" si="4"/>
        <v>1</v>
      </c>
      <c r="L20" s="23" t="b">
        <v>1</v>
      </c>
      <c r="M20" s="23" t="b">
        <f t="shared" si="5"/>
        <v>1</v>
      </c>
      <c r="N20" s="23" t="b">
        <v>1</v>
      </c>
      <c r="O20" s="23" t="b">
        <f t="shared" si="6"/>
        <v>1</v>
      </c>
      <c r="P20" s="23" t="b">
        <v>1</v>
      </c>
      <c r="Q20" s="23" t="b">
        <f t="shared" si="7"/>
        <v>1</v>
      </c>
      <c r="R20" s="23" t="b">
        <v>1</v>
      </c>
      <c r="S20" s="23" t="b">
        <f t="shared" si="8"/>
        <v>1</v>
      </c>
      <c r="T20" s="23" t="b">
        <v>1</v>
      </c>
      <c r="U20" s="23" t="b">
        <f t="shared" si="9"/>
        <v>1</v>
      </c>
      <c r="V20" s="23" t="b">
        <v>1</v>
      </c>
      <c r="W20" s="23" t="b">
        <f t="shared" si="10"/>
        <v>1</v>
      </c>
      <c r="X20" s="23" t="b">
        <v>1</v>
      </c>
      <c r="Y20" s="23" t="b">
        <f t="shared" si="11"/>
        <v>1</v>
      </c>
      <c r="Z20" s="23" t="b">
        <v>1</v>
      </c>
      <c r="AA20" s="23" t="b">
        <f t="shared" si="12"/>
        <v>1</v>
      </c>
      <c r="AB20" s="23" t="b">
        <v>1</v>
      </c>
      <c r="AC20" s="23" t="b">
        <f t="shared" si="13"/>
        <v>1</v>
      </c>
      <c r="AD20" s="23" t="b">
        <v>1</v>
      </c>
      <c r="AF20" s="23">
        <v>0.5</v>
      </c>
      <c r="AG20" s="23">
        <f t="shared" si="14"/>
        <v>128</v>
      </c>
      <c r="AH20" s="23">
        <v>76.0</v>
      </c>
      <c r="AI20" s="23">
        <v>204.0</v>
      </c>
      <c r="AJ20" s="23">
        <f t="shared" si="15"/>
        <v>62.74509804</v>
      </c>
      <c r="AL20" s="23" t="s">
        <v>529</v>
      </c>
      <c r="AM20" s="23" t="s">
        <v>2565</v>
      </c>
      <c r="AN20" s="23" t="b">
        <v>0</v>
      </c>
      <c r="AO20" s="23">
        <v>0.9558798</v>
      </c>
      <c r="AP20" s="23" t="b">
        <v>0</v>
      </c>
      <c r="AQ20" s="23" t="b">
        <v>0</v>
      </c>
      <c r="AR20" s="23" t="b">
        <v>0</v>
      </c>
      <c r="AS20" s="23" t="b">
        <v>0</v>
      </c>
      <c r="AT20" s="23" t="b">
        <v>0</v>
      </c>
      <c r="AU20" s="23" t="b">
        <v>0</v>
      </c>
      <c r="AV20" s="23" t="b">
        <v>0</v>
      </c>
      <c r="AW20" s="23" t="b">
        <v>0</v>
      </c>
      <c r="AX20" s="23" t="b">
        <v>0</v>
      </c>
      <c r="AY20" s="23" t="b">
        <v>0</v>
      </c>
      <c r="AZ20" s="23" t="b">
        <v>0</v>
      </c>
      <c r="BA20" s="23" t="b">
        <v>0</v>
      </c>
      <c r="BD20" s="23" t="s">
        <v>439</v>
      </c>
      <c r="BE20" s="23" t="s">
        <v>2543</v>
      </c>
      <c r="BF20" s="23" t="b">
        <v>1</v>
      </c>
      <c r="BG20" s="23">
        <v>0.95060843</v>
      </c>
      <c r="BH20" s="23" t="b">
        <v>1</v>
      </c>
      <c r="BI20" s="23" t="b">
        <v>1</v>
      </c>
      <c r="BJ20" s="23" t="b">
        <v>1</v>
      </c>
      <c r="BK20" s="23" t="b">
        <v>1</v>
      </c>
      <c r="BL20" s="23" t="b">
        <v>1</v>
      </c>
      <c r="BM20" s="23" t="b">
        <v>1</v>
      </c>
      <c r="BN20" s="23" t="b">
        <v>1</v>
      </c>
      <c r="BO20" s="23" t="b">
        <v>1</v>
      </c>
      <c r="BP20" s="23" t="b">
        <v>1</v>
      </c>
      <c r="BQ20" s="23" t="b">
        <v>1</v>
      </c>
      <c r="BR20" s="23" t="b">
        <v>1</v>
      </c>
    </row>
    <row r="21" ht="15.75" customHeight="1">
      <c r="A21" s="23" t="s">
        <v>229</v>
      </c>
      <c r="B21" s="23" t="s">
        <v>2494</v>
      </c>
      <c r="C21" s="23" t="b">
        <v>1</v>
      </c>
      <c r="D21" s="23">
        <v>0.94848615</v>
      </c>
      <c r="E21" s="23" t="b">
        <f t="shared" si="1"/>
        <v>1</v>
      </c>
      <c r="F21" s="23" t="b">
        <v>1</v>
      </c>
      <c r="G21" s="23" t="b">
        <f t="shared" si="2"/>
        <v>1</v>
      </c>
      <c r="H21" s="23" t="b">
        <v>1</v>
      </c>
      <c r="I21" s="23" t="b">
        <f t="shared" si="3"/>
        <v>1</v>
      </c>
      <c r="J21" s="23" t="b">
        <v>1</v>
      </c>
      <c r="K21" s="23" t="b">
        <f t="shared" si="4"/>
        <v>1</v>
      </c>
      <c r="L21" s="23" t="b">
        <v>1</v>
      </c>
      <c r="M21" s="23" t="b">
        <f t="shared" si="5"/>
        <v>1</v>
      </c>
      <c r="N21" s="23" t="b">
        <v>1</v>
      </c>
      <c r="O21" s="23" t="b">
        <f t="shared" si="6"/>
        <v>1</v>
      </c>
      <c r="P21" s="23" t="b">
        <v>1</v>
      </c>
      <c r="Q21" s="23" t="b">
        <f t="shared" si="7"/>
        <v>1</v>
      </c>
      <c r="R21" s="23" t="b">
        <v>1</v>
      </c>
      <c r="S21" s="23" t="b">
        <f t="shared" si="8"/>
        <v>1</v>
      </c>
      <c r="T21" s="23" t="b">
        <v>1</v>
      </c>
      <c r="U21" s="23" t="b">
        <f t="shared" si="9"/>
        <v>1</v>
      </c>
      <c r="V21" s="23" t="b">
        <v>1</v>
      </c>
      <c r="W21" s="23" t="b">
        <f t="shared" si="10"/>
        <v>1</v>
      </c>
      <c r="X21" s="23" t="b">
        <v>1</v>
      </c>
      <c r="Y21" s="23" t="b">
        <f t="shared" si="11"/>
        <v>1</v>
      </c>
      <c r="Z21" s="23" t="b">
        <v>1</v>
      </c>
      <c r="AA21" s="23" t="b">
        <f t="shared" si="12"/>
        <v>1</v>
      </c>
      <c r="AB21" s="23" t="b">
        <v>1</v>
      </c>
      <c r="AC21" s="23" t="b">
        <f t="shared" si="13"/>
        <v>0</v>
      </c>
      <c r="AD21" s="23" t="b">
        <v>0</v>
      </c>
      <c r="AF21" s="23">
        <v>0.55</v>
      </c>
      <c r="AG21" s="23">
        <f t="shared" si="14"/>
        <v>128</v>
      </c>
      <c r="AH21" s="23">
        <v>76.0</v>
      </c>
      <c r="AI21" s="23">
        <v>204.0</v>
      </c>
      <c r="AJ21" s="23">
        <f t="shared" si="15"/>
        <v>62.74509804</v>
      </c>
      <c r="AL21" s="23" t="s">
        <v>877</v>
      </c>
      <c r="AM21" s="23" t="s">
        <v>2615</v>
      </c>
      <c r="AN21" s="23" t="b">
        <v>0</v>
      </c>
      <c r="AO21" s="23">
        <v>0.2406472</v>
      </c>
      <c r="AP21" s="23" t="b">
        <v>0</v>
      </c>
      <c r="AQ21" s="23" t="b">
        <v>0</v>
      </c>
      <c r="AR21" s="23" t="b">
        <v>0</v>
      </c>
      <c r="AS21" s="23" t="b">
        <v>0</v>
      </c>
      <c r="AT21" s="23" t="b">
        <v>1</v>
      </c>
      <c r="AU21" s="23" t="b">
        <v>1</v>
      </c>
      <c r="AV21" s="23" t="b">
        <v>1</v>
      </c>
      <c r="AW21" s="23" t="b">
        <v>1</v>
      </c>
      <c r="AX21" s="23" t="b">
        <v>1</v>
      </c>
      <c r="AY21" s="23" t="b">
        <v>1</v>
      </c>
      <c r="AZ21" s="23" t="b">
        <v>1</v>
      </c>
      <c r="BA21" s="23" t="b">
        <v>1</v>
      </c>
      <c r="BD21" s="23" t="s">
        <v>446</v>
      </c>
      <c r="BE21" s="23" t="s">
        <v>2519</v>
      </c>
      <c r="BF21" s="23" t="b">
        <v>1</v>
      </c>
      <c r="BG21" s="23">
        <v>0.9814291</v>
      </c>
      <c r="BH21" s="23" t="b">
        <v>1</v>
      </c>
      <c r="BI21" s="23" t="b">
        <v>1</v>
      </c>
      <c r="BJ21" s="23" t="b">
        <v>1</v>
      </c>
      <c r="BK21" s="23" t="b">
        <v>1</v>
      </c>
      <c r="BL21" s="23" t="b">
        <v>1</v>
      </c>
      <c r="BM21" s="23" t="b">
        <v>1</v>
      </c>
      <c r="BN21" s="23" t="b">
        <v>1</v>
      </c>
      <c r="BO21" s="23" t="b">
        <v>1</v>
      </c>
      <c r="BP21" s="23" t="b">
        <v>1</v>
      </c>
      <c r="BQ21" s="23" t="b">
        <v>1</v>
      </c>
      <c r="BR21" s="23" t="b">
        <v>1</v>
      </c>
    </row>
    <row r="22" ht="15.75" customHeight="1">
      <c r="A22" s="23" t="s">
        <v>237</v>
      </c>
      <c r="B22" s="23" t="s">
        <v>2496</v>
      </c>
      <c r="C22" s="23" t="b">
        <v>1</v>
      </c>
      <c r="D22" s="23">
        <v>0.9155129</v>
      </c>
      <c r="E22" s="23" t="b">
        <f t="shared" si="1"/>
        <v>1</v>
      </c>
      <c r="F22" s="23" t="b">
        <v>1</v>
      </c>
      <c r="G22" s="23" t="b">
        <f t="shared" si="2"/>
        <v>1</v>
      </c>
      <c r="H22" s="23" t="b">
        <v>1</v>
      </c>
      <c r="I22" s="23" t="b">
        <f t="shared" si="3"/>
        <v>1</v>
      </c>
      <c r="J22" s="23" t="b">
        <v>1</v>
      </c>
      <c r="K22" s="23" t="b">
        <f t="shared" si="4"/>
        <v>1</v>
      </c>
      <c r="L22" s="23" t="b">
        <v>1</v>
      </c>
      <c r="M22" s="23" t="b">
        <f t="shared" si="5"/>
        <v>1</v>
      </c>
      <c r="N22" s="23" t="b">
        <v>1</v>
      </c>
      <c r="O22" s="23" t="b">
        <f t="shared" si="6"/>
        <v>1</v>
      </c>
      <c r="P22" s="23" t="b">
        <v>1</v>
      </c>
      <c r="Q22" s="23" t="b">
        <f t="shared" si="7"/>
        <v>1</v>
      </c>
      <c r="R22" s="23" t="b">
        <v>1</v>
      </c>
      <c r="S22" s="23" t="b">
        <f t="shared" si="8"/>
        <v>1</v>
      </c>
      <c r="T22" s="23" t="b">
        <v>1</v>
      </c>
      <c r="U22" s="23" t="b">
        <f t="shared" si="9"/>
        <v>1</v>
      </c>
      <c r="V22" s="23" t="b">
        <v>1</v>
      </c>
      <c r="W22" s="23" t="b">
        <f t="shared" si="10"/>
        <v>1</v>
      </c>
      <c r="X22" s="23" t="b">
        <v>1</v>
      </c>
      <c r="Y22" s="23" t="b">
        <f t="shared" si="11"/>
        <v>1</v>
      </c>
      <c r="Z22" s="23" t="b">
        <v>1</v>
      </c>
      <c r="AA22" s="23" t="b">
        <f t="shared" si="12"/>
        <v>1</v>
      </c>
      <c r="AB22" s="23" t="b">
        <v>1</v>
      </c>
      <c r="AC22" s="23" t="b">
        <f t="shared" si="13"/>
        <v>0</v>
      </c>
      <c r="AD22" s="23" t="b">
        <v>0</v>
      </c>
      <c r="AF22" s="23">
        <v>0.6</v>
      </c>
      <c r="AG22" s="23">
        <f t="shared" si="14"/>
        <v>122</v>
      </c>
      <c r="AH22" s="23">
        <v>82.0</v>
      </c>
      <c r="AI22" s="23">
        <v>204.0</v>
      </c>
      <c r="AJ22" s="23">
        <f t="shared" si="15"/>
        <v>59.80392157</v>
      </c>
      <c r="AL22" s="23" t="s">
        <v>884</v>
      </c>
      <c r="AM22" s="23" t="s">
        <v>2616</v>
      </c>
      <c r="AN22" s="23" t="b">
        <v>0</v>
      </c>
      <c r="AO22" s="23">
        <v>0.7974442</v>
      </c>
      <c r="AP22" s="23" t="b">
        <v>0</v>
      </c>
      <c r="AQ22" s="23" t="b">
        <v>0</v>
      </c>
      <c r="AR22" s="23" t="b">
        <v>0</v>
      </c>
      <c r="AS22" s="23" t="b">
        <v>0</v>
      </c>
      <c r="AT22" s="23" t="b">
        <v>0</v>
      </c>
      <c r="AU22" s="23" t="b">
        <v>0</v>
      </c>
      <c r="AV22" s="23" t="b">
        <v>0</v>
      </c>
      <c r="AW22" s="23" t="b">
        <v>0</v>
      </c>
      <c r="AX22" s="23" t="b">
        <v>0</v>
      </c>
      <c r="AY22" s="23" t="b">
        <v>0</v>
      </c>
      <c r="AZ22" s="23" t="b">
        <v>0</v>
      </c>
      <c r="BA22" s="23" t="b">
        <v>0</v>
      </c>
      <c r="BD22" s="23" t="s">
        <v>454</v>
      </c>
      <c r="BE22" s="23" t="s">
        <v>2545</v>
      </c>
      <c r="BF22" s="23" t="b">
        <v>1</v>
      </c>
      <c r="BG22" s="23">
        <v>0.58198667</v>
      </c>
      <c r="BH22" s="23" t="b">
        <v>0</v>
      </c>
      <c r="BI22" s="23" t="b">
        <v>0</v>
      </c>
      <c r="BJ22" s="23" t="b">
        <v>0</v>
      </c>
      <c r="BK22" s="23" t="b">
        <v>0</v>
      </c>
      <c r="BL22" s="23" t="b">
        <v>0</v>
      </c>
      <c r="BM22" s="23" t="b">
        <v>0</v>
      </c>
      <c r="BN22" s="23" t="b">
        <v>0</v>
      </c>
      <c r="BO22" s="23" t="b">
        <v>0</v>
      </c>
      <c r="BP22" s="23" t="b">
        <v>1</v>
      </c>
      <c r="BQ22" s="23" t="b">
        <v>1</v>
      </c>
      <c r="BR22" s="23" t="b">
        <v>1</v>
      </c>
    </row>
    <row r="23" ht="15.75" customHeight="1">
      <c r="A23" s="23" t="s">
        <v>254</v>
      </c>
      <c r="B23" s="23" t="s">
        <v>2500</v>
      </c>
      <c r="C23" s="23" t="b">
        <v>1</v>
      </c>
      <c r="D23" s="23">
        <v>0.92516255</v>
      </c>
      <c r="E23" s="23" t="b">
        <f t="shared" si="1"/>
        <v>1</v>
      </c>
      <c r="F23" s="23" t="b">
        <v>1</v>
      </c>
      <c r="G23" s="23" t="b">
        <f t="shared" si="2"/>
        <v>1</v>
      </c>
      <c r="H23" s="23" t="b">
        <v>1</v>
      </c>
      <c r="I23" s="23" t="b">
        <f t="shared" si="3"/>
        <v>1</v>
      </c>
      <c r="J23" s="23" t="b">
        <v>1</v>
      </c>
      <c r="K23" s="23" t="b">
        <f t="shared" si="4"/>
        <v>1</v>
      </c>
      <c r="L23" s="23" t="b">
        <v>1</v>
      </c>
      <c r="M23" s="23" t="b">
        <f t="shared" si="5"/>
        <v>1</v>
      </c>
      <c r="N23" s="23" t="b">
        <v>1</v>
      </c>
      <c r="O23" s="23" t="b">
        <f t="shared" si="6"/>
        <v>1</v>
      </c>
      <c r="P23" s="23" t="b">
        <v>1</v>
      </c>
      <c r="Q23" s="23" t="b">
        <f t="shared" si="7"/>
        <v>1</v>
      </c>
      <c r="R23" s="23" t="b">
        <v>1</v>
      </c>
      <c r="S23" s="23" t="b">
        <f t="shared" si="8"/>
        <v>1</v>
      </c>
      <c r="T23" s="23" t="b">
        <v>1</v>
      </c>
      <c r="U23" s="23" t="b">
        <f t="shared" si="9"/>
        <v>1</v>
      </c>
      <c r="V23" s="23" t="b">
        <v>1</v>
      </c>
      <c r="W23" s="23" t="b">
        <f t="shared" si="10"/>
        <v>1</v>
      </c>
      <c r="X23" s="23" t="b">
        <v>1</v>
      </c>
      <c r="Y23" s="23" t="b">
        <f t="shared" si="11"/>
        <v>1</v>
      </c>
      <c r="Z23" s="23" t="b">
        <v>1</v>
      </c>
      <c r="AA23" s="23" t="b">
        <f t="shared" si="12"/>
        <v>1</v>
      </c>
      <c r="AB23" s="23" t="b">
        <v>1</v>
      </c>
      <c r="AC23" s="23" t="b">
        <f t="shared" si="13"/>
        <v>0</v>
      </c>
      <c r="AD23" s="23" t="b">
        <v>0</v>
      </c>
      <c r="AF23" s="23">
        <v>0.65</v>
      </c>
      <c r="AG23" s="23">
        <f t="shared" si="14"/>
        <v>117</v>
      </c>
      <c r="AH23" s="23">
        <v>87.0</v>
      </c>
      <c r="AI23" s="23">
        <v>204.0</v>
      </c>
      <c r="AJ23" s="23">
        <f t="shared" si="15"/>
        <v>57.35294118</v>
      </c>
      <c r="AL23" s="23" t="s">
        <v>908</v>
      </c>
      <c r="AM23" s="23" t="s">
        <v>2617</v>
      </c>
      <c r="AN23" s="23" t="b">
        <v>0</v>
      </c>
      <c r="AO23" s="23">
        <v>0.2656204</v>
      </c>
      <c r="AP23" s="23" t="b">
        <v>0</v>
      </c>
      <c r="AQ23" s="23" t="b">
        <v>0</v>
      </c>
      <c r="AR23" s="23" t="b">
        <v>0</v>
      </c>
      <c r="AS23" s="23" t="b">
        <v>0</v>
      </c>
      <c r="AT23" s="23" t="b">
        <v>0</v>
      </c>
      <c r="AU23" s="23" t="b">
        <v>1</v>
      </c>
      <c r="AV23" s="23" t="b">
        <v>1</v>
      </c>
      <c r="AW23" s="23" t="b">
        <v>1</v>
      </c>
      <c r="AX23" s="23" t="b">
        <v>1</v>
      </c>
      <c r="AY23" s="23" t="b">
        <v>1</v>
      </c>
      <c r="AZ23" s="23" t="b">
        <v>1</v>
      </c>
      <c r="BA23" s="23" t="b">
        <v>1</v>
      </c>
      <c r="BD23" s="23" t="s">
        <v>460</v>
      </c>
      <c r="BE23" s="23" t="s">
        <v>2547</v>
      </c>
      <c r="BF23" s="23" t="b">
        <v>1</v>
      </c>
      <c r="BG23" s="23">
        <v>0.48688883</v>
      </c>
      <c r="BH23" s="23" t="b">
        <v>0</v>
      </c>
      <c r="BI23" s="23" t="b">
        <v>0</v>
      </c>
      <c r="BJ23" s="23" t="b">
        <v>0</v>
      </c>
      <c r="BK23" s="23" t="b">
        <v>0</v>
      </c>
      <c r="BL23" s="23" t="b">
        <v>0</v>
      </c>
      <c r="BM23" s="23" t="b">
        <v>0</v>
      </c>
      <c r="BN23" s="23" t="b">
        <v>0</v>
      </c>
      <c r="BO23" s="23" t="b">
        <v>0</v>
      </c>
      <c r="BP23" s="23" t="b">
        <v>0</v>
      </c>
      <c r="BQ23" s="23" t="b">
        <v>0</v>
      </c>
      <c r="BR23" s="23" t="b">
        <v>1</v>
      </c>
    </row>
    <row r="24" ht="15.75" customHeight="1">
      <c r="A24" s="23" t="s">
        <v>263</v>
      </c>
      <c r="B24" s="23" t="s">
        <v>2515</v>
      </c>
      <c r="C24" s="23" t="b">
        <v>1</v>
      </c>
      <c r="D24" s="23">
        <v>0.94630396</v>
      </c>
      <c r="E24" s="23" t="b">
        <f t="shared" si="1"/>
        <v>1</v>
      </c>
      <c r="F24" s="23" t="b">
        <v>1</v>
      </c>
      <c r="G24" s="23" t="b">
        <f t="shared" si="2"/>
        <v>1</v>
      </c>
      <c r="H24" s="23" t="b">
        <v>1</v>
      </c>
      <c r="I24" s="23" t="b">
        <f t="shared" si="3"/>
        <v>1</v>
      </c>
      <c r="J24" s="23" t="b">
        <v>1</v>
      </c>
      <c r="K24" s="23" t="b">
        <f t="shared" si="4"/>
        <v>1</v>
      </c>
      <c r="L24" s="23" t="b">
        <v>1</v>
      </c>
      <c r="M24" s="23" t="b">
        <f t="shared" si="5"/>
        <v>1</v>
      </c>
      <c r="N24" s="23" t="b">
        <v>1</v>
      </c>
      <c r="O24" s="23" t="b">
        <f t="shared" si="6"/>
        <v>1</v>
      </c>
      <c r="P24" s="23" t="b">
        <v>1</v>
      </c>
      <c r="Q24" s="23" t="b">
        <f t="shared" si="7"/>
        <v>1</v>
      </c>
      <c r="R24" s="23" t="b">
        <v>1</v>
      </c>
      <c r="S24" s="23" t="b">
        <f t="shared" si="8"/>
        <v>1</v>
      </c>
      <c r="T24" s="23" t="b">
        <v>1</v>
      </c>
      <c r="U24" s="23" t="b">
        <f t="shared" si="9"/>
        <v>1</v>
      </c>
      <c r="V24" s="23" t="b">
        <v>1</v>
      </c>
      <c r="W24" s="23" t="b">
        <f t="shared" si="10"/>
        <v>1</v>
      </c>
      <c r="X24" s="23" t="b">
        <v>1</v>
      </c>
      <c r="Y24" s="23" t="b">
        <f t="shared" si="11"/>
        <v>1</v>
      </c>
      <c r="Z24" s="23" t="b">
        <v>1</v>
      </c>
      <c r="AA24" s="23" t="b">
        <f t="shared" si="12"/>
        <v>1</v>
      </c>
      <c r="AB24" s="23" t="b">
        <v>1</v>
      </c>
      <c r="AC24" s="23" t="b">
        <f t="shared" si="13"/>
        <v>0</v>
      </c>
      <c r="AD24" s="23" t="b">
        <v>0</v>
      </c>
      <c r="AF24" s="23">
        <v>0.7</v>
      </c>
      <c r="AG24" s="23">
        <f t="shared" si="14"/>
        <v>113</v>
      </c>
      <c r="AH24" s="23">
        <v>91.0</v>
      </c>
      <c r="AI24" s="23">
        <v>204.0</v>
      </c>
      <c r="AJ24" s="23">
        <f t="shared" si="15"/>
        <v>55.39215686</v>
      </c>
      <c r="AL24" s="23" t="s">
        <v>1001</v>
      </c>
      <c r="AM24" s="23" t="s">
        <v>2625</v>
      </c>
      <c r="AN24" s="23" t="b">
        <v>0</v>
      </c>
      <c r="AO24" s="23">
        <v>0.004404515</v>
      </c>
      <c r="AP24" s="23" t="b">
        <v>1</v>
      </c>
      <c r="AQ24" s="23" t="b">
        <v>1</v>
      </c>
      <c r="AR24" s="23" t="b">
        <v>1</v>
      </c>
      <c r="AS24" s="23" t="b">
        <v>1</v>
      </c>
      <c r="AT24" s="23" t="b">
        <v>1</v>
      </c>
      <c r="AU24" s="23" t="b">
        <v>1</v>
      </c>
      <c r="AV24" s="23" t="b">
        <v>1</v>
      </c>
      <c r="AW24" s="23" t="b">
        <v>1</v>
      </c>
      <c r="AX24" s="23" t="b">
        <v>1</v>
      </c>
      <c r="AY24" s="23" t="b">
        <v>1</v>
      </c>
      <c r="AZ24" s="23" t="b">
        <v>1</v>
      </c>
      <c r="BA24" s="23" t="b">
        <v>1</v>
      </c>
      <c r="BD24" s="23" t="s">
        <v>467</v>
      </c>
      <c r="BE24" s="23" t="s">
        <v>2549</v>
      </c>
      <c r="BF24" s="23" t="b">
        <v>1</v>
      </c>
      <c r="BG24" s="23">
        <v>0.62505734</v>
      </c>
      <c r="BH24" s="23" t="b">
        <v>0</v>
      </c>
      <c r="BI24" s="23" t="b">
        <v>0</v>
      </c>
      <c r="BJ24" s="23" t="b">
        <v>0</v>
      </c>
      <c r="BK24" s="23" t="b">
        <v>0</v>
      </c>
      <c r="BL24" s="23" t="b">
        <v>0</v>
      </c>
      <c r="BM24" s="23" t="b">
        <v>0</v>
      </c>
      <c r="BN24" s="23" t="b">
        <v>0</v>
      </c>
      <c r="BO24" s="23" t="b">
        <v>1</v>
      </c>
      <c r="BP24" s="23" t="b">
        <v>1</v>
      </c>
      <c r="BQ24" s="23" t="b">
        <v>1</v>
      </c>
      <c r="BR24" s="23" t="b">
        <v>1</v>
      </c>
    </row>
    <row r="25" ht="15.75" customHeight="1">
      <c r="A25" s="23" t="s">
        <v>291</v>
      </c>
      <c r="B25" s="23" t="s">
        <v>2504</v>
      </c>
      <c r="C25" s="23" t="b">
        <v>1</v>
      </c>
      <c r="D25" s="23">
        <v>0.9646588</v>
      </c>
      <c r="E25" s="23" t="b">
        <f t="shared" si="1"/>
        <v>1</v>
      </c>
      <c r="F25" s="23" t="b">
        <v>1</v>
      </c>
      <c r="G25" s="23" t="b">
        <f t="shared" si="2"/>
        <v>1</v>
      </c>
      <c r="H25" s="23" t="b">
        <v>1</v>
      </c>
      <c r="I25" s="23" t="b">
        <f t="shared" si="3"/>
        <v>1</v>
      </c>
      <c r="J25" s="23" t="b">
        <v>1</v>
      </c>
      <c r="K25" s="23" t="b">
        <f t="shared" si="4"/>
        <v>1</v>
      </c>
      <c r="L25" s="23" t="b">
        <v>1</v>
      </c>
      <c r="M25" s="23" t="b">
        <f t="shared" si="5"/>
        <v>1</v>
      </c>
      <c r="N25" s="23" t="b">
        <v>1</v>
      </c>
      <c r="O25" s="23" t="b">
        <f t="shared" si="6"/>
        <v>1</v>
      </c>
      <c r="P25" s="23" t="b">
        <v>1</v>
      </c>
      <c r="Q25" s="23" t="b">
        <f t="shared" si="7"/>
        <v>1</v>
      </c>
      <c r="R25" s="23" t="b">
        <v>1</v>
      </c>
      <c r="S25" s="23" t="b">
        <f t="shared" si="8"/>
        <v>1</v>
      </c>
      <c r="T25" s="23" t="b">
        <v>1</v>
      </c>
      <c r="U25" s="23" t="b">
        <f t="shared" si="9"/>
        <v>1</v>
      </c>
      <c r="V25" s="23" t="b">
        <v>1</v>
      </c>
      <c r="W25" s="23" t="b">
        <f t="shared" si="10"/>
        <v>1</v>
      </c>
      <c r="X25" s="23" t="b">
        <v>1</v>
      </c>
      <c r="Y25" s="23" t="b">
        <f t="shared" si="11"/>
        <v>1</v>
      </c>
      <c r="Z25" s="23" t="b">
        <v>1</v>
      </c>
      <c r="AA25" s="23" t="b">
        <f t="shared" si="12"/>
        <v>1</v>
      </c>
      <c r="AB25" s="23" t="b">
        <v>1</v>
      </c>
      <c r="AC25" s="23" t="b">
        <f t="shared" si="13"/>
        <v>1</v>
      </c>
      <c r="AD25" s="23" t="b">
        <v>1</v>
      </c>
      <c r="AF25" s="23">
        <v>0.75</v>
      </c>
      <c r="AG25" s="23">
        <f t="shared" si="14"/>
        <v>108</v>
      </c>
      <c r="AH25" s="23">
        <v>96.0</v>
      </c>
      <c r="AI25" s="23">
        <v>204.0</v>
      </c>
      <c r="AJ25" s="23">
        <f t="shared" si="15"/>
        <v>52.94117647</v>
      </c>
      <c r="AL25" s="23" t="s">
        <v>1076</v>
      </c>
      <c r="AM25" s="23" t="s">
        <v>2629</v>
      </c>
      <c r="AN25" s="23" t="b">
        <v>0</v>
      </c>
      <c r="AO25" s="23">
        <v>0.986465</v>
      </c>
      <c r="AP25" s="23" t="b">
        <v>0</v>
      </c>
      <c r="AQ25" s="23" t="b">
        <v>0</v>
      </c>
      <c r="AR25" s="23" t="b">
        <v>0</v>
      </c>
      <c r="AS25" s="23" t="b">
        <v>0</v>
      </c>
      <c r="AT25" s="23" t="b">
        <v>0</v>
      </c>
      <c r="AU25" s="23" t="b">
        <v>0</v>
      </c>
      <c r="AV25" s="23" t="b">
        <v>0</v>
      </c>
      <c r="AW25" s="23" t="b">
        <v>0</v>
      </c>
      <c r="AX25" s="23" t="b">
        <v>0</v>
      </c>
      <c r="AY25" s="23" t="b">
        <v>0</v>
      </c>
      <c r="AZ25" s="23" t="b">
        <v>0</v>
      </c>
      <c r="BA25" s="23" t="b">
        <v>0</v>
      </c>
      <c r="BD25" s="23" t="s">
        <v>473</v>
      </c>
      <c r="BE25" s="23" t="s">
        <v>2551</v>
      </c>
      <c r="BF25" s="23" t="b">
        <v>1</v>
      </c>
      <c r="BG25" s="23">
        <v>0.55796</v>
      </c>
      <c r="BH25" s="23" t="b">
        <v>0</v>
      </c>
      <c r="BI25" s="23" t="b">
        <v>0</v>
      </c>
      <c r="BJ25" s="23" t="b">
        <v>0</v>
      </c>
      <c r="BK25" s="23" t="b">
        <v>0</v>
      </c>
      <c r="BL25" s="23" t="b">
        <v>0</v>
      </c>
      <c r="BM25" s="23" t="b">
        <v>0</v>
      </c>
      <c r="BN25" s="23" t="b">
        <v>0</v>
      </c>
      <c r="BO25" s="23" t="b">
        <v>0</v>
      </c>
      <c r="BP25" s="23" t="b">
        <v>1</v>
      </c>
      <c r="BQ25" s="23" t="b">
        <v>1</v>
      </c>
      <c r="BR25" s="23" t="b">
        <v>1</v>
      </c>
    </row>
    <row r="26" ht="15.75" customHeight="1">
      <c r="A26" s="23" t="s">
        <v>309</v>
      </c>
      <c r="B26" s="23" t="s">
        <v>2510</v>
      </c>
      <c r="C26" s="23" t="b">
        <v>1</v>
      </c>
      <c r="D26" s="23">
        <v>0.29808643</v>
      </c>
      <c r="E26" s="23" t="b">
        <f t="shared" si="1"/>
        <v>0</v>
      </c>
      <c r="F26" s="23" t="b">
        <v>0</v>
      </c>
      <c r="G26" s="23" t="b">
        <f t="shared" si="2"/>
        <v>0</v>
      </c>
      <c r="H26" s="23" t="b">
        <v>0</v>
      </c>
      <c r="I26" s="23" t="b">
        <f t="shared" si="3"/>
        <v>0</v>
      </c>
      <c r="J26" s="23" t="b">
        <v>0</v>
      </c>
      <c r="K26" s="23" t="b">
        <f t="shared" si="4"/>
        <v>0</v>
      </c>
      <c r="L26" s="23" t="b">
        <v>0</v>
      </c>
      <c r="M26" s="23" t="b">
        <f t="shared" si="5"/>
        <v>0</v>
      </c>
      <c r="N26" s="23" t="b">
        <v>0</v>
      </c>
      <c r="O26" s="23" t="b">
        <f t="shared" si="6"/>
        <v>0</v>
      </c>
      <c r="P26" s="23" t="b">
        <v>0</v>
      </c>
      <c r="Q26" s="23" t="b">
        <f t="shared" si="7"/>
        <v>0</v>
      </c>
      <c r="R26" s="23" t="b">
        <v>0</v>
      </c>
      <c r="S26" s="23" t="b">
        <f t="shared" si="8"/>
        <v>0</v>
      </c>
      <c r="T26" s="23" t="b">
        <v>0</v>
      </c>
      <c r="U26" s="23" t="b">
        <f t="shared" si="9"/>
        <v>0</v>
      </c>
      <c r="V26" s="23" t="b">
        <v>0</v>
      </c>
      <c r="W26" s="23" t="b">
        <f t="shared" si="10"/>
        <v>0</v>
      </c>
      <c r="X26" s="23" t="b">
        <v>0</v>
      </c>
      <c r="Y26" s="23" t="b">
        <f t="shared" si="11"/>
        <v>0</v>
      </c>
      <c r="Z26" s="23" t="b">
        <v>0</v>
      </c>
      <c r="AA26" s="23" t="b">
        <f t="shared" si="12"/>
        <v>0</v>
      </c>
      <c r="AB26" s="23" t="b">
        <v>0</v>
      </c>
      <c r="AC26" s="23" t="b">
        <f t="shared" si="13"/>
        <v>0</v>
      </c>
      <c r="AD26" s="23" t="b">
        <v>0</v>
      </c>
      <c r="AF26" s="23">
        <v>0.8</v>
      </c>
      <c r="AG26" s="23">
        <f t="shared" si="14"/>
        <v>106</v>
      </c>
      <c r="AH26" s="23">
        <v>98.0</v>
      </c>
      <c r="AI26" s="23">
        <v>204.0</v>
      </c>
      <c r="AJ26" s="23">
        <f t="shared" si="15"/>
        <v>51.96078431</v>
      </c>
      <c r="AL26" s="23" t="s">
        <v>1125</v>
      </c>
      <c r="AM26" s="23" t="s">
        <v>2634</v>
      </c>
      <c r="AN26" s="23" t="b">
        <v>0</v>
      </c>
      <c r="AO26" s="23">
        <v>0.9761356</v>
      </c>
      <c r="AP26" s="23" t="b">
        <v>0</v>
      </c>
      <c r="AQ26" s="23" t="b">
        <v>0</v>
      </c>
      <c r="AR26" s="23" t="b">
        <v>0</v>
      </c>
      <c r="AS26" s="23" t="b">
        <v>0</v>
      </c>
      <c r="AT26" s="23" t="b">
        <v>0</v>
      </c>
      <c r="AU26" s="23" t="b">
        <v>0</v>
      </c>
      <c r="AV26" s="23" t="b">
        <v>0</v>
      </c>
      <c r="AW26" s="23" t="b">
        <v>0</v>
      </c>
      <c r="AX26" s="23" t="b">
        <v>0</v>
      </c>
      <c r="AY26" s="23" t="b">
        <v>0</v>
      </c>
      <c r="AZ26" s="23" t="b">
        <v>0</v>
      </c>
      <c r="BA26" s="23" t="b">
        <v>0</v>
      </c>
      <c r="BD26" s="23" t="s">
        <v>480</v>
      </c>
      <c r="BE26" s="23" t="s">
        <v>2553</v>
      </c>
      <c r="BF26" s="23" t="b">
        <v>1</v>
      </c>
      <c r="BG26" s="23">
        <v>0.9857949</v>
      </c>
      <c r="BH26" s="23" t="b">
        <v>1</v>
      </c>
      <c r="BI26" s="23" t="b">
        <v>1</v>
      </c>
      <c r="BJ26" s="23" t="b">
        <v>1</v>
      </c>
      <c r="BK26" s="23" t="b">
        <v>1</v>
      </c>
      <c r="BL26" s="23" t="b">
        <v>1</v>
      </c>
      <c r="BM26" s="23" t="b">
        <v>1</v>
      </c>
      <c r="BN26" s="23" t="b">
        <v>1</v>
      </c>
      <c r="BO26" s="23" t="b">
        <v>1</v>
      </c>
      <c r="BP26" s="23" t="b">
        <v>1</v>
      </c>
      <c r="BQ26" s="23" t="b">
        <v>1</v>
      </c>
      <c r="BR26" s="23" t="b">
        <v>1</v>
      </c>
    </row>
    <row r="27" ht="15.75" customHeight="1">
      <c r="A27" s="23" t="s">
        <v>318</v>
      </c>
      <c r="B27" s="23" t="s">
        <v>2512</v>
      </c>
      <c r="C27" s="23" t="b">
        <v>1</v>
      </c>
      <c r="D27" s="23">
        <v>0.90269387</v>
      </c>
      <c r="E27" s="23" t="b">
        <f t="shared" si="1"/>
        <v>1</v>
      </c>
      <c r="F27" s="23" t="b">
        <v>1</v>
      </c>
      <c r="G27" s="23" t="b">
        <f t="shared" si="2"/>
        <v>1</v>
      </c>
      <c r="H27" s="23" t="b">
        <v>1</v>
      </c>
      <c r="I27" s="23" t="b">
        <f t="shared" si="3"/>
        <v>1</v>
      </c>
      <c r="J27" s="23" t="b">
        <v>1</v>
      </c>
      <c r="K27" s="23" t="b">
        <f t="shared" si="4"/>
        <v>1</v>
      </c>
      <c r="L27" s="23" t="b">
        <v>1</v>
      </c>
      <c r="M27" s="23" t="b">
        <f t="shared" si="5"/>
        <v>1</v>
      </c>
      <c r="N27" s="23" t="b">
        <v>1</v>
      </c>
      <c r="O27" s="23" t="b">
        <f t="shared" si="6"/>
        <v>1</v>
      </c>
      <c r="P27" s="23" t="b">
        <v>1</v>
      </c>
      <c r="Q27" s="23" t="b">
        <f t="shared" si="7"/>
        <v>1</v>
      </c>
      <c r="R27" s="23" t="b">
        <v>1</v>
      </c>
      <c r="S27" s="23" t="b">
        <f t="shared" si="8"/>
        <v>1</v>
      </c>
      <c r="T27" s="23" t="b">
        <v>1</v>
      </c>
      <c r="U27" s="23" t="b">
        <f t="shared" si="9"/>
        <v>1</v>
      </c>
      <c r="V27" s="23" t="b">
        <v>1</v>
      </c>
      <c r="W27" s="23" t="b">
        <f t="shared" si="10"/>
        <v>1</v>
      </c>
      <c r="X27" s="23" t="b">
        <v>1</v>
      </c>
      <c r="Y27" s="23" t="b">
        <f t="shared" si="11"/>
        <v>1</v>
      </c>
      <c r="Z27" s="23" t="b">
        <v>1</v>
      </c>
      <c r="AA27" s="23" t="b">
        <f t="shared" si="12"/>
        <v>1</v>
      </c>
      <c r="AB27" s="23" t="b">
        <v>1</v>
      </c>
      <c r="AC27" s="23" t="b">
        <f t="shared" si="13"/>
        <v>0</v>
      </c>
      <c r="AD27" s="23" t="b">
        <v>0</v>
      </c>
      <c r="AF27" s="23">
        <v>0.85</v>
      </c>
      <c r="AG27" s="23">
        <f t="shared" si="14"/>
        <v>101</v>
      </c>
      <c r="AH27" s="23">
        <v>103.0</v>
      </c>
      <c r="AI27" s="23">
        <v>204.0</v>
      </c>
      <c r="AJ27" s="23">
        <f t="shared" si="15"/>
        <v>49.50980392</v>
      </c>
      <c r="AL27" s="23" t="s">
        <v>1133</v>
      </c>
      <c r="AM27" s="23" t="s">
        <v>2635</v>
      </c>
      <c r="AN27" s="23" t="b">
        <v>0</v>
      </c>
      <c r="AO27" s="23">
        <v>0.9505025</v>
      </c>
      <c r="AP27" s="23" t="b">
        <v>0</v>
      </c>
      <c r="AQ27" s="23" t="b">
        <v>0</v>
      </c>
      <c r="AR27" s="23" t="b">
        <v>0</v>
      </c>
      <c r="AS27" s="23" t="b">
        <v>0</v>
      </c>
      <c r="AT27" s="23" t="b">
        <v>0</v>
      </c>
      <c r="AU27" s="23" t="b">
        <v>0</v>
      </c>
      <c r="AV27" s="23" t="b">
        <v>0</v>
      </c>
      <c r="AW27" s="23" t="b">
        <v>0</v>
      </c>
      <c r="AX27" s="23" t="b">
        <v>0</v>
      </c>
      <c r="AY27" s="23" t="b">
        <v>0</v>
      </c>
      <c r="AZ27" s="23" t="b">
        <v>0</v>
      </c>
      <c r="BA27" s="23" t="b">
        <v>0</v>
      </c>
      <c r="BD27" s="23" t="s">
        <v>488</v>
      </c>
      <c r="BE27" s="23" t="s">
        <v>2555</v>
      </c>
      <c r="BF27" s="23" t="b">
        <v>1</v>
      </c>
      <c r="BG27" s="23">
        <v>0.69344205</v>
      </c>
      <c r="BH27" s="23" t="b">
        <v>0</v>
      </c>
      <c r="BI27" s="23" t="b">
        <v>0</v>
      </c>
      <c r="BJ27" s="23" t="b">
        <v>0</v>
      </c>
      <c r="BK27" s="23" t="b">
        <v>0</v>
      </c>
      <c r="BL27" s="23" t="b">
        <v>0</v>
      </c>
      <c r="BM27" s="23" t="b">
        <v>0</v>
      </c>
      <c r="BN27" s="23" t="b">
        <v>1</v>
      </c>
      <c r="BO27" s="23" t="b">
        <v>1</v>
      </c>
      <c r="BP27" s="23" t="b">
        <v>1</v>
      </c>
      <c r="BQ27" s="23" t="b">
        <v>1</v>
      </c>
      <c r="BR27" s="23" t="b">
        <v>1</v>
      </c>
    </row>
    <row r="28" ht="15.75" customHeight="1">
      <c r="A28" s="23" t="s">
        <v>326</v>
      </c>
      <c r="B28" s="23" t="s">
        <v>2514</v>
      </c>
      <c r="C28" s="23" t="b">
        <v>0</v>
      </c>
      <c r="D28" s="23">
        <v>0.5185019</v>
      </c>
      <c r="E28" s="23" t="b">
        <f t="shared" si="1"/>
        <v>1</v>
      </c>
      <c r="F28" s="23" t="b">
        <v>0</v>
      </c>
      <c r="G28" s="23" t="b">
        <f t="shared" si="2"/>
        <v>1</v>
      </c>
      <c r="H28" s="23" t="b">
        <v>0</v>
      </c>
      <c r="I28" s="23" t="b">
        <f t="shared" si="3"/>
        <v>1</v>
      </c>
      <c r="J28" s="23" t="b">
        <v>0</v>
      </c>
      <c r="K28" s="23" t="b">
        <f t="shared" si="4"/>
        <v>1</v>
      </c>
      <c r="L28" s="23" t="b">
        <v>0</v>
      </c>
      <c r="M28" s="23" t="b">
        <f t="shared" si="5"/>
        <v>0</v>
      </c>
      <c r="N28" s="23" t="b">
        <v>1</v>
      </c>
      <c r="O28" s="23" t="b">
        <f t="shared" si="6"/>
        <v>0</v>
      </c>
      <c r="P28" s="23" t="b">
        <v>1</v>
      </c>
      <c r="Q28" s="23" t="b">
        <f t="shared" si="7"/>
        <v>0</v>
      </c>
      <c r="R28" s="23" t="b">
        <v>1</v>
      </c>
      <c r="S28" s="23" t="b">
        <f t="shared" si="8"/>
        <v>0</v>
      </c>
      <c r="T28" s="23" t="b">
        <v>1</v>
      </c>
      <c r="U28" s="23" t="b">
        <f t="shared" si="9"/>
        <v>0</v>
      </c>
      <c r="V28" s="23" t="b">
        <v>1</v>
      </c>
      <c r="W28" s="23" t="b">
        <f t="shared" si="10"/>
        <v>0</v>
      </c>
      <c r="X28" s="23" t="b">
        <v>1</v>
      </c>
      <c r="Y28" s="23" t="b">
        <f t="shared" si="11"/>
        <v>0</v>
      </c>
      <c r="Z28" s="23" t="b">
        <v>1</v>
      </c>
      <c r="AA28" s="23" t="b">
        <f t="shared" si="12"/>
        <v>0</v>
      </c>
      <c r="AB28" s="23" t="b">
        <v>1</v>
      </c>
      <c r="AC28" s="23" t="b">
        <f t="shared" si="13"/>
        <v>0</v>
      </c>
      <c r="AD28" s="23" t="b">
        <v>1</v>
      </c>
      <c r="AF28" s="23">
        <v>0.9</v>
      </c>
      <c r="AG28" s="23">
        <f t="shared" si="14"/>
        <v>95</v>
      </c>
      <c r="AH28" s="23">
        <v>109.0</v>
      </c>
      <c r="AI28" s="23">
        <v>204.0</v>
      </c>
      <c r="AJ28" s="23">
        <f t="shared" si="15"/>
        <v>46.56862745</v>
      </c>
      <c r="AL28" s="23" t="s">
        <v>1270</v>
      </c>
      <c r="AM28" s="17" t="s">
        <v>2649</v>
      </c>
      <c r="AN28" s="23" t="b">
        <v>0</v>
      </c>
      <c r="AO28" s="23">
        <v>0.9887265</v>
      </c>
      <c r="AP28" s="23" t="b">
        <v>0</v>
      </c>
      <c r="AQ28" s="23" t="b">
        <v>0</v>
      </c>
      <c r="AR28" s="23" t="b">
        <v>0</v>
      </c>
      <c r="AS28" s="23" t="b">
        <v>0</v>
      </c>
      <c r="AT28" s="23" t="b">
        <v>0</v>
      </c>
      <c r="AU28" s="23" t="b">
        <v>0</v>
      </c>
      <c r="AV28" s="23" t="b">
        <v>0</v>
      </c>
      <c r="AW28" s="23" t="b">
        <v>0</v>
      </c>
      <c r="AX28" s="23" t="b">
        <v>0</v>
      </c>
      <c r="AY28" s="23" t="b">
        <v>0</v>
      </c>
      <c r="AZ28" s="23" t="b">
        <v>0</v>
      </c>
      <c r="BA28" s="23" t="b">
        <v>0</v>
      </c>
      <c r="BD28" s="23" t="s">
        <v>497</v>
      </c>
      <c r="BE28" s="23" t="s">
        <v>2557</v>
      </c>
      <c r="BF28" s="23" t="b">
        <v>1</v>
      </c>
      <c r="BG28" s="23">
        <v>0.25323272</v>
      </c>
      <c r="BH28" s="23" t="b">
        <v>0</v>
      </c>
      <c r="BI28" s="23" t="b">
        <v>0</v>
      </c>
      <c r="BJ28" s="23" t="b">
        <v>0</v>
      </c>
      <c r="BK28" s="23" t="b">
        <v>0</v>
      </c>
      <c r="BL28" s="23" t="b">
        <v>0</v>
      </c>
      <c r="BM28" s="23" t="b">
        <v>0</v>
      </c>
      <c r="BN28" s="23" t="b">
        <v>0</v>
      </c>
      <c r="BO28" s="23" t="b">
        <v>0</v>
      </c>
      <c r="BP28" s="23" t="b">
        <v>0</v>
      </c>
      <c r="BQ28" s="23" t="b">
        <v>0</v>
      </c>
      <c r="BR28" s="23" t="b">
        <v>0</v>
      </c>
    </row>
    <row r="29" ht="15.75" customHeight="1">
      <c r="A29" s="23" t="s">
        <v>332</v>
      </c>
      <c r="B29" s="23" t="s">
        <v>2516</v>
      </c>
      <c r="C29" s="23" t="b">
        <v>0</v>
      </c>
      <c r="D29" s="23">
        <v>0.8286124</v>
      </c>
      <c r="E29" s="23" t="b">
        <f t="shared" si="1"/>
        <v>1</v>
      </c>
      <c r="F29" s="23" t="b">
        <v>0</v>
      </c>
      <c r="G29" s="23" t="b">
        <f t="shared" si="2"/>
        <v>1</v>
      </c>
      <c r="H29" s="23" t="b">
        <v>0</v>
      </c>
      <c r="I29" s="23" t="b">
        <f t="shared" si="3"/>
        <v>1</v>
      </c>
      <c r="J29" s="23" t="b">
        <v>0</v>
      </c>
      <c r="K29" s="23" t="b">
        <f t="shared" si="4"/>
        <v>1</v>
      </c>
      <c r="L29" s="23" t="b">
        <v>0</v>
      </c>
      <c r="M29" s="23" t="b">
        <f t="shared" si="5"/>
        <v>1</v>
      </c>
      <c r="N29" s="23" t="b">
        <v>0</v>
      </c>
      <c r="O29" s="23" t="b">
        <f t="shared" si="6"/>
        <v>1</v>
      </c>
      <c r="P29" s="23" t="b">
        <v>0</v>
      </c>
      <c r="Q29" s="23" t="b">
        <f t="shared" si="7"/>
        <v>1</v>
      </c>
      <c r="R29" s="23" t="b">
        <v>0</v>
      </c>
      <c r="S29" s="23" t="b">
        <f t="shared" si="8"/>
        <v>1</v>
      </c>
      <c r="T29" s="23" t="b">
        <v>0</v>
      </c>
      <c r="U29" s="23" t="b">
        <f t="shared" si="9"/>
        <v>1</v>
      </c>
      <c r="V29" s="23" t="b">
        <v>0</v>
      </c>
      <c r="W29" s="23" t="b">
        <f t="shared" si="10"/>
        <v>1</v>
      </c>
      <c r="X29" s="23" t="b">
        <v>0</v>
      </c>
      <c r="Y29" s="23" t="b">
        <f t="shared" si="11"/>
        <v>0</v>
      </c>
      <c r="Z29" s="23" t="b">
        <v>1</v>
      </c>
      <c r="AA29" s="23" t="b">
        <f t="shared" si="12"/>
        <v>0</v>
      </c>
      <c r="AB29" s="23" t="b">
        <v>1</v>
      </c>
      <c r="AC29" s="23" t="b">
        <f t="shared" si="13"/>
        <v>0</v>
      </c>
      <c r="AD29" s="23" t="b">
        <v>1</v>
      </c>
      <c r="AF29" s="23">
        <v>0.95</v>
      </c>
      <c r="AG29" s="23">
        <f t="shared" si="14"/>
        <v>19</v>
      </c>
      <c r="AH29" s="23">
        <v>185.0</v>
      </c>
      <c r="AI29" s="23">
        <v>204.0</v>
      </c>
      <c r="AJ29" s="23">
        <f t="shared" si="15"/>
        <v>9.31372549</v>
      </c>
      <c r="AL29" s="23" t="s">
        <v>1380</v>
      </c>
      <c r="AM29" s="23" t="s">
        <v>2654</v>
      </c>
      <c r="AN29" s="23" t="b">
        <v>0</v>
      </c>
      <c r="AO29" s="23">
        <v>0.9954147</v>
      </c>
      <c r="AP29" s="23" t="b">
        <v>0</v>
      </c>
      <c r="AQ29" s="23" t="b">
        <v>0</v>
      </c>
      <c r="AR29" s="23" t="b">
        <v>0</v>
      </c>
      <c r="AS29" s="23" t="b">
        <v>0</v>
      </c>
      <c r="AT29" s="23" t="b">
        <v>0</v>
      </c>
      <c r="AU29" s="23" t="b">
        <v>0</v>
      </c>
      <c r="AV29" s="23" t="b">
        <v>0</v>
      </c>
      <c r="AW29" s="23" t="b">
        <v>0</v>
      </c>
      <c r="AX29" s="23" t="b">
        <v>0</v>
      </c>
      <c r="AY29" s="23" t="b">
        <v>0</v>
      </c>
      <c r="AZ29" s="23" t="b">
        <v>0</v>
      </c>
      <c r="BA29" s="23" t="b">
        <v>0</v>
      </c>
      <c r="BD29" s="23" t="s">
        <v>505</v>
      </c>
      <c r="BE29" s="23" t="s">
        <v>2559</v>
      </c>
      <c r="BF29" s="23" t="b">
        <v>1</v>
      </c>
      <c r="BG29" s="23">
        <v>0.98643965</v>
      </c>
      <c r="BH29" s="23" t="b">
        <v>1</v>
      </c>
      <c r="BI29" s="23" t="b">
        <v>1</v>
      </c>
      <c r="BJ29" s="23" t="b">
        <v>1</v>
      </c>
      <c r="BK29" s="23" t="b">
        <v>1</v>
      </c>
      <c r="BL29" s="23" t="b">
        <v>1</v>
      </c>
      <c r="BM29" s="23" t="b">
        <v>1</v>
      </c>
      <c r="BN29" s="23" t="b">
        <v>1</v>
      </c>
      <c r="BO29" s="23" t="b">
        <v>1</v>
      </c>
      <c r="BP29" s="23" t="b">
        <v>1</v>
      </c>
      <c r="BQ29" s="23" t="b">
        <v>1</v>
      </c>
      <c r="BR29" s="23" t="b">
        <v>1</v>
      </c>
    </row>
    <row r="30" ht="15.75" customHeight="1">
      <c r="A30" s="23" t="s">
        <v>339</v>
      </c>
      <c r="B30" s="23" t="s">
        <v>2518</v>
      </c>
      <c r="C30" s="23" t="b">
        <v>1</v>
      </c>
      <c r="D30" s="23">
        <v>0.7276157</v>
      </c>
      <c r="E30" s="23" t="b">
        <f t="shared" si="1"/>
        <v>1</v>
      </c>
      <c r="F30" s="23" t="b">
        <v>1</v>
      </c>
      <c r="G30" s="23" t="b">
        <f t="shared" si="2"/>
        <v>1</v>
      </c>
      <c r="H30" s="23" t="b">
        <v>1</v>
      </c>
      <c r="I30" s="23" t="b">
        <f t="shared" si="3"/>
        <v>1</v>
      </c>
      <c r="J30" s="23" t="b">
        <v>1</v>
      </c>
      <c r="K30" s="23" t="b">
        <f t="shared" si="4"/>
        <v>1</v>
      </c>
      <c r="L30" s="23" t="b">
        <v>1</v>
      </c>
      <c r="M30" s="23" t="b">
        <f t="shared" si="5"/>
        <v>1</v>
      </c>
      <c r="N30" s="23" t="b">
        <v>1</v>
      </c>
      <c r="O30" s="23" t="b">
        <f t="shared" si="6"/>
        <v>1</v>
      </c>
      <c r="P30" s="23" t="b">
        <v>1</v>
      </c>
      <c r="Q30" s="23" t="b">
        <f t="shared" si="7"/>
        <v>1</v>
      </c>
      <c r="R30" s="23" t="b">
        <v>1</v>
      </c>
      <c r="S30" s="23" t="b">
        <f t="shared" si="8"/>
        <v>1</v>
      </c>
      <c r="T30" s="23" t="b">
        <v>1</v>
      </c>
      <c r="U30" s="23" t="b">
        <f t="shared" si="9"/>
        <v>0</v>
      </c>
      <c r="V30" s="23" t="b">
        <v>0</v>
      </c>
      <c r="W30" s="23" t="b">
        <f t="shared" si="10"/>
        <v>0</v>
      </c>
      <c r="X30" s="23" t="b">
        <v>0</v>
      </c>
      <c r="Y30" s="23" t="b">
        <f t="shared" si="11"/>
        <v>0</v>
      </c>
      <c r="Z30" s="23" t="b">
        <v>0</v>
      </c>
      <c r="AA30" s="23" t="b">
        <f t="shared" si="12"/>
        <v>0</v>
      </c>
      <c r="AB30" s="23" t="b">
        <v>0</v>
      </c>
      <c r="AC30" s="23" t="b">
        <f t="shared" si="13"/>
        <v>0</v>
      </c>
      <c r="AD30" s="23" t="b">
        <v>0</v>
      </c>
      <c r="AL30" s="23" t="s">
        <v>1511</v>
      </c>
      <c r="AM30" s="23" t="s">
        <v>2666</v>
      </c>
      <c r="AN30" s="23" t="b">
        <v>0</v>
      </c>
      <c r="AO30" s="23">
        <v>0.1457319</v>
      </c>
      <c r="AP30" s="23" t="b">
        <v>0</v>
      </c>
      <c r="AQ30" s="23" t="b">
        <v>0</v>
      </c>
      <c r="AR30" s="23" t="b">
        <v>1</v>
      </c>
      <c r="AS30" s="23" t="b">
        <v>1</v>
      </c>
      <c r="AT30" s="23" t="b">
        <v>1</v>
      </c>
      <c r="AU30" s="23" t="b">
        <v>1</v>
      </c>
      <c r="AV30" s="23" t="b">
        <v>1</v>
      </c>
      <c r="AW30" s="23" t="b">
        <v>1</v>
      </c>
      <c r="AX30" s="23" t="b">
        <v>1</v>
      </c>
      <c r="AY30" s="23" t="b">
        <v>1</v>
      </c>
      <c r="AZ30" s="23" t="b">
        <v>1</v>
      </c>
      <c r="BA30" s="23" t="b">
        <v>1</v>
      </c>
      <c r="BD30" s="23" t="s">
        <v>513</v>
      </c>
      <c r="BE30" s="23" t="s">
        <v>2561</v>
      </c>
      <c r="BF30" s="23" t="b">
        <v>1</v>
      </c>
      <c r="BG30" s="23">
        <v>0.9834888</v>
      </c>
      <c r="BH30" s="23" t="b">
        <v>1</v>
      </c>
      <c r="BI30" s="23" t="b">
        <v>1</v>
      </c>
      <c r="BJ30" s="23" t="b">
        <v>1</v>
      </c>
      <c r="BK30" s="23" t="b">
        <v>1</v>
      </c>
      <c r="BL30" s="23" t="b">
        <v>1</v>
      </c>
      <c r="BM30" s="23" t="b">
        <v>1</v>
      </c>
      <c r="BN30" s="23" t="b">
        <v>1</v>
      </c>
      <c r="BO30" s="23" t="b">
        <v>1</v>
      </c>
      <c r="BP30" s="23" t="b">
        <v>1</v>
      </c>
      <c r="BQ30" s="23" t="b">
        <v>1</v>
      </c>
      <c r="BR30" s="23" t="b">
        <v>1</v>
      </c>
    </row>
    <row r="31" ht="15.75" customHeight="1">
      <c r="A31" s="23" t="s">
        <v>346</v>
      </c>
      <c r="B31" s="23" t="s">
        <v>2520</v>
      </c>
      <c r="C31" s="23" t="b">
        <v>1</v>
      </c>
      <c r="D31" s="23">
        <v>0.6037032</v>
      </c>
      <c r="E31" s="23" t="b">
        <f t="shared" si="1"/>
        <v>1</v>
      </c>
      <c r="F31" s="23" t="b">
        <v>1</v>
      </c>
      <c r="G31" s="23" t="b">
        <f t="shared" si="2"/>
        <v>1</v>
      </c>
      <c r="H31" s="23" t="b">
        <v>1</v>
      </c>
      <c r="I31" s="23" t="b">
        <f t="shared" si="3"/>
        <v>1</v>
      </c>
      <c r="J31" s="23" t="b">
        <v>1</v>
      </c>
      <c r="K31" s="23" t="b">
        <f t="shared" si="4"/>
        <v>1</v>
      </c>
      <c r="L31" s="23" t="b">
        <v>1</v>
      </c>
      <c r="M31" s="23" t="b">
        <f t="shared" si="5"/>
        <v>1</v>
      </c>
      <c r="N31" s="23" t="b">
        <v>1</v>
      </c>
      <c r="O31" s="23" t="b">
        <f t="shared" si="6"/>
        <v>1</v>
      </c>
      <c r="P31" s="23" t="b">
        <v>1</v>
      </c>
      <c r="Q31" s="23" t="b">
        <f t="shared" si="7"/>
        <v>0</v>
      </c>
      <c r="R31" s="23" t="b">
        <v>0</v>
      </c>
      <c r="S31" s="23" t="b">
        <f t="shared" si="8"/>
        <v>0</v>
      </c>
      <c r="T31" s="23" t="b">
        <v>0</v>
      </c>
      <c r="U31" s="23" t="b">
        <f t="shared" si="9"/>
        <v>0</v>
      </c>
      <c r="V31" s="23" t="b">
        <v>0</v>
      </c>
      <c r="W31" s="23" t="b">
        <f t="shared" si="10"/>
        <v>0</v>
      </c>
      <c r="X31" s="23" t="b">
        <v>0</v>
      </c>
      <c r="Y31" s="23" t="b">
        <f t="shared" si="11"/>
        <v>0</v>
      </c>
      <c r="Z31" s="23" t="b">
        <v>0</v>
      </c>
      <c r="AA31" s="23" t="b">
        <f t="shared" si="12"/>
        <v>0</v>
      </c>
      <c r="AB31" s="23" t="b">
        <v>0</v>
      </c>
      <c r="AC31" s="23" t="b">
        <f t="shared" si="13"/>
        <v>0</v>
      </c>
      <c r="AD31" s="23" t="b">
        <v>0</v>
      </c>
      <c r="AL31" s="23" t="s">
        <v>1633</v>
      </c>
      <c r="AM31" s="23" t="s">
        <v>2552</v>
      </c>
      <c r="AN31" s="23" t="b">
        <v>0</v>
      </c>
      <c r="AO31" s="23">
        <v>5.0726533E-4</v>
      </c>
      <c r="AP31" s="23" t="b">
        <v>1</v>
      </c>
      <c r="AQ31" s="23" t="b">
        <v>1</v>
      </c>
      <c r="AR31" s="23" t="b">
        <v>1</v>
      </c>
      <c r="AS31" s="23" t="b">
        <v>1</v>
      </c>
      <c r="AT31" s="23" t="b">
        <v>1</v>
      </c>
      <c r="AU31" s="23" t="b">
        <v>1</v>
      </c>
      <c r="AV31" s="23" t="b">
        <v>1</v>
      </c>
      <c r="AW31" s="23" t="b">
        <v>1</v>
      </c>
      <c r="AX31" s="23" t="b">
        <v>1</v>
      </c>
      <c r="AY31" s="23" t="b">
        <v>1</v>
      </c>
      <c r="AZ31" s="23" t="b">
        <v>1</v>
      </c>
      <c r="BA31" s="23" t="b">
        <v>1</v>
      </c>
      <c r="BD31" s="23" t="s">
        <v>521</v>
      </c>
      <c r="BE31" s="23" t="s">
        <v>2563</v>
      </c>
      <c r="BF31" s="23" t="b">
        <v>1</v>
      </c>
      <c r="BG31" s="23">
        <v>0.8148205</v>
      </c>
      <c r="BH31" s="23" t="b">
        <v>0</v>
      </c>
      <c r="BI31" s="23" t="b">
        <v>0</v>
      </c>
      <c r="BJ31" s="23" t="b">
        <v>0</v>
      </c>
      <c r="BK31" s="23" t="b">
        <v>1</v>
      </c>
      <c r="BL31" s="23" t="b">
        <v>1</v>
      </c>
      <c r="BM31" s="23" t="b">
        <v>1</v>
      </c>
      <c r="BN31" s="23" t="b">
        <v>1</v>
      </c>
      <c r="BO31" s="23" t="b">
        <v>1</v>
      </c>
      <c r="BP31" s="23" t="b">
        <v>1</v>
      </c>
      <c r="BQ31" s="23" t="b">
        <v>1</v>
      </c>
      <c r="BR31" s="23" t="b">
        <v>1</v>
      </c>
    </row>
    <row r="32" ht="15.75" customHeight="1">
      <c r="A32" s="23" t="s">
        <v>353</v>
      </c>
      <c r="B32" s="23" t="s">
        <v>2522</v>
      </c>
      <c r="C32" s="23" t="b">
        <v>1</v>
      </c>
      <c r="D32" s="23">
        <v>0.8479348</v>
      </c>
      <c r="E32" s="23" t="b">
        <f t="shared" si="1"/>
        <v>1</v>
      </c>
      <c r="F32" s="23" t="b">
        <v>1</v>
      </c>
      <c r="G32" s="23" t="b">
        <f t="shared" si="2"/>
        <v>1</v>
      </c>
      <c r="H32" s="23" t="b">
        <v>1</v>
      </c>
      <c r="I32" s="23" t="b">
        <f t="shared" si="3"/>
        <v>1</v>
      </c>
      <c r="J32" s="23" t="b">
        <v>1</v>
      </c>
      <c r="K32" s="23" t="b">
        <f t="shared" si="4"/>
        <v>1</v>
      </c>
      <c r="L32" s="23" t="b">
        <v>1</v>
      </c>
      <c r="M32" s="23" t="b">
        <f t="shared" si="5"/>
        <v>1</v>
      </c>
      <c r="N32" s="23" t="b">
        <v>1</v>
      </c>
      <c r="O32" s="23" t="b">
        <f t="shared" si="6"/>
        <v>1</v>
      </c>
      <c r="P32" s="23" t="b">
        <v>1</v>
      </c>
      <c r="Q32" s="23" t="b">
        <f t="shared" si="7"/>
        <v>1</v>
      </c>
      <c r="R32" s="23" t="b">
        <v>1</v>
      </c>
      <c r="S32" s="23" t="b">
        <f t="shared" si="8"/>
        <v>1</v>
      </c>
      <c r="T32" s="23" t="b">
        <v>1</v>
      </c>
      <c r="U32" s="23" t="b">
        <f t="shared" si="9"/>
        <v>1</v>
      </c>
      <c r="V32" s="23" t="b">
        <v>1</v>
      </c>
      <c r="W32" s="23" t="b">
        <f t="shared" si="10"/>
        <v>1</v>
      </c>
      <c r="X32" s="23" t="b">
        <v>1</v>
      </c>
      <c r="Y32" s="23" t="b">
        <f t="shared" si="11"/>
        <v>0</v>
      </c>
      <c r="Z32" s="23" t="b">
        <v>0</v>
      </c>
      <c r="AA32" s="23" t="b">
        <f t="shared" si="12"/>
        <v>0</v>
      </c>
      <c r="AB32" s="23" t="b">
        <v>0</v>
      </c>
      <c r="AC32" s="23" t="b">
        <f t="shared" si="13"/>
        <v>0</v>
      </c>
      <c r="AD32" s="23" t="b">
        <v>0</v>
      </c>
      <c r="AF32" s="17" t="s">
        <v>2541</v>
      </c>
      <c r="AL32" s="23" t="s">
        <v>1640</v>
      </c>
      <c r="AM32" s="23" t="s">
        <v>2673</v>
      </c>
      <c r="AN32" s="23" t="b">
        <v>0</v>
      </c>
      <c r="AO32" s="23">
        <v>0.8496579</v>
      </c>
      <c r="AP32" s="23" t="b">
        <v>0</v>
      </c>
      <c r="AQ32" s="23" t="b">
        <v>0</v>
      </c>
      <c r="AR32" s="23" t="b">
        <v>0</v>
      </c>
      <c r="AS32" s="23" t="b">
        <v>0</v>
      </c>
      <c r="AT32" s="23" t="b">
        <v>0</v>
      </c>
      <c r="AU32" s="23" t="b">
        <v>0</v>
      </c>
      <c r="AV32" s="23" t="b">
        <v>0</v>
      </c>
      <c r="AW32" s="23" t="b">
        <v>0</v>
      </c>
      <c r="AX32" s="23" t="b">
        <v>0</v>
      </c>
      <c r="AY32" s="23" t="b">
        <v>0</v>
      </c>
      <c r="AZ32" s="23" t="b">
        <v>0</v>
      </c>
      <c r="BA32" s="23" t="b">
        <v>0</v>
      </c>
      <c r="BD32" s="23" t="s">
        <v>537</v>
      </c>
      <c r="BE32" s="23" t="s">
        <v>2567</v>
      </c>
      <c r="BF32" s="23" t="b">
        <v>1</v>
      </c>
      <c r="BG32" s="23">
        <v>0.9700907</v>
      </c>
      <c r="BH32" s="23" t="b">
        <v>1</v>
      </c>
      <c r="BI32" s="23" t="b">
        <v>1</v>
      </c>
      <c r="BJ32" s="23" t="b">
        <v>1</v>
      </c>
      <c r="BK32" s="23" t="b">
        <v>1</v>
      </c>
      <c r="BL32" s="23" t="b">
        <v>1</v>
      </c>
      <c r="BM32" s="23" t="b">
        <v>1</v>
      </c>
      <c r="BN32" s="23" t="b">
        <v>1</v>
      </c>
      <c r="BO32" s="23" t="b">
        <v>1</v>
      </c>
      <c r="BP32" s="23" t="b">
        <v>1</v>
      </c>
      <c r="BQ32" s="23" t="b">
        <v>1</v>
      </c>
      <c r="BR32" s="23" t="b">
        <v>1</v>
      </c>
    </row>
    <row r="33" ht="15.75" customHeight="1">
      <c r="A33" s="23" t="s">
        <v>400</v>
      </c>
      <c r="B33" s="23" t="s">
        <v>2532</v>
      </c>
      <c r="C33" s="23" t="b">
        <v>1</v>
      </c>
      <c r="D33" s="23">
        <v>0.59038043</v>
      </c>
      <c r="E33" s="23" t="b">
        <f t="shared" si="1"/>
        <v>1</v>
      </c>
      <c r="F33" s="23" t="b">
        <v>1</v>
      </c>
      <c r="G33" s="23" t="b">
        <f t="shared" si="2"/>
        <v>1</v>
      </c>
      <c r="H33" s="23" t="b">
        <v>1</v>
      </c>
      <c r="I33" s="23" t="b">
        <f t="shared" si="3"/>
        <v>1</v>
      </c>
      <c r="J33" s="23" t="b">
        <v>1</v>
      </c>
      <c r="K33" s="23" t="b">
        <f t="shared" si="4"/>
        <v>1</v>
      </c>
      <c r="L33" s="23" t="b">
        <v>1</v>
      </c>
      <c r="M33" s="23" t="b">
        <f t="shared" si="5"/>
        <v>1</v>
      </c>
      <c r="N33" s="23" t="b">
        <v>1</v>
      </c>
      <c r="O33" s="23" t="b">
        <f t="shared" si="6"/>
        <v>0</v>
      </c>
      <c r="P33" s="23" t="b">
        <v>0</v>
      </c>
      <c r="Q33" s="23" t="b">
        <f t="shared" si="7"/>
        <v>0</v>
      </c>
      <c r="R33" s="23" t="b">
        <v>0</v>
      </c>
      <c r="S33" s="23" t="b">
        <f t="shared" si="8"/>
        <v>0</v>
      </c>
      <c r="T33" s="23" t="b">
        <v>0</v>
      </c>
      <c r="U33" s="23" t="b">
        <f t="shared" si="9"/>
        <v>0</v>
      </c>
      <c r="V33" s="23" t="b">
        <v>0</v>
      </c>
      <c r="W33" s="23" t="b">
        <f t="shared" si="10"/>
        <v>0</v>
      </c>
      <c r="X33" s="23" t="b">
        <v>0</v>
      </c>
      <c r="Y33" s="23" t="b">
        <f t="shared" si="11"/>
        <v>0</v>
      </c>
      <c r="Z33" s="23" t="b">
        <v>0</v>
      </c>
      <c r="AA33" s="23" t="b">
        <f t="shared" si="12"/>
        <v>0</v>
      </c>
      <c r="AB33" s="23" t="b">
        <v>0</v>
      </c>
      <c r="AC33" s="23" t="b">
        <f t="shared" si="13"/>
        <v>0</v>
      </c>
      <c r="AD33" s="23" t="b">
        <v>0</v>
      </c>
      <c r="AG33" s="23" t="s">
        <v>2505</v>
      </c>
      <c r="AH33" s="23" t="s">
        <v>2506</v>
      </c>
      <c r="AI33" s="23" t="s">
        <v>2507</v>
      </c>
      <c r="AJ33" s="23" t="s">
        <v>2508</v>
      </c>
      <c r="AL33" s="23" t="s">
        <v>1703</v>
      </c>
      <c r="AM33" s="23" t="s">
        <v>2679</v>
      </c>
      <c r="AN33" s="23" t="b">
        <v>0</v>
      </c>
      <c r="AO33" s="23">
        <v>0.59256685</v>
      </c>
      <c r="AP33" s="23" t="b">
        <v>0</v>
      </c>
      <c r="AQ33" s="23" t="b">
        <v>0</v>
      </c>
      <c r="AR33" s="23" t="b">
        <v>0</v>
      </c>
      <c r="AS33" s="23" t="b">
        <v>0</v>
      </c>
      <c r="AT33" s="23" t="b">
        <v>0</v>
      </c>
      <c r="AU33" s="23" t="b">
        <v>0</v>
      </c>
      <c r="AV33" s="23" t="b">
        <v>0</v>
      </c>
      <c r="AW33" s="23" t="b">
        <v>0</v>
      </c>
      <c r="AX33" s="23" t="b">
        <v>0</v>
      </c>
      <c r="AY33" s="23" t="b">
        <v>0</v>
      </c>
      <c r="AZ33" s="23" t="b">
        <v>0</v>
      </c>
      <c r="BA33" s="23" t="b">
        <v>1</v>
      </c>
      <c r="BD33" s="23" t="s">
        <v>545</v>
      </c>
      <c r="BE33" s="23" t="s">
        <v>2569</v>
      </c>
      <c r="BF33" s="23" t="b">
        <v>1</v>
      </c>
      <c r="BG33" s="23">
        <v>0.98903453</v>
      </c>
      <c r="BH33" s="23" t="b">
        <v>1</v>
      </c>
      <c r="BI33" s="23" t="b">
        <v>1</v>
      </c>
      <c r="BJ33" s="23" t="b">
        <v>1</v>
      </c>
      <c r="BK33" s="23" t="b">
        <v>1</v>
      </c>
      <c r="BL33" s="23" t="b">
        <v>1</v>
      </c>
      <c r="BM33" s="23" t="b">
        <v>1</v>
      </c>
      <c r="BN33" s="23" t="b">
        <v>1</v>
      </c>
      <c r="BO33" s="23" t="b">
        <v>1</v>
      </c>
      <c r="BP33" s="23" t="b">
        <v>1</v>
      </c>
      <c r="BQ33" s="23" t="b">
        <v>1</v>
      </c>
      <c r="BR33" s="23" t="b">
        <v>1</v>
      </c>
    </row>
    <row r="34" ht="15.75" customHeight="1">
      <c r="A34" s="23" t="s">
        <v>408</v>
      </c>
      <c r="B34" s="23" t="s">
        <v>2534</v>
      </c>
      <c r="C34" s="23" t="b">
        <v>1</v>
      </c>
      <c r="D34" s="23">
        <v>0.9820462</v>
      </c>
      <c r="E34" s="23" t="b">
        <f t="shared" si="1"/>
        <v>1</v>
      </c>
      <c r="F34" s="23" t="b">
        <v>1</v>
      </c>
      <c r="G34" s="23" t="b">
        <f t="shared" si="2"/>
        <v>1</v>
      </c>
      <c r="H34" s="23" t="b">
        <v>1</v>
      </c>
      <c r="I34" s="23" t="b">
        <f t="shared" si="3"/>
        <v>1</v>
      </c>
      <c r="J34" s="23" t="b">
        <v>1</v>
      </c>
      <c r="K34" s="23" t="b">
        <f t="shared" si="4"/>
        <v>1</v>
      </c>
      <c r="L34" s="23" t="b">
        <v>1</v>
      </c>
      <c r="M34" s="23" t="b">
        <f t="shared" si="5"/>
        <v>1</v>
      </c>
      <c r="N34" s="23" t="b">
        <v>1</v>
      </c>
      <c r="O34" s="23" t="b">
        <f t="shared" si="6"/>
        <v>1</v>
      </c>
      <c r="P34" s="23" t="b">
        <v>1</v>
      </c>
      <c r="Q34" s="23" t="b">
        <f t="shared" si="7"/>
        <v>1</v>
      </c>
      <c r="R34" s="23" t="b">
        <v>1</v>
      </c>
      <c r="S34" s="23" t="b">
        <f t="shared" si="8"/>
        <v>1</v>
      </c>
      <c r="T34" s="23" t="b">
        <v>1</v>
      </c>
      <c r="U34" s="23" t="b">
        <f t="shared" si="9"/>
        <v>1</v>
      </c>
      <c r="V34" s="23" t="b">
        <v>1</v>
      </c>
      <c r="W34" s="23" t="b">
        <f t="shared" si="10"/>
        <v>1</v>
      </c>
      <c r="X34" s="23" t="b">
        <v>1</v>
      </c>
      <c r="Y34" s="23" t="b">
        <f t="shared" si="11"/>
        <v>1</v>
      </c>
      <c r="Z34" s="23" t="b">
        <v>1</v>
      </c>
      <c r="AA34" s="23" t="b">
        <f t="shared" si="12"/>
        <v>1</v>
      </c>
      <c r="AB34" s="23" t="b">
        <v>1</v>
      </c>
      <c r="AC34" s="23" t="b">
        <f t="shared" si="13"/>
        <v>1</v>
      </c>
      <c r="AD34" s="23" t="b">
        <v>0</v>
      </c>
      <c r="AF34" s="23">
        <v>0.05</v>
      </c>
      <c r="AG34" s="23">
        <f t="shared" ref="AG34:AG45" si="16">AI34-AH34</f>
        <v>5</v>
      </c>
      <c r="AH34" s="23">
        <v>38.0</v>
      </c>
      <c r="AI34" s="23">
        <v>43.0</v>
      </c>
      <c r="AJ34" s="23">
        <f t="shared" ref="AJ34:AJ45" si="17">AG34/AI34*100</f>
        <v>11.62790698</v>
      </c>
      <c r="AL34" s="23" t="s">
        <v>1719</v>
      </c>
      <c r="AM34" s="23" t="s">
        <v>2681</v>
      </c>
      <c r="AN34" s="23" t="b">
        <v>0</v>
      </c>
      <c r="AO34" s="23">
        <v>0.0334554</v>
      </c>
      <c r="AP34" s="23" t="b">
        <v>1</v>
      </c>
      <c r="AQ34" s="23" t="b">
        <v>1</v>
      </c>
      <c r="AR34" s="23" t="b">
        <v>1</v>
      </c>
      <c r="AS34" s="23" t="b">
        <v>1</v>
      </c>
      <c r="AT34" s="23" t="b">
        <v>1</v>
      </c>
      <c r="AU34" s="23" t="b">
        <v>1</v>
      </c>
      <c r="AV34" s="23" t="b">
        <v>1</v>
      </c>
      <c r="AW34" s="23" t="b">
        <v>1</v>
      </c>
      <c r="AX34" s="23" t="b">
        <v>1</v>
      </c>
      <c r="AY34" s="23" t="b">
        <v>1</v>
      </c>
      <c r="AZ34" s="23" t="b">
        <v>1</v>
      </c>
      <c r="BA34" s="23" t="b">
        <v>1</v>
      </c>
      <c r="BD34" s="23" t="s">
        <v>562</v>
      </c>
      <c r="BE34" s="23" t="s">
        <v>2573</v>
      </c>
      <c r="BF34" s="23" t="b">
        <v>1</v>
      </c>
      <c r="BG34" s="23">
        <v>0.9501343</v>
      </c>
      <c r="BH34" s="23" t="b">
        <v>1</v>
      </c>
      <c r="BI34" s="23" t="b">
        <v>1</v>
      </c>
      <c r="BJ34" s="23" t="b">
        <v>1</v>
      </c>
      <c r="BK34" s="23" t="b">
        <v>1</v>
      </c>
      <c r="BL34" s="23" t="b">
        <v>1</v>
      </c>
      <c r="BM34" s="23" t="b">
        <v>1</v>
      </c>
      <c r="BN34" s="23" t="b">
        <v>1</v>
      </c>
      <c r="BO34" s="23" t="b">
        <v>1</v>
      </c>
      <c r="BP34" s="23" t="b">
        <v>1</v>
      </c>
      <c r="BQ34" s="23" t="b">
        <v>1</v>
      </c>
      <c r="BR34" s="23" t="b">
        <v>1</v>
      </c>
    </row>
    <row r="35" ht="15.75" customHeight="1">
      <c r="A35" s="23" t="s">
        <v>424</v>
      </c>
      <c r="B35" s="23" t="s">
        <v>2538</v>
      </c>
      <c r="C35" s="23" t="b">
        <v>1</v>
      </c>
      <c r="D35" s="23">
        <v>0.03538534</v>
      </c>
      <c r="E35" s="23" t="b">
        <f t="shared" si="1"/>
        <v>0</v>
      </c>
      <c r="F35" s="23" t="b">
        <v>0</v>
      </c>
      <c r="G35" s="23" t="b">
        <f t="shared" si="2"/>
        <v>0</v>
      </c>
      <c r="H35" s="23" t="b">
        <v>0</v>
      </c>
      <c r="I35" s="23" t="b">
        <f t="shared" si="3"/>
        <v>0</v>
      </c>
      <c r="J35" s="23" t="b">
        <v>0</v>
      </c>
      <c r="K35" s="23" t="b">
        <f t="shared" si="4"/>
        <v>0</v>
      </c>
      <c r="L35" s="23" t="b">
        <v>0</v>
      </c>
      <c r="M35" s="23" t="b">
        <f t="shared" si="5"/>
        <v>0</v>
      </c>
      <c r="N35" s="23" t="b">
        <v>0</v>
      </c>
      <c r="O35" s="23" t="b">
        <f t="shared" si="6"/>
        <v>0</v>
      </c>
      <c r="P35" s="23" t="b">
        <v>0</v>
      </c>
      <c r="Q35" s="23" t="b">
        <f t="shared" si="7"/>
        <v>0</v>
      </c>
      <c r="R35" s="23" t="b">
        <v>0</v>
      </c>
      <c r="S35" s="23" t="b">
        <f t="shared" si="8"/>
        <v>0</v>
      </c>
      <c r="T35" s="23" t="b">
        <v>0</v>
      </c>
      <c r="U35" s="23" t="b">
        <f t="shared" si="9"/>
        <v>0</v>
      </c>
      <c r="V35" s="23" t="b">
        <v>0</v>
      </c>
      <c r="W35" s="23" t="b">
        <f t="shared" si="10"/>
        <v>0</v>
      </c>
      <c r="X35" s="23" t="b">
        <v>0</v>
      </c>
      <c r="Y35" s="23" t="b">
        <f t="shared" si="11"/>
        <v>0</v>
      </c>
      <c r="Z35" s="23" t="b">
        <v>0</v>
      </c>
      <c r="AA35" s="23" t="b">
        <f t="shared" si="12"/>
        <v>0</v>
      </c>
      <c r="AB35" s="23" t="b">
        <v>0</v>
      </c>
      <c r="AC35" s="23" t="b">
        <f t="shared" si="13"/>
        <v>0</v>
      </c>
      <c r="AD35" s="23" t="b">
        <v>0</v>
      </c>
      <c r="AF35" s="23">
        <v>0.1</v>
      </c>
      <c r="AG35" s="23">
        <f t="shared" si="16"/>
        <v>9</v>
      </c>
      <c r="AH35" s="23">
        <v>34.0</v>
      </c>
      <c r="AI35" s="23">
        <v>43.0</v>
      </c>
      <c r="AJ35" s="23">
        <f t="shared" si="17"/>
        <v>20.93023256</v>
      </c>
      <c r="AL35" s="23" t="s">
        <v>1735</v>
      </c>
      <c r="AM35" s="23" t="s">
        <v>2683</v>
      </c>
      <c r="AN35" s="23" t="b">
        <v>0</v>
      </c>
      <c r="AO35" s="23">
        <v>0.9561059</v>
      </c>
      <c r="AP35" s="23" t="b">
        <v>0</v>
      </c>
      <c r="AQ35" s="23" t="b">
        <v>0</v>
      </c>
      <c r="AR35" s="23" t="b">
        <v>0</v>
      </c>
      <c r="AS35" s="23" t="b">
        <v>0</v>
      </c>
      <c r="AT35" s="23" t="b">
        <v>0</v>
      </c>
      <c r="AU35" s="23" t="b">
        <v>0</v>
      </c>
      <c r="AV35" s="23" t="b">
        <v>0</v>
      </c>
      <c r="AW35" s="23" t="b">
        <v>0</v>
      </c>
      <c r="AX35" s="23" t="b">
        <v>0</v>
      </c>
      <c r="AY35" s="23" t="b">
        <v>0</v>
      </c>
      <c r="AZ35" s="23" t="b">
        <v>0</v>
      </c>
      <c r="BA35" s="23" t="b">
        <v>0</v>
      </c>
      <c r="BD35" s="23" t="s">
        <v>569</v>
      </c>
      <c r="BE35" s="23" t="s">
        <v>2575</v>
      </c>
      <c r="BF35" s="23" t="b">
        <v>1</v>
      </c>
      <c r="BG35" s="23">
        <v>0.9960855</v>
      </c>
      <c r="BH35" s="23" t="b">
        <v>1</v>
      </c>
      <c r="BI35" s="23" t="b">
        <v>1</v>
      </c>
      <c r="BJ35" s="23" t="b">
        <v>1</v>
      </c>
      <c r="BK35" s="23" t="b">
        <v>1</v>
      </c>
      <c r="BL35" s="23" t="b">
        <v>1</v>
      </c>
      <c r="BM35" s="23" t="b">
        <v>1</v>
      </c>
      <c r="BN35" s="23" t="b">
        <v>1</v>
      </c>
      <c r="BO35" s="23" t="b">
        <v>1</v>
      </c>
      <c r="BP35" s="23" t="b">
        <v>1</v>
      </c>
      <c r="BQ35" s="23" t="b">
        <v>1</v>
      </c>
      <c r="BR35" s="23" t="b">
        <v>1</v>
      </c>
    </row>
    <row r="36" ht="15.75" customHeight="1">
      <c r="A36" s="23" t="s">
        <v>433</v>
      </c>
      <c r="B36" s="23" t="s">
        <v>2540</v>
      </c>
      <c r="C36" s="23" t="b">
        <v>1</v>
      </c>
      <c r="D36" s="23">
        <v>0.68579006</v>
      </c>
      <c r="E36" s="23" t="b">
        <f t="shared" si="1"/>
        <v>1</v>
      </c>
      <c r="F36" s="23" t="b">
        <v>1</v>
      </c>
      <c r="G36" s="23" t="b">
        <f t="shared" si="2"/>
        <v>1</v>
      </c>
      <c r="H36" s="23" t="b">
        <v>1</v>
      </c>
      <c r="I36" s="23" t="b">
        <f t="shared" si="3"/>
        <v>1</v>
      </c>
      <c r="J36" s="23" t="b">
        <v>1</v>
      </c>
      <c r="K36" s="23" t="b">
        <f t="shared" si="4"/>
        <v>1</v>
      </c>
      <c r="L36" s="23" t="b">
        <v>1</v>
      </c>
      <c r="M36" s="23" t="b">
        <f t="shared" si="5"/>
        <v>1</v>
      </c>
      <c r="N36" s="23" t="b">
        <v>1</v>
      </c>
      <c r="O36" s="23" t="b">
        <f t="shared" si="6"/>
        <v>1</v>
      </c>
      <c r="P36" s="23" t="b">
        <v>1</v>
      </c>
      <c r="Q36" s="23" t="b">
        <f t="shared" si="7"/>
        <v>1</v>
      </c>
      <c r="R36" s="23" t="b">
        <v>1</v>
      </c>
      <c r="S36" s="23" t="b">
        <f t="shared" si="8"/>
        <v>0</v>
      </c>
      <c r="T36" s="23" t="b">
        <v>0</v>
      </c>
      <c r="U36" s="23" t="b">
        <f t="shared" si="9"/>
        <v>0</v>
      </c>
      <c r="V36" s="23" t="b">
        <v>0</v>
      </c>
      <c r="W36" s="23" t="b">
        <f t="shared" si="10"/>
        <v>0</v>
      </c>
      <c r="X36" s="23" t="b">
        <v>0</v>
      </c>
      <c r="Y36" s="23" t="b">
        <f t="shared" si="11"/>
        <v>0</v>
      </c>
      <c r="Z36" s="23" t="b">
        <v>0</v>
      </c>
      <c r="AA36" s="23" t="b">
        <f t="shared" si="12"/>
        <v>0</v>
      </c>
      <c r="AB36" s="23" t="b">
        <v>0</v>
      </c>
      <c r="AC36" s="23" t="b">
        <f t="shared" si="13"/>
        <v>0</v>
      </c>
      <c r="AD36" s="23" t="b">
        <v>0</v>
      </c>
      <c r="AF36" s="23">
        <v>0.15</v>
      </c>
      <c r="AG36" s="23">
        <f t="shared" si="16"/>
        <v>11</v>
      </c>
      <c r="AH36" s="23">
        <v>32.0</v>
      </c>
      <c r="AI36" s="23">
        <v>43.0</v>
      </c>
      <c r="AJ36" s="23">
        <f t="shared" si="17"/>
        <v>25.58139535</v>
      </c>
      <c r="AL36" s="23" t="s">
        <v>1978</v>
      </c>
      <c r="AM36" s="23" t="s">
        <v>2564</v>
      </c>
      <c r="AN36" s="23" t="b">
        <v>0</v>
      </c>
      <c r="AO36" s="23">
        <v>0.16082618</v>
      </c>
      <c r="AP36" s="23" t="b">
        <v>0</v>
      </c>
      <c r="AQ36" s="23" t="b">
        <v>0</v>
      </c>
      <c r="AR36" s="23" t="b">
        <v>0</v>
      </c>
      <c r="AS36" s="23" t="b">
        <v>1</v>
      </c>
      <c r="AT36" s="23" t="b">
        <v>1</v>
      </c>
      <c r="AU36" s="23" t="b">
        <v>1</v>
      </c>
      <c r="AV36" s="23" t="b">
        <v>1</v>
      </c>
      <c r="AW36" s="23" t="b">
        <v>1</v>
      </c>
      <c r="AX36" s="23" t="b">
        <v>1</v>
      </c>
      <c r="AY36" s="23" t="b">
        <v>1</v>
      </c>
      <c r="AZ36" s="23" t="b">
        <v>1</v>
      </c>
      <c r="BA36" s="23" t="b">
        <v>1</v>
      </c>
      <c r="BD36" s="23" t="s">
        <v>575</v>
      </c>
      <c r="BE36" s="23" t="s">
        <v>2578</v>
      </c>
      <c r="BF36" s="23" t="b">
        <v>1</v>
      </c>
      <c r="BG36" s="23">
        <v>0.7751339</v>
      </c>
      <c r="BH36" s="23" t="b">
        <v>0</v>
      </c>
      <c r="BI36" s="23" t="b">
        <v>0</v>
      </c>
      <c r="BJ36" s="23" t="b">
        <v>0</v>
      </c>
      <c r="BK36" s="23" t="b">
        <v>0</v>
      </c>
      <c r="BL36" s="23" t="b">
        <v>1</v>
      </c>
      <c r="BM36" s="23" t="b">
        <v>1</v>
      </c>
      <c r="BN36" s="23" t="b">
        <v>1</v>
      </c>
      <c r="BO36" s="23" t="b">
        <v>1</v>
      </c>
      <c r="BP36" s="23" t="b">
        <v>1</v>
      </c>
      <c r="BQ36" s="23" t="b">
        <v>1</v>
      </c>
      <c r="BR36" s="23" t="b">
        <v>1</v>
      </c>
    </row>
    <row r="37" ht="15.75" customHeight="1">
      <c r="A37" s="23" t="s">
        <v>439</v>
      </c>
      <c r="B37" s="23" t="s">
        <v>2543</v>
      </c>
      <c r="C37" s="23" t="b">
        <v>1</v>
      </c>
      <c r="D37" s="23">
        <v>0.95060843</v>
      </c>
      <c r="E37" s="23" t="b">
        <f t="shared" si="1"/>
        <v>1</v>
      </c>
      <c r="F37" s="23" t="b">
        <v>1</v>
      </c>
      <c r="G37" s="23" t="b">
        <f t="shared" si="2"/>
        <v>1</v>
      </c>
      <c r="H37" s="23" t="b">
        <v>1</v>
      </c>
      <c r="I37" s="23" t="b">
        <f t="shared" si="3"/>
        <v>1</v>
      </c>
      <c r="J37" s="23" t="b">
        <v>1</v>
      </c>
      <c r="K37" s="23" t="b">
        <f t="shared" si="4"/>
        <v>1</v>
      </c>
      <c r="L37" s="23" t="b">
        <v>1</v>
      </c>
      <c r="M37" s="23" t="b">
        <f t="shared" si="5"/>
        <v>1</v>
      </c>
      <c r="N37" s="23" t="b">
        <v>1</v>
      </c>
      <c r="O37" s="23" t="b">
        <f t="shared" si="6"/>
        <v>1</v>
      </c>
      <c r="P37" s="23" t="b">
        <v>1</v>
      </c>
      <c r="Q37" s="23" t="b">
        <f t="shared" si="7"/>
        <v>1</v>
      </c>
      <c r="R37" s="23" t="b">
        <v>1</v>
      </c>
      <c r="S37" s="23" t="b">
        <f t="shared" si="8"/>
        <v>1</v>
      </c>
      <c r="T37" s="23" t="b">
        <v>1</v>
      </c>
      <c r="U37" s="23" t="b">
        <f t="shared" si="9"/>
        <v>1</v>
      </c>
      <c r="V37" s="23" t="b">
        <v>1</v>
      </c>
      <c r="W37" s="23" t="b">
        <f t="shared" si="10"/>
        <v>1</v>
      </c>
      <c r="X37" s="23" t="b">
        <v>1</v>
      </c>
      <c r="Y37" s="23" t="b">
        <f t="shared" si="11"/>
        <v>1</v>
      </c>
      <c r="Z37" s="23" t="b">
        <v>1</v>
      </c>
      <c r="AA37" s="23" t="b">
        <f t="shared" si="12"/>
        <v>1</v>
      </c>
      <c r="AB37" s="23" t="b">
        <v>1</v>
      </c>
      <c r="AC37" s="23" t="b">
        <f t="shared" si="13"/>
        <v>1</v>
      </c>
      <c r="AD37" s="23" t="b">
        <v>0</v>
      </c>
      <c r="AF37" s="23">
        <v>0.2</v>
      </c>
      <c r="AG37" s="23">
        <f t="shared" si="16"/>
        <v>13</v>
      </c>
      <c r="AH37" s="23">
        <v>30.0</v>
      </c>
      <c r="AI37" s="23">
        <v>43.0</v>
      </c>
      <c r="AJ37" s="23">
        <f t="shared" si="17"/>
        <v>30.23255814</v>
      </c>
      <c r="AL37" s="23" t="s">
        <v>2143</v>
      </c>
      <c r="AM37" s="23" t="s">
        <v>2572</v>
      </c>
      <c r="AN37" s="23" t="b">
        <v>0</v>
      </c>
      <c r="AO37" s="23">
        <v>0.71215504</v>
      </c>
      <c r="AP37" s="23" t="b">
        <v>0</v>
      </c>
      <c r="AQ37" s="23" t="b">
        <v>0</v>
      </c>
      <c r="AR37" s="23" t="b">
        <v>0</v>
      </c>
      <c r="AS37" s="23" t="b">
        <v>0</v>
      </c>
      <c r="AT37" s="23" t="b">
        <v>0</v>
      </c>
      <c r="AU37" s="23" t="b">
        <v>0</v>
      </c>
      <c r="AV37" s="23" t="b">
        <v>0</v>
      </c>
      <c r="AW37" s="23" t="b">
        <v>0</v>
      </c>
      <c r="AX37" s="23" t="b">
        <v>0</v>
      </c>
      <c r="AY37" s="23" t="b">
        <v>0</v>
      </c>
      <c r="AZ37" s="23" t="b">
        <v>0</v>
      </c>
      <c r="BA37" s="23" t="b">
        <v>0</v>
      </c>
      <c r="BD37" s="23" t="s">
        <v>580</v>
      </c>
      <c r="BE37" s="23" t="s">
        <v>2580</v>
      </c>
      <c r="BF37" s="23" t="b">
        <v>1</v>
      </c>
      <c r="BG37" s="23">
        <v>0.90354645</v>
      </c>
      <c r="BH37" s="23" t="b">
        <v>0</v>
      </c>
      <c r="BI37" s="23" t="b">
        <v>1</v>
      </c>
      <c r="BJ37" s="23" t="b">
        <v>1</v>
      </c>
      <c r="BK37" s="23" t="b">
        <v>1</v>
      </c>
      <c r="BL37" s="23" t="b">
        <v>1</v>
      </c>
      <c r="BM37" s="23" t="b">
        <v>1</v>
      </c>
      <c r="BN37" s="23" t="b">
        <v>1</v>
      </c>
      <c r="BO37" s="23" t="b">
        <v>1</v>
      </c>
      <c r="BP37" s="23" t="b">
        <v>1</v>
      </c>
      <c r="BQ37" s="23" t="b">
        <v>1</v>
      </c>
      <c r="BR37" s="23" t="b">
        <v>1</v>
      </c>
    </row>
    <row r="38" ht="15.75" customHeight="1">
      <c r="A38" s="23" t="s">
        <v>446</v>
      </c>
      <c r="B38" s="23" t="s">
        <v>2519</v>
      </c>
      <c r="C38" s="23" t="b">
        <v>1</v>
      </c>
      <c r="D38" s="23">
        <v>0.9814291</v>
      </c>
      <c r="E38" s="23" t="b">
        <f t="shared" si="1"/>
        <v>1</v>
      </c>
      <c r="F38" s="23" t="b">
        <v>1</v>
      </c>
      <c r="G38" s="23" t="b">
        <f t="shared" si="2"/>
        <v>1</v>
      </c>
      <c r="H38" s="23" t="b">
        <v>1</v>
      </c>
      <c r="I38" s="23" t="b">
        <f t="shared" si="3"/>
        <v>1</v>
      </c>
      <c r="J38" s="23" t="b">
        <v>1</v>
      </c>
      <c r="K38" s="23" t="b">
        <f t="shared" si="4"/>
        <v>1</v>
      </c>
      <c r="L38" s="23" t="b">
        <v>1</v>
      </c>
      <c r="M38" s="23" t="b">
        <f t="shared" si="5"/>
        <v>1</v>
      </c>
      <c r="N38" s="23" t="b">
        <v>1</v>
      </c>
      <c r="O38" s="23" t="b">
        <f t="shared" si="6"/>
        <v>1</v>
      </c>
      <c r="P38" s="23" t="b">
        <v>1</v>
      </c>
      <c r="Q38" s="23" t="b">
        <f t="shared" si="7"/>
        <v>1</v>
      </c>
      <c r="R38" s="23" t="b">
        <v>1</v>
      </c>
      <c r="S38" s="23" t="b">
        <f t="shared" si="8"/>
        <v>1</v>
      </c>
      <c r="T38" s="23" t="b">
        <v>1</v>
      </c>
      <c r="U38" s="23" t="b">
        <f t="shared" si="9"/>
        <v>1</v>
      </c>
      <c r="V38" s="23" t="b">
        <v>1</v>
      </c>
      <c r="W38" s="23" t="b">
        <f t="shared" si="10"/>
        <v>1</v>
      </c>
      <c r="X38" s="23" t="b">
        <v>1</v>
      </c>
      <c r="Y38" s="23" t="b">
        <f t="shared" si="11"/>
        <v>1</v>
      </c>
      <c r="Z38" s="23" t="b">
        <v>1</v>
      </c>
      <c r="AA38" s="23" t="b">
        <f t="shared" si="12"/>
        <v>1</v>
      </c>
      <c r="AB38" s="23" t="b">
        <v>1</v>
      </c>
      <c r="AC38" s="23" t="b">
        <f t="shared" si="13"/>
        <v>1</v>
      </c>
      <c r="AD38" s="23" t="b">
        <v>0</v>
      </c>
      <c r="AF38" s="23">
        <v>0.25</v>
      </c>
      <c r="AG38" s="23">
        <f t="shared" si="16"/>
        <v>16</v>
      </c>
      <c r="AH38" s="23">
        <v>27.0</v>
      </c>
      <c r="AI38" s="23">
        <v>43.0</v>
      </c>
      <c r="AJ38" s="23">
        <f t="shared" si="17"/>
        <v>37.20930233</v>
      </c>
      <c r="AL38" s="23" t="s">
        <v>2221</v>
      </c>
      <c r="AM38" s="23" t="s">
        <v>2577</v>
      </c>
      <c r="AN38" s="23" t="b">
        <v>0</v>
      </c>
      <c r="AO38" s="23">
        <v>0.91361487</v>
      </c>
      <c r="AP38" s="23" t="b">
        <v>0</v>
      </c>
      <c r="AQ38" s="23" t="b">
        <v>0</v>
      </c>
      <c r="AR38" s="23" t="b">
        <v>0</v>
      </c>
      <c r="AS38" s="23" t="b">
        <v>0</v>
      </c>
      <c r="AT38" s="23" t="b">
        <v>0</v>
      </c>
      <c r="AU38" s="23" t="b">
        <v>0</v>
      </c>
      <c r="AV38" s="23" t="b">
        <v>0</v>
      </c>
      <c r="AW38" s="23" t="b">
        <v>0</v>
      </c>
      <c r="AX38" s="23" t="b">
        <v>0</v>
      </c>
      <c r="AY38" s="23" t="b">
        <v>0</v>
      </c>
      <c r="AZ38" s="23" t="b">
        <v>0</v>
      </c>
      <c r="BA38" s="23" t="b">
        <v>0</v>
      </c>
      <c r="BD38" s="23" t="s">
        <v>585</v>
      </c>
      <c r="BE38" s="23" t="s">
        <v>2582</v>
      </c>
      <c r="BF38" s="23" t="b">
        <v>1</v>
      </c>
      <c r="BG38" s="23">
        <v>0.62133634</v>
      </c>
      <c r="BH38" s="23" t="b">
        <v>0</v>
      </c>
      <c r="BI38" s="23" t="b">
        <v>0</v>
      </c>
      <c r="BJ38" s="23" t="b">
        <v>0</v>
      </c>
      <c r="BK38" s="23" t="b">
        <v>0</v>
      </c>
      <c r="BL38" s="23" t="b">
        <v>0</v>
      </c>
      <c r="BM38" s="23" t="b">
        <v>0</v>
      </c>
      <c r="BN38" s="23" t="b">
        <v>0</v>
      </c>
      <c r="BO38" s="23" t="b">
        <v>1</v>
      </c>
      <c r="BP38" s="23" t="b">
        <v>1</v>
      </c>
      <c r="BQ38" s="23" t="b">
        <v>1</v>
      </c>
      <c r="BR38" s="23" t="b">
        <v>1</v>
      </c>
    </row>
    <row r="39" ht="15.75" customHeight="1">
      <c r="A39" s="23" t="s">
        <v>454</v>
      </c>
      <c r="B39" s="23" t="s">
        <v>2545</v>
      </c>
      <c r="C39" s="23" t="b">
        <v>1</v>
      </c>
      <c r="D39" s="23">
        <v>0.58198667</v>
      </c>
      <c r="E39" s="23" t="b">
        <f t="shared" si="1"/>
        <v>1</v>
      </c>
      <c r="F39" s="23" t="b">
        <v>1</v>
      </c>
      <c r="G39" s="23" t="b">
        <f t="shared" si="2"/>
        <v>1</v>
      </c>
      <c r="H39" s="23" t="b">
        <v>1</v>
      </c>
      <c r="I39" s="23" t="b">
        <f t="shared" si="3"/>
        <v>1</v>
      </c>
      <c r="J39" s="23" t="b">
        <v>1</v>
      </c>
      <c r="K39" s="23" t="b">
        <f t="shared" si="4"/>
        <v>1</v>
      </c>
      <c r="L39" s="23" t="b">
        <v>1</v>
      </c>
      <c r="M39" s="23" t="b">
        <f t="shared" si="5"/>
        <v>1</v>
      </c>
      <c r="N39" s="23" t="b">
        <v>1</v>
      </c>
      <c r="O39" s="23" t="b">
        <f t="shared" si="6"/>
        <v>0</v>
      </c>
      <c r="P39" s="23" t="b">
        <v>0</v>
      </c>
      <c r="Q39" s="23" t="b">
        <f t="shared" si="7"/>
        <v>0</v>
      </c>
      <c r="R39" s="23" t="b">
        <v>0</v>
      </c>
      <c r="S39" s="23" t="b">
        <f t="shared" si="8"/>
        <v>0</v>
      </c>
      <c r="T39" s="23" t="b">
        <v>0</v>
      </c>
      <c r="U39" s="23" t="b">
        <f t="shared" si="9"/>
        <v>0</v>
      </c>
      <c r="V39" s="23" t="b">
        <v>0</v>
      </c>
      <c r="W39" s="23" t="b">
        <f t="shared" si="10"/>
        <v>0</v>
      </c>
      <c r="X39" s="23" t="b">
        <v>0</v>
      </c>
      <c r="Y39" s="23" t="b">
        <f t="shared" si="11"/>
        <v>0</v>
      </c>
      <c r="Z39" s="23" t="b">
        <v>0</v>
      </c>
      <c r="AA39" s="23" t="b">
        <f t="shared" si="12"/>
        <v>0</v>
      </c>
      <c r="AB39" s="23" t="b">
        <v>0</v>
      </c>
      <c r="AC39" s="23" t="b">
        <f t="shared" si="13"/>
        <v>0</v>
      </c>
      <c r="AD39" s="23" t="b">
        <v>0</v>
      </c>
      <c r="AF39" s="23">
        <v>0.3</v>
      </c>
      <c r="AG39" s="23">
        <f t="shared" si="16"/>
        <v>18</v>
      </c>
      <c r="AH39" s="23">
        <v>25.0</v>
      </c>
      <c r="AI39" s="23">
        <v>43.0</v>
      </c>
      <c r="AJ39" s="23">
        <f t="shared" si="17"/>
        <v>41.86046512</v>
      </c>
      <c r="AL39" s="23" t="s">
        <v>2304</v>
      </c>
      <c r="AM39" s="23" t="s">
        <v>2712</v>
      </c>
      <c r="AN39" s="23" t="b">
        <v>0</v>
      </c>
      <c r="AO39" s="23">
        <v>0.092411906</v>
      </c>
      <c r="AP39" s="23" t="b">
        <v>0</v>
      </c>
      <c r="AQ39" s="23" t="b">
        <v>1</v>
      </c>
      <c r="AR39" s="23" t="b">
        <v>1</v>
      </c>
      <c r="AS39" s="23" t="b">
        <v>1</v>
      </c>
      <c r="AT39" s="23" t="b">
        <v>1</v>
      </c>
      <c r="AU39" s="23" t="b">
        <v>1</v>
      </c>
      <c r="AV39" s="23" t="b">
        <v>1</v>
      </c>
      <c r="AW39" s="23" t="b">
        <v>1</v>
      </c>
      <c r="AX39" s="23" t="b">
        <v>1</v>
      </c>
      <c r="AY39" s="23" t="b">
        <v>1</v>
      </c>
      <c r="AZ39" s="23" t="b">
        <v>1</v>
      </c>
      <c r="BA39" s="23" t="b">
        <v>1</v>
      </c>
      <c r="BD39" s="23" t="s">
        <v>591</v>
      </c>
      <c r="BE39" s="23" t="s">
        <v>2584</v>
      </c>
      <c r="BF39" s="23" t="b">
        <v>1</v>
      </c>
      <c r="BG39" s="23">
        <v>0.9648826</v>
      </c>
      <c r="BH39" s="23" t="b">
        <v>1</v>
      </c>
      <c r="BI39" s="23" t="b">
        <v>1</v>
      </c>
      <c r="BJ39" s="23" t="b">
        <v>1</v>
      </c>
      <c r="BK39" s="23" t="b">
        <v>1</v>
      </c>
      <c r="BL39" s="23" t="b">
        <v>1</v>
      </c>
      <c r="BM39" s="23" t="b">
        <v>1</v>
      </c>
      <c r="BN39" s="23" t="b">
        <v>1</v>
      </c>
      <c r="BO39" s="23" t="b">
        <v>1</v>
      </c>
      <c r="BP39" s="23" t="b">
        <v>1</v>
      </c>
      <c r="BQ39" s="23" t="b">
        <v>1</v>
      </c>
      <c r="BR39" s="23" t="b">
        <v>1</v>
      </c>
    </row>
    <row r="40" ht="15.75" customHeight="1">
      <c r="A40" s="23" t="s">
        <v>460</v>
      </c>
      <c r="B40" s="23" t="s">
        <v>2547</v>
      </c>
      <c r="C40" s="23" t="b">
        <v>1</v>
      </c>
      <c r="D40" s="23">
        <v>0.48688883</v>
      </c>
      <c r="E40" s="23" t="b">
        <f t="shared" si="1"/>
        <v>1</v>
      </c>
      <c r="F40" s="23" t="b">
        <v>1</v>
      </c>
      <c r="G40" s="23" t="b">
        <f t="shared" si="2"/>
        <v>1</v>
      </c>
      <c r="H40" s="23" t="b">
        <v>1</v>
      </c>
      <c r="I40" s="23" t="b">
        <f t="shared" si="3"/>
        <v>1</v>
      </c>
      <c r="J40" s="23" t="b">
        <v>1</v>
      </c>
      <c r="K40" s="23" t="b">
        <f t="shared" si="4"/>
        <v>0</v>
      </c>
      <c r="L40" s="23" t="b">
        <v>0</v>
      </c>
      <c r="M40" s="23" t="b">
        <f t="shared" si="5"/>
        <v>0</v>
      </c>
      <c r="N40" s="23" t="b">
        <v>0</v>
      </c>
      <c r="O40" s="23" t="b">
        <f t="shared" si="6"/>
        <v>0</v>
      </c>
      <c r="P40" s="23" t="b">
        <v>0</v>
      </c>
      <c r="Q40" s="23" t="b">
        <f t="shared" si="7"/>
        <v>0</v>
      </c>
      <c r="R40" s="23" t="b">
        <v>0</v>
      </c>
      <c r="S40" s="23" t="b">
        <f t="shared" si="8"/>
        <v>0</v>
      </c>
      <c r="T40" s="23" t="b">
        <v>0</v>
      </c>
      <c r="U40" s="23" t="b">
        <f t="shared" si="9"/>
        <v>0</v>
      </c>
      <c r="V40" s="23" t="b">
        <v>0</v>
      </c>
      <c r="W40" s="23" t="b">
        <f t="shared" si="10"/>
        <v>0</v>
      </c>
      <c r="X40" s="23" t="b">
        <v>0</v>
      </c>
      <c r="Y40" s="23" t="b">
        <f t="shared" si="11"/>
        <v>0</v>
      </c>
      <c r="Z40" s="23" t="b">
        <v>0</v>
      </c>
      <c r="AA40" s="23" t="b">
        <f t="shared" si="12"/>
        <v>0</v>
      </c>
      <c r="AB40" s="23" t="b">
        <v>0</v>
      </c>
      <c r="AC40" s="23" t="b">
        <f t="shared" si="13"/>
        <v>0</v>
      </c>
      <c r="AD40" s="23" t="b">
        <v>0</v>
      </c>
      <c r="AF40" s="23">
        <v>0.35</v>
      </c>
      <c r="AG40" s="23">
        <f t="shared" si="16"/>
        <v>19</v>
      </c>
      <c r="AH40" s="23">
        <v>24.0</v>
      </c>
      <c r="AI40" s="23">
        <v>43.0</v>
      </c>
      <c r="AJ40" s="23">
        <f t="shared" si="17"/>
        <v>44.18604651</v>
      </c>
      <c r="AL40" s="23" t="s">
        <v>2312</v>
      </c>
      <c r="AM40" s="23" t="s">
        <v>2713</v>
      </c>
      <c r="AN40" s="23" t="b">
        <v>0</v>
      </c>
      <c r="AO40" s="23">
        <v>0.97741985</v>
      </c>
      <c r="AP40" s="23" t="b">
        <v>0</v>
      </c>
      <c r="AQ40" s="23" t="b">
        <v>0</v>
      </c>
      <c r="AR40" s="23" t="b">
        <v>0</v>
      </c>
      <c r="AS40" s="23" t="b">
        <v>0</v>
      </c>
      <c r="AT40" s="23" t="b">
        <v>0</v>
      </c>
      <c r="AU40" s="23" t="b">
        <v>0</v>
      </c>
      <c r="AV40" s="23" t="b">
        <v>0</v>
      </c>
      <c r="AW40" s="23" t="b">
        <v>0</v>
      </c>
      <c r="AX40" s="23" t="b">
        <v>0</v>
      </c>
      <c r="AY40" s="23" t="b">
        <v>0</v>
      </c>
      <c r="AZ40" s="23" t="b">
        <v>0</v>
      </c>
      <c r="BA40" s="23" t="b">
        <v>0</v>
      </c>
      <c r="BD40" s="23" t="s">
        <v>599</v>
      </c>
      <c r="BE40" s="23" t="s">
        <v>2586</v>
      </c>
      <c r="BF40" s="23" t="b">
        <v>1</v>
      </c>
      <c r="BG40" s="23">
        <v>0.97529227</v>
      </c>
      <c r="BH40" s="23" t="b">
        <v>1</v>
      </c>
      <c r="BI40" s="23" t="b">
        <v>1</v>
      </c>
      <c r="BJ40" s="23" t="b">
        <v>1</v>
      </c>
      <c r="BK40" s="23" t="b">
        <v>1</v>
      </c>
      <c r="BL40" s="23" t="b">
        <v>1</v>
      </c>
      <c r="BM40" s="23" t="b">
        <v>1</v>
      </c>
      <c r="BN40" s="23" t="b">
        <v>1</v>
      </c>
      <c r="BO40" s="23" t="b">
        <v>1</v>
      </c>
      <c r="BP40" s="23" t="b">
        <v>1</v>
      </c>
      <c r="BQ40" s="23" t="b">
        <v>1</v>
      </c>
      <c r="BR40" s="23" t="b">
        <v>1</v>
      </c>
    </row>
    <row r="41" ht="15.75" customHeight="1">
      <c r="A41" s="23" t="s">
        <v>467</v>
      </c>
      <c r="B41" s="23" t="s">
        <v>2549</v>
      </c>
      <c r="C41" s="23" t="b">
        <v>1</v>
      </c>
      <c r="D41" s="23">
        <v>0.62505734</v>
      </c>
      <c r="E41" s="23" t="b">
        <f t="shared" si="1"/>
        <v>1</v>
      </c>
      <c r="F41" s="23" t="b">
        <v>1</v>
      </c>
      <c r="G41" s="23" t="b">
        <f t="shared" si="2"/>
        <v>1</v>
      </c>
      <c r="H41" s="23" t="b">
        <v>1</v>
      </c>
      <c r="I41" s="23" t="b">
        <f t="shared" si="3"/>
        <v>1</v>
      </c>
      <c r="J41" s="23" t="b">
        <v>1</v>
      </c>
      <c r="K41" s="23" t="b">
        <f t="shared" si="4"/>
        <v>1</v>
      </c>
      <c r="L41" s="23" t="b">
        <v>1</v>
      </c>
      <c r="M41" s="23" t="b">
        <f t="shared" si="5"/>
        <v>1</v>
      </c>
      <c r="N41" s="23" t="b">
        <v>1</v>
      </c>
      <c r="O41" s="23" t="b">
        <f t="shared" si="6"/>
        <v>1</v>
      </c>
      <c r="P41" s="23" t="b">
        <v>1</v>
      </c>
      <c r="Q41" s="23" t="b">
        <f t="shared" si="7"/>
        <v>0</v>
      </c>
      <c r="R41" s="23" t="b">
        <v>0</v>
      </c>
      <c r="S41" s="23" t="b">
        <f t="shared" si="8"/>
        <v>0</v>
      </c>
      <c r="T41" s="23" t="b">
        <v>0</v>
      </c>
      <c r="U41" s="23" t="b">
        <f t="shared" si="9"/>
        <v>0</v>
      </c>
      <c r="V41" s="23" t="b">
        <v>0</v>
      </c>
      <c r="W41" s="23" t="b">
        <f t="shared" si="10"/>
        <v>0</v>
      </c>
      <c r="X41" s="23" t="b">
        <v>0</v>
      </c>
      <c r="Y41" s="23" t="b">
        <f t="shared" si="11"/>
        <v>0</v>
      </c>
      <c r="Z41" s="23" t="b">
        <v>0</v>
      </c>
      <c r="AA41" s="23" t="b">
        <f t="shared" si="12"/>
        <v>0</v>
      </c>
      <c r="AB41" s="23" t="b">
        <v>0</v>
      </c>
      <c r="AC41" s="23" t="b">
        <f t="shared" si="13"/>
        <v>0</v>
      </c>
      <c r="AD41" s="23" t="b">
        <v>0</v>
      </c>
      <c r="AF41" s="23">
        <v>0.4</v>
      </c>
      <c r="AG41" s="23">
        <f t="shared" si="16"/>
        <v>19</v>
      </c>
      <c r="AH41" s="23">
        <v>24.0</v>
      </c>
      <c r="AI41" s="23">
        <v>43.0</v>
      </c>
      <c r="AJ41" s="23">
        <f t="shared" si="17"/>
        <v>44.18604651</v>
      </c>
      <c r="AL41" s="23" t="s">
        <v>2329</v>
      </c>
      <c r="AM41" s="23" t="s">
        <v>2579</v>
      </c>
      <c r="AN41" s="23" t="b">
        <v>0</v>
      </c>
      <c r="AO41" s="23">
        <v>0.105306536</v>
      </c>
      <c r="AP41" s="23" t="b">
        <v>0</v>
      </c>
      <c r="AQ41" s="23" t="b">
        <v>0</v>
      </c>
      <c r="AR41" s="23" t="b">
        <v>1</v>
      </c>
      <c r="AS41" s="23" t="b">
        <v>1</v>
      </c>
      <c r="AT41" s="23" t="b">
        <v>1</v>
      </c>
      <c r="AU41" s="23" t="b">
        <v>1</v>
      </c>
      <c r="AV41" s="23" t="b">
        <v>1</v>
      </c>
      <c r="AW41" s="23" t="b">
        <v>1</v>
      </c>
      <c r="AX41" s="23" t="b">
        <v>1</v>
      </c>
      <c r="AY41" s="23" t="b">
        <v>1</v>
      </c>
      <c r="AZ41" s="23" t="b">
        <v>1</v>
      </c>
      <c r="BA41" s="23" t="b">
        <v>1</v>
      </c>
      <c r="BD41" s="23" t="s">
        <v>607</v>
      </c>
      <c r="BE41" s="23" t="s">
        <v>2588</v>
      </c>
      <c r="BF41" s="23" t="b">
        <v>1</v>
      </c>
      <c r="BG41" s="23">
        <v>0.98917514</v>
      </c>
      <c r="BH41" s="23" t="b">
        <v>1</v>
      </c>
      <c r="BI41" s="23" t="b">
        <v>1</v>
      </c>
      <c r="BJ41" s="23" t="b">
        <v>1</v>
      </c>
      <c r="BK41" s="23" t="b">
        <v>1</v>
      </c>
      <c r="BL41" s="23" t="b">
        <v>1</v>
      </c>
      <c r="BM41" s="23" t="b">
        <v>1</v>
      </c>
      <c r="BN41" s="23" t="b">
        <v>1</v>
      </c>
      <c r="BO41" s="23" t="b">
        <v>1</v>
      </c>
      <c r="BP41" s="23" t="b">
        <v>1</v>
      </c>
      <c r="BQ41" s="23" t="b">
        <v>1</v>
      </c>
      <c r="BR41" s="23" t="b">
        <v>1</v>
      </c>
    </row>
    <row r="42" ht="15.75" customHeight="1">
      <c r="A42" s="23" t="s">
        <v>473</v>
      </c>
      <c r="B42" s="23" t="s">
        <v>2551</v>
      </c>
      <c r="C42" s="23" t="b">
        <v>1</v>
      </c>
      <c r="D42" s="23">
        <v>0.55796</v>
      </c>
      <c r="E42" s="23" t="b">
        <f t="shared" si="1"/>
        <v>1</v>
      </c>
      <c r="F42" s="23" t="b">
        <v>1</v>
      </c>
      <c r="G42" s="23" t="b">
        <f t="shared" si="2"/>
        <v>1</v>
      </c>
      <c r="H42" s="23" t="b">
        <v>1</v>
      </c>
      <c r="I42" s="23" t="b">
        <f t="shared" si="3"/>
        <v>1</v>
      </c>
      <c r="J42" s="23" t="b">
        <v>1</v>
      </c>
      <c r="K42" s="23" t="b">
        <f t="shared" si="4"/>
        <v>1</v>
      </c>
      <c r="L42" s="23" t="b">
        <v>1</v>
      </c>
      <c r="M42" s="23" t="b">
        <f t="shared" si="5"/>
        <v>1</v>
      </c>
      <c r="N42" s="23" t="b">
        <v>1</v>
      </c>
      <c r="O42" s="23" t="b">
        <f t="shared" si="6"/>
        <v>0</v>
      </c>
      <c r="P42" s="23" t="b">
        <v>0</v>
      </c>
      <c r="Q42" s="23" t="b">
        <f t="shared" si="7"/>
        <v>0</v>
      </c>
      <c r="R42" s="23" t="b">
        <v>0</v>
      </c>
      <c r="S42" s="23" t="b">
        <f t="shared" si="8"/>
        <v>0</v>
      </c>
      <c r="T42" s="23" t="b">
        <v>0</v>
      </c>
      <c r="U42" s="23" t="b">
        <f t="shared" si="9"/>
        <v>0</v>
      </c>
      <c r="V42" s="23" t="b">
        <v>0</v>
      </c>
      <c r="W42" s="23" t="b">
        <f t="shared" si="10"/>
        <v>0</v>
      </c>
      <c r="X42" s="23" t="b">
        <v>0</v>
      </c>
      <c r="Y42" s="23" t="b">
        <f t="shared" si="11"/>
        <v>0</v>
      </c>
      <c r="Z42" s="23" t="b">
        <v>0</v>
      </c>
      <c r="AA42" s="23" t="b">
        <f t="shared" si="12"/>
        <v>0</v>
      </c>
      <c r="AB42" s="23" t="b">
        <v>0</v>
      </c>
      <c r="AC42" s="23" t="b">
        <f t="shared" si="13"/>
        <v>0</v>
      </c>
      <c r="AD42" s="23" t="b">
        <v>0</v>
      </c>
      <c r="AF42" s="23">
        <v>0.45</v>
      </c>
      <c r="AG42" s="23">
        <f t="shared" si="16"/>
        <v>19</v>
      </c>
      <c r="AH42" s="23">
        <v>24.0</v>
      </c>
      <c r="AI42" s="23">
        <v>43.0</v>
      </c>
      <c r="AJ42" s="23">
        <f t="shared" si="17"/>
        <v>44.18604651</v>
      </c>
      <c r="AL42" s="23" t="s">
        <v>2336</v>
      </c>
      <c r="AM42" s="23" t="s">
        <v>2581</v>
      </c>
      <c r="AN42" s="23" t="b">
        <v>0</v>
      </c>
      <c r="AO42" s="23">
        <v>0.323563</v>
      </c>
      <c r="AP42" s="23" t="b">
        <v>0</v>
      </c>
      <c r="AQ42" s="23" t="b">
        <v>0</v>
      </c>
      <c r="AR42" s="23" t="b">
        <v>0</v>
      </c>
      <c r="AS42" s="23" t="b">
        <v>0</v>
      </c>
      <c r="AT42" s="23" t="b">
        <v>0</v>
      </c>
      <c r="AU42" s="23" t="b">
        <v>0</v>
      </c>
      <c r="AV42" s="23" t="b">
        <v>1</v>
      </c>
      <c r="AW42" s="23" t="b">
        <v>1</v>
      </c>
      <c r="AX42" s="23" t="b">
        <v>1</v>
      </c>
      <c r="AY42" s="23" t="b">
        <v>1</v>
      </c>
      <c r="AZ42" s="23" t="b">
        <v>1</v>
      </c>
      <c r="BA42" s="23" t="b">
        <v>1</v>
      </c>
      <c r="BD42" s="23" t="s">
        <v>614</v>
      </c>
      <c r="BE42" s="23" t="s">
        <v>2589</v>
      </c>
      <c r="BF42" s="23" t="b">
        <v>1</v>
      </c>
      <c r="BG42" s="23">
        <v>0.9528547</v>
      </c>
      <c r="BH42" s="23" t="b">
        <v>1</v>
      </c>
      <c r="BI42" s="23" t="b">
        <v>1</v>
      </c>
      <c r="BJ42" s="23" t="b">
        <v>1</v>
      </c>
      <c r="BK42" s="23" t="b">
        <v>1</v>
      </c>
      <c r="BL42" s="23" t="b">
        <v>1</v>
      </c>
      <c r="BM42" s="23" t="b">
        <v>1</v>
      </c>
      <c r="BN42" s="23" t="b">
        <v>1</v>
      </c>
      <c r="BO42" s="23" t="b">
        <v>1</v>
      </c>
      <c r="BP42" s="23" t="b">
        <v>1</v>
      </c>
      <c r="BQ42" s="23" t="b">
        <v>1</v>
      </c>
      <c r="BR42" s="23" t="b">
        <v>1</v>
      </c>
    </row>
    <row r="43" ht="15.75" customHeight="1">
      <c r="A43" s="23" t="s">
        <v>480</v>
      </c>
      <c r="B43" s="23" t="s">
        <v>2553</v>
      </c>
      <c r="C43" s="23" t="b">
        <v>1</v>
      </c>
      <c r="D43" s="23">
        <v>0.9857949</v>
      </c>
      <c r="E43" s="23" t="b">
        <f t="shared" si="1"/>
        <v>1</v>
      </c>
      <c r="F43" s="23" t="b">
        <v>1</v>
      </c>
      <c r="G43" s="23" t="b">
        <f t="shared" si="2"/>
        <v>1</v>
      </c>
      <c r="H43" s="23" t="b">
        <v>1</v>
      </c>
      <c r="I43" s="23" t="b">
        <f t="shared" si="3"/>
        <v>1</v>
      </c>
      <c r="J43" s="23" t="b">
        <v>1</v>
      </c>
      <c r="K43" s="23" t="b">
        <f t="shared" si="4"/>
        <v>1</v>
      </c>
      <c r="L43" s="23" t="b">
        <v>1</v>
      </c>
      <c r="M43" s="23" t="b">
        <f t="shared" si="5"/>
        <v>1</v>
      </c>
      <c r="N43" s="23" t="b">
        <v>1</v>
      </c>
      <c r="O43" s="23" t="b">
        <f t="shared" si="6"/>
        <v>1</v>
      </c>
      <c r="P43" s="23" t="b">
        <v>1</v>
      </c>
      <c r="Q43" s="23" t="b">
        <f t="shared" si="7"/>
        <v>1</v>
      </c>
      <c r="R43" s="23" t="b">
        <v>1</v>
      </c>
      <c r="S43" s="23" t="b">
        <f t="shared" si="8"/>
        <v>1</v>
      </c>
      <c r="T43" s="23" t="b">
        <v>1</v>
      </c>
      <c r="U43" s="23" t="b">
        <f t="shared" si="9"/>
        <v>1</v>
      </c>
      <c r="V43" s="23" t="b">
        <v>1</v>
      </c>
      <c r="W43" s="23" t="b">
        <f t="shared" si="10"/>
        <v>1</v>
      </c>
      <c r="X43" s="23" t="b">
        <v>1</v>
      </c>
      <c r="Y43" s="23" t="b">
        <f t="shared" si="11"/>
        <v>1</v>
      </c>
      <c r="Z43" s="23" t="b">
        <v>1</v>
      </c>
      <c r="AA43" s="23" t="b">
        <f t="shared" si="12"/>
        <v>1</v>
      </c>
      <c r="AB43" s="23" t="b">
        <v>1</v>
      </c>
      <c r="AC43" s="23" t="b">
        <f t="shared" si="13"/>
        <v>1</v>
      </c>
      <c r="AD43" s="23" t="b">
        <v>0</v>
      </c>
      <c r="AF43" s="23">
        <v>0.5</v>
      </c>
      <c r="AG43" s="23">
        <f t="shared" si="16"/>
        <v>20</v>
      </c>
      <c r="AH43" s="23">
        <v>23.0</v>
      </c>
      <c r="AI43" s="23">
        <v>43.0</v>
      </c>
      <c r="AJ43" s="23">
        <f t="shared" si="17"/>
        <v>46.51162791</v>
      </c>
      <c r="AL43" s="23" t="s">
        <v>2383</v>
      </c>
      <c r="AM43" s="23" t="s">
        <v>2717</v>
      </c>
      <c r="AN43" s="23" t="b">
        <v>0</v>
      </c>
      <c r="AO43" s="23">
        <v>0.92634034</v>
      </c>
      <c r="AP43" s="23" t="b">
        <v>0</v>
      </c>
      <c r="AQ43" s="23" t="b">
        <v>0</v>
      </c>
      <c r="AR43" s="23" t="b">
        <v>0</v>
      </c>
      <c r="AS43" s="23" t="b">
        <v>0</v>
      </c>
      <c r="AT43" s="23" t="b">
        <v>0</v>
      </c>
      <c r="AU43" s="23" t="b">
        <v>0</v>
      </c>
      <c r="AV43" s="23" t="b">
        <v>0</v>
      </c>
      <c r="AW43" s="23" t="b">
        <v>0</v>
      </c>
      <c r="AX43" s="23" t="b">
        <v>0</v>
      </c>
      <c r="AY43" s="23" t="b">
        <v>0</v>
      </c>
      <c r="AZ43" s="23" t="b">
        <v>0</v>
      </c>
      <c r="BA43" s="23" t="b">
        <v>0</v>
      </c>
      <c r="BD43" s="23" t="s">
        <v>621</v>
      </c>
      <c r="BE43" s="23" t="s">
        <v>2590</v>
      </c>
      <c r="BF43" s="23" t="b">
        <v>1</v>
      </c>
      <c r="BG43" s="23">
        <v>0.9576295</v>
      </c>
      <c r="BH43" s="23" t="b">
        <v>1</v>
      </c>
      <c r="BI43" s="23" t="b">
        <v>1</v>
      </c>
      <c r="BJ43" s="23" t="b">
        <v>1</v>
      </c>
      <c r="BK43" s="23" t="b">
        <v>1</v>
      </c>
      <c r="BL43" s="23" t="b">
        <v>1</v>
      </c>
      <c r="BM43" s="23" t="b">
        <v>1</v>
      </c>
      <c r="BN43" s="23" t="b">
        <v>1</v>
      </c>
      <c r="BO43" s="23" t="b">
        <v>1</v>
      </c>
      <c r="BP43" s="23" t="b">
        <v>1</v>
      </c>
      <c r="BQ43" s="23" t="b">
        <v>1</v>
      </c>
      <c r="BR43" s="23" t="b">
        <v>1</v>
      </c>
    </row>
    <row r="44" ht="15.75" customHeight="1">
      <c r="A44" s="23" t="s">
        <v>488</v>
      </c>
      <c r="B44" s="23" t="s">
        <v>2555</v>
      </c>
      <c r="C44" s="23" t="b">
        <v>1</v>
      </c>
      <c r="D44" s="23">
        <v>0.69344205</v>
      </c>
      <c r="E44" s="23" t="b">
        <f t="shared" si="1"/>
        <v>1</v>
      </c>
      <c r="F44" s="23" t="b">
        <v>1</v>
      </c>
      <c r="G44" s="23" t="b">
        <f t="shared" si="2"/>
        <v>1</v>
      </c>
      <c r="H44" s="23" t="b">
        <v>1</v>
      </c>
      <c r="I44" s="23" t="b">
        <f t="shared" si="3"/>
        <v>1</v>
      </c>
      <c r="J44" s="23" t="b">
        <v>1</v>
      </c>
      <c r="K44" s="23" t="b">
        <f t="shared" si="4"/>
        <v>1</v>
      </c>
      <c r="L44" s="23" t="b">
        <v>1</v>
      </c>
      <c r="M44" s="23" t="b">
        <f t="shared" si="5"/>
        <v>1</v>
      </c>
      <c r="N44" s="23" t="b">
        <v>1</v>
      </c>
      <c r="O44" s="23" t="b">
        <f t="shared" si="6"/>
        <v>1</v>
      </c>
      <c r="P44" s="23" t="b">
        <v>1</v>
      </c>
      <c r="Q44" s="23" t="b">
        <f t="shared" si="7"/>
        <v>1</v>
      </c>
      <c r="R44" s="23" t="b">
        <v>1</v>
      </c>
      <c r="S44" s="23" t="b">
        <f t="shared" si="8"/>
        <v>0</v>
      </c>
      <c r="T44" s="23" t="b">
        <v>0</v>
      </c>
      <c r="U44" s="23" t="b">
        <f t="shared" si="9"/>
        <v>0</v>
      </c>
      <c r="V44" s="23" t="b">
        <v>0</v>
      </c>
      <c r="W44" s="23" t="b">
        <f t="shared" si="10"/>
        <v>0</v>
      </c>
      <c r="X44" s="23" t="b">
        <v>0</v>
      </c>
      <c r="Y44" s="23" t="b">
        <f t="shared" si="11"/>
        <v>0</v>
      </c>
      <c r="Z44" s="23" t="b">
        <v>0</v>
      </c>
      <c r="AA44" s="23" t="b">
        <f t="shared" si="12"/>
        <v>0</v>
      </c>
      <c r="AB44" s="23" t="b">
        <v>0</v>
      </c>
      <c r="AC44" s="23" t="b">
        <f t="shared" si="13"/>
        <v>0</v>
      </c>
      <c r="AD44" s="23" t="b">
        <v>0</v>
      </c>
      <c r="AF44" s="23">
        <v>0.55</v>
      </c>
      <c r="AG44" s="23">
        <f t="shared" si="16"/>
        <v>21</v>
      </c>
      <c r="AH44" s="23">
        <v>22.0</v>
      </c>
      <c r="AI44" s="23">
        <v>43.0</v>
      </c>
      <c r="AJ44" s="23">
        <f t="shared" si="17"/>
        <v>48.8372093</v>
      </c>
      <c r="AL44" s="23" t="s">
        <v>2398</v>
      </c>
      <c r="AM44" s="23" t="s">
        <v>2585</v>
      </c>
      <c r="AN44" s="23" t="b">
        <v>0</v>
      </c>
      <c r="AO44" s="23">
        <v>0.070136756</v>
      </c>
      <c r="AP44" s="23" t="b">
        <v>0</v>
      </c>
      <c r="AQ44" s="23" t="b">
        <v>1</v>
      </c>
      <c r="AR44" s="23" t="b">
        <v>1</v>
      </c>
      <c r="AS44" s="23" t="b">
        <v>1</v>
      </c>
      <c r="AT44" s="23" t="b">
        <v>1</v>
      </c>
      <c r="AU44" s="23" t="b">
        <v>1</v>
      </c>
      <c r="AV44" s="23" t="b">
        <v>1</v>
      </c>
      <c r="AW44" s="23" t="b">
        <v>1</v>
      </c>
      <c r="AX44" s="23" t="b">
        <v>1</v>
      </c>
      <c r="AY44" s="23" t="b">
        <v>1</v>
      </c>
      <c r="AZ44" s="23" t="b">
        <v>1</v>
      </c>
      <c r="BA44" s="23" t="b">
        <v>1</v>
      </c>
      <c r="BD44" s="23" t="s">
        <v>637</v>
      </c>
      <c r="BE44" s="23" t="s">
        <v>2592</v>
      </c>
      <c r="BF44" s="23" t="b">
        <v>1</v>
      </c>
      <c r="BG44" s="23">
        <v>0.9700308</v>
      </c>
      <c r="BH44" s="23" t="b">
        <v>1</v>
      </c>
      <c r="BI44" s="23" t="b">
        <v>1</v>
      </c>
      <c r="BJ44" s="23" t="b">
        <v>1</v>
      </c>
      <c r="BK44" s="23" t="b">
        <v>1</v>
      </c>
      <c r="BL44" s="23" t="b">
        <v>1</v>
      </c>
      <c r="BM44" s="23" t="b">
        <v>1</v>
      </c>
      <c r="BN44" s="23" t="b">
        <v>1</v>
      </c>
      <c r="BO44" s="23" t="b">
        <v>1</v>
      </c>
      <c r="BP44" s="23" t="b">
        <v>1</v>
      </c>
      <c r="BQ44" s="23" t="b">
        <v>1</v>
      </c>
      <c r="BR44" s="23" t="b">
        <v>1</v>
      </c>
    </row>
    <row r="45" ht="15.75" customHeight="1">
      <c r="A45" s="23" t="s">
        <v>497</v>
      </c>
      <c r="B45" s="23" t="s">
        <v>2557</v>
      </c>
      <c r="C45" s="23" t="b">
        <v>1</v>
      </c>
      <c r="D45" s="23">
        <v>0.25323272</v>
      </c>
      <c r="E45" s="23" t="b">
        <f t="shared" si="1"/>
        <v>0</v>
      </c>
      <c r="F45" s="23" t="b">
        <v>0</v>
      </c>
      <c r="G45" s="23" t="b">
        <f t="shared" si="2"/>
        <v>0</v>
      </c>
      <c r="H45" s="23" t="b">
        <v>0</v>
      </c>
      <c r="I45" s="23" t="b">
        <f t="shared" si="3"/>
        <v>0</v>
      </c>
      <c r="J45" s="23" t="b">
        <v>0</v>
      </c>
      <c r="K45" s="23" t="b">
        <f t="shared" si="4"/>
        <v>0</v>
      </c>
      <c r="L45" s="23" t="b">
        <v>0</v>
      </c>
      <c r="M45" s="23" t="b">
        <f t="shared" si="5"/>
        <v>0</v>
      </c>
      <c r="N45" s="23" t="b">
        <v>0</v>
      </c>
      <c r="O45" s="23" t="b">
        <f t="shared" si="6"/>
        <v>0</v>
      </c>
      <c r="P45" s="23" t="b">
        <v>0</v>
      </c>
      <c r="Q45" s="23" t="b">
        <f t="shared" si="7"/>
        <v>0</v>
      </c>
      <c r="R45" s="23" t="b">
        <v>0</v>
      </c>
      <c r="S45" s="23" t="b">
        <f t="shared" si="8"/>
        <v>0</v>
      </c>
      <c r="T45" s="23" t="b">
        <v>0</v>
      </c>
      <c r="U45" s="23" t="b">
        <f t="shared" si="9"/>
        <v>0</v>
      </c>
      <c r="V45" s="23" t="b">
        <v>0</v>
      </c>
      <c r="W45" s="23" t="b">
        <f t="shared" si="10"/>
        <v>0</v>
      </c>
      <c r="X45" s="23" t="b">
        <v>0</v>
      </c>
      <c r="Y45" s="23" t="b">
        <f t="shared" si="11"/>
        <v>0</v>
      </c>
      <c r="Z45" s="23" t="b">
        <v>0</v>
      </c>
      <c r="AA45" s="23" t="b">
        <f t="shared" si="12"/>
        <v>0</v>
      </c>
      <c r="AB45" s="23" t="b">
        <v>0</v>
      </c>
      <c r="AC45" s="23" t="b">
        <f t="shared" si="13"/>
        <v>0</v>
      </c>
      <c r="AD45" s="23" t="b">
        <v>0</v>
      </c>
      <c r="AF45" s="23">
        <v>0.6</v>
      </c>
      <c r="AG45" s="23">
        <f t="shared" si="16"/>
        <v>22</v>
      </c>
      <c r="AH45" s="23">
        <v>21.0</v>
      </c>
      <c r="AI45" s="23">
        <v>43.0</v>
      </c>
      <c r="AJ45" s="23">
        <f t="shared" si="17"/>
        <v>51.1627907</v>
      </c>
      <c r="AL45" s="23" t="s">
        <v>2456</v>
      </c>
      <c r="AM45" s="23" t="s">
        <v>2722</v>
      </c>
      <c r="AN45" s="23" t="b">
        <v>0</v>
      </c>
      <c r="AO45" s="23">
        <v>0.6010228</v>
      </c>
      <c r="AP45" s="23" t="b">
        <v>0</v>
      </c>
      <c r="AQ45" s="23" t="b">
        <v>0</v>
      </c>
      <c r="AR45" s="23" t="b">
        <v>0</v>
      </c>
      <c r="AS45" s="23" t="b">
        <v>0</v>
      </c>
      <c r="AT45" s="23" t="b">
        <v>0</v>
      </c>
      <c r="AU45" s="23" t="b">
        <v>0</v>
      </c>
      <c r="AV45" s="23" t="b">
        <v>0</v>
      </c>
      <c r="AW45" s="23" t="b">
        <v>0</v>
      </c>
      <c r="AX45" s="23" t="b">
        <v>0</v>
      </c>
      <c r="AY45" s="23" t="b">
        <v>0</v>
      </c>
      <c r="AZ45" s="23" t="b">
        <v>0</v>
      </c>
      <c r="BA45" s="23" t="b">
        <v>0</v>
      </c>
      <c r="BD45" s="23" t="s">
        <v>645</v>
      </c>
      <c r="BE45" s="23" t="s">
        <v>2593</v>
      </c>
      <c r="BF45" s="23" t="b">
        <v>1</v>
      </c>
      <c r="BG45" s="23">
        <v>0.98769367</v>
      </c>
      <c r="BH45" s="23" t="b">
        <v>1</v>
      </c>
      <c r="BI45" s="23" t="b">
        <v>1</v>
      </c>
      <c r="BJ45" s="23" t="b">
        <v>1</v>
      </c>
      <c r="BK45" s="23" t="b">
        <v>1</v>
      </c>
      <c r="BL45" s="23" t="b">
        <v>1</v>
      </c>
      <c r="BM45" s="23" t="b">
        <v>1</v>
      </c>
      <c r="BN45" s="23" t="b">
        <v>1</v>
      </c>
      <c r="BO45" s="23" t="b">
        <v>1</v>
      </c>
      <c r="BP45" s="23" t="b">
        <v>1</v>
      </c>
      <c r="BQ45" s="23" t="b">
        <v>1</v>
      </c>
      <c r="BR45" s="23" t="b">
        <v>1</v>
      </c>
    </row>
    <row r="46" ht="15.75" customHeight="1">
      <c r="A46" s="23" t="s">
        <v>505</v>
      </c>
      <c r="B46" s="23" t="s">
        <v>2559</v>
      </c>
      <c r="C46" s="23" t="b">
        <v>1</v>
      </c>
      <c r="D46" s="23">
        <v>0.98643965</v>
      </c>
      <c r="E46" s="23" t="b">
        <f t="shared" si="1"/>
        <v>1</v>
      </c>
      <c r="F46" s="23" t="b">
        <v>1</v>
      </c>
      <c r="G46" s="23" t="b">
        <f t="shared" si="2"/>
        <v>1</v>
      </c>
      <c r="H46" s="23" t="b">
        <v>1</v>
      </c>
      <c r="I46" s="23" t="b">
        <f t="shared" si="3"/>
        <v>1</v>
      </c>
      <c r="J46" s="23" t="b">
        <v>1</v>
      </c>
      <c r="K46" s="23" t="b">
        <f t="shared" si="4"/>
        <v>1</v>
      </c>
      <c r="L46" s="23" t="b">
        <v>1</v>
      </c>
      <c r="M46" s="23" t="b">
        <f t="shared" si="5"/>
        <v>1</v>
      </c>
      <c r="N46" s="23" t="b">
        <v>1</v>
      </c>
      <c r="O46" s="23" t="b">
        <f t="shared" si="6"/>
        <v>1</v>
      </c>
      <c r="P46" s="23" t="b">
        <v>1</v>
      </c>
      <c r="Q46" s="23" t="b">
        <f t="shared" si="7"/>
        <v>1</v>
      </c>
      <c r="R46" s="23" t="b">
        <v>1</v>
      </c>
      <c r="S46" s="23" t="b">
        <f t="shared" si="8"/>
        <v>1</v>
      </c>
      <c r="T46" s="23" t="b">
        <v>1</v>
      </c>
      <c r="U46" s="23" t="b">
        <f t="shared" si="9"/>
        <v>1</v>
      </c>
      <c r="V46" s="23" t="b">
        <v>1</v>
      </c>
      <c r="W46" s="23" t="b">
        <f t="shared" si="10"/>
        <v>1</v>
      </c>
      <c r="X46" s="23" t="b">
        <v>1</v>
      </c>
      <c r="Y46" s="23" t="b">
        <f t="shared" si="11"/>
        <v>1</v>
      </c>
      <c r="Z46" s="23" t="b">
        <v>1</v>
      </c>
      <c r="AA46" s="23" t="b">
        <f t="shared" si="12"/>
        <v>1</v>
      </c>
      <c r="AB46" s="23" t="b">
        <v>1</v>
      </c>
      <c r="AC46" s="23" t="b">
        <f t="shared" si="13"/>
        <v>1</v>
      </c>
      <c r="AD46" s="23" t="b">
        <v>0</v>
      </c>
      <c r="BD46" s="23" t="s">
        <v>652</v>
      </c>
      <c r="BE46" s="23" t="s">
        <v>2594</v>
      </c>
      <c r="BF46" s="23" t="b">
        <v>1</v>
      </c>
      <c r="BG46" s="23">
        <v>0.9883725</v>
      </c>
      <c r="BH46" s="23" t="b">
        <v>1</v>
      </c>
      <c r="BI46" s="23" t="b">
        <v>1</v>
      </c>
      <c r="BJ46" s="23" t="b">
        <v>1</v>
      </c>
      <c r="BK46" s="23" t="b">
        <v>1</v>
      </c>
      <c r="BL46" s="23" t="b">
        <v>1</v>
      </c>
      <c r="BM46" s="23" t="b">
        <v>1</v>
      </c>
      <c r="BN46" s="23" t="b">
        <v>1</v>
      </c>
      <c r="BO46" s="23" t="b">
        <v>1</v>
      </c>
      <c r="BP46" s="23" t="b">
        <v>1</v>
      </c>
      <c r="BQ46" s="23" t="b">
        <v>1</v>
      </c>
      <c r="BR46" s="23" t="b">
        <v>1</v>
      </c>
    </row>
    <row r="47" ht="15.75" customHeight="1">
      <c r="A47" s="23" t="s">
        <v>513</v>
      </c>
      <c r="B47" s="23" t="s">
        <v>2561</v>
      </c>
      <c r="C47" s="23" t="b">
        <v>1</v>
      </c>
      <c r="D47" s="23">
        <v>0.9834888</v>
      </c>
      <c r="E47" s="23" t="b">
        <f t="shared" si="1"/>
        <v>1</v>
      </c>
      <c r="F47" s="23" t="b">
        <v>1</v>
      </c>
      <c r="G47" s="23" t="b">
        <f t="shared" si="2"/>
        <v>1</v>
      </c>
      <c r="H47" s="23" t="b">
        <v>1</v>
      </c>
      <c r="I47" s="23" t="b">
        <f t="shared" si="3"/>
        <v>1</v>
      </c>
      <c r="J47" s="23" t="b">
        <v>1</v>
      </c>
      <c r="K47" s="23" t="b">
        <f t="shared" si="4"/>
        <v>1</v>
      </c>
      <c r="L47" s="23" t="b">
        <v>1</v>
      </c>
      <c r="M47" s="23" t="b">
        <f t="shared" si="5"/>
        <v>1</v>
      </c>
      <c r="N47" s="23" t="b">
        <v>1</v>
      </c>
      <c r="O47" s="23" t="b">
        <f t="shared" si="6"/>
        <v>1</v>
      </c>
      <c r="P47" s="23" t="b">
        <v>1</v>
      </c>
      <c r="Q47" s="23" t="b">
        <f t="shared" si="7"/>
        <v>1</v>
      </c>
      <c r="R47" s="23" t="b">
        <v>1</v>
      </c>
      <c r="S47" s="23" t="b">
        <f t="shared" si="8"/>
        <v>1</v>
      </c>
      <c r="T47" s="23" t="b">
        <v>1</v>
      </c>
      <c r="U47" s="23" t="b">
        <f t="shared" si="9"/>
        <v>1</v>
      </c>
      <c r="V47" s="23" t="b">
        <v>1</v>
      </c>
      <c r="W47" s="23" t="b">
        <f t="shared" si="10"/>
        <v>1</v>
      </c>
      <c r="X47" s="23" t="b">
        <v>1</v>
      </c>
      <c r="Y47" s="23" t="b">
        <f t="shared" si="11"/>
        <v>1</v>
      </c>
      <c r="Z47" s="23" t="b">
        <v>1</v>
      </c>
      <c r="AA47" s="23" t="b">
        <f t="shared" si="12"/>
        <v>1</v>
      </c>
      <c r="AB47" s="23" t="b">
        <v>1</v>
      </c>
      <c r="AC47" s="23" t="b">
        <f t="shared" si="13"/>
        <v>1</v>
      </c>
      <c r="AD47" s="23" t="b">
        <v>0</v>
      </c>
      <c r="BD47" s="23" t="s">
        <v>660</v>
      </c>
      <c r="BE47" s="23" t="s">
        <v>2595</v>
      </c>
      <c r="BF47" s="23" t="b">
        <v>1</v>
      </c>
      <c r="BG47" s="23">
        <v>0.9681903</v>
      </c>
      <c r="BH47" s="23" t="b">
        <v>1</v>
      </c>
      <c r="BI47" s="23" t="b">
        <v>1</v>
      </c>
      <c r="BJ47" s="23" t="b">
        <v>1</v>
      </c>
      <c r="BK47" s="23" t="b">
        <v>1</v>
      </c>
      <c r="BL47" s="23" t="b">
        <v>1</v>
      </c>
      <c r="BM47" s="23" t="b">
        <v>1</v>
      </c>
      <c r="BN47" s="23" t="b">
        <v>1</v>
      </c>
      <c r="BO47" s="23" t="b">
        <v>1</v>
      </c>
      <c r="BP47" s="23" t="b">
        <v>1</v>
      </c>
      <c r="BQ47" s="23" t="b">
        <v>1</v>
      </c>
      <c r="BR47" s="23" t="b">
        <v>1</v>
      </c>
    </row>
    <row r="48" ht="15.75" customHeight="1">
      <c r="A48" s="23" t="s">
        <v>521</v>
      </c>
      <c r="B48" s="23" t="s">
        <v>2563</v>
      </c>
      <c r="C48" s="23" t="b">
        <v>1</v>
      </c>
      <c r="D48" s="23">
        <v>0.8148205</v>
      </c>
      <c r="E48" s="23" t="b">
        <f t="shared" si="1"/>
        <v>1</v>
      </c>
      <c r="F48" s="23" t="b">
        <v>1</v>
      </c>
      <c r="G48" s="23" t="b">
        <f t="shared" si="2"/>
        <v>1</v>
      </c>
      <c r="H48" s="23" t="b">
        <v>1</v>
      </c>
      <c r="I48" s="23" t="b">
        <f t="shared" si="3"/>
        <v>1</v>
      </c>
      <c r="J48" s="23" t="b">
        <v>1</v>
      </c>
      <c r="K48" s="23" t="b">
        <f t="shared" si="4"/>
        <v>1</v>
      </c>
      <c r="L48" s="23" t="b">
        <v>1</v>
      </c>
      <c r="M48" s="23" t="b">
        <f t="shared" si="5"/>
        <v>1</v>
      </c>
      <c r="N48" s="23" t="b">
        <v>1</v>
      </c>
      <c r="O48" s="23" t="b">
        <f t="shared" si="6"/>
        <v>1</v>
      </c>
      <c r="P48" s="23" t="b">
        <v>1</v>
      </c>
      <c r="Q48" s="23" t="b">
        <f t="shared" si="7"/>
        <v>1</v>
      </c>
      <c r="R48" s="23" t="b">
        <v>1</v>
      </c>
      <c r="S48" s="23" t="b">
        <f t="shared" si="8"/>
        <v>1</v>
      </c>
      <c r="T48" s="23" t="b">
        <v>1</v>
      </c>
      <c r="U48" s="23" t="b">
        <f t="shared" si="9"/>
        <v>1</v>
      </c>
      <c r="V48" s="23" t="b">
        <v>1</v>
      </c>
      <c r="W48" s="23" t="b">
        <f t="shared" si="10"/>
        <v>1</v>
      </c>
      <c r="X48" s="23" t="b">
        <v>1</v>
      </c>
      <c r="Y48" s="23" t="b">
        <f t="shared" si="11"/>
        <v>0</v>
      </c>
      <c r="Z48" s="23" t="b">
        <v>0</v>
      </c>
      <c r="AA48" s="23" t="b">
        <f t="shared" si="12"/>
        <v>0</v>
      </c>
      <c r="AB48" s="23" t="b">
        <v>0</v>
      </c>
      <c r="AC48" s="23" t="b">
        <f t="shared" si="13"/>
        <v>0</v>
      </c>
      <c r="AD48" s="23" t="b">
        <v>0</v>
      </c>
      <c r="BD48" s="23" t="s">
        <v>668</v>
      </c>
      <c r="BE48" s="23" t="s">
        <v>2596</v>
      </c>
      <c r="BF48" s="23" t="b">
        <v>1</v>
      </c>
      <c r="BG48" s="23">
        <v>0.97826195</v>
      </c>
      <c r="BH48" s="23" t="b">
        <v>1</v>
      </c>
      <c r="BI48" s="23" t="b">
        <v>1</v>
      </c>
      <c r="BJ48" s="23" t="b">
        <v>1</v>
      </c>
      <c r="BK48" s="23" t="b">
        <v>1</v>
      </c>
      <c r="BL48" s="23" t="b">
        <v>1</v>
      </c>
      <c r="BM48" s="23" t="b">
        <v>1</v>
      </c>
      <c r="BN48" s="23" t="b">
        <v>1</v>
      </c>
      <c r="BO48" s="23" t="b">
        <v>1</v>
      </c>
      <c r="BP48" s="23" t="b">
        <v>1</v>
      </c>
      <c r="BQ48" s="23" t="b">
        <v>1</v>
      </c>
      <c r="BR48" s="23" t="b">
        <v>1</v>
      </c>
    </row>
    <row r="49" ht="15.75" customHeight="1">
      <c r="A49" s="23" t="s">
        <v>529</v>
      </c>
      <c r="B49" s="23" t="s">
        <v>2565</v>
      </c>
      <c r="C49" s="23" t="b">
        <v>0</v>
      </c>
      <c r="D49" s="23">
        <v>0.9558798</v>
      </c>
      <c r="E49" s="23" t="b">
        <f t="shared" si="1"/>
        <v>1</v>
      </c>
      <c r="F49" s="23" t="b">
        <v>0</v>
      </c>
      <c r="G49" s="23" t="b">
        <f t="shared" si="2"/>
        <v>1</v>
      </c>
      <c r="H49" s="23" t="b">
        <v>0</v>
      </c>
      <c r="I49" s="23" t="b">
        <f t="shared" si="3"/>
        <v>1</v>
      </c>
      <c r="J49" s="23" t="b">
        <v>0</v>
      </c>
      <c r="K49" s="23" t="b">
        <f t="shared" si="4"/>
        <v>1</v>
      </c>
      <c r="L49" s="23" t="b">
        <v>0</v>
      </c>
      <c r="M49" s="23" t="b">
        <f t="shared" si="5"/>
        <v>1</v>
      </c>
      <c r="N49" s="23" t="b">
        <v>0</v>
      </c>
      <c r="O49" s="23" t="b">
        <f t="shared" si="6"/>
        <v>1</v>
      </c>
      <c r="P49" s="23" t="b">
        <v>0</v>
      </c>
      <c r="Q49" s="23" t="b">
        <f t="shared" si="7"/>
        <v>1</v>
      </c>
      <c r="R49" s="23" t="b">
        <v>0</v>
      </c>
      <c r="S49" s="23" t="b">
        <f t="shared" si="8"/>
        <v>1</v>
      </c>
      <c r="T49" s="23" t="b">
        <v>0</v>
      </c>
      <c r="U49" s="23" t="b">
        <f t="shared" si="9"/>
        <v>1</v>
      </c>
      <c r="V49" s="23" t="b">
        <v>0</v>
      </c>
      <c r="W49" s="23" t="b">
        <f t="shared" si="10"/>
        <v>1</v>
      </c>
      <c r="X49" s="23" t="b">
        <v>0</v>
      </c>
      <c r="Y49" s="23" t="b">
        <f t="shared" si="11"/>
        <v>1</v>
      </c>
      <c r="Z49" s="23" t="b">
        <v>0</v>
      </c>
      <c r="AA49" s="23" t="b">
        <f t="shared" si="12"/>
        <v>1</v>
      </c>
      <c r="AB49" s="23" t="b">
        <v>0</v>
      </c>
      <c r="AC49" s="23" t="b">
        <f t="shared" si="13"/>
        <v>1</v>
      </c>
      <c r="AD49" s="23" t="b">
        <v>0</v>
      </c>
      <c r="AF49" s="17" t="s">
        <v>2576</v>
      </c>
      <c r="BD49" s="23" t="s">
        <v>684</v>
      </c>
      <c r="BE49" s="23" t="s">
        <v>2597</v>
      </c>
      <c r="BF49" s="23" t="b">
        <v>1</v>
      </c>
      <c r="BG49" s="23">
        <v>0.9304272</v>
      </c>
      <c r="BH49" s="23" t="b">
        <v>0</v>
      </c>
      <c r="BI49" s="23" t="b">
        <v>1</v>
      </c>
      <c r="BJ49" s="23" t="b">
        <v>1</v>
      </c>
      <c r="BK49" s="23" t="b">
        <v>1</v>
      </c>
      <c r="BL49" s="23" t="b">
        <v>1</v>
      </c>
      <c r="BM49" s="23" t="b">
        <v>1</v>
      </c>
      <c r="BN49" s="23" t="b">
        <v>1</v>
      </c>
      <c r="BO49" s="23" t="b">
        <v>1</v>
      </c>
      <c r="BP49" s="23" t="b">
        <v>1</v>
      </c>
      <c r="BQ49" s="23" t="b">
        <v>1</v>
      </c>
      <c r="BR49" s="23" t="b">
        <v>1</v>
      </c>
    </row>
    <row r="50" ht="15.75" customHeight="1">
      <c r="A50" s="23" t="s">
        <v>537</v>
      </c>
      <c r="B50" s="23" t="s">
        <v>2567</v>
      </c>
      <c r="C50" s="23" t="b">
        <v>1</v>
      </c>
      <c r="D50" s="23">
        <v>0.9700907</v>
      </c>
      <c r="E50" s="23" t="b">
        <f t="shared" si="1"/>
        <v>1</v>
      </c>
      <c r="F50" s="23" t="b">
        <v>1</v>
      </c>
      <c r="G50" s="23" t="b">
        <f t="shared" si="2"/>
        <v>1</v>
      </c>
      <c r="H50" s="23" t="b">
        <v>1</v>
      </c>
      <c r="I50" s="23" t="b">
        <f t="shared" si="3"/>
        <v>1</v>
      </c>
      <c r="J50" s="23" t="b">
        <v>1</v>
      </c>
      <c r="K50" s="23" t="b">
        <f t="shared" si="4"/>
        <v>1</v>
      </c>
      <c r="L50" s="23" t="b">
        <v>1</v>
      </c>
      <c r="M50" s="23" t="b">
        <f t="shared" si="5"/>
        <v>1</v>
      </c>
      <c r="N50" s="23" t="b">
        <v>1</v>
      </c>
      <c r="O50" s="23" t="b">
        <f t="shared" si="6"/>
        <v>1</v>
      </c>
      <c r="P50" s="23" t="b">
        <v>1</v>
      </c>
      <c r="Q50" s="23" t="b">
        <f t="shared" si="7"/>
        <v>1</v>
      </c>
      <c r="R50" s="23" t="b">
        <v>1</v>
      </c>
      <c r="S50" s="23" t="b">
        <f t="shared" si="8"/>
        <v>1</v>
      </c>
      <c r="T50" s="23" t="b">
        <v>1</v>
      </c>
      <c r="U50" s="23" t="b">
        <f t="shared" si="9"/>
        <v>1</v>
      </c>
      <c r="V50" s="23" t="b">
        <v>1</v>
      </c>
      <c r="W50" s="23" t="b">
        <f t="shared" si="10"/>
        <v>1</v>
      </c>
      <c r="X50" s="23" t="b">
        <v>1</v>
      </c>
      <c r="Y50" s="23" t="b">
        <f t="shared" si="11"/>
        <v>1</v>
      </c>
      <c r="Z50" s="23" t="b">
        <v>1</v>
      </c>
      <c r="AA50" s="23" t="b">
        <f t="shared" si="12"/>
        <v>1</v>
      </c>
      <c r="AB50" s="23" t="b">
        <v>1</v>
      </c>
      <c r="AC50" s="23" t="b">
        <f t="shared" si="13"/>
        <v>1</v>
      </c>
      <c r="AD50" s="23" t="b">
        <v>0</v>
      </c>
      <c r="AG50" s="23" t="s">
        <v>2505</v>
      </c>
      <c r="AH50" s="23" t="s">
        <v>2506</v>
      </c>
      <c r="AI50" s="23" t="s">
        <v>2507</v>
      </c>
      <c r="AJ50" s="23" t="s">
        <v>2508</v>
      </c>
      <c r="BD50" s="23" t="s">
        <v>691</v>
      </c>
      <c r="BE50" s="23" t="s">
        <v>2598</v>
      </c>
      <c r="BF50" s="23" t="b">
        <v>1</v>
      </c>
      <c r="BG50" s="23">
        <v>0.9265797</v>
      </c>
      <c r="BH50" s="23" t="b">
        <v>0</v>
      </c>
      <c r="BI50" s="23" t="b">
        <v>1</v>
      </c>
      <c r="BJ50" s="23" t="b">
        <v>1</v>
      </c>
      <c r="BK50" s="23" t="b">
        <v>1</v>
      </c>
      <c r="BL50" s="23" t="b">
        <v>1</v>
      </c>
      <c r="BM50" s="23" t="b">
        <v>1</v>
      </c>
      <c r="BN50" s="23" t="b">
        <v>1</v>
      </c>
      <c r="BO50" s="23" t="b">
        <v>1</v>
      </c>
      <c r="BP50" s="23" t="b">
        <v>1</v>
      </c>
      <c r="BQ50" s="23" t="b">
        <v>1</v>
      </c>
      <c r="BR50" s="23" t="b">
        <v>1</v>
      </c>
    </row>
    <row r="51" ht="15.75" customHeight="1">
      <c r="A51" s="23" t="s">
        <v>545</v>
      </c>
      <c r="B51" s="23" t="s">
        <v>2569</v>
      </c>
      <c r="C51" s="23" t="b">
        <v>1</v>
      </c>
      <c r="D51" s="23">
        <v>0.98903453</v>
      </c>
      <c r="E51" s="23" t="b">
        <f t="shared" si="1"/>
        <v>1</v>
      </c>
      <c r="F51" s="23" t="b">
        <v>1</v>
      </c>
      <c r="G51" s="23" t="b">
        <f t="shared" si="2"/>
        <v>1</v>
      </c>
      <c r="H51" s="23" t="b">
        <v>1</v>
      </c>
      <c r="I51" s="23" t="b">
        <f t="shared" si="3"/>
        <v>1</v>
      </c>
      <c r="J51" s="23" t="b">
        <v>1</v>
      </c>
      <c r="K51" s="23" t="b">
        <f t="shared" si="4"/>
        <v>1</v>
      </c>
      <c r="L51" s="23" t="b">
        <v>1</v>
      </c>
      <c r="M51" s="23" t="b">
        <f t="shared" si="5"/>
        <v>1</v>
      </c>
      <c r="N51" s="23" t="b">
        <v>1</v>
      </c>
      <c r="O51" s="23" t="b">
        <f t="shared" si="6"/>
        <v>1</v>
      </c>
      <c r="P51" s="23" t="b">
        <v>1</v>
      </c>
      <c r="Q51" s="23" t="b">
        <f t="shared" si="7"/>
        <v>1</v>
      </c>
      <c r="R51" s="23" t="b">
        <v>1</v>
      </c>
      <c r="S51" s="23" t="b">
        <f t="shared" si="8"/>
        <v>1</v>
      </c>
      <c r="T51" s="23" t="b">
        <v>1</v>
      </c>
      <c r="U51" s="23" t="b">
        <f t="shared" si="9"/>
        <v>1</v>
      </c>
      <c r="V51" s="23" t="b">
        <v>1</v>
      </c>
      <c r="W51" s="23" t="b">
        <f t="shared" si="10"/>
        <v>1</v>
      </c>
      <c r="X51" s="23" t="b">
        <v>1</v>
      </c>
      <c r="Y51" s="23" t="b">
        <f t="shared" si="11"/>
        <v>1</v>
      </c>
      <c r="Z51" s="23" t="b">
        <v>1</v>
      </c>
      <c r="AA51" s="23" t="b">
        <f t="shared" si="12"/>
        <v>1</v>
      </c>
      <c r="AB51" s="23" t="b">
        <v>1</v>
      </c>
      <c r="AC51" s="23" t="b">
        <f t="shared" si="13"/>
        <v>1</v>
      </c>
      <c r="AD51" s="23" t="b">
        <v>0</v>
      </c>
      <c r="AF51" s="23">
        <v>0.95</v>
      </c>
      <c r="AG51" s="23">
        <f t="shared" ref="AG51:AG61" si="18">AI51-AH51</f>
        <v>44</v>
      </c>
      <c r="AH51" s="23">
        <v>117.0</v>
      </c>
      <c r="AI51" s="23">
        <v>161.0</v>
      </c>
      <c r="AJ51" s="23">
        <f t="shared" ref="AJ51:AJ61" si="19">AG51/AI51*100</f>
        <v>27.32919255</v>
      </c>
      <c r="BD51" s="23" t="s">
        <v>713</v>
      </c>
      <c r="BE51" s="23" t="s">
        <v>2521</v>
      </c>
      <c r="BF51" s="23" t="b">
        <v>1</v>
      </c>
      <c r="BG51" s="23">
        <v>0.12616497</v>
      </c>
      <c r="BH51" s="23" t="b">
        <v>0</v>
      </c>
      <c r="BI51" s="23" t="b">
        <v>0</v>
      </c>
      <c r="BJ51" s="23" t="b">
        <v>0</v>
      </c>
      <c r="BK51" s="23" t="b">
        <v>0</v>
      </c>
      <c r="BL51" s="23" t="b">
        <v>0</v>
      </c>
      <c r="BM51" s="23" t="b">
        <v>0</v>
      </c>
      <c r="BN51" s="23" t="b">
        <v>0</v>
      </c>
      <c r="BO51" s="23" t="b">
        <v>0</v>
      </c>
      <c r="BP51" s="23" t="b">
        <v>0</v>
      </c>
      <c r="BQ51" s="23" t="b">
        <v>0</v>
      </c>
      <c r="BR51" s="23" t="b">
        <v>0</v>
      </c>
    </row>
    <row r="52" ht="15.75" customHeight="1">
      <c r="A52" s="23" t="s">
        <v>562</v>
      </c>
      <c r="B52" s="23" t="s">
        <v>2573</v>
      </c>
      <c r="C52" s="23" t="b">
        <v>1</v>
      </c>
      <c r="D52" s="23">
        <v>0.9501343</v>
      </c>
      <c r="E52" s="23" t="b">
        <f t="shared" si="1"/>
        <v>1</v>
      </c>
      <c r="F52" s="23" t="b">
        <v>1</v>
      </c>
      <c r="G52" s="23" t="b">
        <f t="shared" si="2"/>
        <v>1</v>
      </c>
      <c r="H52" s="23" t="b">
        <v>1</v>
      </c>
      <c r="I52" s="23" t="b">
        <f t="shared" si="3"/>
        <v>1</v>
      </c>
      <c r="J52" s="23" t="b">
        <v>1</v>
      </c>
      <c r="K52" s="23" t="b">
        <f t="shared" si="4"/>
        <v>1</v>
      </c>
      <c r="L52" s="23" t="b">
        <v>1</v>
      </c>
      <c r="M52" s="23" t="b">
        <f t="shared" si="5"/>
        <v>1</v>
      </c>
      <c r="N52" s="23" t="b">
        <v>1</v>
      </c>
      <c r="O52" s="23" t="b">
        <f t="shared" si="6"/>
        <v>1</v>
      </c>
      <c r="P52" s="23" t="b">
        <v>1</v>
      </c>
      <c r="Q52" s="23" t="b">
        <f t="shared" si="7"/>
        <v>1</v>
      </c>
      <c r="R52" s="23" t="b">
        <v>1</v>
      </c>
      <c r="S52" s="23" t="b">
        <f t="shared" si="8"/>
        <v>1</v>
      </c>
      <c r="T52" s="23" t="b">
        <v>1</v>
      </c>
      <c r="U52" s="23" t="b">
        <f t="shared" si="9"/>
        <v>1</v>
      </c>
      <c r="V52" s="23" t="b">
        <v>1</v>
      </c>
      <c r="W52" s="23" t="b">
        <f t="shared" si="10"/>
        <v>1</v>
      </c>
      <c r="X52" s="23" t="b">
        <v>1</v>
      </c>
      <c r="Y52" s="23" t="b">
        <f t="shared" si="11"/>
        <v>1</v>
      </c>
      <c r="Z52" s="23" t="b">
        <v>1</v>
      </c>
      <c r="AA52" s="23" t="b">
        <f t="shared" si="12"/>
        <v>1</v>
      </c>
      <c r="AB52" s="23" t="b">
        <v>1</v>
      </c>
      <c r="AC52" s="23" t="b">
        <f t="shared" si="13"/>
        <v>1</v>
      </c>
      <c r="AD52" s="23" t="b">
        <v>0</v>
      </c>
      <c r="AF52" s="23">
        <v>0.9</v>
      </c>
      <c r="AG52" s="23">
        <f t="shared" si="18"/>
        <v>62</v>
      </c>
      <c r="AH52" s="23">
        <v>99.0</v>
      </c>
      <c r="AI52" s="23">
        <v>161.0</v>
      </c>
      <c r="AJ52" s="23">
        <f t="shared" si="19"/>
        <v>38.50931677</v>
      </c>
      <c r="BD52" s="23" t="s">
        <v>721</v>
      </c>
      <c r="BE52" s="23" t="s">
        <v>2523</v>
      </c>
      <c r="BF52" s="23" t="b">
        <v>1</v>
      </c>
      <c r="BG52" s="23">
        <v>0.936945</v>
      </c>
      <c r="BH52" s="23" t="b">
        <v>0</v>
      </c>
      <c r="BI52" s="23" t="b">
        <v>1</v>
      </c>
      <c r="BJ52" s="23" t="b">
        <v>1</v>
      </c>
      <c r="BK52" s="23" t="b">
        <v>1</v>
      </c>
      <c r="BL52" s="23" t="b">
        <v>1</v>
      </c>
      <c r="BM52" s="23" t="b">
        <v>1</v>
      </c>
      <c r="BN52" s="23" t="b">
        <v>1</v>
      </c>
      <c r="BO52" s="23" t="b">
        <v>1</v>
      </c>
      <c r="BP52" s="23" t="b">
        <v>1</v>
      </c>
      <c r="BQ52" s="23" t="b">
        <v>1</v>
      </c>
      <c r="BR52" s="23" t="b">
        <v>1</v>
      </c>
    </row>
    <row r="53" ht="15.75" customHeight="1">
      <c r="A53" s="23" t="s">
        <v>569</v>
      </c>
      <c r="B53" s="23" t="s">
        <v>2575</v>
      </c>
      <c r="C53" s="23" t="b">
        <v>1</v>
      </c>
      <c r="D53" s="23">
        <v>0.9960855</v>
      </c>
      <c r="E53" s="23" t="b">
        <f t="shared" si="1"/>
        <v>1</v>
      </c>
      <c r="F53" s="23" t="b">
        <v>1</v>
      </c>
      <c r="G53" s="23" t="b">
        <f t="shared" si="2"/>
        <v>1</v>
      </c>
      <c r="H53" s="23" t="b">
        <v>1</v>
      </c>
      <c r="I53" s="23" t="b">
        <f t="shared" si="3"/>
        <v>1</v>
      </c>
      <c r="J53" s="23" t="b">
        <v>1</v>
      </c>
      <c r="K53" s="23" t="b">
        <f t="shared" si="4"/>
        <v>1</v>
      </c>
      <c r="L53" s="23" t="b">
        <v>1</v>
      </c>
      <c r="M53" s="23" t="b">
        <f t="shared" si="5"/>
        <v>1</v>
      </c>
      <c r="N53" s="23" t="b">
        <v>1</v>
      </c>
      <c r="O53" s="23" t="b">
        <f t="shared" si="6"/>
        <v>1</v>
      </c>
      <c r="P53" s="23" t="b">
        <v>1</v>
      </c>
      <c r="Q53" s="23" t="b">
        <f t="shared" si="7"/>
        <v>1</v>
      </c>
      <c r="R53" s="23" t="b">
        <v>1</v>
      </c>
      <c r="S53" s="23" t="b">
        <f t="shared" si="8"/>
        <v>1</v>
      </c>
      <c r="T53" s="23" t="b">
        <v>1</v>
      </c>
      <c r="U53" s="23" t="b">
        <f t="shared" si="9"/>
        <v>1</v>
      </c>
      <c r="V53" s="23" t="b">
        <v>1</v>
      </c>
      <c r="W53" s="23" t="b">
        <f t="shared" si="10"/>
        <v>1</v>
      </c>
      <c r="X53" s="23" t="b">
        <v>1</v>
      </c>
      <c r="Y53" s="23" t="b">
        <f t="shared" si="11"/>
        <v>1</v>
      </c>
      <c r="Z53" s="23" t="b">
        <v>1</v>
      </c>
      <c r="AA53" s="23" t="b">
        <f t="shared" si="12"/>
        <v>1</v>
      </c>
      <c r="AB53" s="23" t="b">
        <v>1</v>
      </c>
      <c r="AC53" s="23" t="b">
        <f t="shared" si="13"/>
        <v>1</v>
      </c>
      <c r="AD53" s="23" t="b">
        <v>0</v>
      </c>
      <c r="AF53" s="23">
        <v>0.85</v>
      </c>
      <c r="AG53" s="23">
        <f t="shared" si="18"/>
        <v>69</v>
      </c>
      <c r="AH53" s="23">
        <v>92.0</v>
      </c>
      <c r="AI53" s="23">
        <v>161.0</v>
      </c>
      <c r="AJ53" s="23">
        <f t="shared" si="19"/>
        <v>42.85714286</v>
      </c>
      <c r="BD53" s="23" t="s">
        <v>727</v>
      </c>
      <c r="BE53" s="23" t="s">
        <v>2525</v>
      </c>
      <c r="BF53" s="23" t="b">
        <v>1</v>
      </c>
      <c r="BG53" s="23">
        <v>0.9859582</v>
      </c>
      <c r="BH53" s="23" t="b">
        <v>1</v>
      </c>
      <c r="BI53" s="23" t="b">
        <v>1</v>
      </c>
      <c r="BJ53" s="23" t="b">
        <v>1</v>
      </c>
      <c r="BK53" s="23" t="b">
        <v>1</v>
      </c>
      <c r="BL53" s="23" t="b">
        <v>1</v>
      </c>
      <c r="BM53" s="23" t="b">
        <v>1</v>
      </c>
      <c r="BN53" s="23" t="b">
        <v>1</v>
      </c>
      <c r="BO53" s="23" t="b">
        <v>1</v>
      </c>
      <c r="BP53" s="23" t="b">
        <v>1</v>
      </c>
      <c r="BQ53" s="23" t="b">
        <v>1</v>
      </c>
      <c r="BR53" s="23" t="b">
        <v>1</v>
      </c>
    </row>
    <row r="54" ht="15.75" customHeight="1">
      <c r="A54" s="23" t="s">
        <v>575</v>
      </c>
      <c r="B54" s="23" t="s">
        <v>2578</v>
      </c>
      <c r="C54" s="23" t="b">
        <v>1</v>
      </c>
      <c r="D54" s="23">
        <v>0.7751339</v>
      </c>
      <c r="E54" s="23" t="b">
        <f t="shared" si="1"/>
        <v>1</v>
      </c>
      <c r="F54" s="23" t="b">
        <v>1</v>
      </c>
      <c r="G54" s="23" t="b">
        <f t="shared" si="2"/>
        <v>1</v>
      </c>
      <c r="H54" s="23" t="b">
        <v>1</v>
      </c>
      <c r="I54" s="23" t="b">
        <f t="shared" si="3"/>
        <v>1</v>
      </c>
      <c r="J54" s="23" t="b">
        <v>1</v>
      </c>
      <c r="K54" s="23" t="b">
        <f t="shared" si="4"/>
        <v>1</v>
      </c>
      <c r="L54" s="23" t="b">
        <v>1</v>
      </c>
      <c r="M54" s="23" t="b">
        <f t="shared" si="5"/>
        <v>1</v>
      </c>
      <c r="N54" s="23" t="b">
        <v>1</v>
      </c>
      <c r="O54" s="23" t="b">
        <f t="shared" si="6"/>
        <v>1</v>
      </c>
      <c r="P54" s="23" t="b">
        <v>1</v>
      </c>
      <c r="Q54" s="23" t="b">
        <f t="shared" si="7"/>
        <v>1</v>
      </c>
      <c r="R54" s="23" t="b">
        <v>1</v>
      </c>
      <c r="S54" s="23" t="b">
        <f t="shared" si="8"/>
        <v>1</v>
      </c>
      <c r="T54" s="23" t="b">
        <v>1</v>
      </c>
      <c r="U54" s="23" t="b">
        <f t="shared" si="9"/>
        <v>1</v>
      </c>
      <c r="V54" s="23" t="b">
        <v>1</v>
      </c>
      <c r="W54" s="23" t="b">
        <f t="shared" si="10"/>
        <v>0</v>
      </c>
      <c r="X54" s="23" t="b">
        <v>0</v>
      </c>
      <c r="Y54" s="23" t="b">
        <f t="shared" si="11"/>
        <v>0</v>
      </c>
      <c r="Z54" s="23" t="b">
        <v>0</v>
      </c>
      <c r="AA54" s="23" t="b">
        <f t="shared" si="12"/>
        <v>0</v>
      </c>
      <c r="AB54" s="23" t="b">
        <v>0</v>
      </c>
      <c r="AC54" s="23" t="b">
        <f t="shared" si="13"/>
        <v>0</v>
      </c>
      <c r="AD54" s="23" t="b">
        <v>0</v>
      </c>
      <c r="AF54" s="23">
        <v>0.8</v>
      </c>
      <c r="AG54" s="23">
        <f t="shared" si="18"/>
        <v>77</v>
      </c>
      <c r="AH54" s="23">
        <v>84.0</v>
      </c>
      <c r="AI54" s="23">
        <v>161.0</v>
      </c>
      <c r="AJ54" s="23">
        <f t="shared" si="19"/>
        <v>47.82608696</v>
      </c>
      <c r="BD54" s="23" t="s">
        <v>742</v>
      </c>
      <c r="BE54" s="23" t="s">
        <v>2600</v>
      </c>
      <c r="BF54" s="23" t="b">
        <v>1</v>
      </c>
      <c r="BG54" s="23">
        <v>0.5647088</v>
      </c>
      <c r="BH54" s="23" t="b">
        <v>0</v>
      </c>
      <c r="BI54" s="23" t="b">
        <v>0</v>
      </c>
      <c r="BJ54" s="23" t="b">
        <v>0</v>
      </c>
      <c r="BK54" s="23" t="b">
        <v>0</v>
      </c>
      <c r="BL54" s="23" t="b">
        <v>0</v>
      </c>
      <c r="BM54" s="23" t="b">
        <v>0</v>
      </c>
      <c r="BN54" s="23" t="b">
        <v>0</v>
      </c>
      <c r="BO54" s="23" t="b">
        <v>0</v>
      </c>
      <c r="BP54" s="23" t="b">
        <v>1</v>
      </c>
      <c r="BQ54" s="23" t="b">
        <v>1</v>
      </c>
      <c r="BR54" s="23" t="b">
        <v>1</v>
      </c>
    </row>
    <row r="55" ht="15.75" customHeight="1">
      <c r="A55" s="23" t="s">
        <v>580</v>
      </c>
      <c r="B55" s="23" t="s">
        <v>2580</v>
      </c>
      <c r="C55" s="23" t="b">
        <v>1</v>
      </c>
      <c r="D55" s="23">
        <v>0.90354645</v>
      </c>
      <c r="E55" s="23" t="b">
        <f t="shared" si="1"/>
        <v>1</v>
      </c>
      <c r="F55" s="23" t="b">
        <v>1</v>
      </c>
      <c r="G55" s="23" t="b">
        <f t="shared" si="2"/>
        <v>1</v>
      </c>
      <c r="H55" s="23" t="b">
        <v>1</v>
      </c>
      <c r="I55" s="23" t="b">
        <f t="shared" si="3"/>
        <v>1</v>
      </c>
      <c r="J55" s="23" t="b">
        <v>1</v>
      </c>
      <c r="K55" s="23" t="b">
        <f t="shared" si="4"/>
        <v>1</v>
      </c>
      <c r="L55" s="23" t="b">
        <v>1</v>
      </c>
      <c r="M55" s="23" t="b">
        <f t="shared" si="5"/>
        <v>1</v>
      </c>
      <c r="N55" s="23" t="b">
        <v>1</v>
      </c>
      <c r="O55" s="23" t="b">
        <f t="shared" si="6"/>
        <v>1</v>
      </c>
      <c r="P55" s="23" t="b">
        <v>1</v>
      </c>
      <c r="Q55" s="23" t="b">
        <f t="shared" si="7"/>
        <v>1</v>
      </c>
      <c r="R55" s="23" t="b">
        <v>1</v>
      </c>
      <c r="S55" s="23" t="b">
        <f t="shared" si="8"/>
        <v>1</v>
      </c>
      <c r="T55" s="23" t="b">
        <v>1</v>
      </c>
      <c r="U55" s="23" t="b">
        <f t="shared" si="9"/>
        <v>1</v>
      </c>
      <c r="V55" s="23" t="b">
        <v>1</v>
      </c>
      <c r="W55" s="23" t="b">
        <f t="shared" si="10"/>
        <v>1</v>
      </c>
      <c r="X55" s="23" t="b">
        <v>1</v>
      </c>
      <c r="Y55" s="23" t="b">
        <f t="shared" si="11"/>
        <v>1</v>
      </c>
      <c r="Z55" s="23" t="b">
        <v>1</v>
      </c>
      <c r="AA55" s="23" t="b">
        <f t="shared" si="12"/>
        <v>1</v>
      </c>
      <c r="AB55" s="23" t="b">
        <v>1</v>
      </c>
      <c r="AC55" s="23" t="b">
        <f t="shared" si="13"/>
        <v>0</v>
      </c>
      <c r="AD55" s="23" t="b">
        <v>0</v>
      </c>
      <c r="AF55" s="23">
        <v>0.75</v>
      </c>
      <c r="AG55" s="23">
        <f t="shared" si="18"/>
        <v>82</v>
      </c>
      <c r="AH55" s="23">
        <v>79.0</v>
      </c>
      <c r="AI55" s="23">
        <v>161.0</v>
      </c>
      <c r="AJ55" s="23">
        <f t="shared" si="19"/>
        <v>50.93167702</v>
      </c>
      <c r="BD55" s="23" t="s">
        <v>755</v>
      </c>
      <c r="BE55" s="23" t="s">
        <v>2605</v>
      </c>
      <c r="BF55" s="23" t="b">
        <v>1</v>
      </c>
      <c r="BG55" s="23">
        <v>0.88057876</v>
      </c>
      <c r="BH55" s="23" t="b">
        <v>0</v>
      </c>
      <c r="BI55" s="23" t="b">
        <v>0</v>
      </c>
      <c r="BJ55" s="23" t="b">
        <v>1</v>
      </c>
      <c r="BK55" s="23" t="b">
        <v>1</v>
      </c>
      <c r="BL55" s="23" t="b">
        <v>1</v>
      </c>
      <c r="BM55" s="23" t="b">
        <v>1</v>
      </c>
      <c r="BN55" s="23" t="b">
        <v>1</v>
      </c>
      <c r="BO55" s="23" t="b">
        <v>1</v>
      </c>
      <c r="BP55" s="23" t="b">
        <v>1</v>
      </c>
      <c r="BQ55" s="23" t="b">
        <v>1</v>
      </c>
      <c r="BR55" s="23" t="b">
        <v>1</v>
      </c>
    </row>
    <row r="56" ht="15.75" customHeight="1">
      <c r="A56" s="23" t="s">
        <v>585</v>
      </c>
      <c r="B56" s="23" t="s">
        <v>2582</v>
      </c>
      <c r="C56" s="23" t="b">
        <v>1</v>
      </c>
      <c r="D56" s="23">
        <v>0.62133634</v>
      </c>
      <c r="E56" s="23" t="b">
        <f t="shared" si="1"/>
        <v>1</v>
      </c>
      <c r="F56" s="23" t="b">
        <v>1</v>
      </c>
      <c r="G56" s="23" t="b">
        <f t="shared" si="2"/>
        <v>1</v>
      </c>
      <c r="H56" s="23" t="b">
        <v>1</v>
      </c>
      <c r="I56" s="23" t="b">
        <f t="shared" si="3"/>
        <v>1</v>
      </c>
      <c r="J56" s="23" t="b">
        <v>1</v>
      </c>
      <c r="K56" s="23" t="b">
        <f t="shared" si="4"/>
        <v>1</v>
      </c>
      <c r="L56" s="23" t="b">
        <v>1</v>
      </c>
      <c r="M56" s="23" t="b">
        <f t="shared" si="5"/>
        <v>1</v>
      </c>
      <c r="N56" s="23" t="b">
        <v>1</v>
      </c>
      <c r="O56" s="23" t="b">
        <f t="shared" si="6"/>
        <v>1</v>
      </c>
      <c r="P56" s="23" t="b">
        <v>1</v>
      </c>
      <c r="Q56" s="23" t="b">
        <f t="shared" si="7"/>
        <v>0</v>
      </c>
      <c r="R56" s="23" t="b">
        <v>0</v>
      </c>
      <c r="S56" s="23" t="b">
        <f t="shared" si="8"/>
        <v>0</v>
      </c>
      <c r="T56" s="23" t="b">
        <v>0</v>
      </c>
      <c r="U56" s="23" t="b">
        <f t="shared" si="9"/>
        <v>0</v>
      </c>
      <c r="V56" s="23" t="b">
        <v>0</v>
      </c>
      <c r="W56" s="23" t="b">
        <f t="shared" si="10"/>
        <v>0</v>
      </c>
      <c r="X56" s="23" t="b">
        <v>0</v>
      </c>
      <c r="Y56" s="23" t="b">
        <f t="shared" si="11"/>
        <v>0</v>
      </c>
      <c r="Z56" s="23" t="b">
        <v>0</v>
      </c>
      <c r="AA56" s="23" t="b">
        <f t="shared" si="12"/>
        <v>0</v>
      </c>
      <c r="AB56" s="23" t="b">
        <v>0</v>
      </c>
      <c r="AC56" s="23" t="b">
        <f t="shared" si="13"/>
        <v>0</v>
      </c>
      <c r="AD56" s="23" t="b">
        <v>0</v>
      </c>
      <c r="AF56" s="23">
        <v>0.7</v>
      </c>
      <c r="AG56" s="23">
        <f t="shared" si="18"/>
        <v>88</v>
      </c>
      <c r="AH56" s="23">
        <v>73.0</v>
      </c>
      <c r="AI56" s="23">
        <v>161.0</v>
      </c>
      <c r="AJ56" s="23">
        <f t="shared" si="19"/>
        <v>54.65838509</v>
      </c>
      <c r="BD56" s="23" t="s">
        <v>763</v>
      </c>
      <c r="BE56" s="23" t="s">
        <v>2606</v>
      </c>
      <c r="BF56" s="23" t="b">
        <v>1</v>
      </c>
      <c r="BG56" s="23">
        <v>0.9911797</v>
      </c>
      <c r="BH56" s="23" t="b">
        <v>1</v>
      </c>
      <c r="BI56" s="23" t="b">
        <v>1</v>
      </c>
      <c r="BJ56" s="23" t="b">
        <v>1</v>
      </c>
      <c r="BK56" s="23" t="b">
        <v>1</v>
      </c>
      <c r="BL56" s="23" t="b">
        <v>1</v>
      </c>
      <c r="BM56" s="23" t="b">
        <v>1</v>
      </c>
      <c r="BN56" s="23" t="b">
        <v>1</v>
      </c>
      <c r="BO56" s="23" t="b">
        <v>1</v>
      </c>
      <c r="BP56" s="23" t="b">
        <v>1</v>
      </c>
      <c r="BQ56" s="23" t="b">
        <v>1</v>
      </c>
      <c r="BR56" s="23" t="b">
        <v>1</v>
      </c>
    </row>
    <row r="57" ht="15.75" customHeight="1">
      <c r="A57" s="23" t="s">
        <v>591</v>
      </c>
      <c r="B57" s="23" t="s">
        <v>2584</v>
      </c>
      <c r="C57" s="23" t="b">
        <v>1</v>
      </c>
      <c r="D57" s="23">
        <v>0.9648826</v>
      </c>
      <c r="E57" s="23" t="b">
        <f t="shared" si="1"/>
        <v>1</v>
      </c>
      <c r="F57" s="23" t="b">
        <v>1</v>
      </c>
      <c r="G57" s="23" t="b">
        <f t="shared" si="2"/>
        <v>1</v>
      </c>
      <c r="H57" s="23" t="b">
        <v>1</v>
      </c>
      <c r="I57" s="23" t="b">
        <f t="shared" si="3"/>
        <v>1</v>
      </c>
      <c r="J57" s="23" t="b">
        <v>1</v>
      </c>
      <c r="K57" s="23" t="b">
        <f t="shared" si="4"/>
        <v>1</v>
      </c>
      <c r="L57" s="23" t="b">
        <v>1</v>
      </c>
      <c r="M57" s="23" t="b">
        <f t="shared" si="5"/>
        <v>1</v>
      </c>
      <c r="N57" s="23" t="b">
        <v>1</v>
      </c>
      <c r="O57" s="23" t="b">
        <f t="shared" si="6"/>
        <v>1</v>
      </c>
      <c r="P57" s="23" t="b">
        <v>1</v>
      </c>
      <c r="Q57" s="23" t="b">
        <f t="shared" si="7"/>
        <v>1</v>
      </c>
      <c r="R57" s="23" t="b">
        <v>1</v>
      </c>
      <c r="S57" s="23" t="b">
        <f t="shared" si="8"/>
        <v>1</v>
      </c>
      <c r="T57" s="23" t="b">
        <v>1</v>
      </c>
      <c r="U57" s="23" t="b">
        <f t="shared" si="9"/>
        <v>1</v>
      </c>
      <c r="V57" s="23" t="b">
        <v>1</v>
      </c>
      <c r="W57" s="23" t="b">
        <f t="shared" si="10"/>
        <v>1</v>
      </c>
      <c r="X57" s="23" t="b">
        <v>1</v>
      </c>
      <c r="Y57" s="23" t="b">
        <f t="shared" si="11"/>
        <v>1</v>
      </c>
      <c r="Z57" s="23" t="b">
        <v>1</v>
      </c>
      <c r="AA57" s="23" t="b">
        <f t="shared" si="12"/>
        <v>1</v>
      </c>
      <c r="AB57" s="23" t="b">
        <v>1</v>
      </c>
      <c r="AC57" s="23" t="b">
        <f t="shared" si="13"/>
        <v>1</v>
      </c>
      <c r="AD57" s="23" t="b">
        <v>0</v>
      </c>
      <c r="AF57" s="23">
        <v>0.65</v>
      </c>
      <c r="AG57" s="23">
        <f t="shared" si="18"/>
        <v>94</v>
      </c>
      <c r="AH57" s="23">
        <v>67.0</v>
      </c>
      <c r="AI57" s="23">
        <v>161.0</v>
      </c>
      <c r="AJ57" s="23">
        <f t="shared" si="19"/>
        <v>58.38509317</v>
      </c>
      <c r="BD57" s="23" t="s">
        <v>771</v>
      </c>
      <c r="BE57" s="23" t="s">
        <v>2607</v>
      </c>
      <c r="BF57" s="23" t="b">
        <v>1</v>
      </c>
      <c r="BG57" s="23">
        <v>0.9611221</v>
      </c>
      <c r="BH57" s="23" t="b">
        <v>1</v>
      </c>
      <c r="BI57" s="23" t="b">
        <v>1</v>
      </c>
      <c r="BJ57" s="23" t="b">
        <v>1</v>
      </c>
      <c r="BK57" s="23" t="b">
        <v>1</v>
      </c>
      <c r="BL57" s="23" t="b">
        <v>1</v>
      </c>
      <c r="BM57" s="23" t="b">
        <v>1</v>
      </c>
      <c r="BN57" s="23" t="b">
        <v>1</v>
      </c>
      <c r="BO57" s="23" t="b">
        <v>1</v>
      </c>
      <c r="BP57" s="23" t="b">
        <v>1</v>
      </c>
      <c r="BQ57" s="23" t="b">
        <v>1</v>
      </c>
      <c r="BR57" s="23" t="b">
        <v>1</v>
      </c>
    </row>
    <row r="58" ht="15.75" customHeight="1">
      <c r="A58" s="23" t="s">
        <v>599</v>
      </c>
      <c r="B58" s="23" t="s">
        <v>2586</v>
      </c>
      <c r="C58" s="23" t="b">
        <v>1</v>
      </c>
      <c r="D58" s="23">
        <v>0.97529227</v>
      </c>
      <c r="E58" s="23" t="b">
        <f t="shared" si="1"/>
        <v>1</v>
      </c>
      <c r="F58" s="23" t="b">
        <v>1</v>
      </c>
      <c r="G58" s="23" t="b">
        <f t="shared" si="2"/>
        <v>1</v>
      </c>
      <c r="H58" s="23" t="b">
        <v>1</v>
      </c>
      <c r="I58" s="23" t="b">
        <f t="shared" si="3"/>
        <v>1</v>
      </c>
      <c r="J58" s="23" t="b">
        <v>1</v>
      </c>
      <c r="K58" s="23" t="b">
        <f t="shared" si="4"/>
        <v>1</v>
      </c>
      <c r="L58" s="23" t="b">
        <v>1</v>
      </c>
      <c r="M58" s="23" t="b">
        <f t="shared" si="5"/>
        <v>1</v>
      </c>
      <c r="N58" s="23" t="b">
        <v>1</v>
      </c>
      <c r="O58" s="23" t="b">
        <f t="shared" si="6"/>
        <v>1</v>
      </c>
      <c r="P58" s="23" t="b">
        <v>1</v>
      </c>
      <c r="Q58" s="23" t="b">
        <f t="shared" si="7"/>
        <v>1</v>
      </c>
      <c r="R58" s="23" t="b">
        <v>1</v>
      </c>
      <c r="S58" s="23" t="b">
        <f t="shared" si="8"/>
        <v>1</v>
      </c>
      <c r="T58" s="23" t="b">
        <v>1</v>
      </c>
      <c r="U58" s="23" t="b">
        <f t="shared" si="9"/>
        <v>1</v>
      </c>
      <c r="V58" s="23" t="b">
        <v>1</v>
      </c>
      <c r="W58" s="23" t="b">
        <f t="shared" si="10"/>
        <v>1</v>
      </c>
      <c r="X58" s="23" t="b">
        <v>1</v>
      </c>
      <c r="Y58" s="23" t="b">
        <f t="shared" si="11"/>
        <v>1</v>
      </c>
      <c r="Z58" s="23" t="b">
        <v>1</v>
      </c>
      <c r="AA58" s="23" t="b">
        <f t="shared" si="12"/>
        <v>1</v>
      </c>
      <c r="AB58" s="23" t="b">
        <v>1</v>
      </c>
      <c r="AC58" s="23" t="b">
        <f t="shared" si="13"/>
        <v>1</v>
      </c>
      <c r="AD58" s="23" t="b">
        <v>0</v>
      </c>
      <c r="AF58" s="23">
        <v>0.6</v>
      </c>
      <c r="AG58" s="23">
        <f t="shared" si="18"/>
        <v>100</v>
      </c>
      <c r="AH58" s="23">
        <v>61.0</v>
      </c>
      <c r="AI58" s="23">
        <v>161.0</v>
      </c>
      <c r="AJ58" s="23">
        <f t="shared" si="19"/>
        <v>62.11180124</v>
      </c>
      <c r="BD58" s="23" t="s">
        <v>786</v>
      </c>
      <c r="BE58" s="23" t="s">
        <v>2609</v>
      </c>
      <c r="BF58" s="23" t="b">
        <v>1</v>
      </c>
      <c r="BG58" s="23">
        <v>0.94166994</v>
      </c>
      <c r="BH58" s="23" t="b">
        <v>0</v>
      </c>
      <c r="BI58" s="23" t="b">
        <v>1</v>
      </c>
      <c r="BJ58" s="23" t="b">
        <v>1</v>
      </c>
      <c r="BK58" s="23" t="b">
        <v>1</v>
      </c>
      <c r="BL58" s="23" t="b">
        <v>1</v>
      </c>
      <c r="BM58" s="23" t="b">
        <v>1</v>
      </c>
      <c r="BN58" s="23" t="b">
        <v>1</v>
      </c>
      <c r="BO58" s="23" t="b">
        <v>1</v>
      </c>
      <c r="BP58" s="23" t="b">
        <v>1</v>
      </c>
      <c r="BQ58" s="23" t="b">
        <v>1</v>
      </c>
      <c r="BR58" s="23" t="b">
        <v>1</v>
      </c>
    </row>
    <row r="59" ht="15.75" customHeight="1">
      <c r="A59" s="23" t="s">
        <v>607</v>
      </c>
      <c r="B59" s="23" t="s">
        <v>2588</v>
      </c>
      <c r="C59" s="23" t="b">
        <v>1</v>
      </c>
      <c r="D59" s="23">
        <v>0.98917514</v>
      </c>
      <c r="E59" s="23" t="b">
        <f t="shared" si="1"/>
        <v>1</v>
      </c>
      <c r="F59" s="23" t="b">
        <v>1</v>
      </c>
      <c r="G59" s="23" t="b">
        <f t="shared" si="2"/>
        <v>1</v>
      </c>
      <c r="H59" s="23" t="b">
        <v>1</v>
      </c>
      <c r="I59" s="23" t="b">
        <f t="shared" si="3"/>
        <v>1</v>
      </c>
      <c r="J59" s="23" t="b">
        <v>1</v>
      </c>
      <c r="K59" s="23" t="b">
        <f t="shared" si="4"/>
        <v>1</v>
      </c>
      <c r="L59" s="23" t="b">
        <v>1</v>
      </c>
      <c r="M59" s="23" t="b">
        <f t="shared" si="5"/>
        <v>1</v>
      </c>
      <c r="N59" s="23" t="b">
        <v>1</v>
      </c>
      <c r="O59" s="23" t="b">
        <f t="shared" si="6"/>
        <v>1</v>
      </c>
      <c r="P59" s="23" t="b">
        <v>1</v>
      </c>
      <c r="Q59" s="23" t="b">
        <f t="shared" si="7"/>
        <v>1</v>
      </c>
      <c r="R59" s="23" t="b">
        <v>1</v>
      </c>
      <c r="S59" s="23" t="b">
        <f t="shared" si="8"/>
        <v>1</v>
      </c>
      <c r="T59" s="23" t="b">
        <v>1</v>
      </c>
      <c r="U59" s="23" t="b">
        <f t="shared" si="9"/>
        <v>1</v>
      </c>
      <c r="V59" s="23" t="b">
        <v>1</v>
      </c>
      <c r="W59" s="23" t="b">
        <f t="shared" si="10"/>
        <v>1</v>
      </c>
      <c r="X59" s="23" t="b">
        <v>1</v>
      </c>
      <c r="Y59" s="23" t="b">
        <f t="shared" si="11"/>
        <v>1</v>
      </c>
      <c r="Z59" s="23" t="b">
        <v>1</v>
      </c>
      <c r="AA59" s="23" t="b">
        <f t="shared" si="12"/>
        <v>1</v>
      </c>
      <c r="AB59" s="23" t="b">
        <v>1</v>
      </c>
      <c r="AC59" s="23" t="b">
        <f t="shared" si="13"/>
        <v>1</v>
      </c>
      <c r="AD59" s="23" t="b">
        <v>0</v>
      </c>
      <c r="AF59" s="23">
        <v>0.55</v>
      </c>
      <c r="AG59" s="23">
        <f t="shared" si="18"/>
        <v>107</v>
      </c>
      <c r="AH59" s="23">
        <v>54.0</v>
      </c>
      <c r="AI59" s="23">
        <v>161.0</v>
      </c>
      <c r="AJ59" s="23">
        <f t="shared" si="19"/>
        <v>66.45962733</v>
      </c>
      <c r="BD59" s="23" t="s">
        <v>794</v>
      </c>
      <c r="BE59" s="23" t="s">
        <v>2527</v>
      </c>
      <c r="BF59" s="23" t="b">
        <v>1</v>
      </c>
      <c r="BG59" s="23">
        <v>0.97134537</v>
      </c>
      <c r="BH59" s="23" t="b">
        <v>1</v>
      </c>
      <c r="BI59" s="23" t="b">
        <v>1</v>
      </c>
      <c r="BJ59" s="23" t="b">
        <v>1</v>
      </c>
      <c r="BK59" s="23" t="b">
        <v>1</v>
      </c>
      <c r="BL59" s="23" t="b">
        <v>1</v>
      </c>
      <c r="BM59" s="23" t="b">
        <v>1</v>
      </c>
      <c r="BN59" s="23" t="b">
        <v>1</v>
      </c>
      <c r="BO59" s="23" t="b">
        <v>1</v>
      </c>
      <c r="BP59" s="23" t="b">
        <v>1</v>
      </c>
      <c r="BQ59" s="23" t="b">
        <v>1</v>
      </c>
      <c r="BR59" s="23" t="b">
        <v>1</v>
      </c>
    </row>
    <row r="60" ht="15.75" customHeight="1">
      <c r="A60" s="23" t="s">
        <v>614</v>
      </c>
      <c r="B60" s="23" t="s">
        <v>2589</v>
      </c>
      <c r="C60" s="23" t="b">
        <v>1</v>
      </c>
      <c r="D60" s="23">
        <v>0.9528547</v>
      </c>
      <c r="E60" s="23" t="b">
        <f t="shared" si="1"/>
        <v>1</v>
      </c>
      <c r="F60" s="23" t="b">
        <v>1</v>
      </c>
      <c r="G60" s="23" t="b">
        <f t="shared" si="2"/>
        <v>1</v>
      </c>
      <c r="H60" s="23" t="b">
        <v>1</v>
      </c>
      <c r="I60" s="23" t="b">
        <f t="shared" si="3"/>
        <v>1</v>
      </c>
      <c r="J60" s="23" t="b">
        <v>1</v>
      </c>
      <c r="K60" s="23" t="b">
        <f t="shared" si="4"/>
        <v>1</v>
      </c>
      <c r="L60" s="23" t="b">
        <v>1</v>
      </c>
      <c r="M60" s="23" t="b">
        <f t="shared" si="5"/>
        <v>1</v>
      </c>
      <c r="N60" s="23" t="b">
        <v>1</v>
      </c>
      <c r="O60" s="23" t="b">
        <f t="shared" si="6"/>
        <v>1</v>
      </c>
      <c r="P60" s="23" t="b">
        <v>1</v>
      </c>
      <c r="Q60" s="23" t="b">
        <f t="shared" si="7"/>
        <v>1</v>
      </c>
      <c r="R60" s="23" t="b">
        <v>1</v>
      </c>
      <c r="S60" s="23" t="b">
        <f t="shared" si="8"/>
        <v>1</v>
      </c>
      <c r="T60" s="23" t="b">
        <v>1</v>
      </c>
      <c r="U60" s="23" t="b">
        <f t="shared" si="9"/>
        <v>1</v>
      </c>
      <c r="V60" s="23" t="b">
        <v>1</v>
      </c>
      <c r="W60" s="23" t="b">
        <f t="shared" si="10"/>
        <v>1</v>
      </c>
      <c r="X60" s="23" t="b">
        <v>1</v>
      </c>
      <c r="Y60" s="23" t="b">
        <f t="shared" si="11"/>
        <v>1</v>
      </c>
      <c r="Z60" s="23" t="b">
        <v>1</v>
      </c>
      <c r="AA60" s="23" t="b">
        <f t="shared" si="12"/>
        <v>1</v>
      </c>
      <c r="AB60" s="23" t="b">
        <v>1</v>
      </c>
      <c r="AC60" s="23" t="b">
        <f t="shared" si="13"/>
        <v>1</v>
      </c>
      <c r="AD60" s="23" t="b">
        <v>0</v>
      </c>
      <c r="AF60" s="23">
        <v>0.5</v>
      </c>
      <c r="AG60" s="23">
        <f t="shared" si="18"/>
        <v>108</v>
      </c>
      <c r="AH60" s="23">
        <v>53.0</v>
      </c>
      <c r="AI60" s="23">
        <v>161.0</v>
      </c>
      <c r="AJ60" s="23">
        <f t="shared" si="19"/>
        <v>67.08074534</v>
      </c>
      <c r="BD60" s="23" t="s">
        <v>811</v>
      </c>
      <c r="BE60" s="23" t="s">
        <v>2610</v>
      </c>
      <c r="BF60" s="23" t="b">
        <v>1</v>
      </c>
      <c r="BG60" s="23">
        <v>0.68732464</v>
      </c>
      <c r="BH60" s="23" t="b">
        <v>0</v>
      </c>
      <c r="BI60" s="23" t="b">
        <v>0</v>
      </c>
      <c r="BJ60" s="23" t="b">
        <v>0</v>
      </c>
      <c r="BK60" s="23" t="b">
        <v>0</v>
      </c>
      <c r="BL60" s="23" t="b">
        <v>0</v>
      </c>
      <c r="BM60" s="23" t="b">
        <v>0</v>
      </c>
      <c r="BN60" s="23" t="b">
        <v>1</v>
      </c>
      <c r="BO60" s="23" t="b">
        <v>1</v>
      </c>
      <c r="BP60" s="23" t="b">
        <v>1</v>
      </c>
      <c r="BQ60" s="23" t="b">
        <v>1</v>
      </c>
      <c r="BR60" s="23" t="b">
        <v>1</v>
      </c>
    </row>
    <row r="61" ht="15.75" customHeight="1">
      <c r="A61" s="23" t="s">
        <v>621</v>
      </c>
      <c r="B61" s="23" t="s">
        <v>2590</v>
      </c>
      <c r="C61" s="23" t="b">
        <v>1</v>
      </c>
      <c r="D61" s="23">
        <v>0.9576295</v>
      </c>
      <c r="E61" s="23" t="b">
        <f t="shared" si="1"/>
        <v>1</v>
      </c>
      <c r="F61" s="23" t="b">
        <v>1</v>
      </c>
      <c r="G61" s="23" t="b">
        <f t="shared" si="2"/>
        <v>1</v>
      </c>
      <c r="H61" s="23" t="b">
        <v>1</v>
      </c>
      <c r="I61" s="23" t="b">
        <f t="shared" si="3"/>
        <v>1</v>
      </c>
      <c r="J61" s="23" t="b">
        <v>1</v>
      </c>
      <c r="K61" s="23" t="b">
        <f t="shared" si="4"/>
        <v>1</v>
      </c>
      <c r="L61" s="23" t="b">
        <v>1</v>
      </c>
      <c r="M61" s="23" t="b">
        <f t="shared" si="5"/>
        <v>1</v>
      </c>
      <c r="N61" s="23" t="b">
        <v>1</v>
      </c>
      <c r="O61" s="23" t="b">
        <f t="shared" si="6"/>
        <v>1</v>
      </c>
      <c r="P61" s="23" t="b">
        <v>1</v>
      </c>
      <c r="Q61" s="23" t="b">
        <f t="shared" si="7"/>
        <v>1</v>
      </c>
      <c r="R61" s="23" t="b">
        <v>1</v>
      </c>
      <c r="S61" s="23" t="b">
        <f t="shared" si="8"/>
        <v>1</v>
      </c>
      <c r="T61" s="23" t="b">
        <v>1</v>
      </c>
      <c r="U61" s="23" t="b">
        <f t="shared" si="9"/>
        <v>1</v>
      </c>
      <c r="V61" s="23" t="b">
        <v>1</v>
      </c>
      <c r="W61" s="23" t="b">
        <f t="shared" si="10"/>
        <v>1</v>
      </c>
      <c r="X61" s="23" t="b">
        <v>1</v>
      </c>
      <c r="Y61" s="23" t="b">
        <f t="shared" si="11"/>
        <v>1</v>
      </c>
      <c r="Z61" s="23" t="b">
        <v>1</v>
      </c>
      <c r="AA61" s="23" t="b">
        <f t="shared" si="12"/>
        <v>1</v>
      </c>
      <c r="AB61" s="23" t="b">
        <v>1</v>
      </c>
      <c r="AC61" s="23" t="b">
        <f t="shared" si="13"/>
        <v>1</v>
      </c>
      <c r="AD61" s="23" t="b">
        <v>0</v>
      </c>
      <c r="AF61" s="23">
        <v>0.45</v>
      </c>
      <c r="AG61" s="23">
        <f t="shared" si="18"/>
        <v>110</v>
      </c>
      <c r="AH61" s="23">
        <v>51.0</v>
      </c>
      <c r="AI61" s="23">
        <v>161.0</v>
      </c>
      <c r="AJ61" s="23">
        <f t="shared" si="19"/>
        <v>68.32298137</v>
      </c>
      <c r="BD61" s="23" t="s">
        <v>819</v>
      </c>
      <c r="BE61" s="23" t="s">
        <v>2611</v>
      </c>
      <c r="BF61" s="23" t="b">
        <v>1</v>
      </c>
      <c r="BG61" s="23">
        <v>0.9603139</v>
      </c>
      <c r="BH61" s="23" t="b">
        <v>1</v>
      </c>
      <c r="BI61" s="23" t="b">
        <v>1</v>
      </c>
      <c r="BJ61" s="23" t="b">
        <v>1</v>
      </c>
      <c r="BK61" s="23" t="b">
        <v>1</v>
      </c>
      <c r="BL61" s="23" t="b">
        <v>1</v>
      </c>
      <c r="BM61" s="23" t="b">
        <v>1</v>
      </c>
      <c r="BN61" s="23" t="b">
        <v>1</v>
      </c>
      <c r="BO61" s="23" t="b">
        <v>1</v>
      </c>
      <c r="BP61" s="23" t="b">
        <v>1</v>
      </c>
      <c r="BQ61" s="23" t="b">
        <v>1</v>
      </c>
      <c r="BR61" s="23" t="b">
        <v>1</v>
      </c>
    </row>
    <row r="62" ht="15.75" customHeight="1">
      <c r="A62" s="23" t="s">
        <v>637</v>
      </c>
      <c r="B62" s="23" t="s">
        <v>2592</v>
      </c>
      <c r="C62" s="23" t="b">
        <v>1</v>
      </c>
      <c r="D62" s="23">
        <v>0.9700308</v>
      </c>
      <c r="E62" s="23" t="b">
        <f t="shared" si="1"/>
        <v>1</v>
      </c>
      <c r="F62" s="23" t="b">
        <v>1</v>
      </c>
      <c r="G62" s="23" t="b">
        <f t="shared" si="2"/>
        <v>1</v>
      </c>
      <c r="H62" s="23" t="b">
        <v>1</v>
      </c>
      <c r="I62" s="23" t="b">
        <f t="shared" si="3"/>
        <v>1</v>
      </c>
      <c r="J62" s="23" t="b">
        <v>1</v>
      </c>
      <c r="K62" s="23" t="b">
        <f t="shared" si="4"/>
        <v>1</v>
      </c>
      <c r="L62" s="23" t="b">
        <v>1</v>
      </c>
      <c r="M62" s="23" t="b">
        <f t="shared" si="5"/>
        <v>1</v>
      </c>
      <c r="N62" s="23" t="b">
        <v>1</v>
      </c>
      <c r="O62" s="23" t="b">
        <f t="shared" si="6"/>
        <v>1</v>
      </c>
      <c r="P62" s="23" t="b">
        <v>1</v>
      </c>
      <c r="Q62" s="23" t="b">
        <f t="shared" si="7"/>
        <v>1</v>
      </c>
      <c r="R62" s="23" t="b">
        <v>1</v>
      </c>
      <c r="S62" s="23" t="b">
        <f t="shared" si="8"/>
        <v>1</v>
      </c>
      <c r="T62" s="23" t="b">
        <v>1</v>
      </c>
      <c r="U62" s="23" t="b">
        <f t="shared" si="9"/>
        <v>1</v>
      </c>
      <c r="V62" s="23" t="b">
        <v>1</v>
      </c>
      <c r="W62" s="23" t="b">
        <f t="shared" si="10"/>
        <v>1</v>
      </c>
      <c r="X62" s="23" t="b">
        <v>1</v>
      </c>
      <c r="Y62" s="23" t="b">
        <f t="shared" si="11"/>
        <v>1</v>
      </c>
      <c r="Z62" s="23" t="b">
        <v>1</v>
      </c>
      <c r="AA62" s="23" t="b">
        <f t="shared" si="12"/>
        <v>1</v>
      </c>
      <c r="AB62" s="23" t="b">
        <v>1</v>
      </c>
      <c r="AC62" s="23" t="b">
        <f t="shared" si="13"/>
        <v>1</v>
      </c>
      <c r="AD62" s="23" t="b">
        <v>0</v>
      </c>
      <c r="BD62" s="23" t="s">
        <v>828</v>
      </c>
      <c r="BE62" s="23" t="s">
        <v>2612</v>
      </c>
      <c r="BF62" s="23" t="b">
        <v>1</v>
      </c>
      <c r="BG62" s="23">
        <v>0.72724307</v>
      </c>
      <c r="BH62" s="23" t="b">
        <v>0</v>
      </c>
      <c r="BI62" s="23" t="b">
        <v>0</v>
      </c>
      <c r="BJ62" s="23" t="b">
        <v>0</v>
      </c>
      <c r="BK62" s="23" t="b">
        <v>0</v>
      </c>
      <c r="BL62" s="23" t="b">
        <v>0</v>
      </c>
      <c r="BM62" s="23" t="b">
        <v>1</v>
      </c>
      <c r="BN62" s="23" t="b">
        <v>1</v>
      </c>
      <c r="BO62" s="23" t="b">
        <v>1</v>
      </c>
      <c r="BP62" s="23" t="b">
        <v>1</v>
      </c>
      <c r="BQ62" s="23" t="b">
        <v>1</v>
      </c>
      <c r="BR62" s="23" t="b">
        <v>1</v>
      </c>
    </row>
    <row r="63" ht="15.75" customHeight="1">
      <c r="A63" s="23" t="s">
        <v>645</v>
      </c>
      <c r="B63" s="23" t="s">
        <v>2593</v>
      </c>
      <c r="C63" s="23" t="b">
        <v>1</v>
      </c>
      <c r="D63" s="23">
        <v>0.98769367</v>
      </c>
      <c r="E63" s="23" t="b">
        <f t="shared" si="1"/>
        <v>1</v>
      </c>
      <c r="F63" s="23" t="b">
        <v>1</v>
      </c>
      <c r="G63" s="23" t="b">
        <f t="shared" si="2"/>
        <v>1</v>
      </c>
      <c r="H63" s="23" t="b">
        <v>1</v>
      </c>
      <c r="I63" s="23" t="b">
        <f t="shared" si="3"/>
        <v>1</v>
      </c>
      <c r="J63" s="23" t="b">
        <v>1</v>
      </c>
      <c r="K63" s="23" t="b">
        <f t="shared" si="4"/>
        <v>1</v>
      </c>
      <c r="L63" s="23" t="b">
        <v>1</v>
      </c>
      <c r="M63" s="23" t="b">
        <f t="shared" si="5"/>
        <v>1</v>
      </c>
      <c r="N63" s="23" t="b">
        <v>1</v>
      </c>
      <c r="O63" s="23" t="b">
        <f t="shared" si="6"/>
        <v>1</v>
      </c>
      <c r="P63" s="23" t="b">
        <v>1</v>
      </c>
      <c r="Q63" s="23" t="b">
        <f t="shared" si="7"/>
        <v>1</v>
      </c>
      <c r="R63" s="23" t="b">
        <v>1</v>
      </c>
      <c r="S63" s="23" t="b">
        <f t="shared" si="8"/>
        <v>1</v>
      </c>
      <c r="T63" s="23" t="b">
        <v>1</v>
      </c>
      <c r="U63" s="23" t="b">
        <f t="shared" si="9"/>
        <v>1</v>
      </c>
      <c r="V63" s="23" t="b">
        <v>1</v>
      </c>
      <c r="W63" s="23" t="b">
        <f t="shared" si="10"/>
        <v>1</v>
      </c>
      <c r="X63" s="23" t="b">
        <v>1</v>
      </c>
      <c r="Y63" s="23" t="b">
        <f t="shared" si="11"/>
        <v>1</v>
      </c>
      <c r="Z63" s="23" t="b">
        <v>1</v>
      </c>
      <c r="AA63" s="23" t="b">
        <f t="shared" si="12"/>
        <v>1</v>
      </c>
      <c r="AB63" s="23" t="b">
        <v>1</v>
      </c>
      <c r="AC63" s="23" t="b">
        <f t="shared" si="13"/>
        <v>1</v>
      </c>
      <c r="AD63" s="23" t="b">
        <v>0</v>
      </c>
      <c r="BD63" s="23" t="s">
        <v>863</v>
      </c>
      <c r="BE63" s="23" t="s">
        <v>2529</v>
      </c>
      <c r="BF63" s="23" t="b">
        <v>1</v>
      </c>
      <c r="BG63" s="23">
        <v>0.6525911</v>
      </c>
      <c r="BH63" s="23" t="b">
        <v>0</v>
      </c>
      <c r="BI63" s="23" t="b">
        <v>0</v>
      </c>
      <c r="BJ63" s="23" t="b">
        <v>0</v>
      </c>
      <c r="BK63" s="23" t="b">
        <v>0</v>
      </c>
      <c r="BL63" s="23" t="b">
        <v>0</v>
      </c>
      <c r="BM63" s="23" t="b">
        <v>0</v>
      </c>
      <c r="BN63" s="23" t="b">
        <v>1</v>
      </c>
      <c r="BO63" s="23" t="b">
        <v>1</v>
      </c>
      <c r="BP63" s="23" t="b">
        <v>1</v>
      </c>
      <c r="BQ63" s="23" t="b">
        <v>1</v>
      </c>
      <c r="BR63" s="23" t="b">
        <v>1</v>
      </c>
    </row>
    <row r="64" ht="15.75" customHeight="1">
      <c r="A64" s="23" t="s">
        <v>652</v>
      </c>
      <c r="B64" s="23" t="s">
        <v>2594</v>
      </c>
      <c r="C64" s="23" t="b">
        <v>1</v>
      </c>
      <c r="D64" s="23">
        <v>0.9883725</v>
      </c>
      <c r="E64" s="23" t="b">
        <f t="shared" si="1"/>
        <v>1</v>
      </c>
      <c r="F64" s="23" t="b">
        <v>1</v>
      </c>
      <c r="G64" s="23" t="b">
        <f t="shared" si="2"/>
        <v>1</v>
      </c>
      <c r="H64" s="23" t="b">
        <v>1</v>
      </c>
      <c r="I64" s="23" t="b">
        <f t="shared" si="3"/>
        <v>1</v>
      </c>
      <c r="J64" s="23" t="b">
        <v>1</v>
      </c>
      <c r="K64" s="23" t="b">
        <f t="shared" si="4"/>
        <v>1</v>
      </c>
      <c r="L64" s="23" t="b">
        <v>1</v>
      </c>
      <c r="M64" s="23" t="b">
        <f t="shared" si="5"/>
        <v>1</v>
      </c>
      <c r="N64" s="23" t="b">
        <v>1</v>
      </c>
      <c r="O64" s="23" t="b">
        <f t="shared" si="6"/>
        <v>1</v>
      </c>
      <c r="P64" s="23" t="b">
        <v>1</v>
      </c>
      <c r="Q64" s="23" t="b">
        <f t="shared" si="7"/>
        <v>1</v>
      </c>
      <c r="R64" s="23" t="b">
        <v>1</v>
      </c>
      <c r="S64" s="23" t="b">
        <f t="shared" si="8"/>
        <v>1</v>
      </c>
      <c r="T64" s="23" t="b">
        <v>1</v>
      </c>
      <c r="U64" s="23" t="b">
        <f t="shared" si="9"/>
        <v>1</v>
      </c>
      <c r="V64" s="23" t="b">
        <v>1</v>
      </c>
      <c r="W64" s="23" t="b">
        <f t="shared" si="10"/>
        <v>1</v>
      </c>
      <c r="X64" s="23" t="b">
        <v>1</v>
      </c>
      <c r="Y64" s="23" t="b">
        <f t="shared" si="11"/>
        <v>1</v>
      </c>
      <c r="Z64" s="23" t="b">
        <v>1</v>
      </c>
      <c r="AA64" s="23" t="b">
        <f t="shared" si="12"/>
        <v>1</v>
      </c>
      <c r="AB64" s="23" t="b">
        <v>1</v>
      </c>
      <c r="AC64" s="23" t="b">
        <f t="shared" si="13"/>
        <v>1</v>
      </c>
      <c r="AD64" s="23" t="b">
        <v>0</v>
      </c>
      <c r="BD64" s="23" t="s">
        <v>871</v>
      </c>
      <c r="BE64" s="23" t="s">
        <v>2614</v>
      </c>
      <c r="BF64" s="23" t="b">
        <v>1</v>
      </c>
      <c r="BG64" s="23">
        <v>0.18183595</v>
      </c>
      <c r="BH64" s="23" t="b">
        <v>0</v>
      </c>
      <c r="BI64" s="23" t="b">
        <v>0</v>
      </c>
      <c r="BJ64" s="23" t="b">
        <v>0</v>
      </c>
      <c r="BK64" s="23" t="b">
        <v>0</v>
      </c>
      <c r="BL64" s="23" t="b">
        <v>0</v>
      </c>
      <c r="BM64" s="23" t="b">
        <v>0</v>
      </c>
      <c r="BN64" s="23" t="b">
        <v>0</v>
      </c>
      <c r="BO64" s="23" t="b">
        <v>0</v>
      </c>
      <c r="BP64" s="23" t="b">
        <v>0</v>
      </c>
      <c r="BQ64" s="23" t="b">
        <v>0</v>
      </c>
      <c r="BR64" s="23" t="b">
        <v>0</v>
      </c>
    </row>
    <row r="65" ht="15.75" customHeight="1">
      <c r="A65" s="23" t="s">
        <v>660</v>
      </c>
      <c r="B65" s="23" t="s">
        <v>2595</v>
      </c>
      <c r="C65" s="23" t="b">
        <v>1</v>
      </c>
      <c r="D65" s="23">
        <v>0.9681903</v>
      </c>
      <c r="E65" s="23" t="b">
        <f t="shared" si="1"/>
        <v>1</v>
      </c>
      <c r="F65" s="23" t="b">
        <v>1</v>
      </c>
      <c r="G65" s="23" t="b">
        <f t="shared" si="2"/>
        <v>1</v>
      </c>
      <c r="H65" s="23" t="b">
        <v>1</v>
      </c>
      <c r="I65" s="23" t="b">
        <f t="shared" si="3"/>
        <v>1</v>
      </c>
      <c r="J65" s="23" t="b">
        <v>1</v>
      </c>
      <c r="K65" s="23" t="b">
        <f t="shared" si="4"/>
        <v>1</v>
      </c>
      <c r="L65" s="23" t="b">
        <v>1</v>
      </c>
      <c r="M65" s="23" t="b">
        <f t="shared" si="5"/>
        <v>1</v>
      </c>
      <c r="N65" s="23" t="b">
        <v>1</v>
      </c>
      <c r="O65" s="23" t="b">
        <f t="shared" si="6"/>
        <v>1</v>
      </c>
      <c r="P65" s="23" t="b">
        <v>1</v>
      </c>
      <c r="Q65" s="23" t="b">
        <f t="shared" si="7"/>
        <v>1</v>
      </c>
      <c r="R65" s="23" t="b">
        <v>1</v>
      </c>
      <c r="S65" s="23" t="b">
        <f t="shared" si="8"/>
        <v>1</v>
      </c>
      <c r="T65" s="23" t="b">
        <v>1</v>
      </c>
      <c r="U65" s="23" t="b">
        <f t="shared" si="9"/>
        <v>1</v>
      </c>
      <c r="V65" s="23" t="b">
        <v>1</v>
      </c>
      <c r="W65" s="23" t="b">
        <f t="shared" si="10"/>
        <v>1</v>
      </c>
      <c r="X65" s="23" t="b">
        <v>1</v>
      </c>
      <c r="Y65" s="23" t="b">
        <f t="shared" si="11"/>
        <v>1</v>
      </c>
      <c r="Z65" s="23" t="b">
        <v>1</v>
      </c>
      <c r="AA65" s="23" t="b">
        <f t="shared" si="12"/>
        <v>1</v>
      </c>
      <c r="AB65" s="23" t="b">
        <v>1</v>
      </c>
      <c r="AC65" s="23" t="b">
        <f t="shared" si="13"/>
        <v>1</v>
      </c>
      <c r="AD65" s="23" t="b">
        <v>0</v>
      </c>
      <c r="AG65" s="17" t="s">
        <v>2602</v>
      </c>
      <c r="AH65" s="17" t="s">
        <v>2603</v>
      </c>
      <c r="AI65" s="17" t="s">
        <v>2604</v>
      </c>
      <c r="BD65" s="23" t="s">
        <v>924</v>
      </c>
      <c r="BE65" s="23" t="s">
        <v>2531</v>
      </c>
      <c r="BF65" s="23" t="b">
        <v>1</v>
      </c>
      <c r="BG65" s="23">
        <v>0.17009106</v>
      </c>
      <c r="BH65" s="23" t="b">
        <v>0</v>
      </c>
      <c r="BI65" s="23" t="b">
        <v>0</v>
      </c>
      <c r="BJ65" s="23" t="b">
        <v>0</v>
      </c>
      <c r="BK65" s="23" t="b">
        <v>0</v>
      </c>
      <c r="BL65" s="23" t="b">
        <v>0</v>
      </c>
      <c r="BM65" s="23" t="b">
        <v>0</v>
      </c>
      <c r="BN65" s="23" t="b">
        <v>0</v>
      </c>
      <c r="BO65" s="23" t="b">
        <v>0</v>
      </c>
      <c r="BP65" s="23" t="b">
        <v>0</v>
      </c>
      <c r="BQ65" s="23" t="b">
        <v>0</v>
      </c>
      <c r="BR65" s="23" t="b">
        <v>0</v>
      </c>
    </row>
    <row r="66" ht="15.75" customHeight="1">
      <c r="A66" s="23" t="s">
        <v>668</v>
      </c>
      <c r="B66" s="23" t="s">
        <v>2596</v>
      </c>
      <c r="C66" s="23" t="b">
        <v>1</v>
      </c>
      <c r="D66" s="23">
        <v>0.97826195</v>
      </c>
      <c r="E66" s="23" t="b">
        <f t="shared" si="1"/>
        <v>1</v>
      </c>
      <c r="F66" s="23" t="b">
        <v>1</v>
      </c>
      <c r="G66" s="23" t="b">
        <f t="shared" si="2"/>
        <v>1</v>
      </c>
      <c r="H66" s="23" t="b">
        <v>1</v>
      </c>
      <c r="I66" s="23" t="b">
        <f t="shared" si="3"/>
        <v>1</v>
      </c>
      <c r="J66" s="23" t="b">
        <v>1</v>
      </c>
      <c r="K66" s="23" t="b">
        <f t="shared" si="4"/>
        <v>1</v>
      </c>
      <c r="L66" s="23" t="b">
        <v>1</v>
      </c>
      <c r="M66" s="23" t="b">
        <f t="shared" si="5"/>
        <v>1</v>
      </c>
      <c r="N66" s="23" t="b">
        <v>1</v>
      </c>
      <c r="O66" s="23" t="b">
        <f t="shared" si="6"/>
        <v>1</v>
      </c>
      <c r="P66" s="23" t="b">
        <v>1</v>
      </c>
      <c r="Q66" s="23" t="b">
        <f t="shared" si="7"/>
        <v>1</v>
      </c>
      <c r="R66" s="23" t="b">
        <v>1</v>
      </c>
      <c r="S66" s="23" t="b">
        <f t="shared" si="8"/>
        <v>1</v>
      </c>
      <c r="T66" s="23" t="b">
        <v>1</v>
      </c>
      <c r="U66" s="23" t="b">
        <f t="shared" si="9"/>
        <v>1</v>
      </c>
      <c r="V66" s="23" t="b">
        <v>1</v>
      </c>
      <c r="W66" s="23" t="b">
        <f t="shared" si="10"/>
        <v>1</v>
      </c>
      <c r="X66" s="23" t="b">
        <v>1</v>
      </c>
      <c r="Y66" s="23" t="b">
        <f t="shared" si="11"/>
        <v>1</v>
      </c>
      <c r="Z66" s="23" t="b">
        <v>1</v>
      </c>
      <c r="AA66" s="23" t="b">
        <f t="shared" si="12"/>
        <v>1</v>
      </c>
      <c r="AB66" s="23" t="b">
        <v>1</v>
      </c>
      <c r="AC66" s="23" t="b">
        <f t="shared" si="13"/>
        <v>1</v>
      </c>
      <c r="AD66" s="23" t="b">
        <v>0</v>
      </c>
      <c r="AF66" s="17">
        <v>0.05</v>
      </c>
      <c r="AG66" s="23">
        <v>11.627906976744185</v>
      </c>
      <c r="AJ66" s="30"/>
      <c r="BD66" s="23" t="s">
        <v>930</v>
      </c>
      <c r="BE66" s="23" t="s">
        <v>2533</v>
      </c>
      <c r="BF66" s="23" t="b">
        <v>1</v>
      </c>
      <c r="BG66" s="23">
        <v>0.11156726</v>
      </c>
      <c r="BH66" s="23" t="b">
        <v>0</v>
      </c>
      <c r="BI66" s="23" t="b">
        <v>0</v>
      </c>
      <c r="BJ66" s="23" t="b">
        <v>0</v>
      </c>
      <c r="BK66" s="23" t="b">
        <v>0</v>
      </c>
      <c r="BL66" s="23" t="b">
        <v>0</v>
      </c>
      <c r="BM66" s="23" t="b">
        <v>0</v>
      </c>
      <c r="BN66" s="23" t="b">
        <v>0</v>
      </c>
      <c r="BO66" s="23" t="b">
        <v>0</v>
      </c>
      <c r="BP66" s="23" t="b">
        <v>0</v>
      </c>
      <c r="BQ66" s="23" t="b">
        <v>0</v>
      </c>
      <c r="BR66" s="23" t="b">
        <v>0</v>
      </c>
    </row>
    <row r="67" ht="15.75" customHeight="1">
      <c r="A67" s="23" t="s">
        <v>684</v>
      </c>
      <c r="B67" s="23" t="s">
        <v>2597</v>
      </c>
      <c r="C67" s="23" t="b">
        <v>1</v>
      </c>
      <c r="D67" s="23">
        <v>0.9304272</v>
      </c>
      <c r="E67" s="23" t="b">
        <f t="shared" si="1"/>
        <v>1</v>
      </c>
      <c r="F67" s="23" t="b">
        <v>1</v>
      </c>
      <c r="G67" s="23" t="b">
        <f t="shared" si="2"/>
        <v>1</v>
      </c>
      <c r="H67" s="23" t="b">
        <v>1</v>
      </c>
      <c r="I67" s="23" t="b">
        <f t="shared" si="3"/>
        <v>1</v>
      </c>
      <c r="J67" s="23" t="b">
        <v>1</v>
      </c>
      <c r="K67" s="23" t="b">
        <f t="shared" si="4"/>
        <v>1</v>
      </c>
      <c r="L67" s="23" t="b">
        <v>1</v>
      </c>
      <c r="M67" s="23" t="b">
        <f t="shared" si="5"/>
        <v>1</v>
      </c>
      <c r="N67" s="23" t="b">
        <v>1</v>
      </c>
      <c r="O67" s="23" t="b">
        <f t="shared" si="6"/>
        <v>1</v>
      </c>
      <c r="P67" s="23" t="b">
        <v>1</v>
      </c>
      <c r="Q67" s="23" t="b">
        <f t="shared" si="7"/>
        <v>1</v>
      </c>
      <c r="R67" s="23" t="b">
        <v>1</v>
      </c>
      <c r="S67" s="23" t="b">
        <f t="shared" si="8"/>
        <v>1</v>
      </c>
      <c r="T67" s="23" t="b">
        <v>1</v>
      </c>
      <c r="U67" s="23" t="b">
        <f t="shared" si="9"/>
        <v>1</v>
      </c>
      <c r="V67" s="23" t="b">
        <v>1</v>
      </c>
      <c r="W67" s="23" t="b">
        <f t="shared" si="10"/>
        <v>1</v>
      </c>
      <c r="X67" s="23" t="b">
        <v>1</v>
      </c>
      <c r="Y67" s="23" t="b">
        <f t="shared" si="11"/>
        <v>1</v>
      </c>
      <c r="Z67" s="23" t="b">
        <v>1</v>
      </c>
      <c r="AA67" s="23" t="b">
        <f t="shared" si="12"/>
        <v>1</v>
      </c>
      <c r="AB67" s="23" t="b">
        <v>1</v>
      </c>
      <c r="AC67" s="23" t="b">
        <f t="shared" si="13"/>
        <v>0</v>
      </c>
      <c r="AD67" s="23" t="b">
        <v>0</v>
      </c>
      <c r="AF67" s="17">
        <v>0.1</v>
      </c>
      <c r="AG67" s="23">
        <v>20.930232558139537</v>
      </c>
      <c r="AJ67" s="30"/>
      <c r="BD67" s="23" t="s">
        <v>937</v>
      </c>
      <c r="BE67" s="23" t="s">
        <v>2618</v>
      </c>
      <c r="BF67" s="23" t="b">
        <v>1</v>
      </c>
      <c r="BG67" s="23">
        <v>0.30098194</v>
      </c>
      <c r="BH67" s="23" t="b">
        <v>0</v>
      </c>
      <c r="BI67" s="23" t="b">
        <v>0</v>
      </c>
      <c r="BJ67" s="23" t="b">
        <v>0</v>
      </c>
      <c r="BK67" s="23" t="b">
        <v>0</v>
      </c>
      <c r="BL67" s="23" t="b">
        <v>0</v>
      </c>
      <c r="BM67" s="23" t="b">
        <v>0</v>
      </c>
      <c r="BN67" s="23" t="b">
        <v>0</v>
      </c>
      <c r="BO67" s="23" t="b">
        <v>0</v>
      </c>
      <c r="BP67" s="23" t="b">
        <v>0</v>
      </c>
      <c r="BQ67" s="23" t="b">
        <v>0</v>
      </c>
      <c r="BR67" s="23" t="b">
        <v>0</v>
      </c>
    </row>
    <row r="68" ht="15.75" customHeight="1">
      <c r="A68" s="23" t="s">
        <v>691</v>
      </c>
      <c r="B68" s="23" t="s">
        <v>2598</v>
      </c>
      <c r="C68" s="23" t="b">
        <v>1</v>
      </c>
      <c r="D68" s="23">
        <v>0.9265797</v>
      </c>
      <c r="E68" s="23" t="b">
        <f t="shared" si="1"/>
        <v>1</v>
      </c>
      <c r="F68" s="23" t="b">
        <v>1</v>
      </c>
      <c r="G68" s="23" t="b">
        <f t="shared" si="2"/>
        <v>1</v>
      </c>
      <c r="H68" s="23" t="b">
        <v>1</v>
      </c>
      <c r="I68" s="23" t="b">
        <f t="shared" si="3"/>
        <v>1</v>
      </c>
      <c r="J68" s="23" t="b">
        <v>1</v>
      </c>
      <c r="K68" s="23" t="b">
        <f t="shared" si="4"/>
        <v>1</v>
      </c>
      <c r="L68" s="23" t="b">
        <v>1</v>
      </c>
      <c r="M68" s="23" t="b">
        <f t="shared" si="5"/>
        <v>1</v>
      </c>
      <c r="N68" s="23" t="b">
        <v>1</v>
      </c>
      <c r="O68" s="23" t="b">
        <f t="shared" si="6"/>
        <v>1</v>
      </c>
      <c r="P68" s="23" t="b">
        <v>1</v>
      </c>
      <c r="Q68" s="23" t="b">
        <f t="shared" si="7"/>
        <v>1</v>
      </c>
      <c r="R68" s="23" t="b">
        <v>1</v>
      </c>
      <c r="S68" s="23" t="b">
        <f t="shared" si="8"/>
        <v>1</v>
      </c>
      <c r="T68" s="23" t="b">
        <v>1</v>
      </c>
      <c r="U68" s="23" t="b">
        <f t="shared" si="9"/>
        <v>1</v>
      </c>
      <c r="V68" s="23" t="b">
        <v>1</v>
      </c>
      <c r="W68" s="23" t="b">
        <f t="shared" si="10"/>
        <v>1</v>
      </c>
      <c r="X68" s="23" t="b">
        <v>1</v>
      </c>
      <c r="Y68" s="23" t="b">
        <f t="shared" si="11"/>
        <v>1</v>
      </c>
      <c r="Z68" s="23" t="b">
        <v>1</v>
      </c>
      <c r="AA68" s="23" t="b">
        <f t="shared" si="12"/>
        <v>1</v>
      </c>
      <c r="AB68" s="23" t="b">
        <v>1</v>
      </c>
      <c r="AC68" s="23" t="b">
        <f t="shared" si="13"/>
        <v>0</v>
      </c>
      <c r="AD68" s="23" t="b">
        <v>0</v>
      </c>
      <c r="AF68" s="17">
        <v>0.15</v>
      </c>
      <c r="AG68" s="23">
        <v>25.581395348837212</v>
      </c>
      <c r="AJ68" s="30"/>
      <c r="BD68" s="23" t="s">
        <v>954</v>
      </c>
      <c r="BE68" s="23" t="s">
        <v>2619</v>
      </c>
      <c r="BF68" s="23" t="b">
        <v>1</v>
      </c>
      <c r="BG68" s="23">
        <v>0.85061944</v>
      </c>
      <c r="BH68" s="23" t="b">
        <v>0</v>
      </c>
      <c r="BI68" s="23" t="b">
        <v>0</v>
      </c>
      <c r="BJ68" s="23" t="b">
        <v>1</v>
      </c>
      <c r="BK68" s="23" t="b">
        <v>1</v>
      </c>
      <c r="BL68" s="23" t="b">
        <v>1</v>
      </c>
      <c r="BM68" s="23" t="b">
        <v>1</v>
      </c>
      <c r="BN68" s="23" t="b">
        <v>1</v>
      </c>
      <c r="BO68" s="23" t="b">
        <v>1</v>
      </c>
      <c r="BP68" s="23" t="b">
        <v>1</v>
      </c>
      <c r="BQ68" s="23" t="b">
        <v>1</v>
      </c>
      <c r="BR68" s="23" t="b">
        <v>1</v>
      </c>
    </row>
    <row r="69" ht="15.75" customHeight="1">
      <c r="A69" s="23" t="s">
        <v>713</v>
      </c>
      <c r="B69" s="23" t="s">
        <v>2521</v>
      </c>
      <c r="C69" s="23" t="b">
        <v>1</v>
      </c>
      <c r="D69" s="23">
        <v>0.12616497</v>
      </c>
      <c r="E69" s="23" t="b">
        <f t="shared" si="1"/>
        <v>0</v>
      </c>
      <c r="F69" s="23" t="b">
        <v>0</v>
      </c>
      <c r="G69" s="23" t="b">
        <f t="shared" si="2"/>
        <v>0</v>
      </c>
      <c r="H69" s="23" t="b">
        <v>0</v>
      </c>
      <c r="I69" s="23" t="b">
        <f t="shared" si="3"/>
        <v>0</v>
      </c>
      <c r="J69" s="23" t="b">
        <v>0</v>
      </c>
      <c r="K69" s="23" t="b">
        <f t="shared" si="4"/>
        <v>0</v>
      </c>
      <c r="L69" s="23" t="b">
        <v>0</v>
      </c>
      <c r="M69" s="23" t="b">
        <f t="shared" si="5"/>
        <v>0</v>
      </c>
      <c r="N69" s="23" t="b">
        <v>0</v>
      </c>
      <c r="O69" s="23" t="b">
        <f t="shared" si="6"/>
        <v>0</v>
      </c>
      <c r="P69" s="23" t="b">
        <v>0</v>
      </c>
      <c r="Q69" s="23" t="b">
        <f t="shared" si="7"/>
        <v>0</v>
      </c>
      <c r="R69" s="23" t="b">
        <v>0</v>
      </c>
      <c r="S69" s="23" t="b">
        <f t="shared" si="8"/>
        <v>0</v>
      </c>
      <c r="T69" s="23" t="b">
        <v>0</v>
      </c>
      <c r="U69" s="23" t="b">
        <f t="shared" si="9"/>
        <v>0</v>
      </c>
      <c r="V69" s="23" t="b">
        <v>0</v>
      </c>
      <c r="W69" s="23" t="b">
        <f t="shared" si="10"/>
        <v>0</v>
      </c>
      <c r="X69" s="23" t="b">
        <v>0</v>
      </c>
      <c r="Y69" s="23" t="b">
        <f t="shared" si="11"/>
        <v>0</v>
      </c>
      <c r="Z69" s="23" t="b">
        <v>0</v>
      </c>
      <c r="AA69" s="23" t="b">
        <f t="shared" si="12"/>
        <v>0</v>
      </c>
      <c r="AB69" s="23" t="b">
        <v>0</v>
      </c>
      <c r="AC69" s="23" t="b">
        <f t="shared" si="13"/>
        <v>0</v>
      </c>
      <c r="AD69" s="23" t="b">
        <v>0</v>
      </c>
      <c r="AF69" s="17">
        <v>0.2</v>
      </c>
      <c r="AG69" s="23">
        <v>30.23255813953488</v>
      </c>
      <c r="AJ69" s="30"/>
      <c r="BD69" s="23" t="s">
        <v>963</v>
      </c>
      <c r="BE69" s="23" t="s">
        <v>2620</v>
      </c>
      <c r="BF69" s="23" t="b">
        <v>1</v>
      </c>
      <c r="BG69" s="23">
        <v>0.9676362</v>
      </c>
      <c r="BH69" s="23" t="b">
        <v>1</v>
      </c>
      <c r="BI69" s="23" t="b">
        <v>1</v>
      </c>
      <c r="BJ69" s="23" t="b">
        <v>1</v>
      </c>
      <c r="BK69" s="23" t="b">
        <v>1</v>
      </c>
      <c r="BL69" s="23" t="b">
        <v>1</v>
      </c>
      <c r="BM69" s="23" t="b">
        <v>1</v>
      </c>
      <c r="BN69" s="23" t="b">
        <v>1</v>
      </c>
      <c r="BO69" s="23" t="b">
        <v>1</v>
      </c>
      <c r="BP69" s="23" t="b">
        <v>1</v>
      </c>
      <c r="BQ69" s="23" t="b">
        <v>1</v>
      </c>
      <c r="BR69" s="23" t="b">
        <v>1</v>
      </c>
    </row>
    <row r="70" ht="15.75" customHeight="1">
      <c r="A70" s="23" t="s">
        <v>721</v>
      </c>
      <c r="B70" s="23" t="s">
        <v>2523</v>
      </c>
      <c r="C70" s="23" t="b">
        <v>1</v>
      </c>
      <c r="D70" s="23">
        <v>0.936945</v>
      </c>
      <c r="E70" s="23" t="b">
        <f t="shared" si="1"/>
        <v>1</v>
      </c>
      <c r="F70" s="23" t="b">
        <v>1</v>
      </c>
      <c r="G70" s="23" t="b">
        <f t="shared" si="2"/>
        <v>1</v>
      </c>
      <c r="H70" s="23" t="b">
        <v>1</v>
      </c>
      <c r="I70" s="23" t="b">
        <f t="shared" si="3"/>
        <v>1</v>
      </c>
      <c r="J70" s="23" t="b">
        <v>1</v>
      </c>
      <c r="K70" s="23" t="b">
        <f t="shared" si="4"/>
        <v>1</v>
      </c>
      <c r="L70" s="23" t="b">
        <v>1</v>
      </c>
      <c r="M70" s="23" t="b">
        <f t="shared" si="5"/>
        <v>1</v>
      </c>
      <c r="N70" s="23" t="b">
        <v>1</v>
      </c>
      <c r="O70" s="23" t="b">
        <f t="shared" si="6"/>
        <v>1</v>
      </c>
      <c r="P70" s="23" t="b">
        <v>1</v>
      </c>
      <c r="Q70" s="23" t="b">
        <f t="shared" si="7"/>
        <v>1</v>
      </c>
      <c r="R70" s="23" t="b">
        <v>1</v>
      </c>
      <c r="S70" s="23" t="b">
        <f t="shared" si="8"/>
        <v>1</v>
      </c>
      <c r="T70" s="23" t="b">
        <v>1</v>
      </c>
      <c r="U70" s="23" t="b">
        <f t="shared" si="9"/>
        <v>1</v>
      </c>
      <c r="V70" s="23" t="b">
        <v>1</v>
      </c>
      <c r="W70" s="23" t="b">
        <f t="shared" si="10"/>
        <v>1</v>
      </c>
      <c r="X70" s="23" t="b">
        <v>1</v>
      </c>
      <c r="Y70" s="23" t="b">
        <f t="shared" si="11"/>
        <v>1</v>
      </c>
      <c r="Z70" s="23" t="b">
        <v>1</v>
      </c>
      <c r="AA70" s="23" t="b">
        <f t="shared" si="12"/>
        <v>1</v>
      </c>
      <c r="AB70" s="23" t="b">
        <v>1</v>
      </c>
      <c r="AC70" s="23" t="b">
        <f t="shared" si="13"/>
        <v>0</v>
      </c>
      <c r="AD70" s="23" t="b">
        <v>0</v>
      </c>
      <c r="AF70" s="17">
        <v>0.25</v>
      </c>
      <c r="AG70" s="23">
        <v>37.2093023255814</v>
      </c>
      <c r="AJ70" s="30"/>
      <c r="BD70" s="23" t="s">
        <v>971</v>
      </c>
      <c r="BE70" s="23" t="s">
        <v>2621</v>
      </c>
      <c r="BF70" s="23" t="b">
        <v>1</v>
      </c>
      <c r="BG70" s="23">
        <v>0.9769354</v>
      </c>
      <c r="BH70" s="23" t="b">
        <v>1</v>
      </c>
      <c r="BI70" s="23" t="b">
        <v>1</v>
      </c>
      <c r="BJ70" s="23" t="b">
        <v>1</v>
      </c>
      <c r="BK70" s="23" t="b">
        <v>1</v>
      </c>
      <c r="BL70" s="23" t="b">
        <v>1</v>
      </c>
      <c r="BM70" s="23" t="b">
        <v>1</v>
      </c>
      <c r="BN70" s="23" t="b">
        <v>1</v>
      </c>
      <c r="BO70" s="23" t="b">
        <v>1</v>
      </c>
      <c r="BP70" s="23" t="b">
        <v>1</v>
      </c>
      <c r="BQ70" s="23" t="b">
        <v>1</v>
      </c>
      <c r="BR70" s="23" t="b">
        <v>1</v>
      </c>
    </row>
    <row r="71" ht="15.75" customHeight="1">
      <c r="A71" s="23" t="s">
        <v>727</v>
      </c>
      <c r="B71" s="23" t="s">
        <v>2525</v>
      </c>
      <c r="C71" s="23" t="b">
        <v>1</v>
      </c>
      <c r="D71" s="23">
        <v>0.9859582</v>
      </c>
      <c r="E71" s="23" t="b">
        <f t="shared" si="1"/>
        <v>1</v>
      </c>
      <c r="F71" s="23" t="b">
        <v>1</v>
      </c>
      <c r="G71" s="23" t="b">
        <f t="shared" si="2"/>
        <v>1</v>
      </c>
      <c r="H71" s="23" t="b">
        <v>1</v>
      </c>
      <c r="I71" s="23" t="b">
        <f t="shared" si="3"/>
        <v>1</v>
      </c>
      <c r="J71" s="23" t="b">
        <v>1</v>
      </c>
      <c r="K71" s="23" t="b">
        <f t="shared" si="4"/>
        <v>1</v>
      </c>
      <c r="L71" s="23" t="b">
        <v>1</v>
      </c>
      <c r="M71" s="23" t="b">
        <f t="shared" si="5"/>
        <v>1</v>
      </c>
      <c r="N71" s="23" t="b">
        <v>1</v>
      </c>
      <c r="O71" s="23" t="b">
        <f t="shared" si="6"/>
        <v>1</v>
      </c>
      <c r="P71" s="23" t="b">
        <v>1</v>
      </c>
      <c r="Q71" s="23" t="b">
        <f t="shared" si="7"/>
        <v>1</v>
      </c>
      <c r="R71" s="23" t="b">
        <v>1</v>
      </c>
      <c r="S71" s="23" t="b">
        <f t="shared" si="8"/>
        <v>1</v>
      </c>
      <c r="T71" s="23" t="b">
        <v>1</v>
      </c>
      <c r="U71" s="23" t="b">
        <f t="shared" si="9"/>
        <v>1</v>
      </c>
      <c r="V71" s="23" t="b">
        <v>1</v>
      </c>
      <c r="W71" s="23" t="b">
        <f t="shared" si="10"/>
        <v>1</v>
      </c>
      <c r="X71" s="23" t="b">
        <v>1</v>
      </c>
      <c r="Y71" s="23" t="b">
        <f t="shared" si="11"/>
        <v>1</v>
      </c>
      <c r="Z71" s="23" t="b">
        <v>1</v>
      </c>
      <c r="AA71" s="23" t="b">
        <f t="shared" si="12"/>
        <v>1</v>
      </c>
      <c r="AB71" s="23" t="b">
        <v>1</v>
      </c>
      <c r="AC71" s="23" t="b">
        <f t="shared" si="13"/>
        <v>1</v>
      </c>
      <c r="AD71" s="23" t="b">
        <v>0</v>
      </c>
      <c r="AF71" s="17">
        <v>0.3</v>
      </c>
      <c r="AG71" s="23">
        <v>41.86046511627907</v>
      </c>
      <c r="AJ71" s="30"/>
      <c r="BD71" s="23" t="s">
        <v>993</v>
      </c>
      <c r="BE71" s="23" t="s">
        <v>2624</v>
      </c>
      <c r="BF71" s="23" t="b">
        <v>1</v>
      </c>
      <c r="BG71" s="23">
        <v>0.8933593</v>
      </c>
      <c r="BH71" s="23" t="b">
        <v>0</v>
      </c>
      <c r="BI71" s="23" t="b">
        <v>0</v>
      </c>
      <c r="BJ71" s="23" t="b">
        <v>1</v>
      </c>
      <c r="BK71" s="23" t="b">
        <v>1</v>
      </c>
      <c r="BL71" s="23" t="b">
        <v>1</v>
      </c>
      <c r="BM71" s="23" t="b">
        <v>1</v>
      </c>
      <c r="BN71" s="23" t="b">
        <v>1</v>
      </c>
      <c r="BO71" s="23" t="b">
        <v>1</v>
      </c>
      <c r="BP71" s="23" t="b">
        <v>1</v>
      </c>
      <c r="BQ71" s="23" t="b">
        <v>1</v>
      </c>
      <c r="BR71" s="23" t="b">
        <v>1</v>
      </c>
    </row>
    <row r="72" ht="15.75" customHeight="1">
      <c r="A72" s="23" t="s">
        <v>742</v>
      </c>
      <c r="B72" s="23" t="s">
        <v>2600</v>
      </c>
      <c r="C72" s="23" t="b">
        <v>1</v>
      </c>
      <c r="D72" s="23">
        <v>0.5647088</v>
      </c>
      <c r="E72" s="23" t="b">
        <f t="shared" si="1"/>
        <v>1</v>
      </c>
      <c r="F72" s="23" t="b">
        <v>1</v>
      </c>
      <c r="G72" s="23" t="b">
        <f t="shared" si="2"/>
        <v>1</v>
      </c>
      <c r="H72" s="23" t="b">
        <v>1</v>
      </c>
      <c r="I72" s="23" t="b">
        <f t="shared" si="3"/>
        <v>1</v>
      </c>
      <c r="J72" s="23" t="b">
        <v>1</v>
      </c>
      <c r="K72" s="23" t="b">
        <f t="shared" si="4"/>
        <v>1</v>
      </c>
      <c r="L72" s="23" t="b">
        <v>1</v>
      </c>
      <c r="M72" s="23" t="b">
        <f t="shared" si="5"/>
        <v>1</v>
      </c>
      <c r="N72" s="23" t="b">
        <v>1</v>
      </c>
      <c r="O72" s="23" t="b">
        <f t="shared" si="6"/>
        <v>0</v>
      </c>
      <c r="P72" s="23" t="b">
        <v>0</v>
      </c>
      <c r="Q72" s="23" t="b">
        <f t="shared" si="7"/>
        <v>0</v>
      </c>
      <c r="R72" s="23" t="b">
        <v>0</v>
      </c>
      <c r="S72" s="23" t="b">
        <f t="shared" si="8"/>
        <v>0</v>
      </c>
      <c r="T72" s="23" t="b">
        <v>0</v>
      </c>
      <c r="U72" s="23" t="b">
        <f t="shared" si="9"/>
        <v>0</v>
      </c>
      <c r="V72" s="23" t="b">
        <v>0</v>
      </c>
      <c r="W72" s="23" t="b">
        <f t="shared" si="10"/>
        <v>0</v>
      </c>
      <c r="X72" s="23" t="b">
        <v>0</v>
      </c>
      <c r="Y72" s="23" t="b">
        <f t="shared" si="11"/>
        <v>0</v>
      </c>
      <c r="Z72" s="23" t="b">
        <v>0</v>
      </c>
      <c r="AA72" s="23" t="b">
        <f t="shared" si="12"/>
        <v>0</v>
      </c>
      <c r="AB72" s="23" t="b">
        <v>0</v>
      </c>
      <c r="AC72" s="23" t="b">
        <f t="shared" si="13"/>
        <v>0</v>
      </c>
      <c r="AD72" s="23" t="b">
        <v>0</v>
      </c>
      <c r="AF72" s="17">
        <v>0.35</v>
      </c>
      <c r="AG72" s="24">
        <v>44.18604651162791</v>
      </c>
      <c r="AI72" s="24">
        <v>65.19607843137256</v>
      </c>
      <c r="AJ72" s="30"/>
      <c r="BD72" s="23" t="s">
        <v>1026</v>
      </c>
      <c r="BE72" s="17" t="s">
        <v>2626</v>
      </c>
      <c r="BF72" s="23" t="b">
        <v>1</v>
      </c>
      <c r="BG72" s="23">
        <v>0.008723885</v>
      </c>
      <c r="BH72" s="23" t="b">
        <v>0</v>
      </c>
      <c r="BI72" s="23" t="b">
        <v>0</v>
      </c>
      <c r="BJ72" s="23" t="b">
        <v>0</v>
      </c>
      <c r="BK72" s="23" t="b">
        <v>0</v>
      </c>
      <c r="BL72" s="23" t="b">
        <v>0</v>
      </c>
      <c r="BM72" s="23" t="b">
        <v>0</v>
      </c>
      <c r="BN72" s="23" t="b">
        <v>0</v>
      </c>
      <c r="BO72" s="23" t="b">
        <v>0</v>
      </c>
      <c r="BP72" s="23" t="b">
        <v>0</v>
      </c>
      <c r="BQ72" s="23" t="b">
        <v>0</v>
      </c>
      <c r="BR72" s="23" t="b">
        <v>0</v>
      </c>
    </row>
    <row r="73" ht="15.75" customHeight="1">
      <c r="A73" s="23" t="s">
        <v>755</v>
      </c>
      <c r="B73" s="23" t="s">
        <v>2605</v>
      </c>
      <c r="C73" s="23" t="b">
        <v>1</v>
      </c>
      <c r="D73" s="23">
        <v>0.88057876</v>
      </c>
      <c r="E73" s="23" t="b">
        <f t="shared" si="1"/>
        <v>1</v>
      </c>
      <c r="F73" s="23" t="b">
        <v>1</v>
      </c>
      <c r="G73" s="23" t="b">
        <f t="shared" si="2"/>
        <v>1</v>
      </c>
      <c r="H73" s="23" t="b">
        <v>1</v>
      </c>
      <c r="I73" s="23" t="b">
        <f t="shared" si="3"/>
        <v>1</v>
      </c>
      <c r="J73" s="23" t="b">
        <v>1</v>
      </c>
      <c r="K73" s="23" t="b">
        <f t="shared" si="4"/>
        <v>1</v>
      </c>
      <c r="L73" s="23" t="b">
        <v>1</v>
      </c>
      <c r="M73" s="23" t="b">
        <f t="shared" si="5"/>
        <v>1</v>
      </c>
      <c r="N73" s="23" t="b">
        <v>1</v>
      </c>
      <c r="O73" s="23" t="b">
        <f t="shared" si="6"/>
        <v>1</v>
      </c>
      <c r="P73" s="23" t="b">
        <v>1</v>
      </c>
      <c r="Q73" s="23" t="b">
        <f t="shared" si="7"/>
        <v>1</v>
      </c>
      <c r="R73" s="23" t="b">
        <v>1</v>
      </c>
      <c r="S73" s="23" t="b">
        <f t="shared" si="8"/>
        <v>1</v>
      </c>
      <c r="T73" s="23" t="b">
        <v>1</v>
      </c>
      <c r="U73" s="23" t="b">
        <f t="shared" si="9"/>
        <v>1</v>
      </c>
      <c r="V73" s="23" t="b">
        <v>1</v>
      </c>
      <c r="W73" s="23" t="b">
        <f t="shared" si="10"/>
        <v>1</v>
      </c>
      <c r="X73" s="23" t="b">
        <v>1</v>
      </c>
      <c r="Y73" s="23" t="b">
        <f t="shared" si="11"/>
        <v>1</v>
      </c>
      <c r="Z73" s="23" t="b">
        <v>1</v>
      </c>
      <c r="AA73" s="23" t="b">
        <f t="shared" si="12"/>
        <v>0</v>
      </c>
      <c r="AB73" s="23" t="b">
        <v>0</v>
      </c>
      <c r="AC73" s="23" t="b">
        <f t="shared" si="13"/>
        <v>0</v>
      </c>
      <c r="AD73" s="23" t="b">
        <v>0</v>
      </c>
      <c r="AF73" s="17">
        <v>0.4</v>
      </c>
      <c r="AG73" s="23">
        <v>44.18604651162791</v>
      </c>
      <c r="AI73" s="23">
        <v>64.70588235294117</v>
      </c>
      <c r="AJ73" s="33"/>
      <c r="BD73" s="23" t="s">
        <v>1044</v>
      </c>
      <c r="BE73" s="17" t="s">
        <v>2627</v>
      </c>
      <c r="BF73" s="23" t="b">
        <v>1</v>
      </c>
      <c r="BG73" s="23">
        <v>0.93564975</v>
      </c>
      <c r="BH73" s="23" t="b">
        <v>0</v>
      </c>
      <c r="BI73" s="23" t="b">
        <v>1</v>
      </c>
      <c r="BJ73" s="23" t="b">
        <v>1</v>
      </c>
      <c r="BK73" s="23" t="b">
        <v>1</v>
      </c>
      <c r="BL73" s="23" t="b">
        <v>1</v>
      </c>
      <c r="BM73" s="23" t="b">
        <v>1</v>
      </c>
      <c r="BN73" s="23" t="b">
        <v>1</v>
      </c>
      <c r="BO73" s="23" t="b">
        <v>1</v>
      </c>
      <c r="BP73" s="23" t="b">
        <v>1</v>
      </c>
      <c r="BQ73" s="23" t="b">
        <v>1</v>
      </c>
      <c r="BR73" s="23" t="b">
        <v>1</v>
      </c>
    </row>
    <row r="74" ht="15.75" customHeight="1">
      <c r="A74" s="23" t="s">
        <v>763</v>
      </c>
      <c r="B74" s="23" t="s">
        <v>2606</v>
      </c>
      <c r="C74" s="23" t="b">
        <v>1</v>
      </c>
      <c r="D74" s="23">
        <v>0.9911797</v>
      </c>
      <c r="E74" s="23" t="b">
        <f t="shared" si="1"/>
        <v>1</v>
      </c>
      <c r="F74" s="23" t="b">
        <v>1</v>
      </c>
      <c r="G74" s="23" t="b">
        <f t="shared" si="2"/>
        <v>1</v>
      </c>
      <c r="H74" s="23" t="b">
        <v>1</v>
      </c>
      <c r="I74" s="23" t="b">
        <f t="shared" si="3"/>
        <v>1</v>
      </c>
      <c r="J74" s="23" t="b">
        <v>1</v>
      </c>
      <c r="K74" s="23" t="b">
        <f t="shared" si="4"/>
        <v>1</v>
      </c>
      <c r="L74" s="23" t="b">
        <v>1</v>
      </c>
      <c r="M74" s="23" t="b">
        <f t="shared" si="5"/>
        <v>1</v>
      </c>
      <c r="N74" s="23" t="b">
        <v>1</v>
      </c>
      <c r="O74" s="23" t="b">
        <f t="shared" si="6"/>
        <v>1</v>
      </c>
      <c r="P74" s="23" t="b">
        <v>1</v>
      </c>
      <c r="Q74" s="23" t="b">
        <f t="shared" si="7"/>
        <v>1</v>
      </c>
      <c r="R74" s="23" t="b">
        <v>1</v>
      </c>
      <c r="S74" s="23" t="b">
        <f t="shared" si="8"/>
        <v>1</v>
      </c>
      <c r="T74" s="23" t="b">
        <v>1</v>
      </c>
      <c r="U74" s="23" t="b">
        <f t="shared" si="9"/>
        <v>1</v>
      </c>
      <c r="V74" s="23" t="b">
        <v>1</v>
      </c>
      <c r="W74" s="23" t="b">
        <f t="shared" si="10"/>
        <v>1</v>
      </c>
      <c r="X74" s="23" t="b">
        <v>1</v>
      </c>
      <c r="Y74" s="23" t="b">
        <f t="shared" si="11"/>
        <v>1</v>
      </c>
      <c r="Z74" s="23" t="b">
        <v>1</v>
      </c>
      <c r="AA74" s="23" t="b">
        <f t="shared" si="12"/>
        <v>1</v>
      </c>
      <c r="AB74" s="23" t="b">
        <v>1</v>
      </c>
      <c r="AC74" s="23" t="b">
        <f t="shared" si="13"/>
        <v>1</v>
      </c>
      <c r="AD74" s="23" t="b">
        <v>0</v>
      </c>
      <c r="AF74" s="17">
        <v>0.45</v>
      </c>
      <c r="AG74" s="23">
        <v>44.18604651162791</v>
      </c>
      <c r="AH74" s="31">
        <v>68.32298136645963</v>
      </c>
      <c r="AI74" s="23">
        <v>63.23529411764706</v>
      </c>
      <c r="AJ74" s="33"/>
      <c r="BD74" s="23" t="s">
        <v>1059</v>
      </c>
      <c r="BE74" s="23" t="s">
        <v>2535</v>
      </c>
      <c r="BF74" s="23" t="b">
        <v>1</v>
      </c>
      <c r="BG74" s="23">
        <v>0.44549242</v>
      </c>
      <c r="BH74" s="23" t="b">
        <v>0</v>
      </c>
      <c r="BI74" s="23" t="b">
        <v>0</v>
      </c>
      <c r="BJ74" s="23" t="b">
        <v>0</v>
      </c>
      <c r="BK74" s="23" t="b">
        <v>0</v>
      </c>
      <c r="BL74" s="23" t="b">
        <v>0</v>
      </c>
      <c r="BM74" s="23" t="b">
        <v>0</v>
      </c>
      <c r="BN74" s="23" t="b">
        <v>0</v>
      </c>
      <c r="BO74" s="23" t="b">
        <v>0</v>
      </c>
      <c r="BP74" s="23" t="b">
        <v>0</v>
      </c>
      <c r="BQ74" s="23" t="b">
        <v>0</v>
      </c>
      <c r="BR74" s="23" t="b">
        <v>0</v>
      </c>
    </row>
    <row r="75" ht="15.75" customHeight="1">
      <c r="A75" s="23" t="s">
        <v>771</v>
      </c>
      <c r="B75" s="23" t="s">
        <v>2607</v>
      </c>
      <c r="C75" s="23" t="b">
        <v>1</v>
      </c>
      <c r="D75" s="23">
        <v>0.9611221</v>
      </c>
      <c r="E75" s="23" t="b">
        <f t="shared" si="1"/>
        <v>1</v>
      </c>
      <c r="F75" s="23" t="b">
        <v>1</v>
      </c>
      <c r="G75" s="23" t="b">
        <f t="shared" si="2"/>
        <v>1</v>
      </c>
      <c r="H75" s="23" t="b">
        <v>1</v>
      </c>
      <c r="I75" s="23" t="b">
        <f t="shared" si="3"/>
        <v>1</v>
      </c>
      <c r="J75" s="23" t="b">
        <v>1</v>
      </c>
      <c r="K75" s="23" t="b">
        <f t="shared" si="4"/>
        <v>1</v>
      </c>
      <c r="L75" s="23" t="b">
        <v>1</v>
      </c>
      <c r="M75" s="23" t="b">
        <f t="shared" si="5"/>
        <v>1</v>
      </c>
      <c r="N75" s="23" t="b">
        <v>1</v>
      </c>
      <c r="O75" s="23" t="b">
        <f t="shared" si="6"/>
        <v>1</v>
      </c>
      <c r="P75" s="23" t="b">
        <v>1</v>
      </c>
      <c r="Q75" s="23" t="b">
        <f t="shared" si="7"/>
        <v>1</v>
      </c>
      <c r="R75" s="23" t="b">
        <v>1</v>
      </c>
      <c r="S75" s="23" t="b">
        <f t="shared" si="8"/>
        <v>1</v>
      </c>
      <c r="T75" s="23" t="b">
        <v>1</v>
      </c>
      <c r="U75" s="23" t="b">
        <f t="shared" si="9"/>
        <v>1</v>
      </c>
      <c r="V75" s="23" t="b">
        <v>1</v>
      </c>
      <c r="W75" s="23" t="b">
        <f t="shared" si="10"/>
        <v>1</v>
      </c>
      <c r="X75" s="23" t="b">
        <v>1</v>
      </c>
      <c r="Y75" s="23" t="b">
        <f t="shared" si="11"/>
        <v>1</v>
      </c>
      <c r="Z75" s="23" t="b">
        <v>1</v>
      </c>
      <c r="AA75" s="23" t="b">
        <f t="shared" si="12"/>
        <v>1</v>
      </c>
      <c r="AB75" s="23" t="b">
        <v>1</v>
      </c>
      <c r="AC75" s="23" t="b">
        <f t="shared" si="13"/>
        <v>1</v>
      </c>
      <c r="AD75" s="23" t="b">
        <v>0</v>
      </c>
      <c r="AF75" s="17">
        <v>0.5</v>
      </c>
      <c r="AG75" s="23">
        <v>46.51162790697674</v>
      </c>
      <c r="AH75" s="23">
        <v>67.08074534161491</v>
      </c>
      <c r="AI75" s="23">
        <v>62.745098039215684</v>
      </c>
      <c r="AJ75" s="33"/>
      <c r="BD75" s="23" t="s">
        <v>1067</v>
      </c>
      <c r="BE75" s="23" t="s">
        <v>2628</v>
      </c>
      <c r="BF75" s="23" t="b">
        <v>1</v>
      </c>
      <c r="BG75" s="23">
        <v>0.72137904</v>
      </c>
      <c r="BH75" s="23" t="b">
        <v>0</v>
      </c>
      <c r="BI75" s="23" t="b">
        <v>0</v>
      </c>
      <c r="BJ75" s="23" t="b">
        <v>0</v>
      </c>
      <c r="BK75" s="23" t="b">
        <v>0</v>
      </c>
      <c r="BL75" s="23" t="b">
        <v>0</v>
      </c>
      <c r="BM75" s="23" t="b">
        <v>1</v>
      </c>
      <c r="BN75" s="23" t="b">
        <v>1</v>
      </c>
      <c r="BO75" s="23" t="b">
        <v>1</v>
      </c>
      <c r="BP75" s="23" t="b">
        <v>1</v>
      </c>
      <c r="BQ75" s="23" t="b">
        <v>1</v>
      </c>
      <c r="BR75" s="23" t="b">
        <v>1</v>
      </c>
    </row>
    <row r="76" ht="15.75" customHeight="1">
      <c r="A76" s="23" t="s">
        <v>786</v>
      </c>
      <c r="B76" s="23" t="s">
        <v>2609</v>
      </c>
      <c r="C76" s="23" t="b">
        <v>1</v>
      </c>
      <c r="D76" s="23">
        <v>0.94166994</v>
      </c>
      <c r="E76" s="23" t="b">
        <f t="shared" si="1"/>
        <v>1</v>
      </c>
      <c r="F76" s="23" t="b">
        <v>1</v>
      </c>
      <c r="G76" s="23" t="b">
        <f t="shared" si="2"/>
        <v>1</v>
      </c>
      <c r="H76" s="23" t="b">
        <v>1</v>
      </c>
      <c r="I76" s="23" t="b">
        <f t="shared" si="3"/>
        <v>1</v>
      </c>
      <c r="J76" s="23" t="b">
        <v>1</v>
      </c>
      <c r="K76" s="23" t="b">
        <f t="shared" si="4"/>
        <v>1</v>
      </c>
      <c r="L76" s="23" t="b">
        <v>1</v>
      </c>
      <c r="M76" s="23" t="b">
        <f t="shared" si="5"/>
        <v>1</v>
      </c>
      <c r="N76" s="23" t="b">
        <v>1</v>
      </c>
      <c r="O76" s="23" t="b">
        <f t="shared" si="6"/>
        <v>1</v>
      </c>
      <c r="P76" s="23" t="b">
        <v>1</v>
      </c>
      <c r="Q76" s="23" t="b">
        <f t="shared" si="7"/>
        <v>1</v>
      </c>
      <c r="R76" s="23" t="b">
        <v>1</v>
      </c>
      <c r="S76" s="23" t="b">
        <f t="shared" si="8"/>
        <v>1</v>
      </c>
      <c r="T76" s="23" t="b">
        <v>1</v>
      </c>
      <c r="U76" s="23" t="b">
        <f t="shared" si="9"/>
        <v>1</v>
      </c>
      <c r="V76" s="23" t="b">
        <v>1</v>
      </c>
      <c r="W76" s="23" t="b">
        <f t="shared" si="10"/>
        <v>1</v>
      </c>
      <c r="X76" s="23" t="b">
        <v>1</v>
      </c>
      <c r="Y76" s="23" t="b">
        <f t="shared" si="11"/>
        <v>1</v>
      </c>
      <c r="Z76" s="23" t="b">
        <v>1</v>
      </c>
      <c r="AA76" s="23" t="b">
        <f t="shared" si="12"/>
        <v>1</v>
      </c>
      <c r="AB76" s="23" t="b">
        <v>1</v>
      </c>
      <c r="AC76" s="23" t="b">
        <f t="shared" si="13"/>
        <v>0</v>
      </c>
      <c r="AD76" s="23" t="b">
        <v>0</v>
      </c>
      <c r="AF76" s="17">
        <v>0.55</v>
      </c>
      <c r="AG76" s="23">
        <v>48.837209302325576</v>
      </c>
      <c r="AH76" s="24">
        <v>66.45962732919256</v>
      </c>
      <c r="AI76" s="24">
        <v>62.745098039215684</v>
      </c>
      <c r="AJ76" s="24"/>
      <c r="BD76" s="23" t="s">
        <v>1085</v>
      </c>
      <c r="BE76" s="23" t="s">
        <v>2630</v>
      </c>
      <c r="BF76" s="23" t="b">
        <v>1</v>
      </c>
      <c r="BG76" s="23">
        <v>0.9471222</v>
      </c>
      <c r="BH76" s="23" t="b">
        <v>0</v>
      </c>
      <c r="BI76" s="23" t="b">
        <v>1</v>
      </c>
      <c r="BJ76" s="23" t="b">
        <v>1</v>
      </c>
      <c r="BK76" s="23" t="b">
        <v>1</v>
      </c>
      <c r="BL76" s="23" t="b">
        <v>1</v>
      </c>
      <c r="BM76" s="23" t="b">
        <v>1</v>
      </c>
      <c r="BN76" s="23" t="b">
        <v>1</v>
      </c>
      <c r="BO76" s="23" t="b">
        <v>1</v>
      </c>
      <c r="BP76" s="23" t="b">
        <v>1</v>
      </c>
      <c r="BQ76" s="23" t="b">
        <v>1</v>
      </c>
      <c r="BR76" s="23" t="b">
        <v>1</v>
      </c>
    </row>
    <row r="77" ht="15.75" customHeight="1">
      <c r="A77" s="23" t="s">
        <v>794</v>
      </c>
      <c r="B77" s="23" t="s">
        <v>2527</v>
      </c>
      <c r="C77" s="23" t="b">
        <v>1</v>
      </c>
      <c r="D77" s="23">
        <v>0.97134537</v>
      </c>
      <c r="E77" s="23" t="b">
        <f t="shared" si="1"/>
        <v>1</v>
      </c>
      <c r="F77" s="23" t="b">
        <v>1</v>
      </c>
      <c r="G77" s="23" t="b">
        <f t="shared" si="2"/>
        <v>1</v>
      </c>
      <c r="H77" s="23" t="b">
        <v>1</v>
      </c>
      <c r="I77" s="23" t="b">
        <f t="shared" si="3"/>
        <v>1</v>
      </c>
      <c r="J77" s="23" t="b">
        <v>1</v>
      </c>
      <c r="K77" s="23" t="b">
        <f t="shared" si="4"/>
        <v>1</v>
      </c>
      <c r="L77" s="23" t="b">
        <v>1</v>
      </c>
      <c r="M77" s="23" t="b">
        <f t="shared" si="5"/>
        <v>1</v>
      </c>
      <c r="N77" s="23" t="b">
        <v>1</v>
      </c>
      <c r="O77" s="23" t="b">
        <f t="shared" si="6"/>
        <v>1</v>
      </c>
      <c r="P77" s="23" t="b">
        <v>1</v>
      </c>
      <c r="Q77" s="23" t="b">
        <f t="shared" si="7"/>
        <v>1</v>
      </c>
      <c r="R77" s="23" t="b">
        <v>1</v>
      </c>
      <c r="S77" s="23" t="b">
        <f t="shared" si="8"/>
        <v>1</v>
      </c>
      <c r="T77" s="23" t="b">
        <v>1</v>
      </c>
      <c r="U77" s="23" t="b">
        <f t="shared" si="9"/>
        <v>1</v>
      </c>
      <c r="V77" s="23" t="b">
        <v>1</v>
      </c>
      <c r="W77" s="23" t="b">
        <f t="shared" si="10"/>
        <v>1</v>
      </c>
      <c r="X77" s="23" t="b">
        <v>1</v>
      </c>
      <c r="Y77" s="23" t="b">
        <f t="shared" si="11"/>
        <v>1</v>
      </c>
      <c r="Z77" s="23" t="b">
        <v>1</v>
      </c>
      <c r="AA77" s="23" t="b">
        <f t="shared" si="12"/>
        <v>1</v>
      </c>
      <c r="AB77" s="23" t="b">
        <v>1</v>
      </c>
      <c r="AC77" s="23" t="b">
        <f t="shared" si="13"/>
        <v>1</v>
      </c>
      <c r="AD77" s="23" t="b">
        <v>0</v>
      </c>
      <c r="AF77" s="17">
        <v>0.6</v>
      </c>
      <c r="AG77" s="31">
        <v>51.162790697674424</v>
      </c>
      <c r="AH77" s="23">
        <v>62.11180124223602</v>
      </c>
      <c r="AI77" s="23">
        <v>59.80392156862745</v>
      </c>
      <c r="AJ77" s="24"/>
      <c r="BD77" s="23" t="s">
        <v>1093</v>
      </c>
      <c r="BE77" s="23" t="s">
        <v>2631</v>
      </c>
      <c r="BF77" s="23" t="b">
        <v>1</v>
      </c>
      <c r="BG77" s="23">
        <v>0.81301224</v>
      </c>
      <c r="BH77" s="23" t="b">
        <v>0</v>
      </c>
      <c r="BI77" s="23" t="b">
        <v>0</v>
      </c>
      <c r="BJ77" s="23" t="b">
        <v>0</v>
      </c>
      <c r="BK77" s="23" t="b">
        <v>1</v>
      </c>
      <c r="BL77" s="23" t="b">
        <v>1</v>
      </c>
      <c r="BM77" s="23" t="b">
        <v>1</v>
      </c>
      <c r="BN77" s="23" t="b">
        <v>1</v>
      </c>
      <c r="BO77" s="23" t="b">
        <v>1</v>
      </c>
      <c r="BP77" s="23" t="b">
        <v>1</v>
      </c>
      <c r="BQ77" s="23" t="b">
        <v>1</v>
      </c>
      <c r="BR77" s="23" t="b">
        <v>1</v>
      </c>
    </row>
    <row r="78" ht="15.75" customHeight="1">
      <c r="A78" s="23" t="s">
        <v>811</v>
      </c>
      <c r="B78" s="23" t="s">
        <v>2610</v>
      </c>
      <c r="C78" s="23" t="b">
        <v>1</v>
      </c>
      <c r="D78" s="23">
        <v>0.68732464</v>
      </c>
      <c r="E78" s="23" t="b">
        <f t="shared" si="1"/>
        <v>1</v>
      </c>
      <c r="F78" s="23" t="b">
        <v>1</v>
      </c>
      <c r="G78" s="23" t="b">
        <f t="shared" si="2"/>
        <v>1</v>
      </c>
      <c r="H78" s="23" t="b">
        <v>1</v>
      </c>
      <c r="I78" s="23" t="b">
        <f t="shared" si="3"/>
        <v>1</v>
      </c>
      <c r="J78" s="23" t="b">
        <v>1</v>
      </c>
      <c r="K78" s="23" t="b">
        <f t="shared" si="4"/>
        <v>1</v>
      </c>
      <c r="L78" s="23" t="b">
        <v>1</v>
      </c>
      <c r="M78" s="23" t="b">
        <f t="shared" si="5"/>
        <v>1</v>
      </c>
      <c r="N78" s="23" t="b">
        <v>1</v>
      </c>
      <c r="O78" s="23" t="b">
        <f t="shared" si="6"/>
        <v>1</v>
      </c>
      <c r="P78" s="23" t="b">
        <v>1</v>
      </c>
      <c r="Q78" s="23" t="b">
        <f t="shared" si="7"/>
        <v>1</v>
      </c>
      <c r="R78" s="23" t="b">
        <v>1</v>
      </c>
      <c r="S78" s="23" t="b">
        <f t="shared" si="8"/>
        <v>0</v>
      </c>
      <c r="T78" s="23" t="b">
        <v>0</v>
      </c>
      <c r="U78" s="23" t="b">
        <f t="shared" si="9"/>
        <v>0</v>
      </c>
      <c r="V78" s="23" t="b">
        <v>0</v>
      </c>
      <c r="W78" s="23" t="b">
        <f t="shared" si="10"/>
        <v>0</v>
      </c>
      <c r="X78" s="23" t="b">
        <v>0</v>
      </c>
      <c r="Y78" s="23" t="b">
        <f t="shared" si="11"/>
        <v>0</v>
      </c>
      <c r="Z78" s="23" t="b">
        <v>0</v>
      </c>
      <c r="AA78" s="23" t="b">
        <f t="shared" si="12"/>
        <v>0</v>
      </c>
      <c r="AB78" s="23" t="b">
        <v>0</v>
      </c>
      <c r="AC78" s="23" t="b">
        <f t="shared" si="13"/>
        <v>0</v>
      </c>
      <c r="AD78" s="23" t="b">
        <v>0</v>
      </c>
      <c r="AF78" s="17">
        <v>0.65</v>
      </c>
      <c r="AH78" s="23">
        <v>58.38509316770186</v>
      </c>
      <c r="AI78" s="23">
        <v>57.35294117647059</v>
      </c>
      <c r="AJ78" s="24"/>
      <c r="BD78" s="23" t="s">
        <v>1101</v>
      </c>
      <c r="BE78" s="23" t="s">
        <v>2537</v>
      </c>
      <c r="BF78" s="23" t="b">
        <v>1</v>
      </c>
      <c r="BG78" s="23">
        <v>0.30024824</v>
      </c>
      <c r="BH78" s="23" t="b">
        <v>0</v>
      </c>
      <c r="BI78" s="23" t="b">
        <v>0</v>
      </c>
      <c r="BJ78" s="23" t="b">
        <v>0</v>
      </c>
      <c r="BK78" s="23" t="b">
        <v>0</v>
      </c>
      <c r="BL78" s="23" t="b">
        <v>0</v>
      </c>
      <c r="BM78" s="23" t="b">
        <v>0</v>
      </c>
      <c r="BN78" s="23" t="b">
        <v>0</v>
      </c>
      <c r="BO78" s="23" t="b">
        <v>0</v>
      </c>
      <c r="BP78" s="23" t="b">
        <v>0</v>
      </c>
      <c r="BQ78" s="23" t="b">
        <v>0</v>
      </c>
      <c r="BR78" s="23" t="b">
        <v>0</v>
      </c>
    </row>
    <row r="79" ht="15.75" customHeight="1">
      <c r="A79" s="23" t="s">
        <v>819</v>
      </c>
      <c r="B79" s="23" t="s">
        <v>2611</v>
      </c>
      <c r="C79" s="23" t="b">
        <v>1</v>
      </c>
      <c r="D79" s="23">
        <v>0.9603139</v>
      </c>
      <c r="E79" s="23" t="b">
        <f t="shared" si="1"/>
        <v>1</v>
      </c>
      <c r="F79" s="23" t="b">
        <v>1</v>
      </c>
      <c r="G79" s="23" t="b">
        <f t="shared" si="2"/>
        <v>1</v>
      </c>
      <c r="H79" s="23" t="b">
        <v>1</v>
      </c>
      <c r="I79" s="23" t="b">
        <f t="shared" si="3"/>
        <v>1</v>
      </c>
      <c r="J79" s="23" t="b">
        <v>1</v>
      </c>
      <c r="K79" s="23" t="b">
        <f t="shared" si="4"/>
        <v>1</v>
      </c>
      <c r="L79" s="23" t="b">
        <v>1</v>
      </c>
      <c r="M79" s="23" t="b">
        <f t="shared" si="5"/>
        <v>1</v>
      </c>
      <c r="N79" s="23" t="b">
        <v>1</v>
      </c>
      <c r="O79" s="23" t="b">
        <f t="shared" si="6"/>
        <v>1</v>
      </c>
      <c r="P79" s="23" t="b">
        <v>1</v>
      </c>
      <c r="Q79" s="23" t="b">
        <f t="shared" si="7"/>
        <v>1</v>
      </c>
      <c r="R79" s="23" t="b">
        <v>1</v>
      </c>
      <c r="S79" s="23" t="b">
        <f t="shared" si="8"/>
        <v>1</v>
      </c>
      <c r="T79" s="23" t="b">
        <v>1</v>
      </c>
      <c r="U79" s="23" t="b">
        <f t="shared" si="9"/>
        <v>1</v>
      </c>
      <c r="V79" s="23" t="b">
        <v>1</v>
      </c>
      <c r="W79" s="23" t="b">
        <f t="shared" si="10"/>
        <v>1</v>
      </c>
      <c r="X79" s="23" t="b">
        <v>1</v>
      </c>
      <c r="Y79" s="23" t="b">
        <f t="shared" si="11"/>
        <v>1</v>
      </c>
      <c r="Z79" s="23" t="b">
        <v>1</v>
      </c>
      <c r="AA79" s="23" t="b">
        <f t="shared" si="12"/>
        <v>1</v>
      </c>
      <c r="AB79" s="23" t="b">
        <v>1</v>
      </c>
      <c r="AC79" s="23" t="b">
        <f t="shared" si="13"/>
        <v>1</v>
      </c>
      <c r="AD79" s="23" t="b">
        <v>0</v>
      </c>
      <c r="AF79" s="17">
        <v>0.7</v>
      </c>
      <c r="AH79" s="23">
        <v>54.6583850931677</v>
      </c>
      <c r="AI79" s="23">
        <v>55.392156862745104</v>
      </c>
      <c r="AJ79" s="24"/>
      <c r="BD79" s="23" t="s">
        <v>1117</v>
      </c>
      <c r="BE79" s="23" t="s">
        <v>2633</v>
      </c>
      <c r="BF79" s="23" t="b">
        <v>1</v>
      </c>
      <c r="BG79" s="23">
        <v>0.90777063</v>
      </c>
      <c r="BH79" s="23" t="b">
        <v>0</v>
      </c>
      <c r="BI79" s="23" t="b">
        <v>1</v>
      </c>
      <c r="BJ79" s="23" t="b">
        <v>1</v>
      </c>
      <c r="BK79" s="23" t="b">
        <v>1</v>
      </c>
      <c r="BL79" s="23" t="b">
        <v>1</v>
      </c>
      <c r="BM79" s="23" t="b">
        <v>1</v>
      </c>
      <c r="BN79" s="23" t="b">
        <v>1</v>
      </c>
      <c r="BO79" s="23" t="b">
        <v>1</v>
      </c>
      <c r="BP79" s="23" t="b">
        <v>1</v>
      </c>
      <c r="BQ79" s="23" t="b">
        <v>1</v>
      </c>
      <c r="BR79" s="23" t="b">
        <v>1</v>
      </c>
    </row>
    <row r="80" ht="15.75" customHeight="1">
      <c r="A80" s="23" t="s">
        <v>828</v>
      </c>
      <c r="B80" s="23" t="s">
        <v>2612</v>
      </c>
      <c r="C80" s="23" t="b">
        <v>1</v>
      </c>
      <c r="D80" s="23">
        <v>0.72724307</v>
      </c>
      <c r="E80" s="23" t="b">
        <f t="shared" si="1"/>
        <v>1</v>
      </c>
      <c r="F80" s="23" t="b">
        <v>1</v>
      </c>
      <c r="G80" s="23" t="b">
        <f t="shared" si="2"/>
        <v>1</v>
      </c>
      <c r="H80" s="23" t="b">
        <v>1</v>
      </c>
      <c r="I80" s="23" t="b">
        <f t="shared" si="3"/>
        <v>1</v>
      </c>
      <c r="J80" s="23" t="b">
        <v>1</v>
      </c>
      <c r="K80" s="23" t="b">
        <f t="shared" si="4"/>
        <v>1</v>
      </c>
      <c r="L80" s="23" t="b">
        <v>1</v>
      </c>
      <c r="M80" s="23" t="b">
        <f t="shared" si="5"/>
        <v>1</v>
      </c>
      <c r="N80" s="23" t="b">
        <v>1</v>
      </c>
      <c r="O80" s="23" t="b">
        <f t="shared" si="6"/>
        <v>1</v>
      </c>
      <c r="P80" s="23" t="b">
        <v>1</v>
      </c>
      <c r="Q80" s="23" t="b">
        <f t="shared" si="7"/>
        <v>1</v>
      </c>
      <c r="R80" s="23" t="b">
        <v>1</v>
      </c>
      <c r="S80" s="23" t="b">
        <f t="shared" si="8"/>
        <v>1</v>
      </c>
      <c r="T80" s="23" t="b">
        <v>1</v>
      </c>
      <c r="U80" s="23" t="b">
        <f t="shared" si="9"/>
        <v>0</v>
      </c>
      <c r="V80" s="23" t="b">
        <v>0</v>
      </c>
      <c r="W80" s="23" t="b">
        <f t="shared" si="10"/>
        <v>0</v>
      </c>
      <c r="X80" s="23" t="b">
        <v>0</v>
      </c>
      <c r="Y80" s="23" t="b">
        <f t="shared" si="11"/>
        <v>0</v>
      </c>
      <c r="Z80" s="23" t="b">
        <v>0</v>
      </c>
      <c r="AA80" s="23" t="b">
        <f t="shared" si="12"/>
        <v>0</v>
      </c>
      <c r="AB80" s="23" t="b">
        <v>0</v>
      </c>
      <c r="AC80" s="23" t="b">
        <f t="shared" si="13"/>
        <v>0</v>
      </c>
      <c r="AD80" s="23" t="b">
        <v>0</v>
      </c>
      <c r="AF80" s="17">
        <v>0.75</v>
      </c>
      <c r="AH80" s="23">
        <v>50.931677018633536</v>
      </c>
      <c r="AI80" s="23">
        <v>52.94117647058824</v>
      </c>
      <c r="AJ80" s="24"/>
      <c r="BD80" s="23" t="s">
        <v>1149</v>
      </c>
      <c r="BE80" s="23" t="s">
        <v>2637</v>
      </c>
      <c r="BF80" s="23" t="b">
        <v>1</v>
      </c>
      <c r="BG80" s="23">
        <v>0.92176926</v>
      </c>
      <c r="BH80" s="23" t="b">
        <v>0</v>
      </c>
      <c r="BI80" s="23" t="b">
        <v>1</v>
      </c>
      <c r="BJ80" s="23" t="b">
        <v>1</v>
      </c>
      <c r="BK80" s="23" t="b">
        <v>1</v>
      </c>
      <c r="BL80" s="23" t="b">
        <v>1</v>
      </c>
      <c r="BM80" s="23" t="b">
        <v>1</v>
      </c>
      <c r="BN80" s="23" t="b">
        <v>1</v>
      </c>
      <c r="BO80" s="23" t="b">
        <v>1</v>
      </c>
      <c r="BP80" s="23" t="b">
        <v>1</v>
      </c>
      <c r="BQ80" s="23" t="b">
        <v>1</v>
      </c>
      <c r="BR80" s="23" t="b">
        <v>1</v>
      </c>
    </row>
    <row r="81" ht="15.75" customHeight="1">
      <c r="A81" s="23" t="s">
        <v>863</v>
      </c>
      <c r="B81" s="23" t="s">
        <v>2529</v>
      </c>
      <c r="C81" s="23" t="b">
        <v>1</v>
      </c>
      <c r="D81" s="23">
        <v>0.6525911</v>
      </c>
      <c r="E81" s="23" t="b">
        <f t="shared" si="1"/>
        <v>1</v>
      </c>
      <c r="F81" s="23" t="b">
        <v>1</v>
      </c>
      <c r="G81" s="23" t="b">
        <f t="shared" si="2"/>
        <v>1</v>
      </c>
      <c r="H81" s="23" t="b">
        <v>1</v>
      </c>
      <c r="I81" s="23" t="b">
        <f t="shared" si="3"/>
        <v>1</v>
      </c>
      <c r="J81" s="23" t="b">
        <v>1</v>
      </c>
      <c r="K81" s="23" t="b">
        <f t="shared" si="4"/>
        <v>1</v>
      </c>
      <c r="L81" s="23" t="b">
        <v>1</v>
      </c>
      <c r="M81" s="23" t="b">
        <f t="shared" si="5"/>
        <v>1</v>
      </c>
      <c r="N81" s="23" t="b">
        <v>1</v>
      </c>
      <c r="O81" s="23" t="b">
        <f t="shared" si="6"/>
        <v>1</v>
      </c>
      <c r="P81" s="23" t="b">
        <v>1</v>
      </c>
      <c r="Q81" s="23" t="b">
        <f t="shared" si="7"/>
        <v>1</v>
      </c>
      <c r="R81" s="23" t="b">
        <v>1</v>
      </c>
      <c r="S81" s="23" t="b">
        <f t="shared" si="8"/>
        <v>0</v>
      </c>
      <c r="T81" s="23" t="b">
        <v>0</v>
      </c>
      <c r="U81" s="23" t="b">
        <f t="shared" si="9"/>
        <v>0</v>
      </c>
      <c r="V81" s="23" t="b">
        <v>0</v>
      </c>
      <c r="W81" s="23" t="b">
        <f t="shared" si="10"/>
        <v>0</v>
      </c>
      <c r="X81" s="23" t="b">
        <v>0</v>
      </c>
      <c r="Y81" s="23" t="b">
        <f t="shared" si="11"/>
        <v>0</v>
      </c>
      <c r="Z81" s="23" t="b">
        <v>0</v>
      </c>
      <c r="AA81" s="23" t="b">
        <f t="shared" si="12"/>
        <v>0</v>
      </c>
      <c r="AB81" s="23" t="b">
        <v>0</v>
      </c>
      <c r="AC81" s="23" t="b">
        <f t="shared" si="13"/>
        <v>0</v>
      </c>
      <c r="AD81" s="23" t="b">
        <v>0</v>
      </c>
      <c r="AF81" s="17">
        <v>0.8</v>
      </c>
      <c r="AH81" s="23">
        <v>47.82608695652174</v>
      </c>
      <c r="AI81" s="23">
        <v>51.9607843137255</v>
      </c>
      <c r="AJ81" s="24"/>
      <c r="BD81" s="23" t="s">
        <v>1157</v>
      </c>
      <c r="BE81" s="23" t="s">
        <v>2638</v>
      </c>
      <c r="BF81" s="23" t="b">
        <v>1</v>
      </c>
      <c r="BG81" s="23">
        <v>0.32223016</v>
      </c>
      <c r="BH81" s="23" t="b">
        <v>0</v>
      </c>
      <c r="BI81" s="23" t="b">
        <v>0</v>
      </c>
      <c r="BJ81" s="23" t="b">
        <v>0</v>
      </c>
      <c r="BK81" s="23" t="b">
        <v>0</v>
      </c>
      <c r="BL81" s="23" t="b">
        <v>0</v>
      </c>
      <c r="BM81" s="23" t="b">
        <v>0</v>
      </c>
      <c r="BN81" s="23" t="b">
        <v>0</v>
      </c>
      <c r="BO81" s="23" t="b">
        <v>0</v>
      </c>
      <c r="BP81" s="23" t="b">
        <v>0</v>
      </c>
      <c r="BQ81" s="23" t="b">
        <v>0</v>
      </c>
      <c r="BR81" s="23" t="b">
        <v>0</v>
      </c>
    </row>
    <row r="82" ht="15.75" customHeight="1">
      <c r="A82" s="23" t="s">
        <v>871</v>
      </c>
      <c r="B82" s="23" t="s">
        <v>2614</v>
      </c>
      <c r="C82" s="23" t="b">
        <v>1</v>
      </c>
      <c r="D82" s="23">
        <v>0.18183595</v>
      </c>
      <c r="E82" s="23" t="b">
        <f t="shared" si="1"/>
        <v>0</v>
      </c>
      <c r="F82" s="23" t="b">
        <v>0</v>
      </c>
      <c r="G82" s="23" t="b">
        <f t="shared" si="2"/>
        <v>0</v>
      </c>
      <c r="H82" s="23" t="b">
        <v>0</v>
      </c>
      <c r="I82" s="23" t="b">
        <f t="shared" si="3"/>
        <v>0</v>
      </c>
      <c r="J82" s="23" t="b">
        <v>0</v>
      </c>
      <c r="K82" s="23" t="b">
        <f t="shared" si="4"/>
        <v>0</v>
      </c>
      <c r="L82" s="23" t="b">
        <v>0</v>
      </c>
      <c r="M82" s="23" t="b">
        <f t="shared" si="5"/>
        <v>0</v>
      </c>
      <c r="N82" s="23" t="b">
        <v>0</v>
      </c>
      <c r="O82" s="23" t="b">
        <f t="shared" si="6"/>
        <v>0</v>
      </c>
      <c r="P82" s="23" t="b">
        <v>0</v>
      </c>
      <c r="Q82" s="23" t="b">
        <f t="shared" si="7"/>
        <v>0</v>
      </c>
      <c r="R82" s="23" t="b">
        <v>0</v>
      </c>
      <c r="S82" s="23" t="b">
        <f t="shared" si="8"/>
        <v>0</v>
      </c>
      <c r="T82" s="23" t="b">
        <v>0</v>
      </c>
      <c r="U82" s="23" t="b">
        <f t="shared" si="9"/>
        <v>0</v>
      </c>
      <c r="V82" s="23" t="b">
        <v>0</v>
      </c>
      <c r="W82" s="23" t="b">
        <f t="shared" si="10"/>
        <v>0</v>
      </c>
      <c r="X82" s="23" t="b">
        <v>0</v>
      </c>
      <c r="Y82" s="23" t="b">
        <f t="shared" si="11"/>
        <v>0</v>
      </c>
      <c r="Z82" s="23" t="b">
        <v>0</v>
      </c>
      <c r="AA82" s="23" t="b">
        <f t="shared" si="12"/>
        <v>0</v>
      </c>
      <c r="AB82" s="23" t="b">
        <v>0</v>
      </c>
      <c r="AC82" s="23" t="b">
        <f t="shared" si="13"/>
        <v>0</v>
      </c>
      <c r="AD82" s="23" t="b">
        <v>0</v>
      </c>
      <c r="AF82" s="17">
        <v>0.85</v>
      </c>
      <c r="AH82" s="23">
        <v>42.857142857142854</v>
      </c>
      <c r="AI82" s="23">
        <v>49.50980392156863</v>
      </c>
      <c r="AJ82" s="24"/>
      <c r="BD82" s="23" t="s">
        <v>1164</v>
      </c>
      <c r="BE82" s="23" t="s">
        <v>2639</v>
      </c>
      <c r="BF82" s="23" t="b">
        <v>1</v>
      </c>
      <c r="BG82" s="23">
        <v>0.9764963</v>
      </c>
      <c r="BH82" s="23" t="b">
        <v>1</v>
      </c>
      <c r="BI82" s="23" t="b">
        <v>1</v>
      </c>
      <c r="BJ82" s="23" t="b">
        <v>1</v>
      </c>
      <c r="BK82" s="23" t="b">
        <v>1</v>
      </c>
      <c r="BL82" s="23" t="b">
        <v>1</v>
      </c>
      <c r="BM82" s="23" t="b">
        <v>1</v>
      </c>
      <c r="BN82" s="23" t="b">
        <v>1</v>
      </c>
      <c r="BO82" s="23" t="b">
        <v>1</v>
      </c>
      <c r="BP82" s="23" t="b">
        <v>1</v>
      </c>
      <c r="BQ82" s="23" t="b">
        <v>1</v>
      </c>
      <c r="BR82" s="23" t="b">
        <v>1</v>
      </c>
    </row>
    <row r="83" ht="15.75" customHeight="1">
      <c r="A83" s="23" t="s">
        <v>877</v>
      </c>
      <c r="B83" s="23" t="s">
        <v>2615</v>
      </c>
      <c r="C83" s="23" t="b">
        <v>0</v>
      </c>
      <c r="D83" s="23">
        <v>0.2406472</v>
      </c>
      <c r="E83" s="23" t="b">
        <f t="shared" si="1"/>
        <v>0</v>
      </c>
      <c r="F83" s="23" t="b">
        <v>1</v>
      </c>
      <c r="G83" s="23" t="b">
        <f t="shared" si="2"/>
        <v>0</v>
      </c>
      <c r="H83" s="23" t="b">
        <v>1</v>
      </c>
      <c r="I83" s="23" t="b">
        <f t="shared" si="3"/>
        <v>0</v>
      </c>
      <c r="J83" s="23" t="b">
        <v>1</v>
      </c>
      <c r="K83" s="23" t="b">
        <f t="shared" si="4"/>
        <v>0</v>
      </c>
      <c r="L83" s="23" t="b">
        <v>1</v>
      </c>
      <c r="M83" s="23" t="b">
        <f t="shared" si="5"/>
        <v>0</v>
      </c>
      <c r="N83" s="23" t="b">
        <v>1</v>
      </c>
      <c r="O83" s="23" t="b">
        <f t="shared" si="6"/>
        <v>0</v>
      </c>
      <c r="P83" s="23" t="b">
        <v>1</v>
      </c>
      <c r="Q83" s="23" t="b">
        <f t="shared" si="7"/>
        <v>0</v>
      </c>
      <c r="R83" s="23" t="b">
        <v>1</v>
      </c>
      <c r="S83" s="23" t="b">
        <f t="shared" si="8"/>
        <v>0</v>
      </c>
      <c r="T83" s="23" t="b">
        <v>1</v>
      </c>
      <c r="U83" s="23" t="b">
        <f t="shared" si="9"/>
        <v>0</v>
      </c>
      <c r="V83" s="23" t="b">
        <v>1</v>
      </c>
      <c r="W83" s="23" t="b">
        <f t="shared" si="10"/>
        <v>0</v>
      </c>
      <c r="X83" s="23" t="b">
        <v>1</v>
      </c>
      <c r="Y83" s="23" t="b">
        <f t="shared" si="11"/>
        <v>0</v>
      </c>
      <c r="Z83" s="23" t="b">
        <v>1</v>
      </c>
      <c r="AA83" s="23" t="b">
        <f t="shared" si="12"/>
        <v>0</v>
      </c>
      <c r="AB83" s="23" t="b">
        <v>1</v>
      </c>
      <c r="AC83" s="23" t="b">
        <f t="shared" si="13"/>
        <v>0</v>
      </c>
      <c r="AD83" s="23" t="b">
        <v>0</v>
      </c>
      <c r="AF83" s="17">
        <v>0.9</v>
      </c>
      <c r="AH83" s="23">
        <v>38.50931677018634</v>
      </c>
      <c r="AI83" s="23">
        <v>46.568627450980394</v>
      </c>
      <c r="AJ83" s="24"/>
      <c r="BD83" s="23" t="s">
        <v>1172</v>
      </c>
      <c r="BE83" s="23" t="s">
        <v>2723</v>
      </c>
      <c r="BF83" s="23" t="b">
        <v>1</v>
      </c>
      <c r="BG83" s="23">
        <v>0.99807745</v>
      </c>
      <c r="BH83" s="23" t="b">
        <v>1</v>
      </c>
      <c r="BI83" s="23" t="b">
        <v>1</v>
      </c>
      <c r="BJ83" s="23" t="b">
        <v>1</v>
      </c>
      <c r="BK83" s="23" t="b">
        <v>1</v>
      </c>
      <c r="BL83" s="23" t="b">
        <v>1</v>
      </c>
      <c r="BM83" s="23" t="b">
        <v>1</v>
      </c>
      <c r="BN83" s="23" t="b">
        <v>1</v>
      </c>
      <c r="BO83" s="23" t="b">
        <v>1</v>
      </c>
      <c r="BP83" s="23" t="b">
        <v>1</v>
      </c>
      <c r="BQ83" s="23" t="b">
        <v>1</v>
      </c>
      <c r="BR83" s="23" t="b">
        <v>1</v>
      </c>
    </row>
    <row r="84" ht="15.75" customHeight="1">
      <c r="A84" s="23" t="s">
        <v>884</v>
      </c>
      <c r="B84" s="23" t="s">
        <v>2616</v>
      </c>
      <c r="C84" s="23" t="b">
        <v>0</v>
      </c>
      <c r="D84" s="23">
        <v>0.7974442</v>
      </c>
      <c r="E84" s="23" t="b">
        <f t="shared" si="1"/>
        <v>1</v>
      </c>
      <c r="F84" s="23" t="b">
        <v>0</v>
      </c>
      <c r="G84" s="23" t="b">
        <f t="shared" si="2"/>
        <v>1</v>
      </c>
      <c r="H84" s="23" t="b">
        <v>0</v>
      </c>
      <c r="I84" s="23" t="b">
        <f t="shared" si="3"/>
        <v>1</v>
      </c>
      <c r="J84" s="23" t="b">
        <v>0</v>
      </c>
      <c r="K84" s="23" t="b">
        <f t="shared" si="4"/>
        <v>1</v>
      </c>
      <c r="L84" s="23" t="b">
        <v>0</v>
      </c>
      <c r="M84" s="23" t="b">
        <f t="shared" si="5"/>
        <v>1</v>
      </c>
      <c r="N84" s="23" t="b">
        <v>0</v>
      </c>
      <c r="O84" s="23" t="b">
        <f t="shared" si="6"/>
        <v>1</v>
      </c>
      <c r="P84" s="23" t="b">
        <v>0</v>
      </c>
      <c r="Q84" s="23" t="b">
        <f t="shared" si="7"/>
        <v>1</v>
      </c>
      <c r="R84" s="23" t="b">
        <v>0</v>
      </c>
      <c r="S84" s="23" t="b">
        <f t="shared" si="8"/>
        <v>1</v>
      </c>
      <c r="T84" s="23" t="b">
        <v>0</v>
      </c>
      <c r="U84" s="23" t="b">
        <f t="shared" si="9"/>
        <v>1</v>
      </c>
      <c r="V84" s="23" t="b">
        <v>0</v>
      </c>
      <c r="W84" s="23" t="b">
        <f t="shared" si="10"/>
        <v>0</v>
      </c>
      <c r="X84" s="23" t="b">
        <v>1</v>
      </c>
      <c r="Y84" s="23" t="b">
        <f t="shared" si="11"/>
        <v>0</v>
      </c>
      <c r="Z84" s="23" t="b">
        <v>1</v>
      </c>
      <c r="AA84" s="23" t="b">
        <f t="shared" si="12"/>
        <v>0</v>
      </c>
      <c r="AB84" s="23" t="b">
        <v>1</v>
      </c>
      <c r="AC84" s="23" t="b">
        <f t="shared" si="13"/>
        <v>0</v>
      </c>
      <c r="AD84" s="23" t="b">
        <v>0</v>
      </c>
      <c r="AF84" s="17">
        <v>0.95</v>
      </c>
      <c r="AH84" s="23">
        <v>27.32919254658385</v>
      </c>
      <c r="AI84" s="23">
        <v>9.313725490196079</v>
      </c>
      <c r="AJ84" s="24"/>
      <c r="BD84" s="23" t="s">
        <v>1188</v>
      </c>
      <c r="BE84" s="23" t="s">
        <v>2641</v>
      </c>
      <c r="BF84" s="23" t="b">
        <v>1</v>
      </c>
      <c r="BG84" s="23">
        <v>0.9712765</v>
      </c>
      <c r="BH84" s="23" t="b">
        <v>1</v>
      </c>
      <c r="BI84" s="23" t="b">
        <v>1</v>
      </c>
      <c r="BJ84" s="23" t="b">
        <v>1</v>
      </c>
      <c r="BK84" s="23" t="b">
        <v>1</v>
      </c>
      <c r="BL84" s="23" t="b">
        <v>1</v>
      </c>
      <c r="BM84" s="23" t="b">
        <v>1</v>
      </c>
      <c r="BN84" s="23" t="b">
        <v>1</v>
      </c>
      <c r="BO84" s="23" t="b">
        <v>1</v>
      </c>
      <c r="BP84" s="23" t="b">
        <v>1</v>
      </c>
      <c r="BQ84" s="23" t="b">
        <v>1</v>
      </c>
      <c r="BR84" s="23" t="b">
        <v>1</v>
      </c>
    </row>
    <row r="85" ht="15.75" customHeight="1">
      <c r="A85" s="23" t="s">
        <v>908</v>
      </c>
      <c r="B85" s="23" t="s">
        <v>2617</v>
      </c>
      <c r="C85" s="23" t="b">
        <v>0</v>
      </c>
      <c r="D85" s="23">
        <v>0.2656204</v>
      </c>
      <c r="E85" s="23" t="b">
        <f t="shared" si="1"/>
        <v>0</v>
      </c>
      <c r="F85" s="23" t="b">
        <v>1</v>
      </c>
      <c r="G85" s="23" t="b">
        <f t="shared" si="2"/>
        <v>0</v>
      </c>
      <c r="H85" s="23" t="b">
        <v>1</v>
      </c>
      <c r="I85" s="23" t="b">
        <f t="shared" si="3"/>
        <v>0</v>
      </c>
      <c r="J85" s="23" t="b">
        <v>1</v>
      </c>
      <c r="K85" s="23" t="b">
        <f t="shared" si="4"/>
        <v>0</v>
      </c>
      <c r="L85" s="23" t="b">
        <v>1</v>
      </c>
      <c r="M85" s="23" t="b">
        <f t="shared" si="5"/>
        <v>0</v>
      </c>
      <c r="N85" s="23" t="b">
        <v>1</v>
      </c>
      <c r="O85" s="23" t="b">
        <f t="shared" si="6"/>
        <v>0</v>
      </c>
      <c r="P85" s="23" t="b">
        <v>1</v>
      </c>
      <c r="Q85" s="23" t="b">
        <f t="shared" si="7"/>
        <v>0</v>
      </c>
      <c r="R85" s="23" t="b">
        <v>1</v>
      </c>
      <c r="S85" s="23" t="b">
        <f t="shared" si="8"/>
        <v>0</v>
      </c>
      <c r="T85" s="23" t="b">
        <v>1</v>
      </c>
      <c r="U85" s="23" t="b">
        <f t="shared" si="9"/>
        <v>0</v>
      </c>
      <c r="V85" s="23" t="b">
        <v>1</v>
      </c>
      <c r="W85" s="23" t="b">
        <f t="shared" si="10"/>
        <v>0</v>
      </c>
      <c r="X85" s="23" t="b">
        <v>1</v>
      </c>
      <c r="Y85" s="23" t="b">
        <f t="shared" si="11"/>
        <v>0</v>
      </c>
      <c r="Z85" s="23" t="b">
        <v>1</v>
      </c>
      <c r="AA85" s="23" t="b">
        <f t="shared" si="12"/>
        <v>0</v>
      </c>
      <c r="AB85" s="23" t="b">
        <v>1</v>
      </c>
      <c r="AC85" s="23" t="b">
        <f t="shared" si="13"/>
        <v>0</v>
      </c>
      <c r="AD85" s="23" t="b">
        <v>0</v>
      </c>
      <c r="BD85" s="23" t="s">
        <v>1195</v>
      </c>
      <c r="BE85" s="23" t="s">
        <v>2642</v>
      </c>
      <c r="BF85" s="23" t="b">
        <v>1</v>
      </c>
      <c r="BG85" s="23">
        <v>0.81010914</v>
      </c>
      <c r="BH85" s="23" t="b">
        <v>0</v>
      </c>
      <c r="BI85" s="23" t="b">
        <v>0</v>
      </c>
      <c r="BJ85" s="23" t="b">
        <v>0</v>
      </c>
      <c r="BK85" s="23" t="b">
        <v>1</v>
      </c>
      <c r="BL85" s="23" t="b">
        <v>1</v>
      </c>
      <c r="BM85" s="23" t="b">
        <v>1</v>
      </c>
      <c r="BN85" s="23" t="b">
        <v>1</v>
      </c>
      <c r="BO85" s="23" t="b">
        <v>1</v>
      </c>
      <c r="BP85" s="23" t="b">
        <v>1</v>
      </c>
      <c r="BQ85" s="23" t="b">
        <v>1</v>
      </c>
      <c r="BR85" s="23" t="b">
        <v>1</v>
      </c>
    </row>
    <row r="86" ht="15.75" customHeight="1">
      <c r="A86" s="23" t="s">
        <v>924</v>
      </c>
      <c r="B86" s="23" t="s">
        <v>2531</v>
      </c>
      <c r="C86" s="23" t="b">
        <v>1</v>
      </c>
      <c r="D86" s="23">
        <v>0.17009106</v>
      </c>
      <c r="E86" s="23" t="b">
        <f t="shared" si="1"/>
        <v>0</v>
      </c>
      <c r="F86" s="23" t="b">
        <v>0</v>
      </c>
      <c r="G86" s="23" t="b">
        <f t="shared" si="2"/>
        <v>0</v>
      </c>
      <c r="H86" s="23" t="b">
        <v>0</v>
      </c>
      <c r="I86" s="23" t="b">
        <f t="shared" si="3"/>
        <v>0</v>
      </c>
      <c r="J86" s="23" t="b">
        <v>0</v>
      </c>
      <c r="K86" s="23" t="b">
        <f t="shared" si="4"/>
        <v>0</v>
      </c>
      <c r="L86" s="23" t="b">
        <v>0</v>
      </c>
      <c r="M86" s="23" t="b">
        <f t="shared" si="5"/>
        <v>0</v>
      </c>
      <c r="N86" s="23" t="b">
        <v>0</v>
      </c>
      <c r="O86" s="23" t="b">
        <f t="shared" si="6"/>
        <v>0</v>
      </c>
      <c r="P86" s="23" t="b">
        <v>0</v>
      </c>
      <c r="Q86" s="23" t="b">
        <f t="shared" si="7"/>
        <v>0</v>
      </c>
      <c r="R86" s="23" t="b">
        <v>0</v>
      </c>
      <c r="S86" s="23" t="b">
        <f t="shared" si="8"/>
        <v>0</v>
      </c>
      <c r="T86" s="23" t="b">
        <v>0</v>
      </c>
      <c r="U86" s="23" t="b">
        <f t="shared" si="9"/>
        <v>0</v>
      </c>
      <c r="V86" s="23" t="b">
        <v>0</v>
      </c>
      <c r="W86" s="23" t="b">
        <f t="shared" si="10"/>
        <v>0</v>
      </c>
      <c r="X86" s="23" t="b">
        <v>0</v>
      </c>
      <c r="Y86" s="23" t="b">
        <f t="shared" si="11"/>
        <v>0</v>
      </c>
      <c r="Z86" s="23" t="b">
        <v>0</v>
      </c>
      <c r="AA86" s="23" t="b">
        <f t="shared" si="12"/>
        <v>0</v>
      </c>
      <c r="AB86" s="23" t="b">
        <v>0</v>
      </c>
      <c r="AC86" s="23" t="b">
        <f t="shared" si="13"/>
        <v>0</v>
      </c>
      <c r="AD86" s="23" t="b">
        <v>0</v>
      </c>
      <c r="BD86" s="23" t="s">
        <v>1203</v>
      </c>
      <c r="BE86" s="23" t="s">
        <v>2643</v>
      </c>
      <c r="BF86" s="23" t="b">
        <v>1</v>
      </c>
      <c r="BG86" s="23">
        <v>3.0106306E-4</v>
      </c>
      <c r="BH86" s="23" t="b">
        <v>0</v>
      </c>
      <c r="BI86" s="23" t="b">
        <v>0</v>
      </c>
      <c r="BJ86" s="23" t="b">
        <v>0</v>
      </c>
      <c r="BK86" s="23" t="b">
        <v>0</v>
      </c>
      <c r="BL86" s="23" t="b">
        <v>0</v>
      </c>
      <c r="BM86" s="23" t="b">
        <v>0</v>
      </c>
      <c r="BN86" s="23" t="b">
        <v>0</v>
      </c>
      <c r="BO86" s="23" t="b">
        <v>0</v>
      </c>
      <c r="BP86" s="23" t="b">
        <v>0</v>
      </c>
      <c r="BQ86" s="23" t="b">
        <v>0</v>
      </c>
      <c r="BR86" s="23" t="b">
        <v>0</v>
      </c>
    </row>
    <row r="87" ht="15.75" customHeight="1">
      <c r="A87" s="23" t="s">
        <v>930</v>
      </c>
      <c r="B87" s="23" t="s">
        <v>2533</v>
      </c>
      <c r="C87" s="23" t="b">
        <v>1</v>
      </c>
      <c r="D87" s="23">
        <v>0.11156726</v>
      </c>
      <c r="E87" s="23" t="b">
        <f t="shared" si="1"/>
        <v>0</v>
      </c>
      <c r="F87" s="23" t="b">
        <v>0</v>
      </c>
      <c r="G87" s="23" t="b">
        <f t="shared" si="2"/>
        <v>0</v>
      </c>
      <c r="H87" s="23" t="b">
        <v>0</v>
      </c>
      <c r="I87" s="23" t="b">
        <f t="shared" si="3"/>
        <v>0</v>
      </c>
      <c r="J87" s="23" t="b">
        <v>0</v>
      </c>
      <c r="K87" s="23" t="b">
        <f t="shared" si="4"/>
        <v>0</v>
      </c>
      <c r="L87" s="23" t="b">
        <v>0</v>
      </c>
      <c r="M87" s="23" t="b">
        <f t="shared" si="5"/>
        <v>0</v>
      </c>
      <c r="N87" s="23" t="b">
        <v>0</v>
      </c>
      <c r="O87" s="23" t="b">
        <f t="shared" si="6"/>
        <v>0</v>
      </c>
      <c r="P87" s="23" t="b">
        <v>0</v>
      </c>
      <c r="Q87" s="23" t="b">
        <f t="shared" si="7"/>
        <v>0</v>
      </c>
      <c r="R87" s="23" t="b">
        <v>0</v>
      </c>
      <c r="S87" s="23" t="b">
        <f t="shared" si="8"/>
        <v>0</v>
      </c>
      <c r="T87" s="23" t="b">
        <v>0</v>
      </c>
      <c r="U87" s="23" t="b">
        <f t="shared" si="9"/>
        <v>0</v>
      </c>
      <c r="V87" s="23" t="b">
        <v>0</v>
      </c>
      <c r="W87" s="23" t="b">
        <f t="shared" si="10"/>
        <v>0</v>
      </c>
      <c r="X87" s="23" t="b">
        <v>0</v>
      </c>
      <c r="Y87" s="23" t="b">
        <f t="shared" si="11"/>
        <v>0</v>
      </c>
      <c r="Z87" s="23" t="b">
        <v>0</v>
      </c>
      <c r="AA87" s="23" t="b">
        <f t="shared" si="12"/>
        <v>0</v>
      </c>
      <c r="AB87" s="23" t="b">
        <v>0</v>
      </c>
      <c r="AC87" s="23" t="b">
        <f t="shared" si="13"/>
        <v>0</v>
      </c>
      <c r="AD87" s="23" t="b">
        <v>0</v>
      </c>
      <c r="BD87" s="23" t="s">
        <v>1212</v>
      </c>
      <c r="BE87" s="23" t="s">
        <v>2644</v>
      </c>
      <c r="BF87" s="23" t="b">
        <v>1</v>
      </c>
      <c r="BG87" s="23">
        <v>0.44342598</v>
      </c>
      <c r="BH87" s="23" t="b">
        <v>0</v>
      </c>
      <c r="BI87" s="23" t="b">
        <v>0</v>
      </c>
      <c r="BJ87" s="23" t="b">
        <v>0</v>
      </c>
      <c r="BK87" s="23" t="b">
        <v>0</v>
      </c>
      <c r="BL87" s="23" t="b">
        <v>0</v>
      </c>
      <c r="BM87" s="23" t="b">
        <v>0</v>
      </c>
      <c r="BN87" s="23" t="b">
        <v>0</v>
      </c>
      <c r="BO87" s="23" t="b">
        <v>0</v>
      </c>
      <c r="BP87" s="23" t="b">
        <v>0</v>
      </c>
      <c r="BQ87" s="23" t="b">
        <v>0</v>
      </c>
      <c r="BR87" s="23" t="b">
        <v>0</v>
      </c>
    </row>
    <row r="88" ht="15.75" customHeight="1">
      <c r="A88" s="23" t="s">
        <v>937</v>
      </c>
      <c r="B88" s="23" t="s">
        <v>2618</v>
      </c>
      <c r="C88" s="23" t="b">
        <v>1</v>
      </c>
      <c r="D88" s="23">
        <v>0.30098194</v>
      </c>
      <c r="E88" s="23" t="b">
        <f t="shared" si="1"/>
        <v>0</v>
      </c>
      <c r="F88" s="23" t="b">
        <v>0</v>
      </c>
      <c r="G88" s="23" t="b">
        <f t="shared" si="2"/>
        <v>0</v>
      </c>
      <c r="H88" s="23" t="b">
        <v>0</v>
      </c>
      <c r="I88" s="23" t="b">
        <f t="shared" si="3"/>
        <v>0</v>
      </c>
      <c r="J88" s="23" t="b">
        <v>0</v>
      </c>
      <c r="K88" s="23" t="b">
        <f t="shared" si="4"/>
        <v>0</v>
      </c>
      <c r="L88" s="23" t="b">
        <v>0</v>
      </c>
      <c r="M88" s="23" t="b">
        <f t="shared" si="5"/>
        <v>0</v>
      </c>
      <c r="N88" s="23" t="b">
        <v>0</v>
      </c>
      <c r="O88" s="23" t="b">
        <f t="shared" si="6"/>
        <v>0</v>
      </c>
      <c r="P88" s="23" t="b">
        <v>0</v>
      </c>
      <c r="Q88" s="23" t="b">
        <f t="shared" si="7"/>
        <v>0</v>
      </c>
      <c r="R88" s="23" t="b">
        <v>0</v>
      </c>
      <c r="S88" s="23" t="b">
        <f t="shared" si="8"/>
        <v>0</v>
      </c>
      <c r="T88" s="23" t="b">
        <v>0</v>
      </c>
      <c r="U88" s="23" t="b">
        <f t="shared" si="9"/>
        <v>0</v>
      </c>
      <c r="V88" s="23" t="b">
        <v>0</v>
      </c>
      <c r="W88" s="23" t="b">
        <f t="shared" si="10"/>
        <v>0</v>
      </c>
      <c r="X88" s="23" t="b">
        <v>0</v>
      </c>
      <c r="Y88" s="23" t="b">
        <f t="shared" si="11"/>
        <v>0</v>
      </c>
      <c r="Z88" s="23" t="b">
        <v>0</v>
      </c>
      <c r="AA88" s="23" t="b">
        <f t="shared" si="12"/>
        <v>0</v>
      </c>
      <c r="AB88" s="23" t="b">
        <v>0</v>
      </c>
      <c r="AC88" s="23" t="b">
        <f t="shared" si="13"/>
        <v>0</v>
      </c>
      <c r="AD88" s="23" t="b">
        <v>0</v>
      </c>
      <c r="BD88" s="23" t="s">
        <v>1246</v>
      </c>
      <c r="BE88" s="17" t="s">
        <v>2648</v>
      </c>
      <c r="BF88" s="23" t="b">
        <v>1</v>
      </c>
      <c r="BG88" s="23">
        <v>0.68690133</v>
      </c>
      <c r="BH88" s="23" t="b">
        <v>0</v>
      </c>
      <c r="BI88" s="23" t="b">
        <v>0</v>
      </c>
      <c r="BJ88" s="23" t="b">
        <v>0</v>
      </c>
      <c r="BK88" s="23" t="b">
        <v>0</v>
      </c>
      <c r="BL88" s="23" t="b">
        <v>0</v>
      </c>
      <c r="BM88" s="23" t="b">
        <v>0</v>
      </c>
      <c r="BN88" s="23" t="b">
        <v>1</v>
      </c>
      <c r="BO88" s="23" t="b">
        <v>1</v>
      </c>
      <c r="BP88" s="23" t="b">
        <v>1</v>
      </c>
      <c r="BQ88" s="23" t="b">
        <v>1</v>
      </c>
      <c r="BR88" s="23" t="b">
        <v>1</v>
      </c>
    </row>
    <row r="89" ht="15.75" customHeight="1">
      <c r="A89" s="23" t="s">
        <v>954</v>
      </c>
      <c r="B89" s="23" t="s">
        <v>2619</v>
      </c>
      <c r="C89" s="23" t="b">
        <v>1</v>
      </c>
      <c r="D89" s="23">
        <v>0.85061944</v>
      </c>
      <c r="E89" s="23" t="b">
        <f t="shared" si="1"/>
        <v>1</v>
      </c>
      <c r="F89" s="23" t="b">
        <v>1</v>
      </c>
      <c r="G89" s="23" t="b">
        <f t="shared" si="2"/>
        <v>1</v>
      </c>
      <c r="H89" s="23" t="b">
        <v>1</v>
      </c>
      <c r="I89" s="23" t="b">
        <f t="shared" si="3"/>
        <v>1</v>
      </c>
      <c r="J89" s="23" t="b">
        <v>1</v>
      </c>
      <c r="K89" s="23" t="b">
        <f t="shared" si="4"/>
        <v>1</v>
      </c>
      <c r="L89" s="23" t="b">
        <v>1</v>
      </c>
      <c r="M89" s="23" t="b">
        <f t="shared" si="5"/>
        <v>1</v>
      </c>
      <c r="N89" s="23" t="b">
        <v>1</v>
      </c>
      <c r="O89" s="23" t="b">
        <f t="shared" si="6"/>
        <v>1</v>
      </c>
      <c r="P89" s="23" t="b">
        <v>1</v>
      </c>
      <c r="Q89" s="23" t="b">
        <f t="shared" si="7"/>
        <v>1</v>
      </c>
      <c r="R89" s="23" t="b">
        <v>1</v>
      </c>
      <c r="S89" s="23" t="b">
        <f t="shared" si="8"/>
        <v>1</v>
      </c>
      <c r="T89" s="23" t="b">
        <v>1</v>
      </c>
      <c r="U89" s="23" t="b">
        <f t="shared" si="9"/>
        <v>1</v>
      </c>
      <c r="V89" s="23" t="b">
        <v>1</v>
      </c>
      <c r="W89" s="23" t="b">
        <f t="shared" si="10"/>
        <v>1</v>
      </c>
      <c r="X89" s="23" t="b">
        <v>1</v>
      </c>
      <c r="Y89" s="23" t="b">
        <f t="shared" si="11"/>
        <v>1</v>
      </c>
      <c r="Z89" s="23" t="b">
        <v>1</v>
      </c>
      <c r="AA89" s="23" t="b">
        <f t="shared" si="12"/>
        <v>0</v>
      </c>
      <c r="AB89" s="23" t="b">
        <v>0</v>
      </c>
      <c r="AC89" s="23" t="b">
        <f t="shared" si="13"/>
        <v>0</v>
      </c>
      <c r="AD89" s="23" t="b">
        <v>0</v>
      </c>
      <c r="BD89" s="23" t="s">
        <v>1262</v>
      </c>
      <c r="BE89" s="17" t="s">
        <v>2539</v>
      </c>
      <c r="BF89" s="23" t="b">
        <v>1</v>
      </c>
      <c r="BG89" s="23">
        <v>0.989285</v>
      </c>
      <c r="BH89" s="23" t="b">
        <v>1</v>
      </c>
      <c r="BI89" s="23" t="b">
        <v>1</v>
      </c>
      <c r="BJ89" s="23" t="b">
        <v>1</v>
      </c>
      <c r="BK89" s="23" t="b">
        <v>1</v>
      </c>
      <c r="BL89" s="23" t="b">
        <v>1</v>
      </c>
      <c r="BM89" s="23" t="b">
        <v>1</v>
      </c>
      <c r="BN89" s="23" t="b">
        <v>1</v>
      </c>
      <c r="BO89" s="23" t="b">
        <v>1</v>
      </c>
      <c r="BP89" s="23" t="b">
        <v>1</v>
      </c>
      <c r="BQ89" s="23" t="b">
        <v>1</v>
      </c>
      <c r="BR89" s="23" t="b">
        <v>1</v>
      </c>
    </row>
    <row r="90" ht="15.75" customHeight="1">
      <c r="A90" s="23" t="s">
        <v>963</v>
      </c>
      <c r="B90" s="23" t="s">
        <v>2620</v>
      </c>
      <c r="C90" s="23" t="b">
        <v>1</v>
      </c>
      <c r="D90" s="23">
        <v>0.9676362</v>
      </c>
      <c r="E90" s="23" t="b">
        <f t="shared" si="1"/>
        <v>1</v>
      </c>
      <c r="F90" s="23" t="b">
        <v>1</v>
      </c>
      <c r="G90" s="23" t="b">
        <f t="shared" si="2"/>
        <v>1</v>
      </c>
      <c r="H90" s="23" t="b">
        <v>1</v>
      </c>
      <c r="I90" s="23" t="b">
        <f t="shared" si="3"/>
        <v>1</v>
      </c>
      <c r="J90" s="23" t="b">
        <v>1</v>
      </c>
      <c r="K90" s="23" t="b">
        <f t="shared" si="4"/>
        <v>1</v>
      </c>
      <c r="L90" s="23" t="b">
        <v>1</v>
      </c>
      <c r="M90" s="23" t="b">
        <f t="shared" si="5"/>
        <v>1</v>
      </c>
      <c r="N90" s="23" t="b">
        <v>1</v>
      </c>
      <c r="O90" s="23" t="b">
        <f t="shared" si="6"/>
        <v>1</v>
      </c>
      <c r="P90" s="23" t="b">
        <v>1</v>
      </c>
      <c r="Q90" s="23" t="b">
        <f t="shared" si="7"/>
        <v>1</v>
      </c>
      <c r="R90" s="23" t="b">
        <v>1</v>
      </c>
      <c r="S90" s="23" t="b">
        <f t="shared" si="8"/>
        <v>1</v>
      </c>
      <c r="T90" s="23" t="b">
        <v>1</v>
      </c>
      <c r="U90" s="23" t="b">
        <f t="shared" si="9"/>
        <v>1</v>
      </c>
      <c r="V90" s="23" t="b">
        <v>1</v>
      </c>
      <c r="W90" s="23" t="b">
        <f t="shared" si="10"/>
        <v>1</v>
      </c>
      <c r="X90" s="23" t="b">
        <v>1</v>
      </c>
      <c r="Y90" s="23" t="b">
        <f t="shared" si="11"/>
        <v>1</v>
      </c>
      <c r="Z90" s="23" t="b">
        <v>1</v>
      </c>
      <c r="AA90" s="23" t="b">
        <f t="shared" si="12"/>
        <v>1</v>
      </c>
      <c r="AB90" s="23" t="b">
        <v>1</v>
      </c>
      <c r="AC90" s="23" t="b">
        <f t="shared" si="13"/>
        <v>1</v>
      </c>
      <c r="AD90" s="23" t="b">
        <v>0</v>
      </c>
      <c r="BD90" s="23" t="s">
        <v>1296</v>
      </c>
      <c r="BE90" s="23" t="s">
        <v>2650</v>
      </c>
      <c r="BF90" s="23" t="b">
        <v>1</v>
      </c>
      <c r="BG90" s="23">
        <v>0.9176432</v>
      </c>
      <c r="BH90" s="23" t="b">
        <v>0</v>
      </c>
      <c r="BI90" s="23" t="b">
        <v>1</v>
      </c>
      <c r="BJ90" s="23" t="b">
        <v>1</v>
      </c>
      <c r="BK90" s="23" t="b">
        <v>1</v>
      </c>
      <c r="BL90" s="23" t="b">
        <v>1</v>
      </c>
      <c r="BM90" s="23" t="b">
        <v>1</v>
      </c>
      <c r="BN90" s="23" t="b">
        <v>1</v>
      </c>
      <c r="BO90" s="23" t="b">
        <v>1</v>
      </c>
      <c r="BP90" s="23" t="b">
        <v>1</v>
      </c>
      <c r="BQ90" s="23" t="b">
        <v>1</v>
      </c>
      <c r="BR90" s="23" t="b">
        <v>1</v>
      </c>
    </row>
    <row r="91" ht="15.75" customHeight="1">
      <c r="A91" s="23" t="s">
        <v>971</v>
      </c>
      <c r="B91" s="23" t="s">
        <v>2621</v>
      </c>
      <c r="C91" s="23" t="b">
        <v>1</v>
      </c>
      <c r="D91" s="23">
        <v>0.9769354</v>
      </c>
      <c r="E91" s="23" t="b">
        <f t="shared" si="1"/>
        <v>1</v>
      </c>
      <c r="F91" s="23" t="b">
        <v>1</v>
      </c>
      <c r="G91" s="23" t="b">
        <f t="shared" si="2"/>
        <v>1</v>
      </c>
      <c r="H91" s="23" t="b">
        <v>1</v>
      </c>
      <c r="I91" s="23" t="b">
        <f t="shared" si="3"/>
        <v>1</v>
      </c>
      <c r="J91" s="23" t="b">
        <v>1</v>
      </c>
      <c r="K91" s="23" t="b">
        <f t="shared" si="4"/>
        <v>1</v>
      </c>
      <c r="L91" s="23" t="b">
        <v>1</v>
      </c>
      <c r="M91" s="23" t="b">
        <f t="shared" si="5"/>
        <v>1</v>
      </c>
      <c r="N91" s="23" t="b">
        <v>1</v>
      </c>
      <c r="O91" s="23" t="b">
        <f t="shared" si="6"/>
        <v>1</v>
      </c>
      <c r="P91" s="23" t="b">
        <v>1</v>
      </c>
      <c r="Q91" s="23" t="b">
        <f t="shared" si="7"/>
        <v>1</v>
      </c>
      <c r="R91" s="23" t="b">
        <v>1</v>
      </c>
      <c r="S91" s="23" t="b">
        <f t="shared" si="8"/>
        <v>1</v>
      </c>
      <c r="T91" s="23" t="b">
        <v>1</v>
      </c>
      <c r="U91" s="23" t="b">
        <f t="shared" si="9"/>
        <v>1</v>
      </c>
      <c r="V91" s="23" t="b">
        <v>1</v>
      </c>
      <c r="W91" s="23" t="b">
        <f t="shared" si="10"/>
        <v>1</v>
      </c>
      <c r="X91" s="23" t="b">
        <v>1</v>
      </c>
      <c r="Y91" s="23" t="b">
        <f t="shared" si="11"/>
        <v>1</v>
      </c>
      <c r="Z91" s="23" t="b">
        <v>1</v>
      </c>
      <c r="AA91" s="23" t="b">
        <f t="shared" si="12"/>
        <v>1</v>
      </c>
      <c r="AB91" s="23" t="b">
        <v>1</v>
      </c>
      <c r="AC91" s="23" t="b">
        <f t="shared" si="13"/>
        <v>1</v>
      </c>
      <c r="AD91" s="23" t="b">
        <v>0</v>
      </c>
      <c r="BD91" s="23" t="s">
        <v>1312</v>
      </c>
      <c r="BE91" s="23" t="s">
        <v>2651</v>
      </c>
      <c r="BF91" s="23" t="b">
        <v>1</v>
      </c>
      <c r="BG91" s="23">
        <v>0.008795232</v>
      </c>
      <c r="BH91" s="23" t="b">
        <v>0</v>
      </c>
      <c r="BI91" s="23" t="b">
        <v>0</v>
      </c>
      <c r="BJ91" s="23" t="b">
        <v>0</v>
      </c>
      <c r="BK91" s="23" t="b">
        <v>0</v>
      </c>
      <c r="BL91" s="23" t="b">
        <v>0</v>
      </c>
      <c r="BM91" s="23" t="b">
        <v>0</v>
      </c>
      <c r="BN91" s="23" t="b">
        <v>0</v>
      </c>
      <c r="BO91" s="23" t="b">
        <v>0</v>
      </c>
      <c r="BP91" s="23" t="b">
        <v>0</v>
      </c>
      <c r="BQ91" s="23" t="b">
        <v>0</v>
      </c>
      <c r="BR91" s="23" t="b">
        <v>0</v>
      </c>
    </row>
    <row r="92" ht="15.75" customHeight="1">
      <c r="A92" s="23" t="s">
        <v>993</v>
      </c>
      <c r="B92" s="23" t="s">
        <v>2624</v>
      </c>
      <c r="C92" s="23" t="b">
        <v>1</v>
      </c>
      <c r="D92" s="23">
        <v>0.8933593</v>
      </c>
      <c r="E92" s="23" t="b">
        <f t="shared" si="1"/>
        <v>1</v>
      </c>
      <c r="F92" s="23" t="b">
        <v>1</v>
      </c>
      <c r="G92" s="23" t="b">
        <f t="shared" si="2"/>
        <v>1</v>
      </c>
      <c r="H92" s="23" t="b">
        <v>1</v>
      </c>
      <c r="I92" s="23" t="b">
        <f t="shared" si="3"/>
        <v>1</v>
      </c>
      <c r="J92" s="23" t="b">
        <v>1</v>
      </c>
      <c r="K92" s="23" t="b">
        <f t="shared" si="4"/>
        <v>1</v>
      </c>
      <c r="L92" s="23" t="b">
        <v>1</v>
      </c>
      <c r="M92" s="23" t="b">
        <f t="shared" si="5"/>
        <v>1</v>
      </c>
      <c r="N92" s="23" t="b">
        <v>1</v>
      </c>
      <c r="O92" s="23" t="b">
        <f t="shared" si="6"/>
        <v>1</v>
      </c>
      <c r="P92" s="23" t="b">
        <v>1</v>
      </c>
      <c r="Q92" s="23" t="b">
        <f t="shared" si="7"/>
        <v>1</v>
      </c>
      <c r="R92" s="23" t="b">
        <v>1</v>
      </c>
      <c r="S92" s="23" t="b">
        <f t="shared" si="8"/>
        <v>1</v>
      </c>
      <c r="T92" s="23" t="b">
        <v>1</v>
      </c>
      <c r="U92" s="23" t="b">
        <f t="shared" si="9"/>
        <v>1</v>
      </c>
      <c r="V92" s="23" t="b">
        <v>1</v>
      </c>
      <c r="W92" s="23" t="b">
        <f t="shared" si="10"/>
        <v>1</v>
      </c>
      <c r="X92" s="23" t="b">
        <v>1</v>
      </c>
      <c r="Y92" s="23" t="b">
        <f t="shared" si="11"/>
        <v>1</v>
      </c>
      <c r="Z92" s="23" t="b">
        <v>1</v>
      </c>
      <c r="AA92" s="23" t="b">
        <f t="shared" si="12"/>
        <v>0</v>
      </c>
      <c r="AB92" s="23" t="b">
        <v>0</v>
      </c>
      <c r="AC92" s="23" t="b">
        <f t="shared" si="13"/>
        <v>0</v>
      </c>
      <c r="AD92" s="23" t="b">
        <v>0</v>
      </c>
      <c r="BD92" s="23" t="s">
        <v>1320</v>
      </c>
      <c r="BE92" s="23" t="s">
        <v>2652</v>
      </c>
      <c r="BF92" s="23" t="b">
        <v>1</v>
      </c>
      <c r="BG92" s="23">
        <v>0.053818256</v>
      </c>
      <c r="BH92" s="23" t="b">
        <v>0</v>
      </c>
      <c r="BI92" s="23" t="b">
        <v>0</v>
      </c>
      <c r="BJ92" s="23" t="b">
        <v>0</v>
      </c>
      <c r="BK92" s="23" t="b">
        <v>0</v>
      </c>
      <c r="BL92" s="23" t="b">
        <v>0</v>
      </c>
      <c r="BM92" s="23" t="b">
        <v>0</v>
      </c>
      <c r="BN92" s="23" t="b">
        <v>0</v>
      </c>
      <c r="BO92" s="23" t="b">
        <v>0</v>
      </c>
      <c r="BP92" s="23" t="b">
        <v>0</v>
      </c>
      <c r="BQ92" s="23" t="b">
        <v>0</v>
      </c>
      <c r="BR92" s="23" t="b">
        <v>0</v>
      </c>
    </row>
    <row r="93" ht="15.75" customHeight="1">
      <c r="A93" s="23" t="s">
        <v>1001</v>
      </c>
      <c r="B93" s="23" t="s">
        <v>2625</v>
      </c>
      <c r="C93" s="23" t="b">
        <v>0</v>
      </c>
      <c r="D93" s="23">
        <v>0.004404515</v>
      </c>
      <c r="E93" s="23" t="b">
        <f t="shared" si="1"/>
        <v>0</v>
      </c>
      <c r="F93" s="23" t="b">
        <v>1</v>
      </c>
      <c r="G93" s="23" t="b">
        <f t="shared" si="2"/>
        <v>0</v>
      </c>
      <c r="H93" s="23" t="b">
        <v>1</v>
      </c>
      <c r="I93" s="23" t="b">
        <f t="shared" si="3"/>
        <v>0</v>
      </c>
      <c r="J93" s="23" t="b">
        <v>1</v>
      </c>
      <c r="K93" s="23" t="b">
        <f t="shared" si="4"/>
        <v>0</v>
      </c>
      <c r="L93" s="23" t="b">
        <v>1</v>
      </c>
      <c r="M93" s="23" t="b">
        <f t="shared" si="5"/>
        <v>0</v>
      </c>
      <c r="N93" s="23" t="b">
        <v>1</v>
      </c>
      <c r="O93" s="23" t="b">
        <f t="shared" si="6"/>
        <v>0</v>
      </c>
      <c r="P93" s="23" t="b">
        <v>1</v>
      </c>
      <c r="Q93" s="23" t="b">
        <f t="shared" si="7"/>
        <v>0</v>
      </c>
      <c r="R93" s="23" t="b">
        <v>1</v>
      </c>
      <c r="S93" s="23" t="b">
        <f t="shared" si="8"/>
        <v>0</v>
      </c>
      <c r="T93" s="23" t="b">
        <v>1</v>
      </c>
      <c r="U93" s="23" t="b">
        <f t="shared" si="9"/>
        <v>0</v>
      </c>
      <c r="V93" s="23" t="b">
        <v>1</v>
      </c>
      <c r="W93" s="23" t="b">
        <f t="shared" si="10"/>
        <v>0</v>
      </c>
      <c r="X93" s="23" t="b">
        <v>1</v>
      </c>
      <c r="Y93" s="23" t="b">
        <f t="shared" si="11"/>
        <v>0</v>
      </c>
      <c r="Z93" s="23" t="b">
        <v>1</v>
      </c>
      <c r="AA93" s="23" t="b">
        <f t="shared" si="12"/>
        <v>0</v>
      </c>
      <c r="AB93" s="23" t="b">
        <v>1</v>
      </c>
      <c r="AC93" s="23" t="b">
        <f t="shared" si="13"/>
        <v>0</v>
      </c>
      <c r="AD93" s="23" t="b">
        <v>0</v>
      </c>
      <c r="BD93" s="23" t="s">
        <v>1337</v>
      </c>
      <c r="BE93" s="23" t="s">
        <v>2653</v>
      </c>
      <c r="BF93" s="23" t="b">
        <v>1</v>
      </c>
      <c r="BG93" s="23">
        <v>0.1867119</v>
      </c>
      <c r="BH93" s="23" t="b">
        <v>0</v>
      </c>
      <c r="BI93" s="23" t="b">
        <v>0</v>
      </c>
      <c r="BJ93" s="23" t="b">
        <v>0</v>
      </c>
      <c r="BK93" s="23" t="b">
        <v>0</v>
      </c>
      <c r="BL93" s="23" t="b">
        <v>0</v>
      </c>
      <c r="BM93" s="23" t="b">
        <v>0</v>
      </c>
      <c r="BN93" s="23" t="b">
        <v>0</v>
      </c>
      <c r="BO93" s="23" t="b">
        <v>0</v>
      </c>
      <c r="BP93" s="23" t="b">
        <v>0</v>
      </c>
      <c r="BQ93" s="23" t="b">
        <v>0</v>
      </c>
      <c r="BR93" s="23" t="b">
        <v>0</v>
      </c>
    </row>
    <row r="94" ht="15.75" customHeight="1">
      <c r="A94" s="23" t="s">
        <v>1026</v>
      </c>
      <c r="B94" s="17" t="s">
        <v>2626</v>
      </c>
      <c r="C94" s="23" t="b">
        <v>1</v>
      </c>
      <c r="D94" s="23">
        <v>0.008723885</v>
      </c>
      <c r="E94" s="23" t="b">
        <f t="shared" si="1"/>
        <v>0</v>
      </c>
      <c r="F94" s="23" t="b">
        <v>0</v>
      </c>
      <c r="G94" s="23" t="b">
        <f t="shared" si="2"/>
        <v>0</v>
      </c>
      <c r="H94" s="23" t="b">
        <v>0</v>
      </c>
      <c r="I94" s="23" t="b">
        <f t="shared" si="3"/>
        <v>0</v>
      </c>
      <c r="J94" s="23" t="b">
        <v>0</v>
      </c>
      <c r="K94" s="23" t="b">
        <f t="shared" si="4"/>
        <v>0</v>
      </c>
      <c r="L94" s="23" t="b">
        <v>0</v>
      </c>
      <c r="M94" s="23" t="b">
        <f t="shared" si="5"/>
        <v>0</v>
      </c>
      <c r="N94" s="23" t="b">
        <v>0</v>
      </c>
      <c r="O94" s="23" t="b">
        <f t="shared" si="6"/>
        <v>0</v>
      </c>
      <c r="P94" s="23" t="b">
        <v>0</v>
      </c>
      <c r="Q94" s="23" t="b">
        <f t="shared" si="7"/>
        <v>0</v>
      </c>
      <c r="R94" s="23" t="b">
        <v>0</v>
      </c>
      <c r="S94" s="23" t="b">
        <f t="shared" si="8"/>
        <v>0</v>
      </c>
      <c r="T94" s="23" t="b">
        <v>0</v>
      </c>
      <c r="U94" s="23" t="b">
        <f t="shared" si="9"/>
        <v>0</v>
      </c>
      <c r="V94" s="23" t="b">
        <v>0</v>
      </c>
      <c r="W94" s="23" t="b">
        <f t="shared" si="10"/>
        <v>0</v>
      </c>
      <c r="X94" s="23" t="b">
        <v>0</v>
      </c>
      <c r="Y94" s="23" t="b">
        <f t="shared" si="11"/>
        <v>0</v>
      </c>
      <c r="Z94" s="23" t="b">
        <v>0</v>
      </c>
      <c r="AA94" s="23" t="b">
        <f t="shared" si="12"/>
        <v>0</v>
      </c>
      <c r="AB94" s="23" t="b">
        <v>0</v>
      </c>
      <c r="AC94" s="23" t="b">
        <f t="shared" si="13"/>
        <v>0</v>
      </c>
      <c r="AD94" s="23" t="b">
        <v>0</v>
      </c>
      <c r="BD94" s="23" t="s">
        <v>1397</v>
      </c>
      <c r="BE94" s="23" t="s">
        <v>2542</v>
      </c>
      <c r="BF94" s="23" t="b">
        <v>1</v>
      </c>
      <c r="BG94" s="23">
        <v>0.023667425</v>
      </c>
      <c r="BH94" s="23" t="b">
        <v>0</v>
      </c>
      <c r="BI94" s="23" t="b">
        <v>0</v>
      </c>
      <c r="BJ94" s="23" t="b">
        <v>0</v>
      </c>
      <c r="BK94" s="23" t="b">
        <v>0</v>
      </c>
      <c r="BL94" s="23" t="b">
        <v>0</v>
      </c>
      <c r="BM94" s="23" t="b">
        <v>0</v>
      </c>
      <c r="BN94" s="23" t="b">
        <v>0</v>
      </c>
      <c r="BO94" s="23" t="b">
        <v>0</v>
      </c>
      <c r="BP94" s="23" t="b">
        <v>0</v>
      </c>
      <c r="BQ94" s="23" t="b">
        <v>0</v>
      </c>
      <c r="BR94" s="23" t="b">
        <v>0</v>
      </c>
    </row>
    <row r="95" ht="15.75" customHeight="1">
      <c r="A95" s="23" t="s">
        <v>1044</v>
      </c>
      <c r="B95" s="17" t="s">
        <v>2627</v>
      </c>
      <c r="C95" s="23" t="b">
        <v>1</v>
      </c>
      <c r="D95" s="23">
        <v>0.93564975</v>
      </c>
      <c r="E95" s="23" t="b">
        <f t="shared" si="1"/>
        <v>1</v>
      </c>
      <c r="F95" s="23" t="b">
        <v>1</v>
      </c>
      <c r="G95" s="23" t="b">
        <f t="shared" si="2"/>
        <v>1</v>
      </c>
      <c r="H95" s="23" t="b">
        <v>1</v>
      </c>
      <c r="I95" s="23" t="b">
        <f t="shared" si="3"/>
        <v>1</v>
      </c>
      <c r="J95" s="23" t="b">
        <v>1</v>
      </c>
      <c r="K95" s="23" t="b">
        <f t="shared" si="4"/>
        <v>1</v>
      </c>
      <c r="L95" s="23" t="b">
        <v>1</v>
      </c>
      <c r="M95" s="23" t="b">
        <f t="shared" si="5"/>
        <v>1</v>
      </c>
      <c r="N95" s="23" t="b">
        <v>1</v>
      </c>
      <c r="O95" s="23" t="b">
        <f t="shared" si="6"/>
        <v>1</v>
      </c>
      <c r="P95" s="23" t="b">
        <v>1</v>
      </c>
      <c r="Q95" s="23" t="b">
        <f t="shared" si="7"/>
        <v>1</v>
      </c>
      <c r="R95" s="23" t="b">
        <v>1</v>
      </c>
      <c r="S95" s="23" t="b">
        <f t="shared" si="8"/>
        <v>1</v>
      </c>
      <c r="T95" s="23" t="b">
        <v>1</v>
      </c>
      <c r="U95" s="23" t="b">
        <f t="shared" si="9"/>
        <v>1</v>
      </c>
      <c r="V95" s="23" t="b">
        <v>1</v>
      </c>
      <c r="W95" s="23" t="b">
        <f t="shared" si="10"/>
        <v>1</v>
      </c>
      <c r="X95" s="23" t="b">
        <v>1</v>
      </c>
      <c r="Y95" s="23" t="b">
        <f t="shared" si="11"/>
        <v>1</v>
      </c>
      <c r="Z95" s="23" t="b">
        <v>1</v>
      </c>
      <c r="AA95" s="23" t="b">
        <f t="shared" si="12"/>
        <v>1</v>
      </c>
      <c r="AB95" s="23" t="b">
        <v>1</v>
      </c>
      <c r="AC95" s="23" t="b">
        <f t="shared" si="13"/>
        <v>0</v>
      </c>
      <c r="AD95" s="23" t="b">
        <v>0</v>
      </c>
      <c r="BD95" s="23" t="s">
        <v>1405</v>
      </c>
      <c r="BE95" s="23" t="s">
        <v>2544</v>
      </c>
      <c r="BF95" s="23" t="b">
        <v>1</v>
      </c>
      <c r="BG95" s="23">
        <v>0.9663168</v>
      </c>
      <c r="BH95" s="23" t="b">
        <v>1</v>
      </c>
      <c r="BI95" s="23" t="b">
        <v>1</v>
      </c>
      <c r="BJ95" s="23" t="b">
        <v>1</v>
      </c>
      <c r="BK95" s="23" t="b">
        <v>1</v>
      </c>
      <c r="BL95" s="23" t="b">
        <v>1</v>
      </c>
      <c r="BM95" s="23" t="b">
        <v>1</v>
      </c>
      <c r="BN95" s="23" t="b">
        <v>1</v>
      </c>
      <c r="BO95" s="23" t="b">
        <v>1</v>
      </c>
      <c r="BP95" s="23" t="b">
        <v>1</v>
      </c>
      <c r="BQ95" s="23" t="b">
        <v>1</v>
      </c>
      <c r="BR95" s="23" t="b">
        <v>1</v>
      </c>
    </row>
    <row r="96" ht="15.75" customHeight="1">
      <c r="A96" s="23" t="s">
        <v>1059</v>
      </c>
      <c r="B96" s="23" t="s">
        <v>2535</v>
      </c>
      <c r="C96" s="23" t="b">
        <v>1</v>
      </c>
      <c r="D96" s="23">
        <v>0.44549242</v>
      </c>
      <c r="E96" s="23" t="b">
        <f t="shared" si="1"/>
        <v>1</v>
      </c>
      <c r="F96" s="23" t="b">
        <v>1</v>
      </c>
      <c r="G96" s="23" t="b">
        <f t="shared" si="2"/>
        <v>1</v>
      </c>
      <c r="H96" s="23" t="b">
        <v>1</v>
      </c>
      <c r="I96" s="23" t="b">
        <f t="shared" si="3"/>
        <v>0</v>
      </c>
      <c r="J96" s="23" t="b">
        <v>0</v>
      </c>
      <c r="K96" s="23" t="b">
        <f t="shared" si="4"/>
        <v>0</v>
      </c>
      <c r="L96" s="23" t="b">
        <v>0</v>
      </c>
      <c r="M96" s="23" t="b">
        <f t="shared" si="5"/>
        <v>0</v>
      </c>
      <c r="N96" s="23" t="b">
        <v>0</v>
      </c>
      <c r="O96" s="23" t="b">
        <f t="shared" si="6"/>
        <v>0</v>
      </c>
      <c r="P96" s="23" t="b">
        <v>0</v>
      </c>
      <c r="Q96" s="23" t="b">
        <f t="shared" si="7"/>
        <v>0</v>
      </c>
      <c r="R96" s="23" t="b">
        <v>0</v>
      </c>
      <c r="S96" s="23" t="b">
        <f t="shared" si="8"/>
        <v>0</v>
      </c>
      <c r="T96" s="23" t="b">
        <v>0</v>
      </c>
      <c r="U96" s="23" t="b">
        <f t="shared" si="9"/>
        <v>0</v>
      </c>
      <c r="V96" s="23" t="b">
        <v>0</v>
      </c>
      <c r="W96" s="23" t="b">
        <f t="shared" si="10"/>
        <v>0</v>
      </c>
      <c r="X96" s="23" t="b">
        <v>0</v>
      </c>
      <c r="Y96" s="23" t="b">
        <f t="shared" si="11"/>
        <v>0</v>
      </c>
      <c r="Z96" s="23" t="b">
        <v>0</v>
      </c>
      <c r="AA96" s="23" t="b">
        <f t="shared" si="12"/>
        <v>0</v>
      </c>
      <c r="AB96" s="23" t="b">
        <v>0</v>
      </c>
      <c r="AC96" s="23" t="b">
        <f t="shared" si="13"/>
        <v>0</v>
      </c>
      <c r="AD96" s="23" t="b">
        <v>0</v>
      </c>
      <c r="BD96" s="23" t="s">
        <v>1411</v>
      </c>
      <c r="BE96" s="23" t="s">
        <v>2655</v>
      </c>
      <c r="BF96" s="23" t="b">
        <v>1</v>
      </c>
      <c r="BG96" s="23">
        <v>0.020874262</v>
      </c>
      <c r="BH96" s="23" t="b">
        <v>0</v>
      </c>
      <c r="BI96" s="23" t="b">
        <v>0</v>
      </c>
      <c r="BJ96" s="23" t="b">
        <v>0</v>
      </c>
      <c r="BK96" s="23" t="b">
        <v>0</v>
      </c>
      <c r="BL96" s="23" t="b">
        <v>0</v>
      </c>
      <c r="BM96" s="23" t="b">
        <v>0</v>
      </c>
      <c r="BN96" s="23" t="b">
        <v>0</v>
      </c>
      <c r="BO96" s="23" t="b">
        <v>0</v>
      </c>
      <c r="BP96" s="23" t="b">
        <v>0</v>
      </c>
      <c r="BQ96" s="23" t="b">
        <v>0</v>
      </c>
      <c r="BR96" s="23" t="b">
        <v>0</v>
      </c>
    </row>
    <row r="97" ht="15.75" customHeight="1">
      <c r="A97" s="23" t="s">
        <v>1067</v>
      </c>
      <c r="B97" s="23" t="s">
        <v>2628</v>
      </c>
      <c r="C97" s="23" t="b">
        <v>1</v>
      </c>
      <c r="D97" s="23">
        <v>0.72137904</v>
      </c>
      <c r="E97" s="23" t="b">
        <f t="shared" si="1"/>
        <v>1</v>
      </c>
      <c r="F97" s="23" t="b">
        <v>1</v>
      </c>
      <c r="G97" s="23" t="b">
        <f t="shared" si="2"/>
        <v>1</v>
      </c>
      <c r="H97" s="23" t="b">
        <v>1</v>
      </c>
      <c r="I97" s="23" t="b">
        <f t="shared" si="3"/>
        <v>1</v>
      </c>
      <c r="J97" s="23" t="b">
        <v>1</v>
      </c>
      <c r="K97" s="23" t="b">
        <f t="shared" si="4"/>
        <v>1</v>
      </c>
      <c r="L97" s="23" t="b">
        <v>1</v>
      </c>
      <c r="M97" s="23" t="b">
        <f t="shared" si="5"/>
        <v>1</v>
      </c>
      <c r="N97" s="23" t="b">
        <v>1</v>
      </c>
      <c r="O97" s="23" t="b">
        <f t="shared" si="6"/>
        <v>1</v>
      </c>
      <c r="P97" s="23" t="b">
        <v>1</v>
      </c>
      <c r="Q97" s="23" t="b">
        <f t="shared" si="7"/>
        <v>1</v>
      </c>
      <c r="R97" s="23" t="b">
        <v>1</v>
      </c>
      <c r="S97" s="23" t="b">
        <f t="shared" si="8"/>
        <v>1</v>
      </c>
      <c r="T97" s="23" t="b">
        <v>1</v>
      </c>
      <c r="U97" s="23" t="b">
        <f t="shared" si="9"/>
        <v>0</v>
      </c>
      <c r="V97" s="23" t="b">
        <v>0</v>
      </c>
      <c r="W97" s="23" t="b">
        <f t="shared" si="10"/>
        <v>0</v>
      </c>
      <c r="X97" s="23" t="b">
        <v>0</v>
      </c>
      <c r="Y97" s="23" t="b">
        <f t="shared" si="11"/>
        <v>0</v>
      </c>
      <c r="Z97" s="23" t="b">
        <v>0</v>
      </c>
      <c r="AA97" s="23" t="b">
        <f t="shared" si="12"/>
        <v>0</v>
      </c>
      <c r="AB97" s="23" t="b">
        <v>0</v>
      </c>
      <c r="AC97" s="23" t="b">
        <f t="shared" si="13"/>
        <v>0</v>
      </c>
      <c r="AD97" s="23" t="b">
        <v>0</v>
      </c>
      <c r="BD97" s="23" t="s">
        <v>1416</v>
      </c>
      <c r="BE97" s="23" t="s">
        <v>2656</v>
      </c>
      <c r="BF97" s="23" t="b">
        <v>1</v>
      </c>
      <c r="BG97" s="23">
        <v>0.97643507</v>
      </c>
      <c r="BH97" s="23" t="b">
        <v>1</v>
      </c>
      <c r="BI97" s="23" t="b">
        <v>1</v>
      </c>
      <c r="BJ97" s="23" t="b">
        <v>1</v>
      </c>
      <c r="BK97" s="23" t="b">
        <v>1</v>
      </c>
      <c r="BL97" s="23" t="b">
        <v>1</v>
      </c>
      <c r="BM97" s="23" t="b">
        <v>1</v>
      </c>
      <c r="BN97" s="23" t="b">
        <v>1</v>
      </c>
      <c r="BO97" s="23" t="b">
        <v>1</v>
      </c>
      <c r="BP97" s="23" t="b">
        <v>1</v>
      </c>
      <c r="BQ97" s="23" t="b">
        <v>1</v>
      </c>
      <c r="BR97" s="23" t="b">
        <v>1</v>
      </c>
    </row>
    <row r="98" ht="15.75" customHeight="1">
      <c r="A98" s="23" t="s">
        <v>1076</v>
      </c>
      <c r="B98" s="23" t="s">
        <v>2629</v>
      </c>
      <c r="C98" s="23" t="b">
        <v>0</v>
      </c>
      <c r="D98" s="23">
        <v>0.986465</v>
      </c>
      <c r="E98" s="23" t="b">
        <f t="shared" si="1"/>
        <v>1</v>
      </c>
      <c r="F98" s="23" t="b">
        <v>0</v>
      </c>
      <c r="G98" s="23" t="b">
        <f t="shared" si="2"/>
        <v>1</v>
      </c>
      <c r="H98" s="23" t="b">
        <v>0</v>
      </c>
      <c r="I98" s="23" t="b">
        <f t="shared" si="3"/>
        <v>1</v>
      </c>
      <c r="J98" s="23" t="b">
        <v>0</v>
      </c>
      <c r="K98" s="23" t="b">
        <f t="shared" si="4"/>
        <v>1</v>
      </c>
      <c r="L98" s="23" t="b">
        <v>0</v>
      </c>
      <c r="M98" s="23" t="b">
        <f t="shared" si="5"/>
        <v>1</v>
      </c>
      <c r="N98" s="23" t="b">
        <v>0</v>
      </c>
      <c r="O98" s="23" t="b">
        <f t="shared" si="6"/>
        <v>1</v>
      </c>
      <c r="P98" s="23" t="b">
        <v>0</v>
      </c>
      <c r="Q98" s="23" t="b">
        <f t="shared" si="7"/>
        <v>1</v>
      </c>
      <c r="R98" s="23" t="b">
        <v>0</v>
      </c>
      <c r="S98" s="23" t="b">
        <f t="shared" si="8"/>
        <v>1</v>
      </c>
      <c r="T98" s="23" t="b">
        <v>0</v>
      </c>
      <c r="U98" s="23" t="b">
        <f t="shared" si="9"/>
        <v>1</v>
      </c>
      <c r="V98" s="23" t="b">
        <v>0</v>
      </c>
      <c r="W98" s="23" t="b">
        <f t="shared" si="10"/>
        <v>1</v>
      </c>
      <c r="X98" s="23" t="b">
        <v>0</v>
      </c>
      <c r="Y98" s="23" t="b">
        <f t="shared" si="11"/>
        <v>1</v>
      </c>
      <c r="Z98" s="23" t="b">
        <v>0</v>
      </c>
      <c r="AA98" s="23" t="b">
        <f t="shared" si="12"/>
        <v>1</v>
      </c>
      <c r="AB98" s="23" t="b">
        <v>0</v>
      </c>
      <c r="AC98" s="23" t="b">
        <f t="shared" si="13"/>
        <v>1</v>
      </c>
      <c r="AD98" s="23" t="b">
        <v>0</v>
      </c>
      <c r="BD98" s="23" t="s">
        <v>1421</v>
      </c>
      <c r="BE98" s="23" t="s">
        <v>2657</v>
      </c>
      <c r="BF98" s="23" t="b">
        <v>1</v>
      </c>
      <c r="BG98" s="23">
        <v>0.8862162</v>
      </c>
      <c r="BH98" s="23" t="b">
        <v>0</v>
      </c>
      <c r="BI98" s="23" t="b">
        <v>0</v>
      </c>
      <c r="BJ98" s="23" t="b">
        <v>1</v>
      </c>
      <c r="BK98" s="23" t="b">
        <v>1</v>
      </c>
      <c r="BL98" s="23" t="b">
        <v>1</v>
      </c>
      <c r="BM98" s="23" t="b">
        <v>1</v>
      </c>
      <c r="BN98" s="23" t="b">
        <v>1</v>
      </c>
      <c r="BO98" s="23" t="b">
        <v>1</v>
      </c>
      <c r="BP98" s="23" t="b">
        <v>1</v>
      </c>
      <c r="BQ98" s="23" t="b">
        <v>1</v>
      </c>
      <c r="BR98" s="23" t="b">
        <v>1</v>
      </c>
    </row>
    <row r="99" ht="15.75" customHeight="1">
      <c r="A99" s="23" t="s">
        <v>1085</v>
      </c>
      <c r="B99" s="23" t="s">
        <v>2630</v>
      </c>
      <c r="C99" s="23" t="b">
        <v>1</v>
      </c>
      <c r="D99" s="23">
        <v>0.9471222</v>
      </c>
      <c r="E99" s="23" t="b">
        <f t="shared" si="1"/>
        <v>1</v>
      </c>
      <c r="F99" s="23" t="b">
        <v>1</v>
      </c>
      <c r="G99" s="23" t="b">
        <f t="shared" si="2"/>
        <v>1</v>
      </c>
      <c r="H99" s="23" t="b">
        <v>1</v>
      </c>
      <c r="I99" s="23" t="b">
        <f t="shared" si="3"/>
        <v>1</v>
      </c>
      <c r="J99" s="23" t="b">
        <v>1</v>
      </c>
      <c r="K99" s="23" t="b">
        <f t="shared" si="4"/>
        <v>1</v>
      </c>
      <c r="L99" s="23" t="b">
        <v>1</v>
      </c>
      <c r="M99" s="23" t="b">
        <f t="shared" si="5"/>
        <v>1</v>
      </c>
      <c r="N99" s="23" t="b">
        <v>1</v>
      </c>
      <c r="O99" s="23" t="b">
        <f t="shared" si="6"/>
        <v>1</v>
      </c>
      <c r="P99" s="23" t="b">
        <v>1</v>
      </c>
      <c r="Q99" s="23" t="b">
        <f t="shared" si="7"/>
        <v>1</v>
      </c>
      <c r="R99" s="23" t="b">
        <v>1</v>
      </c>
      <c r="S99" s="23" t="b">
        <f t="shared" si="8"/>
        <v>1</v>
      </c>
      <c r="T99" s="23" t="b">
        <v>1</v>
      </c>
      <c r="U99" s="23" t="b">
        <f t="shared" si="9"/>
        <v>1</v>
      </c>
      <c r="V99" s="23" t="b">
        <v>1</v>
      </c>
      <c r="W99" s="23" t="b">
        <f t="shared" si="10"/>
        <v>1</v>
      </c>
      <c r="X99" s="23" t="b">
        <v>1</v>
      </c>
      <c r="Y99" s="23" t="b">
        <f t="shared" si="11"/>
        <v>1</v>
      </c>
      <c r="Z99" s="23" t="b">
        <v>1</v>
      </c>
      <c r="AA99" s="23" t="b">
        <f t="shared" si="12"/>
        <v>1</v>
      </c>
      <c r="AB99" s="23" t="b">
        <v>1</v>
      </c>
      <c r="AC99" s="23" t="b">
        <f t="shared" si="13"/>
        <v>0</v>
      </c>
      <c r="AD99" s="23" t="b">
        <v>0</v>
      </c>
      <c r="BD99" s="23" t="s">
        <v>1426</v>
      </c>
      <c r="BE99" s="23" t="s">
        <v>2546</v>
      </c>
      <c r="BF99" s="23" t="b">
        <v>1</v>
      </c>
      <c r="BG99" s="23">
        <v>0.9590932</v>
      </c>
      <c r="BH99" s="23" t="b">
        <v>1</v>
      </c>
      <c r="BI99" s="23" t="b">
        <v>1</v>
      </c>
      <c r="BJ99" s="23" t="b">
        <v>1</v>
      </c>
      <c r="BK99" s="23" t="b">
        <v>1</v>
      </c>
      <c r="BL99" s="23" t="b">
        <v>1</v>
      </c>
      <c r="BM99" s="23" t="b">
        <v>1</v>
      </c>
      <c r="BN99" s="23" t="b">
        <v>1</v>
      </c>
      <c r="BO99" s="23" t="b">
        <v>1</v>
      </c>
      <c r="BP99" s="23" t="b">
        <v>1</v>
      </c>
      <c r="BQ99" s="23" t="b">
        <v>1</v>
      </c>
      <c r="BR99" s="23" t="b">
        <v>1</v>
      </c>
    </row>
    <row r="100" ht="15.75" customHeight="1">
      <c r="A100" s="23" t="s">
        <v>1093</v>
      </c>
      <c r="B100" s="23" t="s">
        <v>2631</v>
      </c>
      <c r="C100" s="23" t="b">
        <v>1</v>
      </c>
      <c r="D100" s="23">
        <v>0.81301224</v>
      </c>
      <c r="E100" s="23" t="b">
        <f t="shared" si="1"/>
        <v>1</v>
      </c>
      <c r="F100" s="23" t="b">
        <v>1</v>
      </c>
      <c r="G100" s="23" t="b">
        <f t="shared" si="2"/>
        <v>1</v>
      </c>
      <c r="H100" s="23" t="b">
        <v>1</v>
      </c>
      <c r="I100" s="23" t="b">
        <f t="shared" si="3"/>
        <v>1</v>
      </c>
      <c r="J100" s="23" t="b">
        <v>1</v>
      </c>
      <c r="K100" s="23" t="b">
        <f t="shared" si="4"/>
        <v>1</v>
      </c>
      <c r="L100" s="23" t="b">
        <v>1</v>
      </c>
      <c r="M100" s="23" t="b">
        <f t="shared" si="5"/>
        <v>1</v>
      </c>
      <c r="N100" s="23" t="b">
        <v>1</v>
      </c>
      <c r="O100" s="23" t="b">
        <f t="shared" si="6"/>
        <v>1</v>
      </c>
      <c r="P100" s="23" t="b">
        <v>1</v>
      </c>
      <c r="Q100" s="23" t="b">
        <f t="shared" si="7"/>
        <v>1</v>
      </c>
      <c r="R100" s="23" t="b">
        <v>1</v>
      </c>
      <c r="S100" s="23" t="b">
        <f t="shared" si="8"/>
        <v>1</v>
      </c>
      <c r="T100" s="23" t="b">
        <v>1</v>
      </c>
      <c r="U100" s="23" t="b">
        <f t="shared" si="9"/>
        <v>1</v>
      </c>
      <c r="V100" s="23" t="b">
        <v>1</v>
      </c>
      <c r="W100" s="23" t="b">
        <f t="shared" si="10"/>
        <v>1</v>
      </c>
      <c r="X100" s="23" t="b">
        <v>1</v>
      </c>
      <c r="Y100" s="23" t="b">
        <f t="shared" si="11"/>
        <v>0</v>
      </c>
      <c r="Z100" s="23" t="b">
        <v>0</v>
      </c>
      <c r="AA100" s="23" t="b">
        <f t="shared" si="12"/>
        <v>0</v>
      </c>
      <c r="AB100" s="23" t="b">
        <v>0</v>
      </c>
      <c r="AC100" s="23" t="b">
        <f t="shared" si="13"/>
        <v>0</v>
      </c>
      <c r="AD100" s="23" t="b">
        <v>0</v>
      </c>
      <c r="BD100" s="23" t="s">
        <v>1431</v>
      </c>
      <c r="BE100" s="23" t="s">
        <v>2658</v>
      </c>
      <c r="BF100" s="23" t="b">
        <v>1</v>
      </c>
      <c r="BG100" s="23">
        <v>0.9744507</v>
      </c>
      <c r="BH100" s="23" t="b">
        <v>1</v>
      </c>
      <c r="BI100" s="23" t="b">
        <v>1</v>
      </c>
      <c r="BJ100" s="23" t="b">
        <v>1</v>
      </c>
      <c r="BK100" s="23" t="b">
        <v>1</v>
      </c>
      <c r="BL100" s="23" t="b">
        <v>1</v>
      </c>
      <c r="BM100" s="23" t="b">
        <v>1</v>
      </c>
      <c r="BN100" s="23" t="b">
        <v>1</v>
      </c>
      <c r="BO100" s="23" t="b">
        <v>1</v>
      </c>
      <c r="BP100" s="23" t="b">
        <v>1</v>
      </c>
      <c r="BQ100" s="23" t="b">
        <v>1</v>
      </c>
      <c r="BR100" s="23" t="b">
        <v>1</v>
      </c>
    </row>
    <row r="101" ht="15.75" customHeight="1">
      <c r="A101" s="23" t="s">
        <v>1101</v>
      </c>
      <c r="B101" s="23" t="s">
        <v>2537</v>
      </c>
      <c r="C101" s="23" t="b">
        <v>1</v>
      </c>
      <c r="D101" s="23">
        <v>0.30024824</v>
      </c>
      <c r="E101" s="23" t="b">
        <f t="shared" si="1"/>
        <v>0</v>
      </c>
      <c r="F101" s="23" t="b">
        <v>0</v>
      </c>
      <c r="G101" s="23" t="b">
        <f t="shared" si="2"/>
        <v>0</v>
      </c>
      <c r="H101" s="23" t="b">
        <v>0</v>
      </c>
      <c r="I101" s="23" t="b">
        <f t="shared" si="3"/>
        <v>0</v>
      </c>
      <c r="J101" s="23" t="b">
        <v>0</v>
      </c>
      <c r="K101" s="23" t="b">
        <f t="shared" si="4"/>
        <v>0</v>
      </c>
      <c r="L101" s="23" t="b">
        <v>0</v>
      </c>
      <c r="M101" s="23" t="b">
        <f t="shared" si="5"/>
        <v>0</v>
      </c>
      <c r="N101" s="23" t="b">
        <v>0</v>
      </c>
      <c r="O101" s="23" t="b">
        <f t="shared" si="6"/>
        <v>0</v>
      </c>
      <c r="P101" s="23" t="b">
        <v>0</v>
      </c>
      <c r="Q101" s="23" t="b">
        <f t="shared" si="7"/>
        <v>0</v>
      </c>
      <c r="R101" s="23" t="b">
        <v>0</v>
      </c>
      <c r="S101" s="23" t="b">
        <f t="shared" si="8"/>
        <v>0</v>
      </c>
      <c r="T101" s="23" t="b">
        <v>0</v>
      </c>
      <c r="U101" s="23" t="b">
        <f t="shared" si="9"/>
        <v>0</v>
      </c>
      <c r="V101" s="23" t="b">
        <v>0</v>
      </c>
      <c r="W101" s="23" t="b">
        <f t="shared" si="10"/>
        <v>0</v>
      </c>
      <c r="X101" s="23" t="b">
        <v>0</v>
      </c>
      <c r="Y101" s="23" t="b">
        <f t="shared" si="11"/>
        <v>0</v>
      </c>
      <c r="Z101" s="23" t="b">
        <v>0</v>
      </c>
      <c r="AA101" s="23" t="b">
        <f t="shared" si="12"/>
        <v>0</v>
      </c>
      <c r="AB101" s="23" t="b">
        <v>0</v>
      </c>
      <c r="AC101" s="23" t="b">
        <f t="shared" si="13"/>
        <v>0</v>
      </c>
      <c r="AD101" s="23" t="b">
        <v>0</v>
      </c>
      <c r="BD101" s="23" t="s">
        <v>1436</v>
      </c>
      <c r="BE101" s="23" t="s">
        <v>2548</v>
      </c>
      <c r="BF101" s="23" t="b">
        <v>1</v>
      </c>
      <c r="BG101" s="23">
        <v>0.009611279</v>
      </c>
      <c r="BH101" s="23" t="b">
        <v>0</v>
      </c>
      <c r="BI101" s="23" t="b">
        <v>0</v>
      </c>
      <c r="BJ101" s="23" t="b">
        <v>0</v>
      </c>
      <c r="BK101" s="23" t="b">
        <v>0</v>
      </c>
      <c r="BL101" s="23" t="b">
        <v>0</v>
      </c>
      <c r="BM101" s="23" t="b">
        <v>0</v>
      </c>
      <c r="BN101" s="23" t="b">
        <v>0</v>
      </c>
      <c r="BO101" s="23" t="b">
        <v>0</v>
      </c>
      <c r="BP101" s="23" t="b">
        <v>0</v>
      </c>
      <c r="BQ101" s="23" t="b">
        <v>0</v>
      </c>
      <c r="BR101" s="23" t="b">
        <v>0</v>
      </c>
    </row>
    <row r="102" ht="15.75" customHeight="1">
      <c r="A102" s="23" t="s">
        <v>1117</v>
      </c>
      <c r="B102" s="23" t="s">
        <v>2633</v>
      </c>
      <c r="C102" s="23" t="b">
        <v>1</v>
      </c>
      <c r="D102" s="23">
        <v>0.90777063</v>
      </c>
      <c r="E102" s="23" t="b">
        <f t="shared" si="1"/>
        <v>1</v>
      </c>
      <c r="F102" s="23" t="b">
        <v>1</v>
      </c>
      <c r="G102" s="23" t="b">
        <f t="shared" si="2"/>
        <v>1</v>
      </c>
      <c r="H102" s="23" t="b">
        <v>1</v>
      </c>
      <c r="I102" s="23" t="b">
        <f t="shared" si="3"/>
        <v>1</v>
      </c>
      <c r="J102" s="23" t="b">
        <v>1</v>
      </c>
      <c r="K102" s="23" t="b">
        <f t="shared" si="4"/>
        <v>1</v>
      </c>
      <c r="L102" s="23" t="b">
        <v>1</v>
      </c>
      <c r="M102" s="23" t="b">
        <f t="shared" si="5"/>
        <v>1</v>
      </c>
      <c r="N102" s="23" t="b">
        <v>1</v>
      </c>
      <c r="O102" s="23" t="b">
        <f t="shared" si="6"/>
        <v>1</v>
      </c>
      <c r="P102" s="23" t="b">
        <v>1</v>
      </c>
      <c r="Q102" s="23" t="b">
        <f t="shared" si="7"/>
        <v>1</v>
      </c>
      <c r="R102" s="23" t="b">
        <v>1</v>
      </c>
      <c r="S102" s="23" t="b">
        <f t="shared" si="8"/>
        <v>1</v>
      </c>
      <c r="T102" s="23" t="b">
        <v>1</v>
      </c>
      <c r="U102" s="23" t="b">
        <f t="shared" si="9"/>
        <v>1</v>
      </c>
      <c r="V102" s="23" t="b">
        <v>1</v>
      </c>
      <c r="W102" s="23" t="b">
        <f t="shared" si="10"/>
        <v>1</v>
      </c>
      <c r="X102" s="23" t="b">
        <v>1</v>
      </c>
      <c r="Y102" s="23" t="b">
        <f t="shared" si="11"/>
        <v>1</v>
      </c>
      <c r="Z102" s="23" t="b">
        <v>1</v>
      </c>
      <c r="AA102" s="23" t="b">
        <f t="shared" si="12"/>
        <v>1</v>
      </c>
      <c r="AB102" s="23" t="b">
        <v>1</v>
      </c>
      <c r="AC102" s="23" t="b">
        <f t="shared" si="13"/>
        <v>0</v>
      </c>
      <c r="AD102" s="23" t="b">
        <v>0</v>
      </c>
      <c r="BD102" s="23" t="s">
        <v>1441</v>
      </c>
      <c r="BE102" s="23" t="s">
        <v>2659</v>
      </c>
      <c r="BF102" s="23" t="b">
        <v>1</v>
      </c>
      <c r="BG102" s="23">
        <v>0.9170973</v>
      </c>
      <c r="BH102" s="23" t="b">
        <v>0</v>
      </c>
      <c r="BI102" s="23" t="b">
        <v>1</v>
      </c>
      <c r="BJ102" s="23" t="b">
        <v>1</v>
      </c>
      <c r="BK102" s="23" t="b">
        <v>1</v>
      </c>
      <c r="BL102" s="23" t="b">
        <v>1</v>
      </c>
      <c r="BM102" s="23" t="b">
        <v>1</v>
      </c>
      <c r="BN102" s="23" t="b">
        <v>1</v>
      </c>
      <c r="BO102" s="23" t="b">
        <v>1</v>
      </c>
      <c r="BP102" s="23" t="b">
        <v>1</v>
      </c>
      <c r="BQ102" s="23" t="b">
        <v>1</v>
      </c>
      <c r="BR102" s="23" t="b">
        <v>1</v>
      </c>
    </row>
    <row r="103" ht="15.75" customHeight="1">
      <c r="A103" s="23" t="s">
        <v>1125</v>
      </c>
      <c r="B103" s="23" t="s">
        <v>2634</v>
      </c>
      <c r="C103" s="23" t="b">
        <v>0</v>
      </c>
      <c r="D103" s="23">
        <v>0.9761356</v>
      </c>
      <c r="E103" s="23" t="b">
        <f t="shared" si="1"/>
        <v>1</v>
      </c>
      <c r="F103" s="23" t="b">
        <v>0</v>
      </c>
      <c r="G103" s="23" t="b">
        <f t="shared" si="2"/>
        <v>1</v>
      </c>
      <c r="H103" s="23" t="b">
        <v>0</v>
      </c>
      <c r="I103" s="23" t="b">
        <f t="shared" si="3"/>
        <v>1</v>
      </c>
      <c r="J103" s="23" t="b">
        <v>0</v>
      </c>
      <c r="K103" s="23" t="b">
        <f t="shared" si="4"/>
        <v>1</v>
      </c>
      <c r="L103" s="23" t="b">
        <v>0</v>
      </c>
      <c r="M103" s="23" t="b">
        <f t="shared" si="5"/>
        <v>1</v>
      </c>
      <c r="N103" s="23" t="b">
        <v>0</v>
      </c>
      <c r="O103" s="23" t="b">
        <f t="shared" si="6"/>
        <v>1</v>
      </c>
      <c r="P103" s="23" t="b">
        <v>0</v>
      </c>
      <c r="Q103" s="23" t="b">
        <f t="shared" si="7"/>
        <v>1</v>
      </c>
      <c r="R103" s="23" t="b">
        <v>0</v>
      </c>
      <c r="S103" s="23" t="b">
        <f t="shared" si="8"/>
        <v>1</v>
      </c>
      <c r="T103" s="23" t="b">
        <v>0</v>
      </c>
      <c r="U103" s="23" t="b">
        <f t="shared" si="9"/>
        <v>1</v>
      </c>
      <c r="V103" s="23" t="b">
        <v>0</v>
      </c>
      <c r="W103" s="23" t="b">
        <f t="shared" si="10"/>
        <v>1</v>
      </c>
      <c r="X103" s="23" t="b">
        <v>0</v>
      </c>
      <c r="Y103" s="23" t="b">
        <f t="shared" si="11"/>
        <v>1</v>
      </c>
      <c r="Z103" s="23" t="b">
        <v>0</v>
      </c>
      <c r="AA103" s="23" t="b">
        <f t="shared" si="12"/>
        <v>1</v>
      </c>
      <c r="AB103" s="23" t="b">
        <v>0</v>
      </c>
      <c r="AC103" s="23" t="b">
        <f t="shared" si="13"/>
        <v>1</v>
      </c>
      <c r="AD103" s="23" t="b">
        <v>0</v>
      </c>
      <c r="BD103" s="23" t="s">
        <v>1446</v>
      </c>
      <c r="BE103" s="23" t="s">
        <v>2550</v>
      </c>
      <c r="BF103" s="23" t="b">
        <v>1</v>
      </c>
      <c r="BG103" s="23">
        <v>0.29243028</v>
      </c>
      <c r="BH103" s="23" t="b">
        <v>0</v>
      </c>
      <c r="BI103" s="23" t="b">
        <v>0</v>
      </c>
      <c r="BJ103" s="23" t="b">
        <v>0</v>
      </c>
      <c r="BK103" s="23" t="b">
        <v>0</v>
      </c>
      <c r="BL103" s="23" t="b">
        <v>0</v>
      </c>
      <c r="BM103" s="23" t="b">
        <v>0</v>
      </c>
      <c r="BN103" s="23" t="b">
        <v>0</v>
      </c>
      <c r="BO103" s="23" t="b">
        <v>0</v>
      </c>
      <c r="BP103" s="23" t="b">
        <v>0</v>
      </c>
      <c r="BQ103" s="23" t="b">
        <v>0</v>
      </c>
      <c r="BR103" s="23" t="b">
        <v>0</v>
      </c>
    </row>
    <row r="104" ht="15.75" customHeight="1">
      <c r="A104" s="23" t="s">
        <v>1133</v>
      </c>
      <c r="B104" s="23" t="s">
        <v>2635</v>
      </c>
      <c r="C104" s="23" t="b">
        <v>0</v>
      </c>
      <c r="D104" s="23">
        <v>0.9505025</v>
      </c>
      <c r="E104" s="23" t="b">
        <f t="shared" si="1"/>
        <v>1</v>
      </c>
      <c r="F104" s="23" t="b">
        <v>0</v>
      </c>
      <c r="G104" s="23" t="b">
        <f t="shared" si="2"/>
        <v>1</v>
      </c>
      <c r="H104" s="23" t="b">
        <v>0</v>
      </c>
      <c r="I104" s="23" t="b">
        <f t="shared" si="3"/>
        <v>1</v>
      </c>
      <c r="J104" s="23" t="b">
        <v>0</v>
      </c>
      <c r="K104" s="23" t="b">
        <f t="shared" si="4"/>
        <v>1</v>
      </c>
      <c r="L104" s="23" t="b">
        <v>0</v>
      </c>
      <c r="M104" s="23" t="b">
        <f t="shared" si="5"/>
        <v>1</v>
      </c>
      <c r="N104" s="23" t="b">
        <v>0</v>
      </c>
      <c r="O104" s="23" t="b">
        <f t="shared" si="6"/>
        <v>1</v>
      </c>
      <c r="P104" s="23" t="b">
        <v>0</v>
      </c>
      <c r="Q104" s="23" t="b">
        <f t="shared" si="7"/>
        <v>1</v>
      </c>
      <c r="R104" s="23" t="b">
        <v>0</v>
      </c>
      <c r="S104" s="23" t="b">
        <f t="shared" si="8"/>
        <v>1</v>
      </c>
      <c r="T104" s="23" t="b">
        <v>0</v>
      </c>
      <c r="U104" s="23" t="b">
        <f t="shared" si="9"/>
        <v>1</v>
      </c>
      <c r="V104" s="23" t="b">
        <v>0</v>
      </c>
      <c r="W104" s="23" t="b">
        <f t="shared" si="10"/>
        <v>1</v>
      </c>
      <c r="X104" s="23" t="b">
        <v>0</v>
      </c>
      <c r="Y104" s="23" t="b">
        <f t="shared" si="11"/>
        <v>1</v>
      </c>
      <c r="Z104" s="23" t="b">
        <v>0</v>
      </c>
      <c r="AA104" s="23" t="b">
        <f t="shared" si="12"/>
        <v>1</v>
      </c>
      <c r="AB104" s="23" t="b">
        <v>0</v>
      </c>
      <c r="AC104" s="23" t="b">
        <f t="shared" si="13"/>
        <v>1</v>
      </c>
      <c r="AD104" s="23" t="b">
        <v>0</v>
      </c>
      <c r="BD104" s="23" t="s">
        <v>1461</v>
      </c>
      <c r="BE104" s="23" t="s">
        <v>2660</v>
      </c>
      <c r="BF104" s="23" t="b">
        <v>1</v>
      </c>
      <c r="BG104" s="23">
        <v>0.6339759</v>
      </c>
      <c r="BH104" s="23" t="b">
        <v>0</v>
      </c>
      <c r="BI104" s="23" t="b">
        <v>0</v>
      </c>
      <c r="BJ104" s="23" t="b">
        <v>0</v>
      </c>
      <c r="BK104" s="23" t="b">
        <v>0</v>
      </c>
      <c r="BL104" s="23" t="b">
        <v>0</v>
      </c>
      <c r="BM104" s="23" t="b">
        <v>0</v>
      </c>
      <c r="BN104" s="23" t="b">
        <v>0</v>
      </c>
      <c r="BO104" s="23" t="b">
        <v>1</v>
      </c>
      <c r="BP104" s="23" t="b">
        <v>1</v>
      </c>
      <c r="BQ104" s="23" t="b">
        <v>1</v>
      </c>
      <c r="BR104" s="23" t="b">
        <v>1</v>
      </c>
    </row>
    <row r="105" ht="15.75" customHeight="1">
      <c r="A105" s="23" t="s">
        <v>1149</v>
      </c>
      <c r="B105" s="23" t="s">
        <v>2637</v>
      </c>
      <c r="C105" s="23" t="b">
        <v>1</v>
      </c>
      <c r="D105" s="23">
        <v>0.92176926</v>
      </c>
      <c r="E105" s="23" t="b">
        <f t="shared" si="1"/>
        <v>1</v>
      </c>
      <c r="F105" s="23" t="b">
        <v>1</v>
      </c>
      <c r="G105" s="23" t="b">
        <f t="shared" si="2"/>
        <v>1</v>
      </c>
      <c r="H105" s="23" t="b">
        <v>1</v>
      </c>
      <c r="I105" s="23" t="b">
        <f t="shared" si="3"/>
        <v>1</v>
      </c>
      <c r="J105" s="23" t="b">
        <v>1</v>
      </c>
      <c r="K105" s="23" t="b">
        <f t="shared" si="4"/>
        <v>1</v>
      </c>
      <c r="L105" s="23" t="b">
        <v>1</v>
      </c>
      <c r="M105" s="23" t="b">
        <f t="shared" si="5"/>
        <v>1</v>
      </c>
      <c r="N105" s="23" t="b">
        <v>1</v>
      </c>
      <c r="O105" s="23" t="b">
        <f t="shared" si="6"/>
        <v>1</v>
      </c>
      <c r="P105" s="23" t="b">
        <v>1</v>
      </c>
      <c r="Q105" s="23" t="b">
        <f t="shared" si="7"/>
        <v>1</v>
      </c>
      <c r="R105" s="23" t="b">
        <v>1</v>
      </c>
      <c r="S105" s="23" t="b">
        <f t="shared" si="8"/>
        <v>1</v>
      </c>
      <c r="T105" s="23" t="b">
        <v>1</v>
      </c>
      <c r="U105" s="23" t="b">
        <f t="shared" si="9"/>
        <v>1</v>
      </c>
      <c r="V105" s="23" t="b">
        <v>1</v>
      </c>
      <c r="W105" s="23" t="b">
        <f t="shared" si="10"/>
        <v>1</v>
      </c>
      <c r="X105" s="23" t="b">
        <v>1</v>
      </c>
      <c r="Y105" s="23" t="b">
        <f t="shared" si="11"/>
        <v>1</v>
      </c>
      <c r="Z105" s="23" t="b">
        <v>1</v>
      </c>
      <c r="AA105" s="23" t="b">
        <f t="shared" si="12"/>
        <v>1</v>
      </c>
      <c r="AB105" s="23" t="b">
        <v>1</v>
      </c>
      <c r="AC105" s="23" t="b">
        <f t="shared" si="13"/>
        <v>0</v>
      </c>
      <c r="AD105" s="23" t="b">
        <v>0</v>
      </c>
      <c r="BD105" s="23" t="s">
        <v>1469</v>
      </c>
      <c r="BE105" s="23" t="s">
        <v>2661</v>
      </c>
      <c r="BF105" s="23" t="b">
        <v>1</v>
      </c>
      <c r="BG105" s="23">
        <v>0.64648795</v>
      </c>
      <c r="BH105" s="23" t="b">
        <v>0</v>
      </c>
      <c r="BI105" s="23" t="b">
        <v>0</v>
      </c>
      <c r="BJ105" s="23" t="b">
        <v>0</v>
      </c>
      <c r="BK105" s="23" t="b">
        <v>0</v>
      </c>
      <c r="BL105" s="23" t="b">
        <v>0</v>
      </c>
      <c r="BM105" s="23" t="b">
        <v>0</v>
      </c>
      <c r="BN105" s="23" t="b">
        <v>0</v>
      </c>
      <c r="BO105" s="23" t="b">
        <v>1</v>
      </c>
      <c r="BP105" s="23" t="b">
        <v>1</v>
      </c>
      <c r="BQ105" s="23" t="b">
        <v>1</v>
      </c>
      <c r="BR105" s="23" t="b">
        <v>1</v>
      </c>
    </row>
    <row r="106" ht="15.75" customHeight="1">
      <c r="A106" s="23" t="s">
        <v>1157</v>
      </c>
      <c r="B106" s="23" t="s">
        <v>2638</v>
      </c>
      <c r="C106" s="23" t="b">
        <v>1</v>
      </c>
      <c r="D106" s="23">
        <v>0.32223016</v>
      </c>
      <c r="E106" s="23" t="b">
        <f t="shared" si="1"/>
        <v>0</v>
      </c>
      <c r="F106" s="23" t="b">
        <v>0</v>
      </c>
      <c r="G106" s="23" t="b">
        <f t="shared" si="2"/>
        <v>0</v>
      </c>
      <c r="H106" s="23" t="b">
        <v>0</v>
      </c>
      <c r="I106" s="23" t="b">
        <f t="shared" si="3"/>
        <v>0</v>
      </c>
      <c r="J106" s="23" t="b">
        <v>0</v>
      </c>
      <c r="K106" s="23" t="b">
        <f t="shared" si="4"/>
        <v>0</v>
      </c>
      <c r="L106" s="23" t="b">
        <v>0</v>
      </c>
      <c r="M106" s="23" t="b">
        <f t="shared" si="5"/>
        <v>0</v>
      </c>
      <c r="N106" s="23" t="b">
        <v>0</v>
      </c>
      <c r="O106" s="23" t="b">
        <f t="shared" si="6"/>
        <v>0</v>
      </c>
      <c r="P106" s="23" t="b">
        <v>0</v>
      </c>
      <c r="Q106" s="23" t="b">
        <f t="shared" si="7"/>
        <v>0</v>
      </c>
      <c r="R106" s="23" t="b">
        <v>0</v>
      </c>
      <c r="S106" s="23" t="b">
        <f t="shared" si="8"/>
        <v>0</v>
      </c>
      <c r="T106" s="23" t="b">
        <v>0</v>
      </c>
      <c r="U106" s="23" t="b">
        <f t="shared" si="9"/>
        <v>0</v>
      </c>
      <c r="V106" s="23" t="b">
        <v>0</v>
      </c>
      <c r="W106" s="23" t="b">
        <f t="shared" si="10"/>
        <v>0</v>
      </c>
      <c r="X106" s="23" t="b">
        <v>0</v>
      </c>
      <c r="Y106" s="23" t="b">
        <f t="shared" si="11"/>
        <v>0</v>
      </c>
      <c r="Z106" s="23" t="b">
        <v>0</v>
      </c>
      <c r="AA106" s="23" t="b">
        <f t="shared" si="12"/>
        <v>0</v>
      </c>
      <c r="AB106" s="23" t="b">
        <v>0</v>
      </c>
      <c r="AC106" s="23" t="b">
        <f t="shared" si="13"/>
        <v>0</v>
      </c>
      <c r="AD106" s="23" t="b">
        <v>0</v>
      </c>
      <c r="BD106" s="23" t="s">
        <v>1475</v>
      </c>
      <c r="BE106" s="23" t="s">
        <v>2662</v>
      </c>
      <c r="BF106" s="23" t="b">
        <v>1</v>
      </c>
      <c r="BG106" s="23">
        <v>0.70475185</v>
      </c>
      <c r="BH106" s="23" t="b">
        <v>0</v>
      </c>
      <c r="BI106" s="23" t="b">
        <v>0</v>
      </c>
      <c r="BJ106" s="23" t="b">
        <v>0</v>
      </c>
      <c r="BK106" s="23" t="b">
        <v>0</v>
      </c>
      <c r="BL106" s="23" t="b">
        <v>0</v>
      </c>
      <c r="BM106" s="23" t="b">
        <v>1</v>
      </c>
      <c r="BN106" s="23" t="b">
        <v>1</v>
      </c>
      <c r="BO106" s="23" t="b">
        <v>1</v>
      </c>
      <c r="BP106" s="23" t="b">
        <v>1</v>
      </c>
      <c r="BQ106" s="23" t="b">
        <v>1</v>
      </c>
      <c r="BR106" s="23" t="b">
        <v>1</v>
      </c>
    </row>
    <row r="107" ht="15.75" customHeight="1">
      <c r="A107" s="23" t="s">
        <v>1164</v>
      </c>
      <c r="B107" s="23" t="s">
        <v>2639</v>
      </c>
      <c r="C107" s="23" t="b">
        <v>1</v>
      </c>
      <c r="D107" s="23">
        <v>0.9764963</v>
      </c>
      <c r="E107" s="23" t="b">
        <f t="shared" si="1"/>
        <v>1</v>
      </c>
      <c r="F107" s="23" t="b">
        <v>1</v>
      </c>
      <c r="G107" s="23" t="b">
        <f t="shared" si="2"/>
        <v>1</v>
      </c>
      <c r="H107" s="23" t="b">
        <v>1</v>
      </c>
      <c r="I107" s="23" t="b">
        <f t="shared" si="3"/>
        <v>1</v>
      </c>
      <c r="J107" s="23" t="b">
        <v>1</v>
      </c>
      <c r="K107" s="23" t="b">
        <f t="shared" si="4"/>
        <v>1</v>
      </c>
      <c r="L107" s="23" t="b">
        <v>1</v>
      </c>
      <c r="M107" s="23" t="b">
        <f t="shared" si="5"/>
        <v>1</v>
      </c>
      <c r="N107" s="23" t="b">
        <v>1</v>
      </c>
      <c r="O107" s="23" t="b">
        <f t="shared" si="6"/>
        <v>1</v>
      </c>
      <c r="P107" s="23" t="b">
        <v>1</v>
      </c>
      <c r="Q107" s="23" t="b">
        <f t="shared" si="7"/>
        <v>1</v>
      </c>
      <c r="R107" s="23" t="b">
        <v>1</v>
      </c>
      <c r="S107" s="23" t="b">
        <f t="shared" si="8"/>
        <v>1</v>
      </c>
      <c r="T107" s="23" t="b">
        <v>1</v>
      </c>
      <c r="U107" s="23" t="b">
        <f t="shared" si="9"/>
        <v>1</v>
      </c>
      <c r="V107" s="23" t="b">
        <v>1</v>
      </c>
      <c r="W107" s="23" t="b">
        <f t="shared" si="10"/>
        <v>1</v>
      </c>
      <c r="X107" s="23" t="b">
        <v>1</v>
      </c>
      <c r="Y107" s="23" t="b">
        <f t="shared" si="11"/>
        <v>1</v>
      </c>
      <c r="Z107" s="23" t="b">
        <v>1</v>
      </c>
      <c r="AA107" s="23" t="b">
        <f t="shared" si="12"/>
        <v>1</v>
      </c>
      <c r="AB107" s="23" t="b">
        <v>1</v>
      </c>
      <c r="AC107" s="23" t="b">
        <f t="shared" si="13"/>
        <v>1</v>
      </c>
      <c r="AD107" s="23" t="b">
        <v>0</v>
      </c>
      <c r="BD107" s="23" t="s">
        <v>1482</v>
      </c>
      <c r="BE107" s="23" t="s">
        <v>2724</v>
      </c>
      <c r="BF107" s="23" t="b">
        <v>1</v>
      </c>
      <c r="BG107" s="23">
        <v>0.050587147</v>
      </c>
      <c r="BH107" s="23" t="b">
        <v>0</v>
      </c>
      <c r="BI107" s="23" t="b">
        <v>0</v>
      </c>
      <c r="BJ107" s="23" t="b">
        <v>0</v>
      </c>
      <c r="BK107" s="23" t="b">
        <v>0</v>
      </c>
      <c r="BL107" s="23" t="b">
        <v>0</v>
      </c>
      <c r="BM107" s="23" t="b">
        <v>0</v>
      </c>
      <c r="BN107" s="23" t="b">
        <v>0</v>
      </c>
      <c r="BO107" s="23" t="b">
        <v>0</v>
      </c>
      <c r="BP107" s="23" t="b">
        <v>0</v>
      </c>
      <c r="BQ107" s="23" t="b">
        <v>0</v>
      </c>
      <c r="BR107" s="23" t="b">
        <v>0</v>
      </c>
    </row>
    <row r="108" ht="15.75" customHeight="1">
      <c r="A108" s="23" t="s">
        <v>1172</v>
      </c>
      <c r="B108" s="23" t="s">
        <v>2723</v>
      </c>
      <c r="C108" s="23" t="b">
        <v>1</v>
      </c>
      <c r="D108" s="23">
        <v>0.99807745</v>
      </c>
      <c r="E108" s="23" t="b">
        <f t="shared" si="1"/>
        <v>1</v>
      </c>
      <c r="F108" s="23" t="b">
        <v>1</v>
      </c>
      <c r="G108" s="23" t="b">
        <f t="shared" si="2"/>
        <v>1</v>
      </c>
      <c r="H108" s="23" t="b">
        <v>1</v>
      </c>
      <c r="I108" s="23" t="b">
        <f t="shared" si="3"/>
        <v>1</v>
      </c>
      <c r="J108" s="23" t="b">
        <v>1</v>
      </c>
      <c r="K108" s="23" t="b">
        <f t="shared" si="4"/>
        <v>1</v>
      </c>
      <c r="L108" s="23" t="b">
        <v>1</v>
      </c>
      <c r="M108" s="23" t="b">
        <f t="shared" si="5"/>
        <v>1</v>
      </c>
      <c r="N108" s="23" t="b">
        <v>1</v>
      </c>
      <c r="O108" s="23" t="b">
        <f t="shared" si="6"/>
        <v>1</v>
      </c>
      <c r="P108" s="23" t="b">
        <v>1</v>
      </c>
      <c r="Q108" s="23" t="b">
        <f t="shared" si="7"/>
        <v>1</v>
      </c>
      <c r="R108" s="23" t="b">
        <v>1</v>
      </c>
      <c r="S108" s="23" t="b">
        <f t="shared" si="8"/>
        <v>1</v>
      </c>
      <c r="T108" s="23" t="b">
        <v>1</v>
      </c>
      <c r="U108" s="23" t="b">
        <f t="shared" si="9"/>
        <v>1</v>
      </c>
      <c r="V108" s="23" t="b">
        <v>1</v>
      </c>
      <c r="W108" s="23" t="b">
        <f t="shared" si="10"/>
        <v>1</v>
      </c>
      <c r="X108" s="23" t="b">
        <v>1</v>
      </c>
      <c r="Y108" s="23" t="b">
        <f t="shared" si="11"/>
        <v>1</v>
      </c>
      <c r="Z108" s="23" t="b">
        <v>1</v>
      </c>
      <c r="AA108" s="23" t="b">
        <f t="shared" si="12"/>
        <v>1</v>
      </c>
      <c r="AB108" s="23" t="b">
        <v>1</v>
      </c>
      <c r="AC108" s="23" t="b">
        <f t="shared" si="13"/>
        <v>1</v>
      </c>
      <c r="AD108" s="23" t="b">
        <v>0</v>
      </c>
      <c r="BD108" s="23" t="s">
        <v>1490</v>
      </c>
      <c r="BE108" s="23" t="s">
        <v>2663</v>
      </c>
      <c r="BF108" s="23" t="b">
        <v>1</v>
      </c>
      <c r="BG108" s="23">
        <v>0.021424562</v>
      </c>
      <c r="BH108" s="23" t="b">
        <v>0</v>
      </c>
      <c r="BI108" s="23" t="b">
        <v>0</v>
      </c>
      <c r="BJ108" s="23" t="b">
        <v>0</v>
      </c>
      <c r="BK108" s="23" t="b">
        <v>0</v>
      </c>
      <c r="BL108" s="23" t="b">
        <v>0</v>
      </c>
      <c r="BM108" s="23" t="b">
        <v>0</v>
      </c>
      <c r="BN108" s="23" t="b">
        <v>0</v>
      </c>
      <c r="BO108" s="23" t="b">
        <v>0</v>
      </c>
      <c r="BP108" s="23" t="b">
        <v>0</v>
      </c>
      <c r="BQ108" s="23" t="b">
        <v>0</v>
      </c>
      <c r="BR108" s="23" t="b">
        <v>0</v>
      </c>
    </row>
    <row r="109" ht="15.75" customHeight="1">
      <c r="A109" s="23" t="s">
        <v>1188</v>
      </c>
      <c r="B109" s="23" t="s">
        <v>2641</v>
      </c>
      <c r="C109" s="23" t="b">
        <v>1</v>
      </c>
      <c r="D109" s="23">
        <v>0.9712765</v>
      </c>
      <c r="E109" s="23" t="b">
        <f t="shared" si="1"/>
        <v>1</v>
      </c>
      <c r="F109" s="23" t="b">
        <v>1</v>
      </c>
      <c r="G109" s="23" t="b">
        <f t="shared" si="2"/>
        <v>1</v>
      </c>
      <c r="H109" s="23" t="b">
        <v>1</v>
      </c>
      <c r="I109" s="23" t="b">
        <f t="shared" si="3"/>
        <v>1</v>
      </c>
      <c r="J109" s="23" t="b">
        <v>1</v>
      </c>
      <c r="K109" s="23" t="b">
        <f t="shared" si="4"/>
        <v>1</v>
      </c>
      <c r="L109" s="23" t="b">
        <v>1</v>
      </c>
      <c r="M109" s="23" t="b">
        <f t="shared" si="5"/>
        <v>1</v>
      </c>
      <c r="N109" s="23" t="b">
        <v>1</v>
      </c>
      <c r="O109" s="23" t="b">
        <f t="shared" si="6"/>
        <v>1</v>
      </c>
      <c r="P109" s="23" t="b">
        <v>1</v>
      </c>
      <c r="Q109" s="23" t="b">
        <f t="shared" si="7"/>
        <v>1</v>
      </c>
      <c r="R109" s="23" t="b">
        <v>1</v>
      </c>
      <c r="S109" s="23" t="b">
        <f t="shared" si="8"/>
        <v>1</v>
      </c>
      <c r="T109" s="23" t="b">
        <v>1</v>
      </c>
      <c r="U109" s="23" t="b">
        <f t="shared" si="9"/>
        <v>1</v>
      </c>
      <c r="V109" s="23" t="b">
        <v>1</v>
      </c>
      <c r="W109" s="23" t="b">
        <f t="shared" si="10"/>
        <v>1</v>
      </c>
      <c r="X109" s="23" t="b">
        <v>1</v>
      </c>
      <c r="Y109" s="23" t="b">
        <f t="shared" si="11"/>
        <v>1</v>
      </c>
      <c r="Z109" s="23" t="b">
        <v>1</v>
      </c>
      <c r="AA109" s="23" t="b">
        <f t="shared" si="12"/>
        <v>1</v>
      </c>
      <c r="AB109" s="23" t="b">
        <v>1</v>
      </c>
      <c r="AC109" s="23" t="b">
        <f t="shared" si="13"/>
        <v>1</v>
      </c>
      <c r="AD109" s="23" t="b">
        <v>0</v>
      </c>
      <c r="BD109" s="23" t="s">
        <v>1497</v>
      </c>
      <c r="BE109" s="23" t="s">
        <v>2664</v>
      </c>
      <c r="BF109" s="23" t="b">
        <v>1</v>
      </c>
      <c r="BG109" s="23">
        <v>0.68793213</v>
      </c>
      <c r="BH109" s="23" t="b">
        <v>0</v>
      </c>
      <c r="BI109" s="23" t="b">
        <v>0</v>
      </c>
      <c r="BJ109" s="23" t="b">
        <v>0</v>
      </c>
      <c r="BK109" s="23" t="b">
        <v>0</v>
      </c>
      <c r="BL109" s="23" t="b">
        <v>0</v>
      </c>
      <c r="BM109" s="23" t="b">
        <v>0</v>
      </c>
      <c r="BN109" s="23" t="b">
        <v>1</v>
      </c>
      <c r="BO109" s="23" t="b">
        <v>1</v>
      </c>
      <c r="BP109" s="23" t="b">
        <v>1</v>
      </c>
      <c r="BQ109" s="23" t="b">
        <v>1</v>
      </c>
      <c r="BR109" s="23" t="b">
        <v>1</v>
      </c>
    </row>
    <row r="110" ht="15.75" customHeight="1">
      <c r="A110" s="23" t="s">
        <v>1195</v>
      </c>
      <c r="B110" s="23" t="s">
        <v>2642</v>
      </c>
      <c r="C110" s="23" t="b">
        <v>1</v>
      </c>
      <c r="D110" s="23">
        <v>0.81010914</v>
      </c>
      <c r="E110" s="23" t="b">
        <f t="shared" si="1"/>
        <v>1</v>
      </c>
      <c r="F110" s="23" t="b">
        <v>1</v>
      </c>
      <c r="G110" s="23" t="b">
        <f t="shared" si="2"/>
        <v>1</v>
      </c>
      <c r="H110" s="23" t="b">
        <v>1</v>
      </c>
      <c r="I110" s="23" t="b">
        <f t="shared" si="3"/>
        <v>1</v>
      </c>
      <c r="J110" s="23" t="b">
        <v>1</v>
      </c>
      <c r="K110" s="23" t="b">
        <f t="shared" si="4"/>
        <v>1</v>
      </c>
      <c r="L110" s="23" t="b">
        <v>1</v>
      </c>
      <c r="M110" s="23" t="b">
        <f t="shared" si="5"/>
        <v>1</v>
      </c>
      <c r="N110" s="23" t="b">
        <v>1</v>
      </c>
      <c r="O110" s="23" t="b">
        <f t="shared" si="6"/>
        <v>1</v>
      </c>
      <c r="P110" s="23" t="b">
        <v>1</v>
      </c>
      <c r="Q110" s="23" t="b">
        <f t="shared" si="7"/>
        <v>1</v>
      </c>
      <c r="R110" s="23" t="b">
        <v>1</v>
      </c>
      <c r="S110" s="23" t="b">
        <f t="shared" si="8"/>
        <v>1</v>
      </c>
      <c r="T110" s="23" t="b">
        <v>1</v>
      </c>
      <c r="U110" s="23" t="b">
        <f t="shared" si="9"/>
        <v>1</v>
      </c>
      <c r="V110" s="23" t="b">
        <v>1</v>
      </c>
      <c r="W110" s="23" t="b">
        <f t="shared" si="10"/>
        <v>1</v>
      </c>
      <c r="X110" s="23" t="b">
        <v>1</v>
      </c>
      <c r="Y110" s="23" t="b">
        <f t="shared" si="11"/>
        <v>0</v>
      </c>
      <c r="Z110" s="23" t="b">
        <v>0</v>
      </c>
      <c r="AA110" s="23" t="b">
        <f t="shared" si="12"/>
        <v>0</v>
      </c>
      <c r="AB110" s="23" t="b">
        <v>0</v>
      </c>
      <c r="AC110" s="23" t="b">
        <f t="shared" si="13"/>
        <v>0</v>
      </c>
      <c r="AD110" s="23" t="b">
        <v>0</v>
      </c>
      <c r="BD110" s="23" t="s">
        <v>1503</v>
      </c>
      <c r="BE110" s="23" t="s">
        <v>2665</v>
      </c>
      <c r="BF110" s="23" t="b">
        <v>1</v>
      </c>
      <c r="BG110" s="23">
        <v>0.9542755</v>
      </c>
      <c r="BH110" s="23" t="b">
        <v>1</v>
      </c>
      <c r="BI110" s="23" t="b">
        <v>1</v>
      </c>
      <c r="BJ110" s="23" t="b">
        <v>1</v>
      </c>
      <c r="BK110" s="23" t="b">
        <v>1</v>
      </c>
      <c r="BL110" s="23" t="b">
        <v>1</v>
      </c>
      <c r="BM110" s="23" t="b">
        <v>1</v>
      </c>
      <c r="BN110" s="23" t="b">
        <v>1</v>
      </c>
      <c r="BO110" s="23" t="b">
        <v>1</v>
      </c>
      <c r="BP110" s="23" t="b">
        <v>1</v>
      </c>
      <c r="BQ110" s="23" t="b">
        <v>1</v>
      </c>
      <c r="BR110" s="23" t="b">
        <v>1</v>
      </c>
    </row>
    <row r="111" ht="15.75" customHeight="1">
      <c r="A111" s="23" t="s">
        <v>1203</v>
      </c>
      <c r="B111" s="23" t="s">
        <v>2643</v>
      </c>
      <c r="C111" s="23" t="b">
        <v>1</v>
      </c>
      <c r="D111" s="23">
        <v>3.0106306E-4</v>
      </c>
      <c r="E111" s="23" t="b">
        <f t="shared" si="1"/>
        <v>0</v>
      </c>
      <c r="F111" s="23" t="b">
        <v>0</v>
      </c>
      <c r="G111" s="23" t="b">
        <f t="shared" si="2"/>
        <v>0</v>
      </c>
      <c r="H111" s="23" t="b">
        <v>0</v>
      </c>
      <c r="I111" s="23" t="b">
        <f t="shared" si="3"/>
        <v>0</v>
      </c>
      <c r="J111" s="23" t="b">
        <v>0</v>
      </c>
      <c r="K111" s="23" t="b">
        <f t="shared" si="4"/>
        <v>0</v>
      </c>
      <c r="L111" s="23" t="b">
        <v>0</v>
      </c>
      <c r="M111" s="23" t="b">
        <f t="shared" si="5"/>
        <v>0</v>
      </c>
      <c r="N111" s="23" t="b">
        <v>0</v>
      </c>
      <c r="O111" s="23" t="b">
        <f t="shared" si="6"/>
        <v>0</v>
      </c>
      <c r="P111" s="23" t="b">
        <v>0</v>
      </c>
      <c r="Q111" s="23" t="b">
        <f t="shared" si="7"/>
        <v>0</v>
      </c>
      <c r="R111" s="23" t="b">
        <v>0</v>
      </c>
      <c r="S111" s="23" t="b">
        <f t="shared" si="8"/>
        <v>0</v>
      </c>
      <c r="T111" s="23" t="b">
        <v>0</v>
      </c>
      <c r="U111" s="23" t="b">
        <f t="shared" si="9"/>
        <v>0</v>
      </c>
      <c r="V111" s="23" t="b">
        <v>0</v>
      </c>
      <c r="W111" s="23" t="b">
        <f t="shared" si="10"/>
        <v>0</v>
      </c>
      <c r="X111" s="23" t="b">
        <v>0</v>
      </c>
      <c r="Y111" s="23" t="b">
        <f t="shared" si="11"/>
        <v>0</v>
      </c>
      <c r="Z111" s="23" t="b">
        <v>0</v>
      </c>
      <c r="AA111" s="23" t="b">
        <f t="shared" si="12"/>
        <v>0</v>
      </c>
      <c r="AB111" s="23" t="b">
        <v>0</v>
      </c>
      <c r="AC111" s="23" t="b">
        <f t="shared" si="13"/>
        <v>0</v>
      </c>
      <c r="AD111" s="23" t="b">
        <v>0</v>
      </c>
      <c r="BD111" s="23" t="s">
        <v>1519</v>
      </c>
      <c r="BE111" s="23" t="s">
        <v>2667</v>
      </c>
      <c r="BF111" s="23" t="b">
        <v>1</v>
      </c>
      <c r="BG111" s="23">
        <v>0.952775</v>
      </c>
      <c r="BH111" s="23" t="b">
        <v>1</v>
      </c>
      <c r="BI111" s="23" t="b">
        <v>1</v>
      </c>
      <c r="BJ111" s="23" t="b">
        <v>1</v>
      </c>
      <c r="BK111" s="23" t="b">
        <v>1</v>
      </c>
      <c r="BL111" s="23" t="b">
        <v>1</v>
      </c>
      <c r="BM111" s="23" t="b">
        <v>1</v>
      </c>
      <c r="BN111" s="23" t="b">
        <v>1</v>
      </c>
      <c r="BO111" s="23" t="b">
        <v>1</v>
      </c>
      <c r="BP111" s="23" t="b">
        <v>1</v>
      </c>
      <c r="BQ111" s="23" t="b">
        <v>1</v>
      </c>
      <c r="BR111" s="23" t="b">
        <v>1</v>
      </c>
    </row>
    <row r="112" ht="15.75" customHeight="1">
      <c r="A112" s="23" t="s">
        <v>1212</v>
      </c>
      <c r="B112" s="23" t="s">
        <v>2644</v>
      </c>
      <c r="C112" s="23" t="b">
        <v>1</v>
      </c>
      <c r="D112" s="23">
        <v>0.44342598</v>
      </c>
      <c r="E112" s="23" t="b">
        <f t="shared" si="1"/>
        <v>1</v>
      </c>
      <c r="F112" s="23" t="b">
        <v>1</v>
      </c>
      <c r="G112" s="23" t="b">
        <f t="shared" si="2"/>
        <v>1</v>
      </c>
      <c r="H112" s="23" t="b">
        <v>1</v>
      </c>
      <c r="I112" s="23" t="b">
        <f t="shared" si="3"/>
        <v>0</v>
      </c>
      <c r="J112" s="23" t="b">
        <v>0</v>
      </c>
      <c r="K112" s="23" t="b">
        <f t="shared" si="4"/>
        <v>0</v>
      </c>
      <c r="L112" s="23" t="b">
        <v>0</v>
      </c>
      <c r="M112" s="23" t="b">
        <f t="shared" si="5"/>
        <v>0</v>
      </c>
      <c r="N112" s="23" t="b">
        <v>0</v>
      </c>
      <c r="O112" s="23" t="b">
        <f t="shared" si="6"/>
        <v>0</v>
      </c>
      <c r="P112" s="23" t="b">
        <v>0</v>
      </c>
      <c r="Q112" s="23" t="b">
        <f t="shared" si="7"/>
        <v>0</v>
      </c>
      <c r="R112" s="23" t="b">
        <v>0</v>
      </c>
      <c r="S112" s="23" t="b">
        <f t="shared" si="8"/>
        <v>0</v>
      </c>
      <c r="T112" s="23" t="b">
        <v>0</v>
      </c>
      <c r="U112" s="23" t="b">
        <f t="shared" si="9"/>
        <v>0</v>
      </c>
      <c r="V112" s="23" t="b">
        <v>0</v>
      </c>
      <c r="W112" s="23" t="b">
        <f t="shared" si="10"/>
        <v>0</v>
      </c>
      <c r="X112" s="23" t="b">
        <v>0</v>
      </c>
      <c r="Y112" s="23" t="b">
        <f t="shared" si="11"/>
        <v>0</v>
      </c>
      <c r="Z112" s="23" t="b">
        <v>0</v>
      </c>
      <c r="AA112" s="23" t="b">
        <f t="shared" si="12"/>
        <v>0</v>
      </c>
      <c r="AB112" s="23" t="b">
        <v>0</v>
      </c>
      <c r="AC112" s="23" t="b">
        <f t="shared" si="13"/>
        <v>0</v>
      </c>
      <c r="AD112" s="23" t="b">
        <v>0</v>
      </c>
      <c r="BD112" s="23" t="s">
        <v>1535</v>
      </c>
      <c r="BE112" s="23" t="s">
        <v>2668</v>
      </c>
      <c r="BF112" s="23" t="b">
        <v>1</v>
      </c>
      <c r="BG112" s="23">
        <v>0.001021564</v>
      </c>
      <c r="BH112" s="23" t="b">
        <v>0</v>
      </c>
      <c r="BI112" s="23" t="b">
        <v>0</v>
      </c>
      <c r="BJ112" s="23" t="b">
        <v>0</v>
      </c>
      <c r="BK112" s="23" t="b">
        <v>0</v>
      </c>
      <c r="BL112" s="23" t="b">
        <v>0</v>
      </c>
      <c r="BM112" s="23" t="b">
        <v>0</v>
      </c>
      <c r="BN112" s="23" t="b">
        <v>0</v>
      </c>
      <c r="BO112" s="23" t="b">
        <v>0</v>
      </c>
      <c r="BP112" s="23" t="b">
        <v>0</v>
      </c>
      <c r="BQ112" s="23" t="b">
        <v>0</v>
      </c>
      <c r="BR112" s="23" t="b">
        <v>0</v>
      </c>
    </row>
    <row r="113" ht="15.75" customHeight="1">
      <c r="A113" s="23" t="s">
        <v>1246</v>
      </c>
      <c r="B113" s="17" t="s">
        <v>2648</v>
      </c>
      <c r="C113" s="23" t="b">
        <v>1</v>
      </c>
      <c r="D113" s="23">
        <v>0.68690133</v>
      </c>
      <c r="E113" s="23" t="b">
        <f t="shared" si="1"/>
        <v>1</v>
      </c>
      <c r="F113" s="23" t="b">
        <v>1</v>
      </c>
      <c r="G113" s="23" t="b">
        <f t="shared" si="2"/>
        <v>1</v>
      </c>
      <c r="H113" s="23" t="b">
        <v>1</v>
      </c>
      <c r="I113" s="23" t="b">
        <f t="shared" si="3"/>
        <v>1</v>
      </c>
      <c r="J113" s="23" t="b">
        <v>1</v>
      </c>
      <c r="K113" s="23" t="b">
        <f t="shared" si="4"/>
        <v>1</v>
      </c>
      <c r="L113" s="23" t="b">
        <v>1</v>
      </c>
      <c r="M113" s="23" t="b">
        <f t="shared" si="5"/>
        <v>1</v>
      </c>
      <c r="N113" s="23" t="b">
        <v>1</v>
      </c>
      <c r="O113" s="23" t="b">
        <f t="shared" si="6"/>
        <v>1</v>
      </c>
      <c r="P113" s="23" t="b">
        <v>1</v>
      </c>
      <c r="Q113" s="23" t="b">
        <f t="shared" si="7"/>
        <v>1</v>
      </c>
      <c r="R113" s="23" t="b">
        <v>1</v>
      </c>
      <c r="S113" s="23" t="b">
        <f t="shared" si="8"/>
        <v>0</v>
      </c>
      <c r="T113" s="23" t="b">
        <v>0</v>
      </c>
      <c r="U113" s="23" t="b">
        <f t="shared" si="9"/>
        <v>0</v>
      </c>
      <c r="V113" s="23" t="b">
        <v>0</v>
      </c>
      <c r="W113" s="23" t="b">
        <f t="shared" si="10"/>
        <v>0</v>
      </c>
      <c r="X113" s="23" t="b">
        <v>0</v>
      </c>
      <c r="Y113" s="23" t="b">
        <f t="shared" si="11"/>
        <v>0</v>
      </c>
      <c r="Z113" s="23" t="b">
        <v>0</v>
      </c>
      <c r="AA113" s="23" t="b">
        <f t="shared" si="12"/>
        <v>0</v>
      </c>
      <c r="AB113" s="23" t="b">
        <v>0</v>
      </c>
      <c r="AC113" s="23" t="b">
        <f t="shared" si="13"/>
        <v>0</v>
      </c>
      <c r="AD113" s="23" t="b">
        <v>0</v>
      </c>
      <c r="BD113" s="23" t="s">
        <v>1544</v>
      </c>
      <c r="BE113" s="23" t="s">
        <v>2669</v>
      </c>
      <c r="BF113" s="23" t="b">
        <v>1</v>
      </c>
      <c r="BG113" s="23">
        <v>0.04367295</v>
      </c>
      <c r="BH113" s="23" t="b">
        <v>0</v>
      </c>
      <c r="BI113" s="23" t="b">
        <v>0</v>
      </c>
      <c r="BJ113" s="23" t="b">
        <v>0</v>
      </c>
      <c r="BK113" s="23" t="b">
        <v>0</v>
      </c>
      <c r="BL113" s="23" t="b">
        <v>0</v>
      </c>
      <c r="BM113" s="23" t="b">
        <v>0</v>
      </c>
      <c r="BN113" s="23" t="b">
        <v>0</v>
      </c>
      <c r="BO113" s="23" t="b">
        <v>0</v>
      </c>
      <c r="BP113" s="23" t="b">
        <v>0</v>
      </c>
      <c r="BQ113" s="23" t="b">
        <v>0</v>
      </c>
      <c r="BR113" s="23" t="b">
        <v>0</v>
      </c>
    </row>
    <row r="114" ht="15.75" customHeight="1">
      <c r="A114" s="23" t="s">
        <v>1262</v>
      </c>
      <c r="B114" s="17" t="s">
        <v>2539</v>
      </c>
      <c r="C114" s="23" t="b">
        <v>1</v>
      </c>
      <c r="D114" s="23">
        <v>0.989285</v>
      </c>
      <c r="E114" s="23" t="b">
        <f t="shared" si="1"/>
        <v>1</v>
      </c>
      <c r="F114" s="23" t="b">
        <v>1</v>
      </c>
      <c r="G114" s="23" t="b">
        <f t="shared" si="2"/>
        <v>1</v>
      </c>
      <c r="H114" s="23" t="b">
        <v>1</v>
      </c>
      <c r="I114" s="23" t="b">
        <f t="shared" si="3"/>
        <v>1</v>
      </c>
      <c r="J114" s="23" t="b">
        <v>1</v>
      </c>
      <c r="K114" s="23" t="b">
        <f t="shared" si="4"/>
        <v>1</v>
      </c>
      <c r="L114" s="23" t="b">
        <v>1</v>
      </c>
      <c r="M114" s="23" t="b">
        <f t="shared" si="5"/>
        <v>1</v>
      </c>
      <c r="N114" s="23" t="b">
        <v>1</v>
      </c>
      <c r="O114" s="23" t="b">
        <f t="shared" si="6"/>
        <v>1</v>
      </c>
      <c r="P114" s="23" t="b">
        <v>1</v>
      </c>
      <c r="Q114" s="23" t="b">
        <f t="shared" si="7"/>
        <v>1</v>
      </c>
      <c r="R114" s="23" t="b">
        <v>1</v>
      </c>
      <c r="S114" s="23" t="b">
        <f t="shared" si="8"/>
        <v>1</v>
      </c>
      <c r="T114" s="23" t="b">
        <v>1</v>
      </c>
      <c r="U114" s="23" t="b">
        <f t="shared" si="9"/>
        <v>1</v>
      </c>
      <c r="V114" s="23" t="b">
        <v>1</v>
      </c>
      <c r="W114" s="23" t="b">
        <f t="shared" si="10"/>
        <v>1</v>
      </c>
      <c r="X114" s="23" t="b">
        <v>1</v>
      </c>
      <c r="Y114" s="23" t="b">
        <f t="shared" si="11"/>
        <v>1</v>
      </c>
      <c r="Z114" s="23" t="b">
        <v>1</v>
      </c>
      <c r="AA114" s="23" t="b">
        <f t="shared" si="12"/>
        <v>1</v>
      </c>
      <c r="AB114" s="23" t="b">
        <v>1</v>
      </c>
      <c r="AC114" s="23" t="b">
        <f t="shared" si="13"/>
        <v>1</v>
      </c>
      <c r="AD114" s="23" t="b">
        <v>0</v>
      </c>
      <c r="BD114" s="23" t="s">
        <v>1552</v>
      </c>
      <c r="BE114" s="23" t="s">
        <v>2670</v>
      </c>
      <c r="BF114" s="23" t="b">
        <v>1</v>
      </c>
      <c r="BG114" s="23">
        <v>0.009877294</v>
      </c>
      <c r="BH114" s="23" t="b">
        <v>0</v>
      </c>
      <c r="BI114" s="23" t="b">
        <v>0</v>
      </c>
      <c r="BJ114" s="23" t="b">
        <v>0</v>
      </c>
      <c r="BK114" s="23" t="b">
        <v>0</v>
      </c>
      <c r="BL114" s="23" t="b">
        <v>0</v>
      </c>
      <c r="BM114" s="23" t="b">
        <v>0</v>
      </c>
      <c r="BN114" s="23" t="b">
        <v>0</v>
      </c>
      <c r="BO114" s="23" t="b">
        <v>0</v>
      </c>
      <c r="BP114" s="23" t="b">
        <v>0</v>
      </c>
      <c r="BQ114" s="23" t="b">
        <v>0</v>
      </c>
      <c r="BR114" s="23" t="b">
        <v>0</v>
      </c>
    </row>
    <row r="115" ht="15.75" customHeight="1">
      <c r="A115" s="23" t="s">
        <v>1270</v>
      </c>
      <c r="B115" s="17" t="s">
        <v>2649</v>
      </c>
      <c r="C115" s="23" t="b">
        <v>0</v>
      </c>
      <c r="D115" s="23">
        <v>0.9887265</v>
      </c>
      <c r="E115" s="23" t="b">
        <f t="shared" si="1"/>
        <v>1</v>
      </c>
      <c r="F115" s="23" t="b">
        <v>0</v>
      </c>
      <c r="G115" s="23" t="b">
        <f t="shared" si="2"/>
        <v>1</v>
      </c>
      <c r="H115" s="23" t="b">
        <v>0</v>
      </c>
      <c r="I115" s="23" t="b">
        <f t="shared" si="3"/>
        <v>1</v>
      </c>
      <c r="J115" s="23" t="b">
        <v>0</v>
      </c>
      <c r="K115" s="23" t="b">
        <f t="shared" si="4"/>
        <v>1</v>
      </c>
      <c r="L115" s="23" t="b">
        <v>0</v>
      </c>
      <c r="M115" s="23" t="b">
        <f t="shared" si="5"/>
        <v>1</v>
      </c>
      <c r="N115" s="23" t="b">
        <v>0</v>
      </c>
      <c r="O115" s="23" t="b">
        <f t="shared" si="6"/>
        <v>1</v>
      </c>
      <c r="P115" s="23" t="b">
        <v>0</v>
      </c>
      <c r="Q115" s="23" t="b">
        <f t="shared" si="7"/>
        <v>1</v>
      </c>
      <c r="R115" s="23" t="b">
        <v>0</v>
      </c>
      <c r="S115" s="23" t="b">
        <f t="shared" si="8"/>
        <v>1</v>
      </c>
      <c r="T115" s="23" t="b">
        <v>0</v>
      </c>
      <c r="U115" s="23" t="b">
        <f t="shared" si="9"/>
        <v>1</v>
      </c>
      <c r="V115" s="23" t="b">
        <v>0</v>
      </c>
      <c r="W115" s="23" t="b">
        <f t="shared" si="10"/>
        <v>1</v>
      </c>
      <c r="X115" s="23" t="b">
        <v>0</v>
      </c>
      <c r="Y115" s="23" t="b">
        <f t="shared" si="11"/>
        <v>1</v>
      </c>
      <c r="Z115" s="23" t="b">
        <v>0</v>
      </c>
      <c r="AA115" s="23" t="b">
        <f t="shared" si="12"/>
        <v>1</v>
      </c>
      <c r="AB115" s="23" t="b">
        <v>0</v>
      </c>
      <c r="AC115" s="23" t="b">
        <f t="shared" si="13"/>
        <v>1</v>
      </c>
      <c r="AD115" s="23" t="b">
        <v>0</v>
      </c>
      <c r="BD115" s="23" t="s">
        <v>1560</v>
      </c>
      <c r="BE115" s="23" t="s">
        <v>2671</v>
      </c>
      <c r="BF115" s="23" t="b">
        <v>1</v>
      </c>
      <c r="BG115" s="23">
        <v>0.0037089884</v>
      </c>
      <c r="BH115" s="23" t="b">
        <v>0</v>
      </c>
      <c r="BI115" s="23" t="b">
        <v>0</v>
      </c>
      <c r="BJ115" s="23" t="b">
        <v>0</v>
      </c>
      <c r="BK115" s="23" t="b">
        <v>0</v>
      </c>
      <c r="BL115" s="23" t="b">
        <v>0</v>
      </c>
      <c r="BM115" s="23" t="b">
        <v>0</v>
      </c>
      <c r="BN115" s="23" t="b">
        <v>0</v>
      </c>
      <c r="BO115" s="23" t="b">
        <v>0</v>
      </c>
      <c r="BP115" s="23" t="b">
        <v>0</v>
      </c>
      <c r="BQ115" s="23" t="b">
        <v>0</v>
      </c>
      <c r="BR115" s="23" t="b">
        <v>0</v>
      </c>
    </row>
    <row r="116" ht="15.75" customHeight="1">
      <c r="A116" s="23" t="s">
        <v>1296</v>
      </c>
      <c r="B116" s="23" t="s">
        <v>2650</v>
      </c>
      <c r="C116" s="23" t="b">
        <v>1</v>
      </c>
      <c r="D116" s="23">
        <v>0.9176432</v>
      </c>
      <c r="E116" s="23" t="b">
        <f t="shared" si="1"/>
        <v>1</v>
      </c>
      <c r="F116" s="23" t="b">
        <v>1</v>
      </c>
      <c r="G116" s="23" t="b">
        <f t="shared" si="2"/>
        <v>1</v>
      </c>
      <c r="H116" s="23" t="b">
        <v>1</v>
      </c>
      <c r="I116" s="23" t="b">
        <f t="shared" si="3"/>
        <v>1</v>
      </c>
      <c r="J116" s="23" t="b">
        <v>1</v>
      </c>
      <c r="K116" s="23" t="b">
        <f t="shared" si="4"/>
        <v>1</v>
      </c>
      <c r="L116" s="23" t="b">
        <v>1</v>
      </c>
      <c r="M116" s="23" t="b">
        <f t="shared" si="5"/>
        <v>1</v>
      </c>
      <c r="N116" s="23" t="b">
        <v>1</v>
      </c>
      <c r="O116" s="23" t="b">
        <f t="shared" si="6"/>
        <v>1</v>
      </c>
      <c r="P116" s="23" t="b">
        <v>1</v>
      </c>
      <c r="Q116" s="23" t="b">
        <f t="shared" si="7"/>
        <v>1</v>
      </c>
      <c r="R116" s="23" t="b">
        <v>1</v>
      </c>
      <c r="S116" s="23" t="b">
        <f t="shared" si="8"/>
        <v>1</v>
      </c>
      <c r="T116" s="23" t="b">
        <v>1</v>
      </c>
      <c r="U116" s="23" t="b">
        <f t="shared" si="9"/>
        <v>1</v>
      </c>
      <c r="V116" s="23" t="b">
        <v>1</v>
      </c>
      <c r="W116" s="23" t="b">
        <f t="shared" si="10"/>
        <v>1</v>
      </c>
      <c r="X116" s="23" t="b">
        <v>1</v>
      </c>
      <c r="Y116" s="23" t="b">
        <f t="shared" si="11"/>
        <v>1</v>
      </c>
      <c r="Z116" s="23" t="b">
        <v>1</v>
      </c>
      <c r="AA116" s="23" t="b">
        <f t="shared" si="12"/>
        <v>1</v>
      </c>
      <c r="AB116" s="23" t="b">
        <v>1</v>
      </c>
      <c r="AC116" s="23" t="b">
        <f t="shared" si="13"/>
        <v>0</v>
      </c>
      <c r="AD116" s="23" t="b">
        <v>0</v>
      </c>
      <c r="BD116" s="23" t="s">
        <v>1568</v>
      </c>
      <c r="BE116" s="23" t="s">
        <v>2672</v>
      </c>
      <c r="BF116" s="23" t="b">
        <v>1</v>
      </c>
      <c r="BG116" s="23">
        <v>0.7398519</v>
      </c>
      <c r="BH116" s="23" t="b">
        <v>0</v>
      </c>
      <c r="BI116" s="23" t="b">
        <v>0</v>
      </c>
      <c r="BJ116" s="23" t="b">
        <v>0</v>
      </c>
      <c r="BK116" s="23" t="b">
        <v>0</v>
      </c>
      <c r="BL116" s="23" t="b">
        <v>0</v>
      </c>
      <c r="BM116" s="23" t="b">
        <v>1</v>
      </c>
      <c r="BN116" s="23" t="b">
        <v>1</v>
      </c>
      <c r="BO116" s="23" t="b">
        <v>1</v>
      </c>
      <c r="BP116" s="23" t="b">
        <v>1</v>
      </c>
      <c r="BQ116" s="23" t="b">
        <v>1</v>
      </c>
      <c r="BR116" s="23" t="b">
        <v>1</v>
      </c>
    </row>
    <row r="117" ht="15.75" customHeight="1">
      <c r="A117" s="23" t="s">
        <v>1312</v>
      </c>
      <c r="B117" s="23" t="s">
        <v>2651</v>
      </c>
      <c r="C117" s="23" t="b">
        <v>1</v>
      </c>
      <c r="D117" s="23">
        <v>0.008795232</v>
      </c>
      <c r="E117" s="23" t="b">
        <f t="shared" si="1"/>
        <v>0</v>
      </c>
      <c r="F117" s="23" t="b">
        <v>0</v>
      </c>
      <c r="G117" s="23" t="b">
        <f t="shared" si="2"/>
        <v>0</v>
      </c>
      <c r="H117" s="23" t="b">
        <v>0</v>
      </c>
      <c r="I117" s="23" t="b">
        <f t="shared" si="3"/>
        <v>0</v>
      </c>
      <c r="J117" s="23" t="b">
        <v>0</v>
      </c>
      <c r="K117" s="23" t="b">
        <f t="shared" si="4"/>
        <v>0</v>
      </c>
      <c r="L117" s="23" t="b">
        <v>0</v>
      </c>
      <c r="M117" s="23" t="b">
        <f t="shared" si="5"/>
        <v>0</v>
      </c>
      <c r="N117" s="23" t="b">
        <v>0</v>
      </c>
      <c r="O117" s="23" t="b">
        <f t="shared" si="6"/>
        <v>0</v>
      </c>
      <c r="P117" s="23" t="b">
        <v>0</v>
      </c>
      <c r="Q117" s="23" t="b">
        <f t="shared" si="7"/>
        <v>0</v>
      </c>
      <c r="R117" s="23" t="b">
        <v>0</v>
      </c>
      <c r="S117" s="23" t="b">
        <f t="shared" si="8"/>
        <v>0</v>
      </c>
      <c r="T117" s="23" t="b">
        <v>0</v>
      </c>
      <c r="U117" s="23" t="b">
        <f t="shared" si="9"/>
        <v>0</v>
      </c>
      <c r="V117" s="23" t="b">
        <v>0</v>
      </c>
      <c r="W117" s="23" t="b">
        <f t="shared" si="10"/>
        <v>0</v>
      </c>
      <c r="X117" s="23" t="b">
        <v>0</v>
      </c>
      <c r="Y117" s="23" t="b">
        <f t="shared" si="11"/>
        <v>0</v>
      </c>
      <c r="Z117" s="23" t="b">
        <v>0</v>
      </c>
      <c r="AA117" s="23" t="b">
        <f t="shared" si="12"/>
        <v>0</v>
      </c>
      <c r="AB117" s="23" t="b">
        <v>0</v>
      </c>
      <c r="AC117" s="23" t="b">
        <f t="shared" si="13"/>
        <v>0</v>
      </c>
      <c r="AD117" s="23" t="b">
        <v>0</v>
      </c>
      <c r="BD117" s="23" t="s">
        <v>1662</v>
      </c>
      <c r="BE117" s="23" t="s">
        <v>2676</v>
      </c>
      <c r="BF117" s="23" t="b">
        <v>1</v>
      </c>
      <c r="BG117" s="23">
        <v>0.96395504</v>
      </c>
      <c r="BH117" s="23" t="b">
        <v>1</v>
      </c>
      <c r="BI117" s="23" t="b">
        <v>1</v>
      </c>
      <c r="BJ117" s="23" t="b">
        <v>1</v>
      </c>
      <c r="BK117" s="23" t="b">
        <v>1</v>
      </c>
      <c r="BL117" s="23" t="b">
        <v>1</v>
      </c>
      <c r="BM117" s="23" t="b">
        <v>1</v>
      </c>
      <c r="BN117" s="23" t="b">
        <v>1</v>
      </c>
      <c r="BO117" s="23" t="b">
        <v>1</v>
      </c>
      <c r="BP117" s="23" t="b">
        <v>1</v>
      </c>
      <c r="BQ117" s="23" t="b">
        <v>1</v>
      </c>
      <c r="BR117" s="23" t="b">
        <v>1</v>
      </c>
    </row>
    <row r="118" ht="15.75" customHeight="1">
      <c r="A118" s="23" t="s">
        <v>1320</v>
      </c>
      <c r="B118" s="23" t="s">
        <v>2652</v>
      </c>
      <c r="C118" s="23" t="b">
        <v>1</v>
      </c>
      <c r="D118" s="23">
        <v>0.053818256</v>
      </c>
      <c r="E118" s="23" t="b">
        <f t="shared" si="1"/>
        <v>0</v>
      </c>
      <c r="F118" s="23" t="b">
        <v>0</v>
      </c>
      <c r="G118" s="23" t="b">
        <f t="shared" si="2"/>
        <v>0</v>
      </c>
      <c r="H118" s="23" t="b">
        <v>0</v>
      </c>
      <c r="I118" s="23" t="b">
        <f t="shared" si="3"/>
        <v>0</v>
      </c>
      <c r="J118" s="23" t="b">
        <v>0</v>
      </c>
      <c r="K118" s="23" t="b">
        <f t="shared" si="4"/>
        <v>0</v>
      </c>
      <c r="L118" s="23" t="b">
        <v>0</v>
      </c>
      <c r="M118" s="23" t="b">
        <f t="shared" si="5"/>
        <v>0</v>
      </c>
      <c r="N118" s="23" t="b">
        <v>0</v>
      </c>
      <c r="O118" s="23" t="b">
        <f t="shared" si="6"/>
        <v>0</v>
      </c>
      <c r="P118" s="23" t="b">
        <v>0</v>
      </c>
      <c r="Q118" s="23" t="b">
        <f t="shared" si="7"/>
        <v>0</v>
      </c>
      <c r="R118" s="23" t="b">
        <v>0</v>
      </c>
      <c r="S118" s="23" t="b">
        <f t="shared" si="8"/>
        <v>0</v>
      </c>
      <c r="T118" s="23" t="b">
        <v>0</v>
      </c>
      <c r="U118" s="23" t="b">
        <f t="shared" si="9"/>
        <v>0</v>
      </c>
      <c r="V118" s="23" t="b">
        <v>0</v>
      </c>
      <c r="W118" s="23" t="b">
        <f t="shared" si="10"/>
        <v>0</v>
      </c>
      <c r="X118" s="23" t="b">
        <v>0</v>
      </c>
      <c r="Y118" s="23" t="b">
        <f t="shared" si="11"/>
        <v>0</v>
      </c>
      <c r="Z118" s="23" t="b">
        <v>0</v>
      </c>
      <c r="AA118" s="23" t="b">
        <f t="shared" si="12"/>
        <v>0</v>
      </c>
      <c r="AB118" s="23" t="b">
        <v>0</v>
      </c>
      <c r="AC118" s="23" t="b">
        <f t="shared" si="13"/>
        <v>0</v>
      </c>
      <c r="AD118" s="23" t="b">
        <v>0</v>
      </c>
      <c r="BD118" s="23" t="s">
        <v>1687</v>
      </c>
      <c r="BE118" s="23" t="s">
        <v>2677</v>
      </c>
      <c r="BF118" s="23" t="b">
        <v>1</v>
      </c>
      <c r="BG118" s="23">
        <v>0.13653737</v>
      </c>
      <c r="BH118" s="23" t="b">
        <v>0</v>
      </c>
      <c r="BI118" s="23" t="b">
        <v>0</v>
      </c>
      <c r="BJ118" s="23" t="b">
        <v>0</v>
      </c>
      <c r="BK118" s="23" t="b">
        <v>0</v>
      </c>
      <c r="BL118" s="23" t="b">
        <v>0</v>
      </c>
      <c r="BM118" s="23" t="b">
        <v>0</v>
      </c>
      <c r="BN118" s="23" t="b">
        <v>0</v>
      </c>
      <c r="BO118" s="23" t="b">
        <v>0</v>
      </c>
      <c r="BP118" s="23" t="b">
        <v>0</v>
      </c>
      <c r="BQ118" s="23" t="b">
        <v>0</v>
      </c>
      <c r="BR118" s="23" t="b">
        <v>0</v>
      </c>
    </row>
    <row r="119" ht="15.75" customHeight="1">
      <c r="A119" s="23" t="s">
        <v>1337</v>
      </c>
      <c r="B119" s="23" t="s">
        <v>2653</v>
      </c>
      <c r="C119" s="23" t="b">
        <v>1</v>
      </c>
      <c r="D119" s="23">
        <v>0.1867119</v>
      </c>
      <c r="E119" s="23" t="b">
        <f t="shared" si="1"/>
        <v>0</v>
      </c>
      <c r="F119" s="23" t="b">
        <v>0</v>
      </c>
      <c r="G119" s="23" t="b">
        <f t="shared" si="2"/>
        <v>0</v>
      </c>
      <c r="H119" s="23" t="b">
        <v>0</v>
      </c>
      <c r="I119" s="23" t="b">
        <f t="shared" si="3"/>
        <v>0</v>
      </c>
      <c r="J119" s="23" t="b">
        <v>0</v>
      </c>
      <c r="K119" s="23" t="b">
        <f t="shared" si="4"/>
        <v>0</v>
      </c>
      <c r="L119" s="23" t="b">
        <v>0</v>
      </c>
      <c r="M119" s="23" t="b">
        <f t="shared" si="5"/>
        <v>0</v>
      </c>
      <c r="N119" s="23" t="b">
        <v>0</v>
      </c>
      <c r="O119" s="23" t="b">
        <f t="shared" si="6"/>
        <v>0</v>
      </c>
      <c r="P119" s="23" t="b">
        <v>0</v>
      </c>
      <c r="Q119" s="23" t="b">
        <f t="shared" si="7"/>
        <v>0</v>
      </c>
      <c r="R119" s="23" t="b">
        <v>0</v>
      </c>
      <c r="S119" s="23" t="b">
        <f t="shared" si="8"/>
        <v>0</v>
      </c>
      <c r="T119" s="23" t="b">
        <v>0</v>
      </c>
      <c r="U119" s="23" t="b">
        <f t="shared" si="9"/>
        <v>0</v>
      </c>
      <c r="V119" s="23" t="b">
        <v>0</v>
      </c>
      <c r="W119" s="23" t="b">
        <f t="shared" si="10"/>
        <v>0</v>
      </c>
      <c r="X119" s="23" t="b">
        <v>0</v>
      </c>
      <c r="Y119" s="23" t="b">
        <f t="shared" si="11"/>
        <v>0</v>
      </c>
      <c r="Z119" s="23" t="b">
        <v>0</v>
      </c>
      <c r="AA119" s="23" t="b">
        <f t="shared" si="12"/>
        <v>0</v>
      </c>
      <c r="AB119" s="23" t="b">
        <v>0</v>
      </c>
      <c r="AC119" s="23" t="b">
        <f t="shared" si="13"/>
        <v>0</v>
      </c>
      <c r="AD119" s="23" t="b">
        <v>0</v>
      </c>
      <c r="BD119" s="23" t="s">
        <v>1695</v>
      </c>
      <c r="BE119" s="23" t="s">
        <v>2678</v>
      </c>
      <c r="BF119" s="23" t="b">
        <v>1</v>
      </c>
      <c r="BG119" s="23">
        <v>0.4425252</v>
      </c>
      <c r="BH119" s="23" t="b">
        <v>0</v>
      </c>
      <c r="BI119" s="23" t="b">
        <v>0</v>
      </c>
      <c r="BJ119" s="23" t="b">
        <v>0</v>
      </c>
      <c r="BK119" s="23" t="b">
        <v>0</v>
      </c>
      <c r="BL119" s="23" t="b">
        <v>0</v>
      </c>
      <c r="BM119" s="23" t="b">
        <v>0</v>
      </c>
      <c r="BN119" s="23" t="b">
        <v>0</v>
      </c>
      <c r="BO119" s="23" t="b">
        <v>0</v>
      </c>
      <c r="BP119" s="23" t="b">
        <v>0</v>
      </c>
      <c r="BQ119" s="23" t="b">
        <v>0</v>
      </c>
      <c r="BR119" s="23" t="b">
        <v>0</v>
      </c>
    </row>
    <row r="120" ht="15.75" customHeight="1">
      <c r="A120" s="23" t="s">
        <v>1380</v>
      </c>
      <c r="B120" s="23" t="s">
        <v>2654</v>
      </c>
      <c r="C120" s="23" t="b">
        <v>0</v>
      </c>
      <c r="D120" s="23">
        <v>0.9954147</v>
      </c>
      <c r="E120" s="23" t="b">
        <f t="shared" si="1"/>
        <v>1</v>
      </c>
      <c r="F120" s="23" t="b">
        <v>0</v>
      </c>
      <c r="G120" s="23" t="b">
        <f t="shared" si="2"/>
        <v>1</v>
      </c>
      <c r="H120" s="23" t="b">
        <v>0</v>
      </c>
      <c r="I120" s="23" t="b">
        <f t="shared" si="3"/>
        <v>1</v>
      </c>
      <c r="J120" s="23" t="b">
        <v>0</v>
      </c>
      <c r="K120" s="23" t="b">
        <f t="shared" si="4"/>
        <v>1</v>
      </c>
      <c r="L120" s="23" t="b">
        <v>0</v>
      </c>
      <c r="M120" s="23" t="b">
        <f t="shared" si="5"/>
        <v>1</v>
      </c>
      <c r="N120" s="23" t="b">
        <v>0</v>
      </c>
      <c r="O120" s="23" t="b">
        <f t="shared" si="6"/>
        <v>1</v>
      </c>
      <c r="P120" s="23" t="b">
        <v>0</v>
      </c>
      <c r="Q120" s="23" t="b">
        <f t="shared" si="7"/>
        <v>1</v>
      </c>
      <c r="R120" s="23" t="b">
        <v>0</v>
      </c>
      <c r="S120" s="23" t="b">
        <f t="shared" si="8"/>
        <v>1</v>
      </c>
      <c r="T120" s="23" t="b">
        <v>0</v>
      </c>
      <c r="U120" s="23" t="b">
        <f t="shared" si="9"/>
        <v>1</v>
      </c>
      <c r="V120" s="23" t="b">
        <v>0</v>
      </c>
      <c r="W120" s="23" t="b">
        <f t="shared" si="10"/>
        <v>1</v>
      </c>
      <c r="X120" s="23" t="b">
        <v>0</v>
      </c>
      <c r="Y120" s="23" t="b">
        <f t="shared" si="11"/>
        <v>1</v>
      </c>
      <c r="Z120" s="23" t="b">
        <v>0</v>
      </c>
      <c r="AA120" s="23" t="b">
        <f t="shared" si="12"/>
        <v>1</v>
      </c>
      <c r="AB120" s="23" t="b">
        <v>0</v>
      </c>
      <c r="AC120" s="23" t="b">
        <f t="shared" si="13"/>
        <v>1</v>
      </c>
      <c r="AD120" s="23" t="b">
        <v>0</v>
      </c>
      <c r="BD120" s="23" t="s">
        <v>1711</v>
      </c>
      <c r="BE120" s="23" t="s">
        <v>2680</v>
      </c>
      <c r="BF120" s="23" t="b">
        <v>1</v>
      </c>
      <c r="BG120" s="23">
        <v>0.11555743</v>
      </c>
      <c r="BH120" s="23" t="b">
        <v>0</v>
      </c>
      <c r="BI120" s="23" t="b">
        <v>0</v>
      </c>
      <c r="BJ120" s="23" t="b">
        <v>0</v>
      </c>
      <c r="BK120" s="23" t="b">
        <v>0</v>
      </c>
      <c r="BL120" s="23" t="b">
        <v>0</v>
      </c>
      <c r="BM120" s="23" t="b">
        <v>0</v>
      </c>
      <c r="BN120" s="23" t="b">
        <v>0</v>
      </c>
      <c r="BO120" s="23" t="b">
        <v>0</v>
      </c>
      <c r="BP120" s="23" t="b">
        <v>0</v>
      </c>
      <c r="BQ120" s="23" t="b">
        <v>0</v>
      </c>
      <c r="BR120" s="23" t="b">
        <v>0</v>
      </c>
    </row>
    <row r="121" ht="15.75" customHeight="1">
      <c r="A121" s="23" t="s">
        <v>1397</v>
      </c>
      <c r="B121" s="23" t="s">
        <v>2542</v>
      </c>
      <c r="C121" s="23" t="b">
        <v>1</v>
      </c>
      <c r="D121" s="23">
        <v>0.023667425</v>
      </c>
      <c r="E121" s="23" t="b">
        <f t="shared" si="1"/>
        <v>0</v>
      </c>
      <c r="F121" s="23" t="b">
        <v>0</v>
      </c>
      <c r="G121" s="23" t="b">
        <f t="shared" si="2"/>
        <v>0</v>
      </c>
      <c r="H121" s="23" t="b">
        <v>0</v>
      </c>
      <c r="I121" s="23" t="b">
        <f t="shared" si="3"/>
        <v>0</v>
      </c>
      <c r="J121" s="23" t="b">
        <v>0</v>
      </c>
      <c r="K121" s="23" t="b">
        <f t="shared" si="4"/>
        <v>0</v>
      </c>
      <c r="L121" s="23" t="b">
        <v>0</v>
      </c>
      <c r="M121" s="23" t="b">
        <f t="shared" si="5"/>
        <v>0</v>
      </c>
      <c r="N121" s="23" t="b">
        <v>0</v>
      </c>
      <c r="O121" s="23" t="b">
        <f t="shared" si="6"/>
        <v>0</v>
      </c>
      <c r="P121" s="23" t="b">
        <v>0</v>
      </c>
      <c r="Q121" s="23" t="b">
        <f t="shared" si="7"/>
        <v>0</v>
      </c>
      <c r="R121" s="23" t="b">
        <v>0</v>
      </c>
      <c r="S121" s="23" t="b">
        <f t="shared" si="8"/>
        <v>0</v>
      </c>
      <c r="T121" s="23" t="b">
        <v>0</v>
      </c>
      <c r="U121" s="23" t="b">
        <f t="shared" si="9"/>
        <v>0</v>
      </c>
      <c r="V121" s="23" t="b">
        <v>0</v>
      </c>
      <c r="W121" s="23" t="b">
        <f t="shared" si="10"/>
        <v>0</v>
      </c>
      <c r="X121" s="23" t="b">
        <v>0</v>
      </c>
      <c r="Y121" s="23" t="b">
        <f t="shared" si="11"/>
        <v>0</v>
      </c>
      <c r="Z121" s="23" t="b">
        <v>0</v>
      </c>
      <c r="AA121" s="23" t="b">
        <f t="shared" si="12"/>
        <v>0</v>
      </c>
      <c r="AB121" s="23" t="b">
        <v>0</v>
      </c>
      <c r="AC121" s="23" t="b">
        <f t="shared" si="13"/>
        <v>0</v>
      </c>
      <c r="AD121" s="23" t="b">
        <v>0</v>
      </c>
      <c r="BD121" s="23" t="s">
        <v>1727</v>
      </c>
      <c r="BE121" s="23" t="s">
        <v>2682</v>
      </c>
      <c r="BF121" s="23" t="b">
        <v>1</v>
      </c>
      <c r="BG121" s="23">
        <v>0.03883308</v>
      </c>
      <c r="BH121" s="23" t="b">
        <v>0</v>
      </c>
      <c r="BI121" s="23" t="b">
        <v>0</v>
      </c>
      <c r="BJ121" s="23" t="b">
        <v>0</v>
      </c>
      <c r="BK121" s="23" t="b">
        <v>0</v>
      </c>
      <c r="BL121" s="23" t="b">
        <v>0</v>
      </c>
      <c r="BM121" s="23" t="b">
        <v>0</v>
      </c>
      <c r="BN121" s="23" t="b">
        <v>0</v>
      </c>
      <c r="BO121" s="23" t="b">
        <v>0</v>
      </c>
      <c r="BP121" s="23" t="b">
        <v>0</v>
      </c>
      <c r="BQ121" s="23" t="b">
        <v>0</v>
      </c>
      <c r="BR121" s="23" t="b">
        <v>0</v>
      </c>
    </row>
    <row r="122" ht="15.75" customHeight="1">
      <c r="A122" s="23" t="s">
        <v>1405</v>
      </c>
      <c r="B122" s="23" t="s">
        <v>2544</v>
      </c>
      <c r="C122" s="23" t="b">
        <v>1</v>
      </c>
      <c r="D122" s="23">
        <v>0.9663168</v>
      </c>
      <c r="E122" s="23" t="b">
        <f t="shared" si="1"/>
        <v>1</v>
      </c>
      <c r="F122" s="23" t="b">
        <v>1</v>
      </c>
      <c r="G122" s="23" t="b">
        <f t="shared" si="2"/>
        <v>1</v>
      </c>
      <c r="H122" s="23" t="b">
        <v>1</v>
      </c>
      <c r="I122" s="23" t="b">
        <f t="shared" si="3"/>
        <v>1</v>
      </c>
      <c r="J122" s="23" t="b">
        <v>1</v>
      </c>
      <c r="K122" s="23" t="b">
        <f t="shared" si="4"/>
        <v>1</v>
      </c>
      <c r="L122" s="23" t="b">
        <v>1</v>
      </c>
      <c r="M122" s="23" t="b">
        <f t="shared" si="5"/>
        <v>1</v>
      </c>
      <c r="N122" s="23" t="b">
        <v>1</v>
      </c>
      <c r="O122" s="23" t="b">
        <f t="shared" si="6"/>
        <v>1</v>
      </c>
      <c r="P122" s="23" t="b">
        <v>1</v>
      </c>
      <c r="Q122" s="23" t="b">
        <f t="shared" si="7"/>
        <v>1</v>
      </c>
      <c r="R122" s="23" t="b">
        <v>1</v>
      </c>
      <c r="S122" s="23" t="b">
        <f t="shared" si="8"/>
        <v>1</v>
      </c>
      <c r="T122" s="23" t="b">
        <v>1</v>
      </c>
      <c r="U122" s="23" t="b">
        <f t="shared" si="9"/>
        <v>1</v>
      </c>
      <c r="V122" s="23" t="b">
        <v>1</v>
      </c>
      <c r="W122" s="23" t="b">
        <f t="shared" si="10"/>
        <v>1</v>
      </c>
      <c r="X122" s="23" t="b">
        <v>1</v>
      </c>
      <c r="Y122" s="23" t="b">
        <f t="shared" si="11"/>
        <v>1</v>
      </c>
      <c r="Z122" s="23" t="b">
        <v>1</v>
      </c>
      <c r="AA122" s="23" t="b">
        <f t="shared" si="12"/>
        <v>1</v>
      </c>
      <c r="AB122" s="23" t="b">
        <v>1</v>
      </c>
      <c r="AC122" s="23" t="b">
        <f t="shared" si="13"/>
        <v>1</v>
      </c>
      <c r="AD122" s="23" t="b">
        <v>0</v>
      </c>
      <c r="BD122" s="23" t="s">
        <v>1759</v>
      </c>
      <c r="BE122" s="23" t="s">
        <v>2684</v>
      </c>
      <c r="BF122" s="23" t="b">
        <v>1</v>
      </c>
      <c r="BG122" s="23">
        <v>0.87671304</v>
      </c>
      <c r="BH122" s="23" t="b">
        <v>0</v>
      </c>
      <c r="BI122" s="23" t="b">
        <v>0</v>
      </c>
      <c r="BJ122" s="23" t="b">
        <v>1</v>
      </c>
      <c r="BK122" s="23" t="b">
        <v>1</v>
      </c>
      <c r="BL122" s="23" t="b">
        <v>1</v>
      </c>
      <c r="BM122" s="23" t="b">
        <v>1</v>
      </c>
      <c r="BN122" s="23" t="b">
        <v>1</v>
      </c>
      <c r="BO122" s="23" t="b">
        <v>1</v>
      </c>
      <c r="BP122" s="23" t="b">
        <v>1</v>
      </c>
      <c r="BQ122" s="23" t="b">
        <v>1</v>
      </c>
      <c r="BR122" s="23" t="b">
        <v>1</v>
      </c>
    </row>
    <row r="123" ht="15.75" customHeight="1">
      <c r="A123" s="23" t="s">
        <v>1411</v>
      </c>
      <c r="B123" s="23" t="s">
        <v>2655</v>
      </c>
      <c r="C123" s="23" t="b">
        <v>1</v>
      </c>
      <c r="D123" s="23">
        <v>0.020874262</v>
      </c>
      <c r="E123" s="23" t="b">
        <f t="shared" si="1"/>
        <v>0</v>
      </c>
      <c r="F123" s="23" t="b">
        <v>0</v>
      </c>
      <c r="G123" s="23" t="b">
        <f t="shared" si="2"/>
        <v>0</v>
      </c>
      <c r="H123" s="23" t="b">
        <v>0</v>
      </c>
      <c r="I123" s="23" t="b">
        <f t="shared" si="3"/>
        <v>0</v>
      </c>
      <c r="J123" s="23" t="b">
        <v>0</v>
      </c>
      <c r="K123" s="23" t="b">
        <f t="shared" si="4"/>
        <v>0</v>
      </c>
      <c r="L123" s="23" t="b">
        <v>0</v>
      </c>
      <c r="M123" s="23" t="b">
        <f t="shared" si="5"/>
        <v>0</v>
      </c>
      <c r="N123" s="23" t="b">
        <v>0</v>
      </c>
      <c r="O123" s="23" t="b">
        <f t="shared" si="6"/>
        <v>0</v>
      </c>
      <c r="P123" s="23" t="b">
        <v>0</v>
      </c>
      <c r="Q123" s="23" t="b">
        <f t="shared" si="7"/>
        <v>0</v>
      </c>
      <c r="R123" s="23" t="b">
        <v>0</v>
      </c>
      <c r="S123" s="23" t="b">
        <f t="shared" si="8"/>
        <v>0</v>
      </c>
      <c r="T123" s="23" t="b">
        <v>0</v>
      </c>
      <c r="U123" s="23" t="b">
        <f t="shared" si="9"/>
        <v>0</v>
      </c>
      <c r="V123" s="23" t="b">
        <v>0</v>
      </c>
      <c r="W123" s="23" t="b">
        <f t="shared" si="10"/>
        <v>0</v>
      </c>
      <c r="X123" s="23" t="b">
        <v>0</v>
      </c>
      <c r="Y123" s="23" t="b">
        <f t="shared" si="11"/>
        <v>0</v>
      </c>
      <c r="Z123" s="23" t="b">
        <v>0</v>
      </c>
      <c r="AA123" s="23" t="b">
        <f t="shared" si="12"/>
        <v>0</v>
      </c>
      <c r="AB123" s="23" t="b">
        <v>0</v>
      </c>
      <c r="AC123" s="23" t="b">
        <f t="shared" si="13"/>
        <v>0</v>
      </c>
      <c r="AD123" s="23" t="b">
        <v>0</v>
      </c>
      <c r="BD123" s="23" t="s">
        <v>1767</v>
      </c>
      <c r="BE123" s="23" t="s">
        <v>2685</v>
      </c>
      <c r="BF123" s="23" t="b">
        <v>1</v>
      </c>
      <c r="BG123" s="23">
        <v>0.76669586</v>
      </c>
      <c r="BH123" s="23" t="b">
        <v>0</v>
      </c>
      <c r="BI123" s="23" t="b">
        <v>0</v>
      </c>
      <c r="BJ123" s="23" t="b">
        <v>0</v>
      </c>
      <c r="BK123" s="23" t="b">
        <v>0</v>
      </c>
      <c r="BL123" s="23" t="b">
        <v>1</v>
      </c>
      <c r="BM123" s="23" t="b">
        <v>1</v>
      </c>
      <c r="BN123" s="23" t="b">
        <v>1</v>
      </c>
      <c r="BO123" s="23" t="b">
        <v>1</v>
      </c>
      <c r="BP123" s="23" t="b">
        <v>1</v>
      </c>
      <c r="BQ123" s="23" t="b">
        <v>1</v>
      </c>
      <c r="BR123" s="23" t="b">
        <v>1</v>
      </c>
    </row>
    <row r="124" ht="15.75" customHeight="1">
      <c r="A124" s="23" t="s">
        <v>1416</v>
      </c>
      <c r="B124" s="23" t="s">
        <v>2656</v>
      </c>
      <c r="C124" s="23" t="b">
        <v>1</v>
      </c>
      <c r="D124" s="23">
        <v>0.97643507</v>
      </c>
      <c r="E124" s="23" t="b">
        <f t="shared" si="1"/>
        <v>1</v>
      </c>
      <c r="F124" s="23" t="b">
        <v>1</v>
      </c>
      <c r="G124" s="23" t="b">
        <f t="shared" si="2"/>
        <v>1</v>
      </c>
      <c r="H124" s="23" t="b">
        <v>1</v>
      </c>
      <c r="I124" s="23" t="b">
        <f t="shared" si="3"/>
        <v>1</v>
      </c>
      <c r="J124" s="23" t="b">
        <v>1</v>
      </c>
      <c r="K124" s="23" t="b">
        <f t="shared" si="4"/>
        <v>1</v>
      </c>
      <c r="L124" s="23" t="b">
        <v>1</v>
      </c>
      <c r="M124" s="23" t="b">
        <f t="shared" si="5"/>
        <v>1</v>
      </c>
      <c r="N124" s="23" t="b">
        <v>1</v>
      </c>
      <c r="O124" s="23" t="b">
        <f t="shared" si="6"/>
        <v>1</v>
      </c>
      <c r="P124" s="23" t="b">
        <v>1</v>
      </c>
      <c r="Q124" s="23" t="b">
        <f t="shared" si="7"/>
        <v>1</v>
      </c>
      <c r="R124" s="23" t="b">
        <v>1</v>
      </c>
      <c r="S124" s="23" t="b">
        <f t="shared" si="8"/>
        <v>1</v>
      </c>
      <c r="T124" s="23" t="b">
        <v>1</v>
      </c>
      <c r="U124" s="23" t="b">
        <f t="shared" si="9"/>
        <v>1</v>
      </c>
      <c r="V124" s="23" t="b">
        <v>1</v>
      </c>
      <c r="W124" s="23" t="b">
        <f t="shared" si="10"/>
        <v>1</v>
      </c>
      <c r="X124" s="23" t="b">
        <v>1</v>
      </c>
      <c r="Y124" s="23" t="b">
        <f t="shared" si="11"/>
        <v>1</v>
      </c>
      <c r="Z124" s="23" t="b">
        <v>1</v>
      </c>
      <c r="AA124" s="23" t="b">
        <f t="shared" si="12"/>
        <v>1</v>
      </c>
      <c r="AB124" s="23" t="b">
        <v>1</v>
      </c>
      <c r="AC124" s="23" t="b">
        <f t="shared" si="13"/>
        <v>1</v>
      </c>
      <c r="AD124" s="23" t="b">
        <v>0</v>
      </c>
      <c r="BD124" s="23" t="s">
        <v>1808</v>
      </c>
      <c r="BE124" s="23" t="s">
        <v>2554</v>
      </c>
      <c r="BF124" s="23" t="b">
        <v>1</v>
      </c>
      <c r="BG124" s="23">
        <v>0.12803456</v>
      </c>
      <c r="BH124" s="23" t="b">
        <v>0</v>
      </c>
      <c r="BI124" s="23" t="b">
        <v>0</v>
      </c>
      <c r="BJ124" s="23" t="b">
        <v>0</v>
      </c>
      <c r="BK124" s="23" t="b">
        <v>0</v>
      </c>
      <c r="BL124" s="23" t="b">
        <v>0</v>
      </c>
      <c r="BM124" s="23" t="b">
        <v>0</v>
      </c>
      <c r="BN124" s="23" t="b">
        <v>0</v>
      </c>
      <c r="BO124" s="23" t="b">
        <v>0</v>
      </c>
      <c r="BP124" s="23" t="b">
        <v>0</v>
      </c>
      <c r="BQ124" s="23" t="b">
        <v>0</v>
      </c>
      <c r="BR124" s="23" t="b">
        <v>0</v>
      </c>
    </row>
    <row r="125" ht="15.75" customHeight="1">
      <c r="A125" s="23" t="s">
        <v>1421</v>
      </c>
      <c r="B125" s="23" t="s">
        <v>2657</v>
      </c>
      <c r="C125" s="23" t="b">
        <v>1</v>
      </c>
      <c r="D125" s="23">
        <v>0.8862162</v>
      </c>
      <c r="E125" s="23" t="b">
        <f t="shared" si="1"/>
        <v>1</v>
      </c>
      <c r="F125" s="23" t="b">
        <v>1</v>
      </c>
      <c r="G125" s="23" t="b">
        <f t="shared" si="2"/>
        <v>1</v>
      </c>
      <c r="H125" s="23" t="b">
        <v>1</v>
      </c>
      <c r="I125" s="23" t="b">
        <f t="shared" si="3"/>
        <v>1</v>
      </c>
      <c r="J125" s="23" t="b">
        <v>1</v>
      </c>
      <c r="K125" s="23" t="b">
        <f t="shared" si="4"/>
        <v>1</v>
      </c>
      <c r="L125" s="23" t="b">
        <v>1</v>
      </c>
      <c r="M125" s="23" t="b">
        <f t="shared" si="5"/>
        <v>1</v>
      </c>
      <c r="N125" s="23" t="b">
        <v>1</v>
      </c>
      <c r="O125" s="23" t="b">
        <f t="shared" si="6"/>
        <v>1</v>
      </c>
      <c r="P125" s="23" t="b">
        <v>1</v>
      </c>
      <c r="Q125" s="23" t="b">
        <f t="shared" si="7"/>
        <v>1</v>
      </c>
      <c r="R125" s="23" t="b">
        <v>1</v>
      </c>
      <c r="S125" s="23" t="b">
        <f t="shared" si="8"/>
        <v>1</v>
      </c>
      <c r="T125" s="23" t="b">
        <v>1</v>
      </c>
      <c r="U125" s="23" t="b">
        <f t="shared" si="9"/>
        <v>1</v>
      </c>
      <c r="V125" s="23" t="b">
        <v>1</v>
      </c>
      <c r="W125" s="23" t="b">
        <f t="shared" si="10"/>
        <v>1</v>
      </c>
      <c r="X125" s="23" t="b">
        <v>1</v>
      </c>
      <c r="Y125" s="23" t="b">
        <f t="shared" si="11"/>
        <v>1</v>
      </c>
      <c r="Z125" s="23" t="b">
        <v>1</v>
      </c>
      <c r="AA125" s="23" t="b">
        <f t="shared" si="12"/>
        <v>0</v>
      </c>
      <c r="AB125" s="23" t="b">
        <v>0</v>
      </c>
      <c r="AC125" s="23" t="b">
        <f t="shared" si="13"/>
        <v>0</v>
      </c>
      <c r="AD125" s="23" t="b">
        <v>0</v>
      </c>
      <c r="BD125" s="23" t="s">
        <v>1821</v>
      </c>
      <c r="BE125" s="23" t="s">
        <v>2687</v>
      </c>
      <c r="BF125" s="23" t="b">
        <v>1</v>
      </c>
      <c r="BG125" s="23">
        <v>0.0097334385</v>
      </c>
      <c r="BH125" s="23" t="b">
        <v>0</v>
      </c>
      <c r="BI125" s="23" t="b">
        <v>0</v>
      </c>
      <c r="BJ125" s="23" t="b">
        <v>0</v>
      </c>
      <c r="BK125" s="23" t="b">
        <v>0</v>
      </c>
      <c r="BL125" s="23" t="b">
        <v>0</v>
      </c>
      <c r="BM125" s="23" t="b">
        <v>0</v>
      </c>
      <c r="BN125" s="23" t="b">
        <v>0</v>
      </c>
      <c r="BO125" s="23" t="b">
        <v>0</v>
      </c>
      <c r="BP125" s="23" t="b">
        <v>0</v>
      </c>
      <c r="BQ125" s="23" t="b">
        <v>0</v>
      </c>
      <c r="BR125" s="23" t="b">
        <v>0</v>
      </c>
    </row>
    <row r="126" ht="15.75" customHeight="1">
      <c r="A126" s="23" t="s">
        <v>1426</v>
      </c>
      <c r="B126" s="23" t="s">
        <v>2546</v>
      </c>
      <c r="C126" s="23" t="b">
        <v>1</v>
      </c>
      <c r="D126" s="23">
        <v>0.9590932</v>
      </c>
      <c r="E126" s="23" t="b">
        <f t="shared" si="1"/>
        <v>1</v>
      </c>
      <c r="F126" s="23" t="b">
        <v>1</v>
      </c>
      <c r="G126" s="23" t="b">
        <f t="shared" si="2"/>
        <v>1</v>
      </c>
      <c r="H126" s="23" t="b">
        <v>1</v>
      </c>
      <c r="I126" s="23" t="b">
        <f t="shared" si="3"/>
        <v>1</v>
      </c>
      <c r="J126" s="23" t="b">
        <v>1</v>
      </c>
      <c r="K126" s="23" t="b">
        <f t="shared" si="4"/>
        <v>1</v>
      </c>
      <c r="L126" s="23" t="b">
        <v>1</v>
      </c>
      <c r="M126" s="23" t="b">
        <f t="shared" si="5"/>
        <v>1</v>
      </c>
      <c r="N126" s="23" t="b">
        <v>1</v>
      </c>
      <c r="O126" s="23" t="b">
        <f t="shared" si="6"/>
        <v>1</v>
      </c>
      <c r="P126" s="23" t="b">
        <v>1</v>
      </c>
      <c r="Q126" s="23" t="b">
        <f t="shared" si="7"/>
        <v>1</v>
      </c>
      <c r="R126" s="23" t="b">
        <v>1</v>
      </c>
      <c r="S126" s="23" t="b">
        <f t="shared" si="8"/>
        <v>1</v>
      </c>
      <c r="T126" s="23" t="b">
        <v>1</v>
      </c>
      <c r="U126" s="23" t="b">
        <f t="shared" si="9"/>
        <v>1</v>
      </c>
      <c r="V126" s="23" t="b">
        <v>1</v>
      </c>
      <c r="W126" s="23" t="b">
        <f t="shared" si="10"/>
        <v>1</v>
      </c>
      <c r="X126" s="23" t="b">
        <v>1</v>
      </c>
      <c r="Y126" s="23" t="b">
        <f t="shared" si="11"/>
        <v>1</v>
      </c>
      <c r="Z126" s="23" t="b">
        <v>1</v>
      </c>
      <c r="AA126" s="23" t="b">
        <f t="shared" si="12"/>
        <v>1</v>
      </c>
      <c r="AB126" s="23" t="b">
        <v>1</v>
      </c>
      <c r="AC126" s="23" t="b">
        <f t="shared" si="13"/>
        <v>1</v>
      </c>
      <c r="AD126" s="23" t="b">
        <v>0</v>
      </c>
      <c r="BD126" s="23" t="s">
        <v>1837</v>
      </c>
      <c r="BE126" s="23" t="s">
        <v>2688</v>
      </c>
      <c r="BF126" s="23" t="b">
        <v>1</v>
      </c>
      <c r="BG126" s="23">
        <v>0.9810456</v>
      </c>
      <c r="BH126" s="23" t="b">
        <v>1</v>
      </c>
      <c r="BI126" s="23" t="b">
        <v>1</v>
      </c>
      <c r="BJ126" s="23" t="b">
        <v>1</v>
      </c>
      <c r="BK126" s="23" t="b">
        <v>1</v>
      </c>
      <c r="BL126" s="23" t="b">
        <v>1</v>
      </c>
      <c r="BM126" s="23" t="b">
        <v>1</v>
      </c>
      <c r="BN126" s="23" t="b">
        <v>1</v>
      </c>
      <c r="BO126" s="23" t="b">
        <v>1</v>
      </c>
      <c r="BP126" s="23" t="b">
        <v>1</v>
      </c>
      <c r="BQ126" s="23" t="b">
        <v>1</v>
      </c>
      <c r="BR126" s="23" t="b">
        <v>1</v>
      </c>
    </row>
    <row r="127" ht="15.75" customHeight="1">
      <c r="A127" s="23" t="s">
        <v>1431</v>
      </c>
      <c r="B127" s="23" t="s">
        <v>2658</v>
      </c>
      <c r="C127" s="23" t="b">
        <v>1</v>
      </c>
      <c r="D127" s="23">
        <v>0.9744507</v>
      </c>
      <c r="E127" s="23" t="b">
        <f t="shared" si="1"/>
        <v>1</v>
      </c>
      <c r="F127" s="23" t="b">
        <v>1</v>
      </c>
      <c r="G127" s="23" t="b">
        <f t="shared" si="2"/>
        <v>1</v>
      </c>
      <c r="H127" s="23" t="b">
        <v>1</v>
      </c>
      <c r="I127" s="23" t="b">
        <f t="shared" si="3"/>
        <v>1</v>
      </c>
      <c r="J127" s="23" t="b">
        <v>1</v>
      </c>
      <c r="K127" s="23" t="b">
        <f t="shared" si="4"/>
        <v>1</v>
      </c>
      <c r="L127" s="23" t="b">
        <v>1</v>
      </c>
      <c r="M127" s="23" t="b">
        <f t="shared" si="5"/>
        <v>1</v>
      </c>
      <c r="N127" s="23" t="b">
        <v>1</v>
      </c>
      <c r="O127" s="23" t="b">
        <f t="shared" si="6"/>
        <v>1</v>
      </c>
      <c r="P127" s="23" t="b">
        <v>1</v>
      </c>
      <c r="Q127" s="23" t="b">
        <f t="shared" si="7"/>
        <v>1</v>
      </c>
      <c r="R127" s="23" t="b">
        <v>1</v>
      </c>
      <c r="S127" s="23" t="b">
        <f t="shared" si="8"/>
        <v>1</v>
      </c>
      <c r="T127" s="23" t="b">
        <v>1</v>
      </c>
      <c r="U127" s="23" t="b">
        <f t="shared" si="9"/>
        <v>1</v>
      </c>
      <c r="V127" s="23" t="b">
        <v>1</v>
      </c>
      <c r="W127" s="23" t="b">
        <f t="shared" si="10"/>
        <v>1</v>
      </c>
      <c r="X127" s="23" t="b">
        <v>1</v>
      </c>
      <c r="Y127" s="23" t="b">
        <f t="shared" si="11"/>
        <v>1</v>
      </c>
      <c r="Z127" s="23" t="b">
        <v>1</v>
      </c>
      <c r="AA127" s="23" t="b">
        <f t="shared" si="12"/>
        <v>1</v>
      </c>
      <c r="AB127" s="23" t="b">
        <v>1</v>
      </c>
      <c r="AC127" s="23" t="b">
        <f t="shared" si="13"/>
        <v>1</v>
      </c>
      <c r="AD127" s="23" t="b">
        <v>0</v>
      </c>
      <c r="BD127" s="23" t="s">
        <v>1845</v>
      </c>
      <c r="BE127" s="23" t="s">
        <v>2689</v>
      </c>
      <c r="BF127" s="23" t="b">
        <v>1</v>
      </c>
      <c r="BG127" s="23">
        <v>0.90433407</v>
      </c>
      <c r="BH127" s="23" t="b">
        <v>0</v>
      </c>
      <c r="BI127" s="23" t="b">
        <v>1</v>
      </c>
      <c r="BJ127" s="23" t="b">
        <v>1</v>
      </c>
      <c r="BK127" s="23" t="b">
        <v>1</v>
      </c>
      <c r="BL127" s="23" t="b">
        <v>1</v>
      </c>
      <c r="BM127" s="23" t="b">
        <v>1</v>
      </c>
      <c r="BN127" s="23" t="b">
        <v>1</v>
      </c>
      <c r="BO127" s="23" t="b">
        <v>1</v>
      </c>
      <c r="BP127" s="23" t="b">
        <v>1</v>
      </c>
      <c r="BQ127" s="23" t="b">
        <v>1</v>
      </c>
      <c r="BR127" s="23" t="b">
        <v>1</v>
      </c>
    </row>
    <row r="128" ht="15.75" customHeight="1">
      <c r="A128" s="23" t="s">
        <v>1436</v>
      </c>
      <c r="B128" s="23" t="s">
        <v>2548</v>
      </c>
      <c r="C128" s="23" t="b">
        <v>1</v>
      </c>
      <c r="D128" s="23">
        <v>0.009611279</v>
      </c>
      <c r="E128" s="23" t="b">
        <f t="shared" si="1"/>
        <v>0</v>
      </c>
      <c r="F128" s="23" t="b">
        <v>0</v>
      </c>
      <c r="G128" s="23" t="b">
        <f t="shared" si="2"/>
        <v>0</v>
      </c>
      <c r="H128" s="23" t="b">
        <v>0</v>
      </c>
      <c r="I128" s="23" t="b">
        <f t="shared" si="3"/>
        <v>0</v>
      </c>
      <c r="J128" s="23" t="b">
        <v>0</v>
      </c>
      <c r="K128" s="23" t="b">
        <f t="shared" si="4"/>
        <v>0</v>
      </c>
      <c r="L128" s="23" t="b">
        <v>0</v>
      </c>
      <c r="M128" s="23" t="b">
        <f t="shared" si="5"/>
        <v>0</v>
      </c>
      <c r="N128" s="23" t="b">
        <v>0</v>
      </c>
      <c r="O128" s="23" t="b">
        <f t="shared" si="6"/>
        <v>0</v>
      </c>
      <c r="P128" s="23" t="b">
        <v>0</v>
      </c>
      <c r="Q128" s="23" t="b">
        <f t="shared" si="7"/>
        <v>0</v>
      </c>
      <c r="R128" s="23" t="b">
        <v>0</v>
      </c>
      <c r="S128" s="23" t="b">
        <f t="shared" si="8"/>
        <v>0</v>
      </c>
      <c r="T128" s="23" t="b">
        <v>0</v>
      </c>
      <c r="U128" s="23" t="b">
        <f t="shared" si="9"/>
        <v>0</v>
      </c>
      <c r="V128" s="23" t="b">
        <v>0</v>
      </c>
      <c r="W128" s="23" t="b">
        <f t="shared" si="10"/>
        <v>0</v>
      </c>
      <c r="X128" s="23" t="b">
        <v>0</v>
      </c>
      <c r="Y128" s="23" t="b">
        <f t="shared" si="11"/>
        <v>0</v>
      </c>
      <c r="Z128" s="23" t="b">
        <v>0</v>
      </c>
      <c r="AA128" s="23" t="b">
        <f t="shared" si="12"/>
        <v>0</v>
      </c>
      <c r="AB128" s="23" t="b">
        <v>0</v>
      </c>
      <c r="AC128" s="23" t="b">
        <f t="shared" si="13"/>
        <v>0</v>
      </c>
      <c r="AD128" s="23" t="b">
        <v>0</v>
      </c>
      <c r="BD128" s="23" t="s">
        <v>1860</v>
      </c>
      <c r="BE128" s="23" t="s">
        <v>2556</v>
      </c>
      <c r="BF128" s="23" t="b">
        <v>1</v>
      </c>
      <c r="BG128" s="23">
        <v>0.041232765</v>
      </c>
      <c r="BH128" s="23" t="b">
        <v>0</v>
      </c>
      <c r="BI128" s="23" t="b">
        <v>0</v>
      </c>
      <c r="BJ128" s="23" t="b">
        <v>0</v>
      </c>
      <c r="BK128" s="23" t="b">
        <v>0</v>
      </c>
      <c r="BL128" s="23" t="b">
        <v>0</v>
      </c>
      <c r="BM128" s="23" t="b">
        <v>0</v>
      </c>
      <c r="BN128" s="23" t="b">
        <v>0</v>
      </c>
      <c r="BO128" s="23" t="b">
        <v>0</v>
      </c>
      <c r="BP128" s="23" t="b">
        <v>0</v>
      </c>
      <c r="BQ128" s="23" t="b">
        <v>0</v>
      </c>
      <c r="BR128" s="23" t="b">
        <v>0</v>
      </c>
    </row>
    <row r="129" ht="15.75" customHeight="1">
      <c r="A129" s="23" t="s">
        <v>1441</v>
      </c>
      <c r="B129" s="23" t="s">
        <v>2659</v>
      </c>
      <c r="C129" s="23" t="b">
        <v>1</v>
      </c>
      <c r="D129" s="23">
        <v>0.9170973</v>
      </c>
      <c r="E129" s="23" t="b">
        <f t="shared" si="1"/>
        <v>1</v>
      </c>
      <c r="F129" s="23" t="b">
        <v>1</v>
      </c>
      <c r="G129" s="23" t="b">
        <f t="shared" si="2"/>
        <v>1</v>
      </c>
      <c r="H129" s="23" t="b">
        <v>1</v>
      </c>
      <c r="I129" s="23" t="b">
        <f t="shared" si="3"/>
        <v>1</v>
      </c>
      <c r="J129" s="23" t="b">
        <v>1</v>
      </c>
      <c r="K129" s="23" t="b">
        <f t="shared" si="4"/>
        <v>1</v>
      </c>
      <c r="L129" s="23" t="b">
        <v>1</v>
      </c>
      <c r="M129" s="23" t="b">
        <f t="shared" si="5"/>
        <v>1</v>
      </c>
      <c r="N129" s="23" t="b">
        <v>1</v>
      </c>
      <c r="O129" s="23" t="b">
        <f t="shared" si="6"/>
        <v>1</v>
      </c>
      <c r="P129" s="23" t="b">
        <v>1</v>
      </c>
      <c r="Q129" s="23" t="b">
        <f t="shared" si="7"/>
        <v>1</v>
      </c>
      <c r="R129" s="23" t="b">
        <v>1</v>
      </c>
      <c r="S129" s="23" t="b">
        <f t="shared" si="8"/>
        <v>1</v>
      </c>
      <c r="T129" s="23" t="b">
        <v>1</v>
      </c>
      <c r="U129" s="23" t="b">
        <f t="shared" si="9"/>
        <v>1</v>
      </c>
      <c r="V129" s="23" t="b">
        <v>1</v>
      </c>
      <c r="W129" s="23" t="b">
        <f t="shared" si="10"/>
        <v>1</v>
      </c>
      <c r="X129" s="23" t="b">
        <v>1</v>
      </c>
      <c r="Y129" s="23" t="b">
        <f t="shared" si="11"/>
        <v>1</v>
      </c>
      <c r="Z129" s="23" t="b">
        <v>1</v>
      </c>
      <c r="AA129" s="23" t="b">
        <f t="shared" si="12"/>
        <v>1</v>
      </c>
      <c r="AB129" s="23" t="b">
        <v>1</v>
      </c>
      <c r="AC129" s="23" t="b">
        <f t="shared" si="13"/>
        <v>0</v>
      </c>
      <c r="AD129" s="23" t="b">
        <v>0</v>
      </c>
      <c r="BD129" s="23" t="s">
        <v>1876</v>
      </c>
      <c r="BE129" s="23" t="s">
        <v>2691</v>
      </c>
      <c r="BF129" s="23" t="b">
        <v>1</v>
      </c>
      <c r="BG129" s="23">
        <v>0.9877813</v>
      </c>
      <c r="BH129" s="23" t="b">
        <v>1</v>
      </c>
      <c r="BI129" s="23" t="b">
        <v>1</v>
      </c>
      <c r="BJ129" s="23" t="b">
        <v>1</v>
      </c>
      <c r="BK129" s="23" t="b">
        <v>1</v>
      </c>
      <c r="BL129" s="23" t="b">
        <v>1</v>
      </c>
      <c r="BM129" s="23" t="b">
        <v>1</v>
      </c>
      <c r="BN129" s="23" t="b">
        <v>1</v>
      </c>
      <c r="BO129" s="23" t="b">
        <v>1</v>
      </c>
      <c r="BP129" s="23" t="b">
        <v>1</v>
      </c>
      <c r="BQ129" s="23" t="b">
        <v>1</v>
      </c>
      <c r="BR129" s="23" t="b">
        <v>1</v>
      </c>
    </row>
    <row r="130" ht="15.75" customHeight="1">
      <c r="A130" s="23" t="s">
        <v>1446</v>
      </c>
      <c r="B130" s="23" t="s">
        <v>2550</v>
      </c>
      <c r="C130" s="23" t="b">
        <v>1</v>
      </c>
      <c r="D130" s="23">
        <v>0.29243028</v>
      </c>
      <c r="E130" s="23" t="b">
        <f t="shared" si="1"/>
        <v>0</v>
      </c>
      <c r="F130" s="23" t="b">
        <v>0</v>
      </c>
      <c r="G130" s="23" t="b">
        <f t="shared" si="2"/>
        <v>0</v>
      </c>
      <c r="H130" s="23" t="b">
        <v>0</v>
      </c>
      <c r="I130" s="23" t="b">
        <f t="shared" si="3"/>
        <v>0</v>
      </c>
      <c r="J130" s="23" t="b">
        <v>0</v>
      </c>
      <c r="K130" s="23" t="b">
        <f t="shared" si="4"/>
        <v>0</v>
      </c>
      <c r="L130" s="23" t="b">
        <v>0</v>
      </c>
      <c r="M130" s="23" t="b">
        <f t="shared" si="5"/>
        <v>0</v>
      </c>
      <c r="N130" s="23" t="b">
        <v>0</v>
      </c>
      <c r="O130" s="23" t="b">
        <f t="shared" si="6"/>
        <v>0</v>
      </c>
      <c r="P130" s="23" t="b">
        <v>0</v>
      </c>
      <c r="Q130" s="23" t="b">
        <f t="shared" si="7"/>
        <v>0</v>
      </c>
      <c r="R130" s="23" t="b">
        <v>0</v>
      </c>
      <c r="S130" s="23" t="b">
        <f t="shared" si="8"/>
        <v>0</v>
      </c>
      <c r="T130" s="23" t="b">
        <v>0</v>
      </c>
      <c r="U130" s="23" t="b">
        <f t="shared" si="9"/>
        <v>0</v>
      </c>
      <c r="V130" s="23" t="b">
        <v>0</v>
      </c>
      <c r="W130" s="23" t="b">
        <f t="shared" si="10"/>
        <v>0</v>
      </c>
      <c r="X130" s="23" t="b">
        <v>0</v>
      </c>
      <c r="Y130" s="23" t="b">
        <f t="shared" si="11"/>
        <v>0</v>
      </c>
      <c r="Z130" s="23" t="b">
        <v>0</v>
      </c>
      <c r="AA130" s="23" t="b">
        <f t="shared" si="12"/>
        <v>0</v>
      </c>
      <c r="AB130" s="23" t="b">
        <v>0</v>
      </c>
      <c r="AC130" s="23" t="b">
        <f t="shared" si="13"/>
        <v>0</v>
      </c>
      <c r="AD130" s="23" t="b">
        <v>0</v>
      </c>
      <c r="BD130" s="23" t="s">
        <v>1884</v>
      </c>
      <c r="BE130" s="23" t="s">
        <v>2692</v>
      </c>
      <c r="BF130" s="23" t="b">
        <v>1</v>
      </c>
      <c r="BG130" s="23">
        <v>0.83494586</v>
      </c>
      <c r="BH130" s="23" t="b">
        <v>0</v>
      </c>
      <c r="BI130" s="23" t="b">
        <v>0</v>
      </c>
      <c r="BJ130" s="23" t="b">
        <v>0</v>
      </c>
      <c r="BK130" s="23" t="b">
        <v>1</v>
      </c>
      <c r="BL130" s="23" t="b">
        <v>1</v>
      </c>
      <c r="BM130" s="23" t="b">
        <v>1</v>
      </c>
      <c r="BN130" s="23" t="b">
        <v>1</v>
      </c>
      <c r="BO130" s="23" t="b">
        <v>1</v>
      </c>
      <c r="BP130" s="23" t="b">
        <v>1</v>
      </c>
      <c r="BQ130" s="23" t="b">
        <v>1</v>
      </c>
      <c r="BR130" s="23" t="b">
        <v>1</v>
      </c>
    </row>
    <row r="131" ht="15.75" customHeight="1">
      <c r="A131" s="23" t="s">
        <v>1461</v>
      </c>
      <c r="B131" s="23" t="s">
        <v>2660</v>
      </c>
      <c r="C131" s="23" t="b">
        <v>1</v>
      </c>
      <c r="D131" s="23">
        <v>0.6339759</v>
      </c>
      <c r="E131" s="23" t="b">
        <f t="shared" si="1"/>
        <v>1</v>
      </c>
      <c r="F131" s="23" t="b">
        <v>1</v>
      </c>
      <c r="G131" s="23" t="b">
        <f t="shared" si="2"/>
        <v>1</v>
      </c>
      <c r="H131" s="23" t="b">
        <v>1</v>
      </c>
      <c r="I131" s="23" t="b">
        <f t="shared" si="3"/>
        <v>1</v>
      </c>
      <c r="J131" s="23" t="b">
        <v>1</v>
      </c>
      <c r="K131" s="23" t="b">
        <f t="shared" si="4"/>
        <v>1</v>
      </c>
      <c r="L131" s="23" t="b">
        <v>1</v>
      </c>
      <c r="M131" s="23" t="b">
        <f t="shared" si="5"/>
        <v>1</v>
      </c>
      <c r="N131" s="23" t="b">
        <v>1</v>
      </c>
      <c r="O131" s="23" t="b">
        <f t="shared" si="6"/>
        <v>1</v>
      </c>
      <c r="P131" s="23" t="b">
        <v>1</v>
      </c>
      <c r="Q131" s="23" t="b">
        <f t="shared" si="7"/>
        <v>0</v>
      </c>
      <c r="R131" s="23" t="b">
        <v>0</v>
      </c>
      <c r="S131" s="23" t="b">
        <f t="shared" si="8"/>
        <v>0</v>
      </c>
      <c r="T131" s="23" t="b">
        <v>0</v>
      </c>
      <c r="U131" s="23" t="b">
        <f t="shared" si="9"/>
        <v>0</v>
      </c>
      <c r="V131" s="23" t="b">
        <v>0</v>
      </c>
      <c r="W131" s="23" t="b">
        <f t="shared" si="10"/>
        <v>0</v>
      </c>
      <c r="X131" s="23" t="b">
        <v>0</v>
      </c>
      <c r="Y131" s="23" t="b">
        <f t="shared" si="11"/>
        <v>0</v>
      </c>
      <c r="Z131" s="23" t="b">
        <v>0</v>
      </c>
      <c r="AA131" s="23" t="b">
        <f t="shared" si="12"/>
        <v>0</v>
      </c>
      <c r="AB131" s="23" t="b">
        <v>0</v>
      </c>
      <c r="AC131" s="23" t="b">
        <f t="shared" si="13"/>
        <v>0</v>
      </c>
      <c r="AD131" s="23" t="b">
        <v>0</v>
      </c>
      <c r="BD131" s="23" t="s">
        <v>1892</v>
      </c>
      <c r="BE131" s="23" t="s">
        <v>2693</v>
      </c>
      <c r="BF131" s="23" t="b">
        <v>1</v>
      </c>
      <c r="BG131" s="23">
        <v>0.78007567</v>
      </c>
      <c r="BH131" s="23" t="b">
        <v>0</v>
      </c>
      <c r="BI131" s="23" t="b">
        <v>0</v>
      </c>
      <c r="BJ131" s="23" t="b">
        <v>0</v>
      </c>
      <c r="BK131" s="23" t="b">
        <v>0</v>
      </c>
      <c r="BL131" s="23" t="b">
        <v>1</v>
      </c>
      <c r="BM131" s="23" t="b">
        <v>1</v>
      </c>
      <c r="BN131" s="23" t="b">
        <v>1</v>
      </c>
      <c r="BO131" s="23" t="b">
        <v>1</v>
      </c>
      <c r="BP131" s="23" t="b">
        <v>1</v>
      </c>
      <c r="BQ131" s="23" t="b">
        <v>1</v>
      </c>
      <c r="BR131" s="23" t="b">
        <v>1</v>
      </c>
    </row>
    <row r="132" ht="15.75" customHeight="1">
      <c r="A132" s="23" t="s">
        <v>1469</v>
      </c>
      <c r="B132" s="23" t="s">
        <v>2661</v>
      </c>
      <c r="C132" s="23" t="b">
        <v>1</v>
      </c>
      <c r="D132" s="23">
        <v>0.64648795</v>
      </c>
      <c r="E132" s="23" t="b">
        <f t="shared" si="1"/>
        <v>1</v>
      </c>
      <c r="F132" s="23" t="b">
        <v>1</v>
      </c>
      <c r="G132" s="23" t="b">
        <f t="shared" si="2"/>
        <v>1</v>
      </c>
      <c r="H132" s="23" t="b">
        <v>1</v>
      </c>
      <c r="I132" s="23" t="b">
        <f t="shared" si="3"/>
        <v>1</v>
      </c>
      <c r="J132" s="23" t="b">
        <v>1</v>
      </c>
      <c r="K132" s="23" t="b">
        <f t="shared" si="4"/>
        <v>1</v>
      </c>
      <c r="L132" s="23" t="b">
        <v>1</v>
      </c>
      <c r="M132" s="23" t="b">
        <f t="shared" si="5"/>
        <v>1</v>
      </c>
      <c r="N132" s="23" t="b">
        <v>1</v>
      </c>
      <c r="O132" s="23" t="b">
        <f t="shared" si="6"/>
        <v>1</v>
      </c>
      <c r="P132" s="23" t="b">
        <v>1</v>
      </c>
      <c r="Q132" s="23" t="b">
        <f t="shared" si="7"/>
        <v>0</v>
      </c>
      <c r="R132" s="23" t="b">
        <v>0</v>
      </c>
      <c r="S132" s="23" t="b">
        <f t="shared" si="8"/>
        <v>0</v>
      </c>
      <c r="T132" s="23" t="b">
        <v>0</v>
      </c>
      <c r="U132" s="23" t="b">
        <f t="shared" si="9"/>
        <v>0</v>
      </c>
      <c r="V132" s="23" t="b">
        <v>0</v>
      </c>
      <c r="W132" s="23" t="b">
        <f t="shared" si="10"/>
        <v>0</v>
      </c>
      <c r="X132" s="23" t="b">
        <v>0</v>
      </c>
      <c r="Y132" s="23" t="b">
        <f t="shared" si="11"/>
        <v>0</v>
      </c>
      <c r="Z132" s="23" t="b">
        <v>0</v>
      </c>
      <c r="AA132" s="23" t="b">
        <f t="shared" si="12"/>
        <v>0</v>
      </c>
      <c r="AB132" s="23" t="b">
        <v>0</v>
      </c>
      <c r="AC132" s="23" t="b">
        <f t="shared" si="13"/>
        <v>0</v>
      </c>
      <c r="AD132" s="23" t="b">
        <v>0</v>
      </c>
      <c r="BD132" s="23" t="s">
        <v>1957</v>
      </c>
      <c r="BE132" s="23" t="s">
        <v>2558</v>
      </c>
      <c r="BF132" s="23" t="b">
        <v>1</v>
      </c>
      <c r="BG132" s="23">
        <v>0.64875686</v>
      </c>
      <c r="BH132" s="23" t="b">
        <v>0</v>
      </c>
      <c r="BI132" s="23" t="b">
        <v>0</v>
      </c>
      <c r="BJ132" s="23" t="b">
        <v>0</v>
      </c>
      <c r="BK132" s="23" t="b">
        <v>0</v>
      </c>
      <c r="BL132" s="23" t="b">
        <v>0</v>
      </c>
      <c r="BM132" s="23" t="b">
        <v>0</v>
      </c>
      <c r="BN132" s="23" t="b">
        <v>0</v>
      </c>
      <c r="BO132" s="23" t="b">
        <v>1</v>
      </c>
      <c r="BP132" s="23" t="b">
        <v>1</v>
      </c>
      <c r="BQ132" s="23" t="b">
        <v>1</v>
      </c>
      <c r="BR132" s="23" t="b">
        <v>1</v>
      </c>
    </row>
    <row r="133" ht="15.75" customHeight="1">
      <c r="A133" s="23" t="s">
        <v>1475</v>
      </c>
      <c r="B133" s="23" t="s">
        <v>2662</v>
      </c>
      <c r="C133" s="23" t="b">
        <v>1</v>
      </c>
      <c r="D133" s="23">
        <v>0.70475185</v>
      </c>
      <c r="E133" s="23" t="b">
        <f t="shared" si="1"/>
        <v>1</v>
      </c>
      <c r="F133" s="23" t="b">
        <v>1</v>
      </c>
      <c r="G133" s="23" t="b">
        <f t="shared" si="2"/>
        <v>1</v>
      </c>
      <c r="H133" s="23" t="b">
        <v>1</v>
      </c>
      <c r="I133" s="23" t="b">
        <f t="shared" si="3"/>
        <v>1</v>
      </c>
      <c r="J133" s="23" t="b">
        <v>1</v>
      </c>
      <c r="K133" s="23" t="b">
        <f t="shared" si="4"/>
        <v>1</v>
      </c>
      <c r="L133" s="23" t="b">
        <v>1</v>
      </c>
      <c r="M133" s="23" t="b">
        <f t="shared" si="5"/>
        <v>1</v>
      </c>
      <c r="N133" s="23" t="b">
        <v>1</v>
      </c>
      <c r="O133" s="23" t="b">
        <f t="shared" si="6"/>
        <v>1</v>
      </c>
      <c r="P133" s="23" t="b">
        <v>1</v>
      </c>
      <c r="Q133" s="23" t="b">
        <f t="shared" si="7"/>
        <v>1</v>
      </c>
      <c r="R133" s="23" t="b">
        <v>1</v>
      </c>
      <c r="S133" s="23" t="b">
        <f t="shared" si="8"/>
        <v>1</v>
      </c>
      <c r="T133" s="23" t="b">
        <v>1</v>
      </c>
      <c r="U133" s="23" t="b">
        <f t="shared" si="9"/>
        <v>0</v>
      </c>
      <c r="V133" s="23" t="b">
        <v>0</v>
      </c>
      <c r="W133" s="23" t="b">
        <f t="shared" si="10"/>
        <v>0</v>
      </c>
      <c r="X133" s="23" t="b">
        <v>0</v>
      </c>
      <c r="Y133" s="23" t="b">
        <f t="shared" si="11"/>
        <v>0</v>
      </c>
      <c r="Z133" s="23" t="b">
        <v>0</v>
      </c>
      <c r="AA133" s="23" t="b">
        <f t="shared" si="12"/>
        <v>0</v>
      </c>
      <c r="AB133" s="23" t="b">
        <v>0</v>
      </c>
      <c r="AC133" s="23" t="b">
        <f t="shared" si="13"/>
        <v>0</v>
      </c>
      <c r="AD133" s="23" t="b">
        <v>0</v>
      </c>
      <c r="BD133" s="23" t="s">
        <v>1965</v>
      </c>
      <c r="BE133" s="23" t="s">
        <v>2560</v>
      </c>
      <c r="BF133" s="23" t="b">
        <v>1</v>
      </c>
      <c r="BG133" s="23">
        <v>0.32156384</v>
      </c>
      <c r="BH133" s="23" t="b">
        <v>0</v>
      </c>
      <c r="BI133" s="23" t="b">
        <v>0</v>
      </c>
      <c r="BJ133" s="23" t="b">
        <v>0</v>
      </c>
      <c r="BK133" s="23" t="b">
        <v>0</v>
      </c>
      <c r="BL133" s="23" t="b">
        <v>0</v>
      </c>
      <c r="BM133" s="23" t="b">
        <v>0</v>
      </c>
      <c r="BN133" s="23" t="b">
        <v>0</v>
      </c>
      <c r="BO133" s="23" t="b">
        <v>0</v>
      </c>
      <c r="BP133" s="23" t="b">
        <v>0</v>
      </c>
      <c r="BQ133" s="23" t="b">
        <v>0</v>
      </c>
      <c r="BR133" s="23" t="b">
        <v>0</v>
      </c>
    </row>
    <row r="134" ht="15.75" customHeight="1">
      <c r="A134" s="23" t="s">
        <v>1482</v>
      </c>
      <c r="B134" s="23" t="s">
        <v>2724</v>
      </c>
      <c r="C134" s="23" t="b">
        <v>1</v>
      </c>
      <c r="D134" s="23">
        <v>0.050587147</v>
      </c>
      <c r="E134" s="23" t="b">
        <f t="shared" si="1"/>
        <v>0</v>
      </c>
      <c r="F134" s="23" t="b">
        <v>0</v>
      </c>
      <c r="G134" s="23" t="b">
        <f t="shared" si="2"/>
        <v>0</v>
      </c>
      <c r="H134" s="23" t="b">
        <v>0</v>
      </c>
      <c r="I134" s="23" t="b">
        <f t="shared" si="3"/>
        <v>0</v>
      </c>
      <c r="J134" s="23" t="b">
        <v>0</v>
      </c>
      <c r="K134" s="23" t="b">
        <f t="shared" si="4"/>
        <v>0</v>
      </c>
      <c r="L134" s="23" t="b">
        <v>0</v>
      </c>
      <c r="M134" s="23" t="b">
        <f t="shared" si="5"/>
        <v>0</v>
      </c>
      <c r="N134" s="23" t="b">
        <v>0</v>
      </c>
      <c r="O134" s="23" t="b">
        <f t="shared" si="6"/>
        <v>0</v>
      </c>
      <c r="P134" s="23" t="b">
        <v>0</v>
      </c>
      <c r="Q134" s="23" t="b">
        <f t="shared" si="7"/>
        <v>0</v>
      </c>
      <c r="R134" s="23" t="b">
        <v>0</v>
      </c>
      <c r="S134" s="23" t="b">
        <f t="shared" si="8"/>
        <v>0</v>
      </c>
      <c r="T134" s="23" t="b">
        <v>0</v>
      </c>
      <c r="U134" s="23" t="b">
        <f t="shared" si="9"/>
        <v>0</v>
      </c>
      <c r="V134" s="23" t="b">
        <v>0</v>
      </c>
      <c r="W134" s="23" t="b">
        <f t="shared" si="10"/>
        <v>0</v>
      </c>
      <c r="X134" s="23" t="b">
        <v>0</v>
      </c>
      <c r="Y134" s="23" t="b">
        <f t="shared" si="11"/>
        <v>0</v>
      </c>
      <c r="Z134" s="23" t="b">
        <v>0</v>
      </c>
      <c r="AA134" s="23" t="b">
        <f t="shared" si="12"/>
        <v>0</v>
      </c>
      <c r="AB134" s="23" t="b">
        <v>0</v>
      </c>
      <c r="AC134" s="23" t="b">
        <f t="shared" si="13"/>
        <v>0</v>
      </c>
      <c r="AD134" s="23" t="b">
        <v>0</v>
      </c>
      <c r="BD134" s="23" t="s">
        <v>1971</v>
      </c>
      <c r="BE134" s="23" t="s">
        <v>2562</v>
      </c>
      <c r="BF134" s="23" t="b">
        <v>1</v>
      </c>
      <c r="BG134" s="23">
        <v>0.056328267</v>
      </c>
      <c r="BH134" s="23" t="b">
        <v>0</v>
      </c>
      <c r="BI134" s="23" t="b">
        <v>0</v>
      </c>
      <c r="BJ134" s="23" t="b">
        <v>0</v>
      </c>
      <c r="BK134" s="23" t="b">
        <v>0</v>
      </c>
      <c r="BL134" s="23" t="b">
        <v>0</v>
      </c>
      <c r="BM134" s="23" t="b">
        <v>0</v>
      </c>
      <c r="BN134" s="23" t="b">
        <v>0</v>
      </c>
      <c r="BO134" s="23" t="b">
        <v>0</v>
      </c>
      <c r="BP134" s="23" t="b">
        <v>0</v>
      </c>
      <c r="BQ134" s="23" t="b">
        <v>0</v>
      </c>
      <c r="BR134" s="23" t="b">
        <v>0</v>
      </c>
    </row>
    <row r="135" ht="15.75" customHeight="1">
      <c r="A135" s="23" t="s">
        <v>1490</v>
      </c>
      <c r="B135" s="23" t="s">
        <v>2663</v>
      </c>
      <c r="C135" s="23" t="b">
        <v>1</v>
      </c>
      <c r="D135" s="23">
        <v>0.021424562</v>
      </c>
      <c r="E135" s="23" t="b">
        <f t="shared" si="1"/>
        <v>0</v>
      </c>
      <c r="F135" s="23" t="b">
        <v>0</v>
      </c>
      <c r="G135" s="23" t="b">
        <f t="shared" si="2"/>
        <v>0</v>
      </c>
      <c r="H135" s="23" t="b">
        <v>0</v>
      </c>
      <c r="I135" s="23" t="b">
        <f t="shared" si="3"/>
        <v>0</v>
      </c>
      <c r="J135" s="23" t="b">
        <v>0</v>
      </c>
      <c r="K135" s="23" t="b">
        <f t="shared" si="4"/>
        <v>0</v>
      </c>
      <c r="L135" s="23" t="b">
        <v>0</v>
      </c>
      <c r="M135" s="23" t="b">
        <f t="shared" si="5"/>
        <v>0</v>
      </c>
      <c r="N135" s="23" t="b">
        <v>0</v>
      </c>
      <c r="O135" s="23" t="b">
        <f t="shared" si="6"/>
        <v>0</v>
      </c>
      <c r="P135" s="23" t="b">
        <v>0</v>
      </c>
      <c r="Q135" s="23" t="b">
        <f t="shared" si="7"/>
        <v>0</v>
      </c>
      <c r="R135" s="23" t="b">
        <v>0</v>
      </c>
      <c r="S135" s="23" t="b">
        <f t="shared" si="8"/>
        <v>0</v>
      </c>
      <c r="T135" s="23" t="b">
        <v>0</v>
      </c>
      <c r="U135" s="23" t="b">
        <f t="shared" si="9"/>
        <v>0</v>
      </c>
      <c r="V135" s="23" t="b">
        <v>0</v>
      </c>
      <c r="W135" s="23" t="b">
        <f t="shared" si="10"/>
        <v>0</v>
      </c>
      <c r="X135" s="23" t="b">
        <v>0</v>
      </c>
      <c r="Y135" s="23" t="b">
        <f t="shared" si="11"/>
        <v>0</v>
      </c>
      <c r="Z135" s="23" t="b">
        <v>0</v>
      </c>
      <c r="AA135" s="23" t="b">
        <f t="shared" si="12"/>
        <v>0</v>
      </c>
      <c r="AB135" s="23" t="b">
        <v>0</v>
      </c>
      <c r="AC135" s="23" t="b">
        <f t="shared" si="13"/>
        <v>0</v>
      </c>
      <c r="AD135" s="23" t="b">
        <v>0</v>
      </c>
      <c r="BD135" s="23" t="s">
        <v>1994</v>
      </c>
      <c r="BE135" s="23" t="s">
        <v>2694</v>
      </c>
      <c r="BF135" s="23" t="b">
        <v>1</v>
      </c>
      <c r="BG135" s="23">
        <v>0.22557801</v>
      </c>
      <c r="BH135" s="23" t="b">
        <v>0</v>
      </c>
      <c r="BI135" s="23" t="b">
        <v>0</v>
      </c>
      <c r="BJ135" s="23" t="b">
        <v>0</v>
      </c>
      <c r="BK135" s="23" t="b">
        <v>0</v>
      </c>
      <c r="BL135" s="23" t="b">
        <v>0</v>
      </c>
      <c r="BM135" s="23" t="b">
        <v>0</v>
      </c>
      <c r="BN135" s="23" t="b">
        <v>0</v>
      </c>
      <c r="BO135" s="23" t="b">
        <v>0</v>
      </c>
      <c r="BP135" s="23" t="b">
        <v>0</v>
      </c>
      <c r="BQ135" s="23" t="b">
        <v>0</v>
      </c>
      <c r="BR135" s="23" t="b">
        <v>0</v>
      </c>
    </row>
    <row r="136" ht="15.75" customHeight="1">
      <c r="A136" s="23" t="s">
        <v>1497</v>
      </c>
      <c r="B136" s="23" t="s">
        <v>2664</v>
      </c>
      <c r="C136" s="23" t="b">
        <v>1</v>
      </c>
      <c r="D136" s="23">
        <v>0.68793213</v>
      </c>
      <c r="E136" s="23" t="b">
        <f t="shared" si="1"/>
        <v>1</v>
      </c>
      <c r="F136" s="23" t="b">
        <v>1</v>
      </c>
      <c r="G136" s="23" t="b">
        <f t="shared" si="2"/>
        <v>1</v>
      </c>
      <c r="H136" s="23" t="b">
        <v>1</v>
      </c>
      <c r="I136" s="23" t="b">
        <f t="shared" si="3"/>
        <v>1</v>
      </c>
      <c r="J136" s="23" t="b">
        <v>1</v>
      </c>
      <c r="K136" s="23" t="b">
        <f t="shared" si="4"/>
        <v>1</v>
      </c>
      <c r="L136" s="23" t="b">
        <v>1</v>
      </c>
      <c r="M136" s="23" t="b">
        <f t="shared" si="5"/>
        <v>1</v>
      </c>
      <c r="N136" s="23" t="b">
        <v>1</v>
      </c>
      <c r="O136" s="23" t="b">
        <f t="shared" si="6"/>
        <v>1</v>
      </c>
      <c r="P136" s="23" t="b">
        <v>1</v>
      </c>
      <c r="Q136" s="23" t="b">
        <f t="shared" si="7"/>
        <v>1</v>
      </c>
      <c r="R136" s="23" t="b">
        <v>1</v>
      </c>
      <c r="S136" s="23" t="b">
        <f t="shared" si="8"/>
        <v>0</v>
      </c>
      <c r="T136" s="23" t="b">
        <v>0</v>
      </c>
      <c r="U136" s="23" t="b">
        <f t="shared" si="9"/>
        <v>0</v>
      </c>
      <c r="V136" s="23" t="b">
        <v>0</v>
      </c>
      <c r="W136" s="23" t="b">
        <f t="shared" si="10"/>
        <v>0</v>
      </c>
      <c r="X136" s="23" t="b">
        <v>0</v>
      </c>
      <c r="Y136" s="23" t="b">
        <f t="shared" si="11"/>
        <v>0</v>
      </c>
      <c r="Z136" s="23" t="b">
        <v>0</v>
      </c>
      <c r="AA136" s="23" t="b">
        <f t="shared" si="12"/>
        <v>0</v>
      </c>
      <c r="AB136" s="23" t="b">
        <v>0</v>
      </c>
      <c r="AC136" s="23" t="b">
        <f t="shared" si="13"/>
        <v>0</v>
      </c>
      <c r="AD136" s="23" t="b">
        <v>0</v>
      </c>
      <c r="BD136" s="23" t="s">
        <v>2000</v>
      </c>
      <c r="BE136" s="23" t="s">
        <v>2695</v>
      </c>
      <c r="BF136" s="23" t="b">
        <v>1</v>
      </c>
      <c r="BG136" s="23">
        <v>0.08514777</v>
      </c>
      <c r="BH136" s="23" t="b">
        <v>0</v>
      </c>
      <c r="BI136" s="23" t="b">
        <v>0</v>
      </c>
      <c r="BJ136" s="23" t="b">
        <v>0</v>
      </c>
      <c r="BK136" s="23" t="b">
        <v>0</v>
      </c>
      <c r="BL136" s="23" t="b">
        <v>0</v>
      </c>
      <c r="BM136" s="23" t="b">
        <v>0</v>
      </c>
      <c r="BN136" s="23" t="b">
        <v>0</v>
      </c>
      <c r="BO136" s="23" t="b">
        <v>0</v>
      </c>
      <c r="BP136" s="23" t="b">
        <v>0</v>
      </c>
      <c r="BQ136" s="23" t="b">
        <v>0</v>
      </c>
      <c r="BR136" s="23" t="b">
        <v>0</v>
      </c>
    </row>
    <row r="137" ht="15.75" customHeight="1">
      <c r="A137" s="23" t="s">
        <v>1503</v>
      </c>
      <c r="B137" s="23" t="s">
        <v>2665</v>
      </c>
      <c r="C137" s="23" t="b">
        <v>1</v>
      </c>
      <c r="D137" s="23">
        <v>0.9542755</v>
      </c>
      <c r="E137" s="23" t="b">
        <f t="shared" si="1"/>
        <v>1</v>
      </c>
      <c r="F137" s="23" t="b">
        <v>1</v>
      </c>
      <c r="G137" s="23" t="b">
        <f t="shared" si="2"/>
        <v>1</v>
      </c>
      <c r="H137" s="23" t="b">
        <v>1</v>
      </c>
      <c r="I137" s="23" t="b">
        <f t="shared" si="3"/>
        <v>1</v>
      </c>
      <c r="J137" s="23" t="b">
        <v>1</v>
      </c>
      <c r="K137" s="23" t="b">
        <f t="shared" si="4"/>
        <v>1</v>
      </c>
      <c r="L137" s="23" t="b">
        <v>1</v>
      </c>
      <c r="M137" s="23" t="b">
        <f t="shared" si="5"/>
        <v>1</v>
      </c>
      <c r="N137" s="23" t="b">
        <v>1</v>
      </c>
      <c r="O137" s="23" t="b">
        <f t="shared" si="6"/>
        <v>1</v>
      </c>
      <c r="P137" s="23" t="b">
        <v>1</v>
      </c>
      <c r="Q137" s="23" t="b">
        <f t="shared" si="7"/>
        <v>1</v>
      </c>
      <c r="R137" s="23" t="b">
        <v>1</v>
      </c>
      <c r="S137" s="23" t="b">
        <f t="shared" si="8"/>
        <v>1</v>
      </c>
      <c r="T137" s="23" t="b">
        <v>1</v>
      </c>
      <c r="U137" s="23" t="b">
        <f t="shared" si="9"/>
        <v>1</v>
      </c>
      <c r="V137" s="23" t="b">
        <v>1</v>
      </c>
      <c r="W137" s="23" t="b">
        <f t="shared" si="10"/>
        <v>1</v>
      </c>
      <c r="X137" s="23" t="b">
        <v>1</v>
      </c>
      <c r="Y137" s="23" t="b">
        <f t="shared" si="11"/>
        <v>1</v>
      </c>
      <c r="Z137" s="23" t="b">
        <v>1</v>
      </c>
      <c r="AA137" s="23" t="b">
        <f t="shared" si="12"/>
        <v>1</v>
      </c>
      <c r="AB137" s="23" t="b">
        <v>1</v>
      </c>
      <c r="AC137" s="23" t="b">
        <f t="shared" si="13"/>
        <v>1</v>
      </c>
      <c r="AD137" s="23" t="b">
        <v>0</v>
      </c>
      <c r="BD137" s="23" t="s">
        <v>2006</v>
      </c>
      <c r="BE137" s="23" t="s">
        <v>2566</v>
      </c>
      <c r="BF137" s="23" t="b">
        <v>1</v>
      </c>
      <c r="BG137" s="23">
        <v>0.049411207</v>
      </c>
      <c r="BH137" s="23" t="b">
        <v>0</v>
      </c>
      <c r="BI137" s="23" t="b">
        <v>0</v>
      </c>
      <c r="BJ137" s="23" t="b">
        <v>0</v>
      </c>
      <c r="BK137" s="23" t="b">
        <v>0</v>
      </c>
      <c r="BL137" s="23" t="b">
        <v>0</v>
      </c>
      <c r="BM137" s="23" t="b">
        <v>0</v>
      </c>
      <c r="BN137" s="23" t="b">
        <v>0</v>
      </c>
      <c r="BO137" s="23" t="b">
        <v>0</v>
      </c>
      <c r="BP137" s="23" t="b">
        <v>0</v>
      </c>
      <c r="BQ137" s="23" t="b">
        <v>0</v>
      </c>
      <c r="BR137" s="23" t="b">
        <v>0</v>
      </c>
    </row>
    <row r="138" ht="15.75" customHeight="1">
      <c r="A138" s="23" t="s">
        <v>1511</v>
      </c>
      <c r="B138" s="23" t="s">
        <v>2666</v>
      </c>
      <c r="C138" s="23" t="b">
        <v>0</v>
      </c>
      <c r="D138" s="23">
        <v>0.1457319</v>
      </c>
      <c r="E138" s="23" t="b">
        <f t="shared" si="1"/>
        <v>0</v>
      </c>
      <c r="F138" s="23" t="b">
        <v>1</v>
      </c>
      <c r="G138" s="23" t="b">
        <f t="shared" si="2"/>
        <v>0</v>
      </c>
      <c r="H138" s="23" t="b">
        <v>1</v>
      </c>
      <c r="I138" s="23" t="b">
        <f t="shared" si="3"/>
        <v>0</v>
      </c>
      <c r="J138" s="23" t="b">
        <v>1</v>
      </c>
      <c r="K138" s="23" t="b">
        <f t="shared" si="4"/>
        <v>0</v>
      </c>
      <c r="L138" s="23" t="b">
        <v>1</v>
      </c>
      <c r="M138" s="23" t="b">
        <f t="shared" si="5"/>
        <v>0</v>
      </c>
      <c r="N138" s="23" t="b">
        <v>1</v>
      </c>
      <c r="O138" s="23" t="b">
        <f t="shared" si="6"/>
        <v>0</v>
      </c>
      <c r="P138" s="23" t="b">
        <v>1</v>
      </c>
      <c r="Q138" s="23" t="b">
        <f t="shared" si="7"/>
        <v>0</v>
      </c>
      <c r="R138" s="23" t="b">
        <v>1</v>
      </c>
      <c r="S138" s="23" t="b">
        <f t="shared" si="8"/>
        <v>0</v>
      </c>
      <c r="T138" s="23" t="b">
        <v>1</v>
      </c>
      <c r="U138" s="23" t="b">
        <f t="shared" si="9"/>
        <v>0</v>
      </c>
      <c r="V138" s="23" t="b">
        <v>1</v>
      </c>
      <c r="W138" s="23" t="b">
        <f t="shared" si="10"/>
        <v>0</v>
      </c>
      <c r="X138" s="23" t="b">
        <v>1</v>
      </c>
      <c r="Y138" s="23" t="b">
        <f t="shared" si="11"/>
        <v>0</v>
      </c>
      <c r="Z138" s="23" t="b">
        <v>1</v>
      </c>
      <c r="AA138" s="23" t="b">
        <f t="shared" si="12"/>
        <v>0</v>
      </c>
      <c r="AB138" s="23" t="b">
        <v>1</v>
      </c>
      <c r="AC138" s="23" t="b">
        <f t="shared" si="13"/>
        <v>0</v>
      </c>
      <c r="AD138" s="23" t="b">
        <v>0</v>
      </c>
      <c r="BD138" s="23" t="s">
        <v>2015</v>
      </c>
      <c r="BE138" s="23" t="s">
        <v>2696</v>
      </c>
      <c r="BF138" s="23" t="b">
        <v>1</v>
      </c>
      <c r="BG138" s="23">
        <v>0.24580851</v>
      </c>
      <c r="BH138" s="23" t="b">
        <v>0</v>
      </c>
      <c r="BI138" s="23" t="b">
        <v>0</v>
      </c>
      <c r="BJ138" s="23" t="b">
        <v>0</v>
      </c>
      <c r="BK138" s="23" t="b">
        <v>0</v>
      </c>
      <c r="BL138" s="23" t="b">
        <v>0</v>
      </c>
      <c r="BM138" s="23" t="b">
        <v>0</v>
      </c>
      <c r="BN138" s="23" t="b">
        <v>0</v>
      </c>
      <c r="BO138" s="23" t="b">
        <v>0</v>
      </c>
      <c r="BP138" s="23" t="b">
        <v>0</v>
      </c>
      <c r="BQ138" s="23" t="b">
        <v>0</v>
      </c>
      <c r="BR138" s="23" t="b">
        <v>0</v>
      </c>
    </row>
    <row r="139" ht="15.75" customHeight="1">
      <c r="A139" s="23" t="s">
        <v>1519</v>
      </c>
      <c r="B139" s="23" t="s">
        <v>2667</v>
      </c>
      <c r="C139" s="23" t="b">
        <v>1</v>
      </c>
      <c r="D139" s="23">
        <v>0.952775</v>
      </c>
      <c r="E139" s="23" t="b">
        <f t="shared" si="1"/>
        <v>1</v>
      </c>
      <c r="F139" s="23" t="b">
        <v>1</v>
      </c>
      <c r="G139" s="23" t="b">
        <f t="shared" si="2"/>
        <v>1</v>
      </c>
      <c r="H139" s="23" t="b">
        <v>1</v>
      </c>
      <c r="I139" s="23" t="b">
        <f t="shared" si="3"/>
        <v>1</v>
      </c>
      <c r="J139" s="23" t="b">
        <v>1</v>
      </c>
      <c r="K139" s="23" t="b">
        <f t="shared" si="4"/>
        <v>1</v>
      </c>
      <c r="L139" s="23" t="b">
        <v>1</v>
      </c>
      <c r="M139" s="23" t="b">
        <f t="shared" si="5"/>
        <v>1</v>
      </c>
      <c r="N139" s="23" t="b">
        <v>1</v>
      </c>
      <c r="O139" s="23" t="b">
        <f t="shared" si="6"/>
        <v>1</v>
      </c>
      <c r="P139" s="23" t="b">
        <v>1</v>
      </c>
      <c r="Q139" s="23" t="b">
        <f t="shared" si="7"/>
        <v>1</v>
      </c>
      <c r="R139" s="23" t="b">
        <v>1</v>
      </c>
      <c r="S139" s="23" t="b">
        <f t="shared" si="8"/>
        <v>1</v>
      </c>
      <c r="T139" s="23" t="b">
        <v>1</v>
      </c>
      <c r="U139" s="23" t="b">
        <f t="shared" si="9"/>
        <v>1</v>
      </c>
      <c r="V139" s="23" t="b">
        <v>1</v>
      </c>
      <c r="W139" s="23" t="b">
        <f t="shared" si="10"/>
        <v>1</v>
      </c>
      <c r="X139" s="23" t="b">
        <v>1</v>
      </c>
      <c r="Y139" s="23" t="b">
        <f t="shared" si="11"/>
        <v>1</v>
      </c>
      <c r="Z139" s="23" t="b">
        <v>1</v>
      </c>
      <c r="AA139" s="23" t="b">
        <f t="shared" si="12"/>
        <v>1</v>
      </c>
      <c r="AB139" s="23" t="b">
        <v>1</v>
      </c>
      <c r="AC139" s="23" t="b">
        <f t="shared" si="13"/>
        <v>1</v>
      </c>
      <c r="AD139" s="23" t="b">
        <v>0</v>
      </c>
      <c r="BD139" s="23" t="s">
        <v>2024</v>
      </c>
      <c r="BE139" s="23" t="s">
        <v>2568</v>
      </c>
      <c r="BF139" s="23" t="b">
        <v>1</v>
      </c>
      <c r="BG139" s="23">
        <v>0.7821327</v>
      </c>
      <c r="BH139" s="23" t="b">
        <v>0</v>
      </c>
      <c r="BI139" s="23" t="b">
        <v>0</v>
      </c>
      <c r="BJ139" s="23" t="b">
        <v>0</v>
      </c>
      <c r="BK139" s="23" t="b">
        <v>0</v>
      </c>
      <c r="BL139" s="23" t="b">
        <v>1</v>
      </c>
      <c r="BM139" s="23" t="b">
        <v>1</v>
      </c>
      <c r="BN139" s="23" t="b">
        <v>1</v>
      </c>
      <c r="BO139" s="23" t="b">
        <v>1</v>
      </c>
      <c r="BP139" s="23" t="b">
        <v>1</v>
      </c>
      <c r="BQ139" s="23" t="b">
        <v>1</v>
      </c>
      <c r="BR139" s="23" t="b">
        <v>1</v>
      </c>
    </row>
    <row r="140" ht="15.75" customHeight="1">
      <c r="A140" s="23" t="s">
        <v>1535</v>
      </c>
      <c r="B140" s="23" t="s">
        <v>2668</v>
      </c>
      <c r="C140" s="23" t="b">
        <v>1</v>
      </c>
      <c r="D140" s="23">
        <v>0.001021564</v>
      </c>
      <c r="E140" s="23" t="b">
        <f t="shared" si="1"/>
        <v>0</v>
      </c>
      <c r="F140" s="23" t="b">
        <v>0</v>
      </c>
      <c r="G140" s="23" t="b">
        <f t="shared" si="2"/>
        <v>0</v>
      </c>
      <c r="H140" s="23" t="b">
        <v>0</v>
      </c>
      <c r="I140" s="23" t="b">
        <f t="shared" si="3"/>
        <v>0</v>
      </c>
      <c r="J140" s="23" t="b">
        <v>0</v>
      </c>
      <c r="K140" s="23" t="b">
        <f t="shared" si="4"/>
        <v>0</v>
      </c>
      <c r="L140" s="23" t="b">
        <v>0</v>
      </c>
      <c r="M140" s="23" t="b">
        <f t="shared" si="5"/>
        <v>0</v>
      </c>
      <c r="N140" s="23" t="b">
        <v>0</v>
      </c>
      <c r="O140" s="23" t="b">
        <f t="shared" si="6"/>
        <v>0</v>
      </c>
      <c r="P140" s="23" t="b">
        <v>0</v>
      </c>
      <c r="Q140" s="23" t="b">
        <f t="shared" si="7"/>
        <v>0</v>
      </c>
      <c r="R140" s="23" t="b">
        <v>0</v>
      </c>
      <c r="S140" s="23" t="b">
        <f t="shared" si="8"/>
        <v>0</v>
      </c>
      <c r="T140" s="23" t="b">
        <v>0</v>
      </c>
      <c r="U140" s="23" t="b">
        <f t="shared" si="9"/>
        <v>0</v>
      </c>
      <c r="V140" s="23" t="b">
        <v>0</v>
      </c>
      <c r="W140" s="23" t="b">
        <f t="shared" si="10"/>
        <v>0</v>
      </c>
      <c r="X140" s="23" t="b">
        <v>0</v>
      </c>
      <c r="Y140" s="23" t="b">
        <f t="shared" si="11"/>
        <v>0</v>
      </c>
      <c r="Z140" s="23" t="b">
        <v>0</v>
      </c>
      <c r="AA140" s="23" t="b">
        <f t="shared" si="12"/>
        <v>0</v>
      </c>
      <c r="AB140" s="23" t="b">
        <v>0</v>
      </c>
      <c r="AC140" s="23" t="b">
        <f t="shared" si="13"/>
        <v>0</v>
      </c>
      <c r="AD140" s="23" t="b">
        <v>0</v>
      </c>
      <c r="BD140" s="23" t="s">
        <v>2032</v>
      </c>
      <c r="BE140" s="23" t="s">
        <v>2697</v>
      </c>
      <c r="BF140" s="23" t="b">
        <v>1</v>
      </c>
      <c r="BG140" s="23">
        <v>0.59593135</v>
      </c>
      <c r="BH140" s="23" t="b">
        <v>0</v>
      </c>
      <c r="BI140" s="23" t="b">
        <v>0</v>
      </c>
      <c r="BJ140" s="23" t="b">
        <v>0</v>
      </c>
      <c r="BK140" s="23" t="b">
        <v>0</v>
      </c>
      <c r="BL140" s="23" t="b">
        <v>0</v>
      </c>
      <c r="BM140" s="23" t="b">
        <v>0</v>
      </c>
      <c r="BN140" s="23" t="b">
        <v>0</v>
      </c>
      <c r="BO140" s="23" t="b">
        <v>0</v>
      </c>
      <c r="BP140" s="23" t="b">
        <v>1</v>
      </c>
      <c r="BQ140" s="23" t="b">
        <v>1</v>
      </c>
      <c r="BR140" s="23" t="b">
        <v>1</v>
      </c>
    </row>
    <row r="141" ht="15.75" customHeight="1">
      <c r="A141" s="23" t="s">
        <v>1544</v>
      </c>
      <c r="B141" s="23" t="s">
        <v>2669</v>
      </c>
      <c r="C141" s="23" t="b">
        <v>1</v>
      </c>
      <c r="D141" s="23">
        <v>0.04367295</v>
      </c>
      <c r="E141" s="23" t="b">
        <f t="shared" si="1"/>
        <v>0</v>
      </c>
      <c r="F141" s="23" t="b">
        <v>0</v>
      </c>
      <c r="G141" s="23" t="b">
        <f t="shared" si="2"/>
        <v>0</v>
      </c>
      <c r="H141" s="23" t="b">
        <v>0</v>
      </c>
      <c r="I141" s="23" t="b">
        <f t="shared" si="3"/>
        <v>0</v>
      </c>
      <c r="J141" s="23" t="b">
        <v>0</v>
      </c>
      <c r="K141" s="23" t="b">
        <f t="shared" si="4"/>
        <v>0</v>
      </c>
      <c r="L141" s="23" t="b">
        <v>0</v>
      </c>
      <c r="M141" s="23" t="b">
        <f t="shared" si="5"/>
        <v>0</v>
      </c>
      <c r="N141" s="23" t="b">
        <v>0</v>
      </c>
      <c r="O141" s="23" t="b">
        <f t="shared" si="6"/>
        <v>0</v>
      </c>
      <c r="P141" s="23" t="b">
        <v>0</v>
      </c>
      <c r="Q141" s="23" t="b">
        <f t="shared" si="7"/>
        <v>0</v>
      </c>
      <c r="R141" s="23" t="b">
        <v>0</v>
      </c>
      <c r="S141" s="23" t="b">
        <f t="shared" si="8"/>
        <v>0</v>
      </c>
      <c r="T141" s="23" t="b">
        <v>0</v>
      </c>
      <c r="U141" s="23" t="b">
        <f t="shared" si="9"/>
        <v>0</v>
      </c>
      <c r="V141" s="23" t="b">
        <v>0</v>
      </c>
      <c r="W141" s="23" t="b">
        <f t="shared" si="10"/>
        <v>0</v>
      </c>
      <c r="X141" s="23" t="b">
        <v>0</v>
      </c>
      <c r="Y141" s="23" t="b">
        <f t="shared" si="11"/>
        <v>0</v>
      </c>
      <c r="Z141" s="23" t="b">
        <v>0</v>
      </c>
      <c r="AA141" s="23" t="b">
        <f t="shared" si="12"/>
        <v>0</v>
      </c>
      <c r="AB141" s="23" t="b">
        <v>0</v>
      </c>
      <c r="AC141" s="23" t="b">
        <f t="shared" si="13"/>
        <v>0</v>
      </c>
      <c r="AD141" s="23" t="b">
        <v>0</v>
      </c>
      <c r="BD141" s="23" t="s">
        <v>2040</v>
      </c>
      <c r="BE141" s="23" t="s">
        <v>2698</v>
      </c>
      <c r="BF141" s="23" t="b">
        <v>1</v>
      </c>
      <c r="BG141" s="23">
        <v>0.14647853</v>
      </c>
      <c r="BH141" s="23" t="b">
        <v>0</v>
      </c>
      <c r="BI141" s="23" t="b">
        <v>0</v>
      </c>
      <c r="BJ141" s="23" t="b">
        <v>0</v>
      </c>
      <c r="BK141" s="23" t="b">
        <v>0</v>
      </c>
      <c r="BL141" s="23" t="b">
        <v>0</v>
      </c>
      <c r="BM141" s="23" t="b">
        <v>0</v>
      </c>
      <c r="BN141" s="23" t="b">
        <v>0</v>
      </c>
      <c r="BO141" s="23" t="b">
        <v>0</v>
      </c>
      <c r="BP141" s="23" t="b">
        <v>0</v>
      </c>
      <c r="BQ141" s="23" t="b">
        <v>0</v>
      </c>
      <c r="BR141" s="23" t="b">
        <v>0</v>
      </c>
    </row>
    <row r="142" ht="15.75" customHeight="1">
      <c r="A142" s="23" t="s">
        <v>1552</v>
      </c>
      <c r="B142" s="23" t="s">
        <v>2670</v>
      </c>
      <c r="C142" s="23" t="b">
        <v>1</v>
      </c>
      <c r="D142" s="23">
        <v>0.009877294</v>
      </c>
      <c r="E142" s="23" t="b">
        <f t="shared" si="1"/>
        <v>0</v>
      </c>
      <c r="F142" s="23" t="b">
        <v>0</v>
      </c>
      <c r="G142" s="23" t="b">
        <f t="shared" si="2"/>
        <v>0</v>
      </c>
      <c r="H142" s="23" t="b">
        <v>0</v>
      </c>
      <c r="I142" s="23" t="b">
        <f t="shared" si="3"/>
        <v>0</v>
      </c>
      <c r="J142" s="23" t="b">
        <v>0</v>
      </c>
      <c r="K142" s="23" t="b">
        <f t="shared" si="4"/>
        <v>0</v>
      </c>
      <c r="L142" s="23" t="b">
        <v>0</v>
      </c>
      <c r="M142" s="23" t="b">
        <f t="shared" si="5"/>
        <v>0</v>
      </c>
      <c r="N142" s="23" t="b">
        <v>0</v>
      </c>
      <c r="O142" s="23" t="b">
        <f t="shared" si="6"/>
        <v>0</v>
      </c>
      <c r="P142" s="23" t="b">
        <v>0</v>
      </c>
      <c r="Q142" s="23" t="b">
        <f t="shared" si="7"/>
        <v>0</v>
      </c>
      <c r="R142" s="23" t="b">
        <v>0</v>
      </c>
      <c r="S142" s="23" t="b">
        <f t="shared" si="8"/>
        <v>0</v>
      </c>
      <c r="T142" s="23" t="b">
        <v>0</v>
      </c>
      <c r="U142" s="23" t="b">
        <f t="shared" si="9"/>
        <v>0</v>
      </c>
      <c r="V142" s="23" t="b">
        <v>0</v>
      </c>
      <c r="W142" s="23" t="b">
        <f t="shared" si="10"/>
        <v>0</v>
      </c>
      <c r="X142" s="23" t="b">
        <v>0</v>
      </c>
      <c r="Y142" s="23" t="b">
        <f t="shared" si="11"/>
        <v>0</v>
      </c>
      <c r="Z142" s="23" t="b">
        <v>0</v>
      </c>
      <c r="AA142" s="23" t="b">
        <f t="shared" si="12"/>
        <v>0</v>
      </c>
      <c r="AB142" s="23" t="b">
        <v>0</v>
      </c>
      <c r="AC142" s="23" t="b">
        <f t="shared" si="13"/>
        <v>0</v>
      </c>
      <c r="AD142" s="23" t="b">
        <v>0</v>
      </c>
      <c r="BD142" s="23" t="s">
        <v>2048</v>
      </c>
      <c r="BE142" s="23" t="s">
        <v>2699</v>
      </c>
      <c r="BF142" s="23" t="b">
        <v>1</v>
      </c>
      <c r="BG142" s="23">
        <v>0.3962038</v>
      </c>
      <c r="BH142" s="23" t="b">
        <v>0</v>
      </c>
      <c r="BI142" s="23" t="b">
        <v>0</v>
      </c>
      <c r="BJ142" s="23" t="b">
        <v>0</v>
      </c>
      <c r="BK142" s="23" t="b">
        <v>0</v>
      </c>
      <c r="BL142" s="23" t="b">
        <v>0</v>
      </c>
      <c r="BM142" s="23" t="b">
        <v>0</v>
      </c>
      <c r="BN142" s="23" t="b">
        <v>0</v>
      </c>
      <c r="BO142" s="23" t="b">
        <v>0</v>
      </c>
      <c r="BP142" s="23" t="b">
        <v>0</v>
      </c>
      <c r="BQ142" s="23" t="b">
        <v>0</v>
      </c>
      <c r="BR142" s="23" t="b">
        <v>0</v>
      </c>
    </row>
    <row r="143" ht="15.75" customHeight="1">
      <c r="A143" s="23" t="s">
        <v>1560</v>
      </c>
      <c r="B143" s="23" t="s">
        <v>2671</v>
      </c>
      <c r="C143" s="23" t="b">
        <v>1</v>
      </c>
      <c r="D143" s="23">
        <v>0.0037089884</v>
      </c>
      <c r="E143" s="23" t="b">
        <f t="shared" si="1"/>
        <v>0</v>
      </c>
      <c r="F143" s="23" t="b">
        <v>0</v>
      </c>
      <c r="G143" s="23" t="b">
        <f t="shared" si="2"/>
        <v>0</v>
      </c>
      <c r="H143" s="23" t="b">
        <v>0</v>
      </c>
      <c r="I143" s="23" t="b">
        <f t="shared" si="3"/>
        <v>0</v>
      </c>
      <c r="J143" s="23" t="b">
        <v>0</v>
      </c>
      <c r="K143" s="23" t="b">
        <f t="shared" si="4"/>
        <v>0</v>
      </c>
      <c r="L143" s="23" t="b">
        <v>0</v>
      </c>
      <c r="M143" s="23" t="b">
        <f t="shared" si="5"/>
        <v>0</v>
      </c>
      <c r="N143" s="23" t="b">
        <v>0</v>
      </c>
      <c r="O143" s="23" t="b">
        <f t="shared" si="6"/>
        <v>0</v>
      </c>
      <c r="P143" s="23" t="b">
        <v>0</v>
      </c>
      <c r="Q143" s="23" t="b">
        <f t="shared" si="7"/>
        <v>0</v>
      </c>
      <c r="R143" s="23" t="b">
        <v>0</v>
      </c>
      <c r="S143" s="23" t="b">
        <f t="shared" si="8"/>
        <v>0</v>
      </c>
      <c r="T143" s="23" t="b">
        <v>0</v>
      </c>
      <c r="U143" s="23" t="b">
        <f t="shared" si="9"/>
        <v>0</v>
      </c>
      <c r="V143" s="23" t="b">
        <v>0</v>
      </c>
      <c r="W143" s="23" t="b">
        <f t="shared" si="10"/>
        <v>0</v>
      </c>
      <c r="X143" s="23" t="b">
        <v>0</v>
      </c>
      <c r="Y143" s="23" t="b">
        <f t="shared" si="11"/>
        <v>0</v>
      </c>
      <c r="Z143" s="23" t="b">
        <v>0</v>
      </c>
      <c r="AA143" s="23" t="b">
        <f t="shared" si="12"/>
        <v>0</v>
      </c>
      <c r="AB143" s="23" t="b">
        <v>0</v>
      </c>
      <c r="AC143" s="23" t="b">
        <f t="shared" si="13"/>
        <v>0</v>
      </c>
      <c r="AD143" s="23" t="b">
        <v>0</v>
      </c>
      <c r="BD143" s="23" t="s">
        <v>2063</v>
      </c>
      <c r="BE143" s="23" t="s">
        <v>2700</v>
      </c>
      <c r="BF143" s="23" t="b">
        <v>1</v>
      </c>
      <c r="BG143" s="23">
        <v>0.720333</v>
      </c>
      <c r="BH143" s="23" t="b">
        <v>0</v>
      </c>
      <c r="BI143" s="23" t="b">
        <v>0</v>
      </c>
      <c r="BJ143" s="23" t="b">
        <v>0</v>
      </c>
      <c r="BK143" s="23" t="b">
        <v>0</v>
      </c>
      <c r="BL143" s="23" t="b">
        <v>0</v>
      </c>
      <c r="BM143" s="23" t="b">
        <v>1</v>
      </c>
      <c r="BN143" s="23" t="b">
        <v>1</v>
      </c>
      <c r="BO143" s="23" t="b">
        <v>1</v>
      </c>
      <c r="BP143" s="23" t="b">
        <v>1</v>
      </c>
      <c r="BQ143" s="23" t="b">
        <v>1</v>
      </c>
      <c r="BR143" s="23" t="b">
        <v>1</v>
      </c>
    </row>
    <row r="144" ht="15.75" customHeight="1">
      <c r="A144" s="23" t="s">
        <v>1568</v>
      </c>
      <c r="B144" s="23" t="s">
        <v>2672</v>
      </c>
      <c r="C144" s="23" t="b">
        <v>1</v>
      </c>
      <c r="D144" s="23">
        <v>0.7398519</v>
      </c>
      <c r="E144" s="23" t="b">
        <f t="shared" si="1"/>
        <v>1</v>
      </c>
      <c r="F144" s="23" t="b">
        <v>1</v>
      </c>
      <c r="G144" s="23" t="b">
        <f t="shared" si="2"/>
        <v>1</v>
      </c>
      <c r="H144" s="23" t="b">
        <v>1</v>
      </c>
      <c r="I144" s="23" t="b">
        <f t="shared" si="3"/>
        <v>1</v>
      </c>
      <c r="J144" s="23" t="b">
        <v>1</v>
      </c>
      <c r="K144" s="23" t="b">
        <f t="shared" si="4"/>
        <v>1</v>
      </c>
      <c r="L144" s="23" t="b">
        <v>1</v>
      </c>
      <c r="M144" s="23" t="b">
        <f t="shared" si="5"/>
        <v>1</v>
      </c>
      <c r="N144" s="23" t="b">
        <v>1</v>
      </c>
      <c r="O144" s="23" t="b">
        <f t="shared" si="6"/>
        <v>1</v>
      </c>
      <c r="P144" s="23" t="b">
        <v>1</v>
      </c>
      <c r="Q144" s="23" t="b">
        <f t="shared" si="7"/>
        <v>1</v>
      </c>
      <c r="R144" s="23" t="b">
        <v>1</v>
      </c>
      <c r="S144" s="23" t="b">
        <f t="shared" si="8"/>
        <v>1</v>
      </c>
      <c r="T144" s="23" t="b">
        <v>1</v>
      </c>
      <c r="U144" s="23" t="b">
        <f t="shared" si="9"/>
        <v>0</v>
      </c>
      <c r="V144" s="23" t="b">
        <v>0</v>
      </c>
      <c r="W144" s="23" t="b">
        <f t="shared" si="10"/>
        <v>0</v>
      </c>
      <c r="X144" s="23" t="b">
        <v>0</v>
      </c>
      <c r="Y144" s="23" t="b">
        <f t="shared" si="11"/>
        <v>0</v>
      </c>
      <c r="Z144" s="23" t="b">
        <v>0</v>
      </c>
      <c r="AA144" s="23" t="b">
        <f t="shared" si="12"/>
        <v>0</v>
      </c>
      <c r="AB144" s="23" t="b">
        <v>0</v>
      </c>
      <c r="AC144" s="23" t="b">
        <f t="shared" si="13"/>
        <v>0</v>
      </c>
      <c r="AD144" s="23" t="b">
        <v>0</v>
      </c>
      <c r="BD144" s="23" t="s">
        <v>2090</v>
      </c>
      <c r="BE144" s="23" t="s">
        <v>2570</v>
      </c>
      <c r="BF144" s="23" t="b">
        <v>1</v>
      </c>
      <c r="BG144" s="23">
        <v>0.50452965</v>
      </c>
      <c r="BH144" s="23" t="b">
        <v>0</v>
      </c>
      <c r="BI144" s="23" t="b">
        <v>0</v>
      </c>
      <c r="BJ144" s="23" t="b">
        <v>0</v>
      </c>
      <c r="BK144" s="23" t="b">
        <v>0</v>
      </c>
      <c r="BL144" s="23" t="b">
        <v>0</v>
      </c>
      <c r="BM144" s="23" t="b">
        <v>0</v>
      </c>
      <c r="BN144" s="23" t="b">
        <v>0</v>
      </c>
      <c r="BO144" s="23" t="b">
        <v>0</v>
      </c>
      <c r="BP144" s="23" t="b">
        <v>0</v>
      </c>
      <c r="BQ144" s="23" t="b">
        <v>1</v>
      </c>
      <c r="BR144" s="23" t="b">
        <v>1</v>
      </c>
    </row>
    <row r="145" ht="15.75" customHeight="1">
      <c r="A145" s="23" t="s">
        <v>1633</v>
      </c>
      <c r="B145" s="23" t="s">
        <v>2552</v>
      </c>
      <c r="C145" s="23" t="b">
        <v>0</v>
      </c>
      <c r="D145" s="23">
        <v>5.0726533E-4</v>
      </c>
      <c r="E145" s="23" t="b">
        <f t="shared" si="1"/>
        <v>0</v>
      </c>
      <c r="F145" s="23" t="b">
        <v>1</v>
      </c>
      <c r="G145" s="23" t="b">
        <f t="shared" si="2"/>
        <v>0</v>
      </c>
      <c r="H145" s="23" t="b">
        <v>1</v>
      </c>
      <c r="I145" s="23" t="b">
        <f t="shared" si="3"/>
        <v>0</v>
      </c>
      <c r="J145" s="23" t="b">
        <v>1</v>
      </c>
      <c r="K145" s="23" t="b">
        <f t="shared" si="4"/>
        <v>0</v>
      </c>
      <c r="L145" s="23" t="b">
        <v>1</v>
      </c>
      <c r="M145" s="23" t="b">
        <f t="shared" si="5"/>
        <v>0</v>
      </c>
      <c r="N145" s="23" t="b">
        <v>1</v>
      </c>
      <c r="O145" s="23" t="b">
        <f t="shared" si="6"/>
        <v>0</v>
      </c>
      <c r="P145" s="23" t="b">
        <v>1</v>
      </c>
      <c r="Q145" s="23" t="b">
        <f t="shared" si="7"/>
        <v>0</v>
      </c>
      <c r="R145" s="23" t="b">
        <v>1</v>
      </c>
      <c r="S145" s="23" t="b">
        <f t="shared" si="8"/>
        <v>0</v>
      </c>
      <c r="T145" s="23" t="b">
        <v>1</v>
      </c>
      <c r="U145" s="23" t="b">
        <f t="shared" si="9"/>
        <v>0</v>
      </c>
      <c r="V145" s="23" t="b">
        <v>1</v>
      </c>
      <c r="W145" s="23" t="b">
        <f t="shared" si="10"/>
        <v>0</v>
      </c>
      <c r="X145" s="23" t="b">
        <v>1</v>
      </c>
      <c r="Y145" s="23" t="b">
        <f t="shared" si="11"/>
        <v>0</v>
      </c>
      <c r="Z145" s="23" t="b">
        <v>1</v>
      </c>
      <c r="AA145" s="23" t="b">
        <f t="shared" si="12"/>
        <v>0</v>
      </c>
      <c r="AB145" s="23" t="b">
        <v>1</v>
      </c>
      <c r="AC145" s="23" t="b">
        <f t="shared" si="13"/>
        <v>0</v>
      </c>
      <c r="AD145" s="23" t="b">
        <v>0</v>
      </c>
      <c r="BD145" s="23" t="s">
        <v>2098</v>
      </c>
      <c r="BE145" s="23" t="s">
        <v>2701</v>
      </c>
      <c r="BF145" s="23" t="b">
        <v>1</v>
      </c>
      <c r="BG145" s="23">
        <v>4.1630864E-4</v>
      </c>
      <c r="BH145" s="23" t="b">
        <v>0</v>
      </c>
      <c r="BI145" s="23" t="b">
        <v>0</v>
      </c>
      <c r="BJ145" s="23" t="b">
        <v>0</v>
      </c>
      <c r="BK145" s="23" t="b">
        <v>0</v>
      </c>
      <c r="BL145" s="23" t="b">
        <v>0</v>
      </c>
      <c r="BM145" s="23" t="b">
        <v>0</v>
      </c>
      <c r="BN145" s="23" t="b">
        <v>0</v>
      </c>
      <c r="BO145" s="23" t="b">
        <v>0</v>
      </c>
      <c r="BP145" s="23" t="b">
        <v>0</v>
      </c>
      <c r="BQ145" s="23" t="b">
        <v>0</v>
      </c>
      <c r="BR145" s="23" t="b">
        <v>0</v>
      </c>
    </row>
    <row r="146" ht="15.75" customHeight="1">
      <c r="A146" s="23" t="s">
        <v>1640</v>
      </c>
      <c r="B146" s="23" t="s">
        <v>2673</v>
      </c>
      <c r="C146" s="23" t="b">
        <v>0</v>
      </c>
      <c r="D146" s="23">
        <v>0.8496579</v>
      </c>
      <c r="E146" s="23" t="b">
        <f t="shared" si="1"/>
        <v>1</v>
      </c>
      <c r="F146" s="23" t="b">
        <v>0</v>
      </c>
      <c r="G146" s="23" t="b">
        <f t="shared" si="2"/>
        <v>1</v>
      </c>
      <c r="H146" s="23" t="b">
        <v>0</v>
      </c>
      <c r="I146" s="23" t="b">
        <f t="shared" si="3"/>
        <v>1</v>
      </c>
      <c r="J146" s="23" t="b">
        <v>0</v>
      </c>
      <c r="K146" s="23" t="b">
        <f t="shared" si="4"/>
        <v>1</v>
      </c>
      <c r="L146" s="23" t="b">
        <v>0</v>
      </c>
      <c r="M146" s="23" t="b">
        <f t="shared" si="5"/>
        <v>1</v>
      </c>
      <c r="N146" s="23" t="b">
        <v>0</v>
      </c>
      <c r="O146" s="23" t="b">
        <f t="shared" si="6"/>
        <v>1</v>
      </c>
      <c r="P146" s="23" t="b">
        <v>0</v>
      </c>
      <c r="Q146" s="23" t="b">
        <f t="shared" si="7"/>
        <v>1</v>
      </c>
      <c r="R146" s="23" t="b">
        <v>0</v>
      </c>
      <c r="S146" s="23" t="b">
        <f t="shared" si="8"/>
        <v>1</v>
      </c>
      <c r="T146" s="23" t="b">
        <v>0</v>
      </c>
      <c r="U146" s="23" t="b">
        <f t="shared" si="9"/>
        <v>1</v>
      </c>
      <c r="V146" s="23" t="b">
        <v>0</v>
      </c>
      <c r="W146" s="23" t="b">
        <f t="shared" si="10"/>
        <v>1</v>
      </c>
      <c r="X146" s="23" t="b">
        <v>0</v>
      </c>
      <c r="Y146" s="23" t="b">
        <f t="shared" si="11"/>
        <v>0</v>
      </c>
      <c r="Z146" s="23" t="b">
        <v>1</v>
      </c>
      <c r="AA146" s="23" t="b">
        <f t="shared" si="12"/>
        <v>0</v>
      </c>
      <c r="AB146" s="23" t="b">
        <v>1</v>
      </c>
      <c r="AC146" s="23" t="b">
        <f t="shared" si="13"/>
        <v>0</v>
      </c>
      <c r="AD146" s="23" t="b">
        <v>0</v>
      </c>
      <c r="BD146" s="23" t="s">
        <v>2106</v>
      </c>
      <c r="BE146" s="23" t="s">
        <v>2702</v>
      </c>
      <c r="BF146" s="23" t="b">
        <v>1</v>
      </c>
      <c r="BG146" s="23">
        <v>0.4593361</v>
      </c>
      <c r="BH146" s="23" t="b">
        <v>0</v>
      </c>
      <c r="BI146" s="23" t="b">
        <v>0</v>
      </c>
      <c r="BJ146" s="23" t="b">
        <v>0</v>
      </c>
      <c r="BK146" s="23" t="b">
        <v>0</v>
      </c>
      <c r="BL146" s="23" t="b">
        <v>0</v>
      </c>
      <c r="BM146" s="23" t="b">
        <v>0</v>
      </c>
      <c r="BN146" s="23" t="b">
        <v>0</v>
      </c>
      <c r="BO146" s="23" t="b">
        <v>0</v>
      </c>
      <c r="BP146" s="23" t="b">
        <v>0</v>
      </c>
      <c r="BQ146" s="23" t="b">
        <v>0</v>
      </c>
      <c r="BR146" s="23" t="b">
        <v>1</v>
      </c>
    </row>
    <row r="147" ht="15.75" customHeight="1">
      <c r="A147" s="23" t="s">
        <v>1662</v>
      </c>
      <c r="B147" s="23" t="s">
        <v>2676</v>
      </c>
      <c r="C147" s="23" t="b">
        <v>1</v>
      </c>
      <c r="D147" s="23">
        <v>0.96395504</v>
      </c>
      <c r="E147" s="23" t="b">
        <f t="shared" si="1"/>
        <v>1</v>
      </c>
      <c r="F147" s="23" t="b">
        <v>1</v>
      </c>
      <c r="G147" s="23" t="b">
        <f t="shared" si="2"/>
        <v>1</v>
      </c>
      <c r="H147" s="23" t="b">
        <v>1</v>
      </c>
      <c r="I147" s="23" t="b">
        <f t="shared" si="3"/>
        <v>1</v>
      </c>
      <c r="J147" s="23" t="b">
        <v>1</v>
      </c>
      <c r="K147" s="23" t="b">
        <f t="shared" si="4"/>
        <v>1</v>
      </c>
      <c r="L147" s="23" t="b">
        <v>1</v>
      </c>
      <c r="M147" s="23" t="b">
        <f t="shared" si="5"/>
        <v>1</v>
      </c>
      <c r="N147" s="23" t="b">
        <v>1</v>
      </c>
      <c r="O147" s="23" t="b">
        <f t="shared" si="6"/>
        <v>1</v>
      </c>
      <c r="P147" s="23" t="b">
        <v>1</v>
      </c>
      <c r="Q147" s="23" t="b">
        <f t="shared" si="7"/>
        <v>1</v>
      </c>
      <c r="R147" s="23" t="b">
        <v>1</v>
      </c>
      <c r="S147" s="23" t="b">
        <f t="shared" si="8"/>
        <v>1</v>
      </c>
      <c r="T147" s="23" t="b">
        <v>1</v>
      </c>
      <c r="U147" s="23" t="b">
        <f t="shared" si="9"/>
        <v>1</v>
      </c>
      <c r="V147" s="23" t="b">
        <v>1</v>
      </c>
      <c r="W147" s="23" t="b">
        <f t="shared" si="10"/>
        <v>1</v>
      </c>
      <c r="X147" s="23" t="b">
        <v>1</v>
      </c>
      <c r="Y147" s="23" t="b">
        <f t="shared" si="11"/>
        <v>1</v>
      </c>
      <c r="Z147" s="23" t="b">
        <v>1</v>
      </c>
      <c r="AA147" s="23" t="b">
        <f t="shared" si="12"/>
        <v>1</v>
      </c>
      <c r="AB147" s="23" t="b">
        <v>1</v>
      </c>
      <c r="AC147" s="23" t="b">
        <f t="shared" si="13"/>
        <v>1</v>
      </c>
      <c r="AD147" s="23" t="b">
        <v>0</v>
      </c>
      <c r="BD147" s="23" t="s">
        <v>2112</v>
      </c>
      <c r="BE147" s="23" t="s">
        <v>2703</v>
      </c>
      <c r="BF147" s="23" t="b">
        <v>1</v>
      </c>
      <c r="BG147" s="23">
        <v>0.5632479</v>
      </c>
      <c r="BH147" s="23" t="b">
        <v>0</v>
      </c>
      <c r="BI147" s="23" t="b">
        <v>0</v>
      </c>
      <c r="BJ147" s="23" t="b">
        <v>0</v>
      </c>
      <c r="BK147" s="23" t="b">
        <v>0</v>
      </c>
      <c r="BL147" s="23" t="b">
        <v>0</v>
      </c>
      <c r="BM147" s="23" t="b">
        <v>0</v>
      </c>
      <c r="BN147" s="23" t="b">
        <v>0</v>
      </c>
      <c r="BO147" s="23" t="b">
        <v>0</v>
      </c>
      <c r="BP147" s="23" t="b">
        <v>1</v>
      </c>
      <c r="BQ147" s="23" t="b">
        <v>1</v>
      </c>
      <c r="BR147" s="23" t="b">
        <v>1</v>
      </c>
    </row>
    <row r="148" ht="15.75" customHeight="1">
      <c r="A148" s="23" t="s">
        <v>1687</v>
      </c>
      <c r="B148" s="23" t="s">
        <v>2677</v>
      </c>
      <c r="C148" s="23" t="b">
        <v>1</v>
      </c>
      <c r="D148" s="23">
        <v>0.13653737</v>
      </c>
      <c r="E148" s="23" t="b">
        <f t="shared" si="1"/>
        <v>0</v>
      </c>
      <c r="F148" s="23" t="b">
        <v>0</v>
      </c>
      <c r="G148" s="23" t="b">
        <f t="shared" si="2"/>
        <v>0</v>
      </c>
      <c r="H148" s="23" t="b">
        <v>0</v>
      </c>
      <c r="I148" s="23" t="b">
        <f t="shared" si="3"/>
        <v>0</v>
      </c>
      <c r="J148" s="23" t="b">
        <v>0</v>
      </c>
      <c r="K148" s="23" t="b">
        <f t="shared" si="4"/>
        <v>0</v>
      </c>
      <c r="L148" s="23" t="b">
        <v>0</v>
      </c>
      <c r="M148" s="23" t="b">
        <f t="shared" si="5"/>
        <v>0</v>
      </c>
      <c r="N148" s="23" t="b">
        <v>0</v>
      </c>
      <c r="O148" s="23" t="b">
        <f t="shared" si="6"/>
        <v>0</v>
      </c>
      <c r="P148" s="23" t="b">
        <v>0</v>
      </c>
      <c r="Q148" s="23" t="b">
        <f t="shared" si="7"/>
        <v>0</v>
      </c>
      <c r="R148" s="23" t="b">
        <v>0</v>
      </c>
      <c r="S148" s="23" t="b">
        <f t="shared" si="8"/>
        <v>0</v>
      </c>
      <c r="T148" s="23" t="b">
        <v>0</v>
      </c>
      <c r="U148" s="23" t="b">
        <f t="shared" si="9"/>
        <v>0</v>
      </c>
      <c r="V148" s="23" t="b">
        <v>0</v>
      </c>
      <c r="W148" s="23" t="b">
        <f t="shared" si="10"/>
        <v>0</v>
      </c>
      <c r="X148" s="23" t="b">
        <v>0</v>
      </c>
      <c r="Y148" s="23" t="b">
        <f t="shared" si="11"/>
        <v>0</v>
      </c>
      <c r="Z148" s="23" t="b">
        <v>0</v>
      </c>
      <c r="AA148" s="23" t="b">
        <f t="shared" si="12"/>
        <v>0</v>
      </c>
      <c r="AB148" s="23" t="b">
        <v>0</v>
      </c>
      <c r="AC148" s="23" t="b">
        <f t="shared" si="13"/>
        <v>0</v>
      </c>
      <c r="AD148" s="23" t="b">
        <v>0</v>
      </c>
      <c r="BD148" s="23" t="s">
        <v>2135</v>
      </c>
      <c r="BE148" s="23" t="s">
        <v>2705</v>
      </c>
      <c r="BF148" s="23" t="b">
        <v>1</v>
      </c>
      <c r="BG148" s="23">
        <v>0.18877915</v>
      </c>
      <c r="BH148" s="23" t="b">
        <v>0</v>
      </c>
      <c r="BI148" s="23" t="b">
        <v>0</v>
      </c>
      <c r="BJ148" s="23" t="b">
        <v>0</v>
      </c>
      <c r="BK148" s="23" t="b">
        <v>0</v>
      </c>
      <c r="BL148" s="23" t="b">
        <v>0</v>
      </c>
      <c r="BM148" s="23" t="b">
        <v>0</v>
      </c>
      <c r="BN148" s="23" t="b">
        <v>0</v>
      </c>
      <c r="BO148" s="23" t="b">
        <v>0</v>
      </c>
      <c r="BP148" s="23" t="b">
        <v>0</v>
      </c>
      <c r="BQ148" s="23" t="b">
        <v>0</v>
      </c>
      <c r="BR148" s="23" t="b">
        <v>0</v>
      </c>
    </row>
    <row r="149" ht="15.75" customHeight="1">
      <c r="A149" s="23" t="s">
        <v>1695</v>
      </c>
      <c r="B149" s="23" t="s">
        <v>2678</v>
      </c>
      <c r="C149" s="23" t="b">
        <v>1</v>
      </c>
      <c r="D149" s="23">
        <v>0.4425252</v>
      </c>
      <c r="E149" s="23" t="b">
        <f t="shared" si="1"/>
        <v>1</v>
      </c>
      <c r="F149" s="23" t="b">
        <v>1</v>
      </c>
      <c r="G149" s="23" t="b">
        <f t="shared" si="2"/>
        <v>1</v>
      </c>
      <c r="H149" s="23" t="b">
        <v>1</v>
      </c>
      <c r="I149" s="23" t="b">
        <f t="shared" si="3"/>
        <v>0</v>
      </c>
      <c r="J149" s="23" t="b">
        <v>0</v>
      </c>
      <c r="K149" s="23" t="b">
        <f t="shared" si="4"/>
        <v>0</v>
      </c>
      <c r="L149" s="23" t="b">
        <v>0</v>
      </c>
      <c r="M149" s="23" t="b">
        <f t="shared" si="5"/>
        <v>0</v>
      </c>
      <c r="N149" s="23" t="b">
        <v>0</v>
      </c>
      <c r="O149" s="23" t="b">
        <f t="shared" si="6"/>
        <v>0</v>
      </c>
      <c r="P149" s="23" t="b">
        <v>0</v>
      </c>
      <c r="Q149" s="23" t="b">
        <f t="shared" si="7"/>
        <v>0</v>
      </c>
      <c r="R149" s="23" t="b">
        <v>0</v>
      </c>
      <c r="S149" s="23" t="b">
        <f t="shared" si="8"/>
        <v>0</v>
      </c>
      <c r="T149" s="23" t="b">
        <v>0</v>
      </c>
      <c r="U149" s="23" t="b">
        <f t="shared" si="9"/>
        <v>0</v>
      </c>
      <c r="V149" s="23" t="b">
        <v>0</v>
      </c>
      <c r="W149" s="23" t="b">
        <f t="shared" si="10"/>
        <v>0</v>
      </c>
      <c r="X149" s="23" t="b">
        <v>0</v>
      </c>
      <c r="Y149" s="23" t="b">
        <f t="shared" si="11"/>
        <v>0</v>
      </c>
      <c r="Z149" s="23" t="b">
        <v>0</v>
      </c>
      <c r="AA149" s="23" t="b">
        <f t="shared" si="12"/>
        <v>0</v>
      </c>
      <c r="AB149" s="23" t="b">
        <v>0</v>
      </c>
      <c r="AC149" s="23" t="b">
        <f t="shared" si="13"/>
        <v>0</v>
      </c>
      <c r="AD149" s="23" t="b">
        <v>0</v>
      </c>
      <c r="BD149" s="23" t="s">
        <v>2159</v>
      </c>
      <c r="BE149" s="23" t="s">
        <v>2706</v>
      </c>
      <c r="BF149" s="23" t="b">
        <v>1</v>
      </c>
      <c r="BG149" s="23">
        <v>0.76218283</v>
      </c>
      <c r="BH149" s="23" t="b">
        <v>0</v>
      </c>
      <c r="BI149" s="23" t="b">
        <v>0</v>
      </c>
      <c r="BJ149" s="23" t="b">
        <v>0</v>
      </c>
      <c r="BK149" s="23" t="b">
        <v>0</v>
      </c>
      <c r="BL149" s="23" t="b">
        <v>1</v>
      </c>
      <c r="BM149" s="23" t="b">
        <v>1</v>
      </c>
      <c r="BN149" s="23" t="b">
        <v>1</v>
      </c>
      <c r="BO149" s="23" t="b">
        <v>1</v>
      </c>
      <c r="BP149" s="23" t="b">
        <v>1</v>
      </c>
      <c r="BQ149" s="23" t="b">
        <v>1</v>
      </c>
      <c r="BR149" s="23" t="b">
        <v>1</v>
      </c>
    </row>
    <row r="150" ht="15.75" customHeight="1">
      <c r="A150" s="23" t="s">
        <v>1703</v>
      </c>
      <c r="B150" s="23" t="s">
        <v>2679</v>
      </c>
      <c r="C150" s="23" t="b">
        <v>0</v>
      </c>
      <c r="D150" s="23">
        <v>0.59256685</v>
      </c>
      <c r="E150" s="23" t="b">
        <f t="shared" si="1"/>
        <v>1</v>
      </c>
      <c r="F150" s="23" t="b">
        <v>0</v>
      </c>
      <c r="G150" s="23" t="b">
        <f t="shared" si="2"/>
        <v>1</v>
      </c>
      <c r="H150" s="23" t="b">
        <v>0</v>
      </c>
      <c r="I150" s="23" t="b">
        <f t="shared" si="3"/>
        <v>1</v>
      </c>
      <c r="J150" s="23" t="b">
        <v>0</v>
      </c>
      <c r="K150" s="23" t="b">
        <f t="shared" si="4"/>
        <v>1</v>
      </c>
      <c r="L150" s="23" t="b">
        <v>0</v>
      </c>
      <c r="M150" s="23" t="b">
        <f t="shared" si="5"/>
        <v>1</v>
      </c>
      <c r="N150" s="23" t="b">
        <v>0</v>
      </c>
      <c r="O150" s="23" t="b">
        <f t="shared" si="6"/>
        <v>0</v>
      </c>
      <c r="P150" s="23" t="b">
        <v>1</v>
      </c>
      <c r="Q150" s="23" t="b">
        <f t="shared" si="7"/>
        <v>0</v>
      </c>
      <c r="R150" s="23" t="b">
        <v>1</v>
      </c>
      <c r="S150" s="23" t="b">
        <f t="shared" si="8"/>
        <v>0</v>
      </c>
      <c r="T150" s="23" t="b">
        <v>1</v>
      </c>
      <c r="U150" s="23" t="b">
        <f t="shared" si="9"/>
        <v>0</v>
      </c>
      <c r="V150" s="23" t="b">
        <v>1</v>
      </c>
      <c r="W150" s="23" t="b">
        <f t="shared" si="10"/>
        <v>0</v>
      </c>
      <c r="X150" s="23" t="b">
        <v>1</v>
      </c>
      <c r="Y150" s="23" t="b">
        <f t="shared" si="11"/>
        <v>0</v>
      </c>
      <c r="Z150" s="23" t="b">
        <v>1</v>
      </c>
      <c r="AA150" s="23" t="b">
        <f t="shared" si="12"/>
        <v>0</v>
      </c>
      <c r="AB150" s="23" t="b">
        <v>1</v>
      </c>
      <c r="AC150" s="23" t="b">
        <f t="shared" si="13"/>
        <v>0</v>
      </c>
      <c r="AD150" s="23" t="b">
        <v>0</v>
      </c>
      <c r="BD150" s="23" t="s">
        <v>2182</v>
      </c>
      <c r="BE150" s="23" t="s">
        <v>2574</v>
      </c>
      <c r="BF150" s="23" t="b">
        <v>1</v>
      </c>
      <c r="BG150" s="23">
        <v>0.015242815</v>
      </c>
      <c r="BH150" s="23" t="b">
        <v>0</v>
      </c>
      <c r="BI150" s="23" t="b">
        <v>0</v>
      </c>
      <c r="BJ150" s="23" t="b">
        <v>0</v>
      </c>
      <c r="BK150" s="23" t="b">
        <v>0</v>
      </c>
      <c r="BL150" s="23" t="b">
        <v>0</v>
      </c>
      <c r="BM150" s="23" t="b">
        <v>0</v>
      </c>
      <c r="BN150" s="23" t="b">
        <v>0</v>
      </c>
      <c r="BO150" s="23" t="b">
        <v>0</v>
      </c>
      <c r="BP150" s="23" t="b">
        <v>0</v>
      </c>
      <c r="BQ150" s="23" t="b">
        <v>0</v>
      </c>
      <c r="BR150" s="23" t="b">
        <v>0</v>
      </c>
    </row>
    <row r="151" ht="15.75" customHeight="1">
      <c r="A151" s="23" t="s">
        <v>1711</v>
      </c>
      <c r="B151" s="23" t="s">
        <v>2680</v>
      </c>
      <c r="C151" s="23" t="b">
        <v>1</v>
      </c>
      <c r="D151" s="23">
        <v>0.11555743</v>
      </c>
      <c r="E151" s="23" t="b">
        <f t="shared" si="1"/>
        <v>0</v>
      </c>
      <c r="F151" s="23" t="b">
        <v>0</v>
      </c>
      <c r="G151" s="23" t="b">
        <f t="shared" si="2"/>
        <v>0</v>
      </c>
      <c r="H151" s="23" t="b">
        <v>0</v>
      </c>
      <c r="I151" s="23" t="b">
        <f t="shared" si="3"/>
        <v>0</v>
      </c>
      <c r="J151" s="23" t="b">
        <v>0</v>
      </c>
      <c r="K151" s="23" t="b">
        <f t="shared" si="4"/>
        <v>0</v>
      </c>
      <c r="L151" s="23" t="b">
        <v>0</v>
      </c>
      <c r="M151" s="23" t="b">
        <f t="shared" si="5"/>
        <v>0</v>
      </c>
      <c r="N151" s="23" t="b">
        <v>0</v>
      </c>
      <c r="O151" s="23" t="b">
        <f t="shared" si="6"/>
        <v>0</v>
      </c>
      <c r="P151" s="23" t="b">
        <v>0</v>
      </c>
      <c r="Q151" s="23" t="b">
        <f t="shared" si="7"/>
        <v>0</v>
      </c>
      <c r="R151" s="23" t="b">
        <v>0</v>
      </c>
      <c r="S151" s="23" t="b">
        <f t="shared" si="8"/>
        <v>0</v>
      </c>
      <c r="T151" s="23" t="b">
        <v>0</v>
      </c>
      <c r="U151" s="23" t="b">
        <f t="shared" si="9"/>
        <v>0</v>
      </c>
      <c r="V151" s="23" t="b">
        <v>0</v>
      </c>
      <c r="W151" s="23" t="b">
        <f t="shared" si="10"/>
        <v>0</v>
      </c>
      <c r="X151" s="23" t="b">
        <v>0</v>
      </c>
      <c r="Y151" s="23" t="b">
        <f t="shared" si="11"/>
        <v>0</v>
      </c>
      <c r="Z151" s="23" t="b">
        <v>0</v>
      </c>
      <c r="AA151" s="23" t="b">
        <f t="shared" si="12"/>
        <v>0</v>
      </c>
      <c r="AB151" s="23" t="b">
        <v>0</v>
      </c>
      <c r="AC151" s="23" t="b">
        <f t="shared" si="13"/>
        <v>0</v>
      </c>
      <c r="AD151" s="23" t="b">
        <v>0</v>
      </c>
      <c r="BD151" s="23" t="s">
        <v>2190</v>
      </c>
      <c r="BE151" s="23" t="s">
        <v>2707</v>
      </c>
      <c r="BF151" s="23" t="b">
        <v>1</v>
      </c>
      <c r="BG151" s="23">
        <v>0.051416904</v>
      </c>
      <c r="BH151" s="23" t="b">
        <v>0</v>
      </c>
      <c r="BI151" s="23" t="b">
        <v>0</v>
      </c>
      <c r="BJ151" s="23" t="b">
        <v>0</v>
      </c>
      <c r="BK151" s="23" t="b">
        <v>0</v>
      </c>
      <c r="BL151" s="23" t="b">
        <v>0</v>
      </c>
      <c r="BM151" s="23" t="b">
        <v>0</v>
      </c>
      <c r="BN151" s="23" t="b">
        <v>0</v>
      </c>
      <c r="BO151" s="23" t="b">
        <v>0</v>
      </c>
      <c r="BP151" s="23" t="b">
        <v>0</v>
      </c>
      <c r="BQ151" s="23" t="b">
        <v>0</v>
      </c>
      <c r="BR151" s="23" t="b">
        <v>0</v>
      </c>
    </row>
    <row r="152" ht="15.75" customHeight="1">
      <c r="A152" s="23" t="s">
        <v>1719</v>
      </c>
      <c r="B152" s="23" t="s">
        <v>2681</v>
      </c>
      <c r="C152" s="23" t="b">
        <v>0</v>
      </c>
      <c r="D152" s="23">
        <v>0.0334554</v>
      </c>
      <c r="E152" s="23" t="b">
        <f t="shared" si="1"/>
        <v>0</v>
      </c>
      <c r="F152" s="23" t="b">
        <v>1</v>
      </c>
      <c r="G152" s="23" t="b">
        <f t="shared" si="2"/>
        <v>0</v>
      </c>
      <c r="H152" s="23" t="b">
        <v>1</v>
      </c>
      <c r="I152" s="23" t="b">
        <f t="shared" si="3"/>
        <v>0</v>
      </c>
      <c r="J152" s="23" t="b">
        <v>1</v>
      </c>
      <c r="K152" s="23" t="b">
        <f t="shared" si="4"/>
        <v>0</v>
      </c>
      <c r="L152" s="23" t="b">
        <v>1</v>
      </c>
      <c r="M152" s="23" t="b">
        <f t="shared" si="5"/>
        <v>0</v>
      </c>
      <c r="N152" s="23" t="b">
        <v>1</v>
      </c>
      <c r="O152" s="23" t="b">
        <f t="shared" si="6"/>
        <v>0</v>
      </c>
      <c r="P152" s="23" t="b">
        <v>1</v>
      </c>
      <c r="Q152" s="23" t="b">
        <f t="shared" si="7"/>
        <v>0</v>
      </c>
      <c r="R152" s="23" t="b">
        <v>1</v>
      </c>
      <c r="S152" s="23" t="b">
        <f t="shared" si="8"/>
        <v>0</v>
      </c>
      <c r="T152" s="23" t="b">
        <v>1</v>
      </c>
      <c r="U152" s="23" t="b">
        <f t="shared" si="9"/>
        <v>0</v>
      </c>
      <c r="V152" s="23" t="b">
        <v>1</v>
      </c>
      <c r="W152" s="23" t="b">
        <f t="shared" si="10"/>
        <v>0</v>
      </c>
      <c r="X152" s="23" t="b">
        <v>1</v>
      </c>
      <c r="Y152" s="23" t="b">
        <f t="shared" si="11"/>
        <v>0</v>
      </c>
      <c r="Z152" s="23" t="b">
        <v>1</v>
      </c>
      <c r="AA152" s="23" t="b">
        <f t="shared" si="12"/>
        <v>0</v>
      </c>
      <c r="AB152" s="23" t="b">
        <v>1</v>
      </c>
      <c r="AC152" s="23" t="b">
        <f t="shared" si="13"/>
        <v>0</v>
      </c>
      <c r="AD152" s="23" t="b">
        <v>0</v>
      </c>
      <c r="BD152" s="23" t="s">
        <v>2198</v>
      </c>
      <c r="BE152" s="23" t="s">
        <v>2708</v>
      </c>
      <c r="BF152" s="23" t="b">
        <v>1</v>
      </c>
      <c r="BG152" s="23">
        <v>0.962995</v>
      </c>
      <c r="BH152" s="23" t="b">
        <v>1</v>
      </c>
      <c r="BI152" s="23" t="b">
        <v>1</v>
      </c>
      <c r="BJ152" s="23" t="b">
        <v>1</v>
      </c>
      <c r="BK152" s="23" t="b">
        <v>1</v>
      </c>
      <c r="BL152" s="23" t="b">
        <v>1</v>
      </c>
      <c r="BM152" s="23" t="b">
        <v>1</v>
      </c>
      <c r="BN152" s="23" t="b">
        <v>1</v>
      </c>
      <c r="BO152" s="23" t="b">
        <v>1</v>
      </c>
      <c r="BP152" s="23" t="b">
        <v>1</v>
      </c>
      <c r="BQ152" s="23" t="b">
        <v>1</v>
      </c>
      <c r="BR152" s="23" t="b">
        <v>1</v>
      </c>
    </row>
    <row r="153" ht="15.75" customHeight="1">
      <c r="A153" s="23" t="s">
        <v>1727</v>
      </c>
      <c r="B153" s="23" t="s">
        <v>2682</v>
      </c>
      <c r="C153" s="23" t="b">
        <v>1</v>
      </c>
      <c r="D153" s="23">
        <v>0.03883308</v>
      </c>
      <c r="E153" s="23" t="b">
        <f t="shared" si="1"/>
        <v>0</v>
      </c>
      <c r="F153" s="23" t="b">
        <v>0</v>
      </c>
      <c r="G153" s="23" t="b">
        <f t="shared" si="2"/>
        <v>0</v>
      </c>
      <c r="H153" s="23" t="b">
        <v>0</v>
      </c>
      <c r="I153" s="23" t="b">
        <f t="shared" si="3"/>
        <v>0</v>
      </c>
      <c r="J153" s="23" t="b">
        <v>0</v>
      </c>
      <c r="K153" s="23" t="b">
        <f t="shared" si="4"/>
        <v>0</v>
      </c>
      <c r="L153" s="23" t="b">
        <v>0</v>
      </c>
      <c r="M153" s="23" t="b">
        <f t="shared" si="5"/>
        <v>0</v>
      </c>
      <c r="N153" s="23" t="b">
        <v>0</v>
      </c>
      <c r="O153" s="23" t="b">
        <f t="shared" si="6"/>
        <v>0</v>
      </c>
      <c r="P153" s="23" t="b">
        <v>0</v>
      </c>
      <c r="Q153" s="23" t="b">
        <f t="shared" si="7"/>
        <v>0</v>
      </c>
      <c r="R153" s="23" t="b">
        <v>0</v>
      </c>
      <c r="S153" s="23" t="b">
        <f t="shared" si="8"/>
        <v>0</v>
      </c>
      <c r="T153" s="23" t="b">
        <v>0</v>
      </c>
      <c r="U153" s="23" t="b">
        <f t="shared" si="9"/>
        <v>0</v>
      </c>
      <c r="V153" s="23" t="b">
        <v>0</v>
      </c>
      <c r="W153" s="23" t="b">
        <f t="shared" si="10"/>
        <v>0</v>
      </c>
      <c r="X153" s="23" t="b">
        <v>0</v>
      </c>
      <c r="Y153" s="23" t="b">
        <f t="shared" si="11"/>
        <v>0</v>
      </c>
      <c r="Z153" s="23" t="b">
        <v>0</v>
      </c>
      <c r="AA153" s="23" t="b">
        <f t="shared" si="12"/>
        <v>0</v>
      </c>
      <c r="AB153" s="23" t="b">
        <v>0</v>
      </c>
      <c r="AC153" s="23" t="b">
        <f t="shared" si="13"/>
        <v>0</v>
      </c>
      <c r="AD153" s="23" t="b">
        <v>0</v>
      </c>
      <c r="BD153" s="23" t="s">
        <v>2241</v>
      </c>
      <c r="BE153" s="23" t="s">
        <v>2709</v>
      </c>
      <c r="BF153" s="23" t="b">
        <v>1</v>
      </c>
      <c r="BG153" s="23">
        <v>0.26969814</v>
      </c>
      <c r="BH153" s="23" t="b">
        <v>0</v>
      </c>
      <c r="BI153" s="23" t="b">
        <v>0</v>
      </c>
      <c r="BJ153" s="23" t="b">
        <v>0</v>
      </c>
      <c r="BK153" s="23" t="b">
        <v>0</v>
      </c>
      <c r="BL153" s="23" t="b">
        <v>0</v>
      </c>
      <c r="BM153" s="23" t="b">
        <v>0</v>
      </c>
      <c r="BN153" s="23" t="b">
        <v>0</v>
      </c>
      <c r="BO153" s="23" t="b">
        <v>0</v>
      </c>
      <c r="BP153" s="23" t="b">
        <v>0</v>
      </c>
      <c r="BQ153" s="23" t="b">
        <v>0</v>
      </c>
      <c r="BR153" s="23" t="b">
        <v>0</v>
      </c>
    </row>
    <row r="154" ht="15.75" customHeight="1">
      <c r="A154" s="23" t="s">
        <v>1735</v>
      </c>
      <c r="B154" s="23" t="s">
        <v>2683</v>
      </c>
      <c r="C154" s="23" t="b">
        <v>0</v>
      </c>
      <c r="D154" s="23">
        <v>0.9561059</v>
      </c>
      <c r="E154" s="23" t="b">
        <f t="shared" si="1"/>
        <v>1</v>
      </c>
      <c r="F154" s="23" t="b">
        <v>0</v>
      </c>
      <c r="G154" s="23" t="b">
        <f t="shared" si="2"/>
        <v>1</v>
      </c>
      <c r="H154" s="23" t="b">
        <v>0</v>
      </c>
      <c r="I154" s="23" t="b">
        <f t="shared" si="3"/>
        <v>1</v>
      </c>
      <c r="J154" s="23" t="b">
        <v>0</v>
      </c>
      <c r="K154" s="23" t="b">
        <f t="shared" si="4"/>
        <v>1</v>
      </c>
      <c r="L154" s="23" t="b">
        <v>0</v>
      </c>
      <c r="M154" s="23" t="b">
        <f t="shared" si="5"/>
        <v>1</v>
      </c>
      <c r="N154" s="23" t="b">
        <v>0</v>
      </c>
      <c r="O154" s="23" t="b">
        <f t="shared" si="6"/>
        <v>1</v>
      </c>
      <c r="P154" s="23" t="b">
        <v>0</v>
      </c>
      <c r="Q154" s="23" t="b">
        <f t="shared" si="7"/>
        <v>1</v>
      </c>
      <c r="R154" s="23" t="b">
        <v>0</v>
      </c>
      <c r="S154" s="23" t="b">
        <f t="shared" si="8"/>
        <v>1</v>
      </c>
      <c r="T154" s="23" t="b">
        <v>0</v>
      </c>
      <c r="U154" s="23" t="b">
        <f t="shared" si="9"/>
        <v>1</v>
      </c>
      <c r="V154" s="23" t="b">
        <v>0</v>
      </c>
      <c r="W154" s="23" t="b">
        <f t="shared" si="10"/>
        <v>1</v>
      </c>
      <c r="X154" s="23" t="b">
        <v>0</v>
      </c>
      <c r="Y154" s="23" t="b">
        <f t="shared" si="11"/>
        <v>1</v>
      </c>
      <c r="Z154" s="23" t="b">
        <v>0</v>
      </c>
      <c r="AA154" s="23" t="b">
        <f t="shared" si="12"/>
        <v>1</v>
      </c>
      <c r="AB154" s="23" t="b">
        <v>0</v>
      </c>
      <c r="AC154" s="23" t="b">
        <f t="shared" si="13"/>
        <v>1</v>
      </c>
      <c r="AD154" s="23" t="b">
        <v>0</v>
      </c>
      <c r="BD154" s="23" t="s">
        <v>2247</v>
      </c>
      <c r="BE154" s="23" t="s">
        <v>2710</v>
      </c>
      <c r="BF154" s="23" t="b">
        <v>1</v>
      </c>
      <c r="BG154" s="23">
        <v>0.8072382</v>
      </c>
      <c r="BH154" s="23" t="b">
        <v>0</v>
      </c>
      <c r="BI154" s="23" t="b">
        <v>0</v>
      </c>
      <c r="BJ154" s="23" t="b">
        <v>0</v>
      </c>
      <c r="BK154" s="23" t="b">
        <v>1</v>
      </c>
      <c r="BL154" s="23" t="b">
        <v>1</v>
      </c>
      <c r="BM154" s="23" t="b">
        <v>1</v>
      </c>
      <c r="BN154" s="23" t="b">
        <v>1</v>
      </c>
      <c r="BO154" s="23" t="b">
        <v>1</v>
      </c>
      <c r="BP154" s="23" t="b">
        <v>1</v>
      </c>
      <c r="BQ154" s="23" t="b">
        <v>1</v>
      </c>
      <c r="BR154" s="23" t="b">
        <v>1</v>
      </c>
    </row>
    <row r="155" ht="15.75" customHeight="1">
      <c r="A155" s="23" t="s">
        <v>1759</v>
      </c>
      <c r="B155" s="23" t="s">
        <v>2684</v>
      </c>
      <c r="C155" s="23" t="b">
        <v>1</v>
      </c>
      <c r="D155" s="23">
        <v>0.87671304</v>
      </c>
      <c r="E155" s="23" t="b">
        <f t="shared" si="1"/>
        <v>1</v>
      </c>
      <c r="F155" s="23" t="b">
        <v>1</v>
      </c>
      <c r="G155" s="23" t="b">
        <f t="shared" si="2"/>
        <v>1</v>
      </c>
      <c r="H155" s="23" t="b">
        <v>1</v>
      </c>
      <c r="I155" s="23" t="b">
        <f t="shared" si="3"/>
        <v>1</v>
      </c>
      <c r="J155" s="23" t="b">
        <v>1</v>
      </c>
      <c r="K155" s="23" t="b">
        <f t="shared" si="4"/>
        <v>1</v>
      </c>
      <c r="L155" s="23" t="b">
        <v>1</v>
      </c>
      <c r="M155" s="23" t="b">
        <f t="shared" si="5"/>
        <v>1</v>
      </c>
      <c r="N155" s="23" t="b">
        <v>1</v>
      </c>
      <c r="O155" s="23" t="b">
        <f t="shared" si="6"/>
        <v>1</v>
      </c>
      <c r="P155" s="23" t="b">
        <v>1</v>
      </c>
      <c r="Q155" s="23" t="b">
        <f t="shared" si="7"/>
        <v>1</v>
      </c>
      <c r="R155" s="23" t="b">
        <v>1</v>
      </c>
      <c r="S155" s="23" t="b">
        <f t="shared" si="8"/>
        <v>1</v>
      </c>
      <c r="T155" s="23" t="b">
        <v>1</v>
      </c>
      <c r="U155" s="23" t="b">
        <f t="shared" si="9"/>
        <v>1</v>
      </c>
      <c r="V155" s="23" t="b">
        <v>1</v>
      </c>
      <c r="W155" s="23" t="b">
        <f t="shared" si="10"/>
        <v>1</v>
      </c>
      <c r="X155" s="23" t="b">
        <v>1</v>
      </c>
      <c r="Y155" s="23" t="b">
        <f t="shared" si="11"/>
        <v>1</v>
      </c>
      <c r="Z155" s="23" t="b">
        <v>1</v>
      </c>
      <c r="AA155" s="23" t="b">
        <f t="shared" si="12"/>
        <v>0</v>
      </c>
      <c r="AB155" s="23" t="b">
        <v>0</v>
      </c>
      <c r="AC155" s="23" t="b">
        <f t="shared" si="13"/>
        <v>0</v>
      </c>
      <c r="AD155" s="23" t="b">
        <v>0</v>
      </c>
      <c r="BD155" s="23" t="s">
        <v>2288</v>
      </c>
      <c r="BE155" s="23" t="s">
        <v>2711</v>
      </c>
      <c r="BF155" s="23" t="b">
        <v>1</v>
      </c>
      <c r="BG155" s="23">
        <v>0.9693432</v>
      </c>
      <c r="BH155" s="23" t="b">
        <v>1</v>
      </c>
      <c r="BI155" s="23" t="b">
        <v>1</v>
      </c>
      <c r="BJ155" s="23" t="b">
        <v>1</v>
      </c>
      <c r="BK155" s="23" t="b">
        <v>1</v>
      </c>
      <c r="BL155" s="23" t="b">
        <v>1</v>
      </c>
      <c r="BM155" s="23" t="b">
        <v>1</v>
      </c>
      <c r="BN155" s="23" t="b">
        <v>1</v>
      </c>
      <c r="BO155" s="23" t="b">
        <v>1</v>
      </c>
      <c r="BP155" s="23" t="b">
        <v>1</v>
      </c>
      <c r="BQ155" s="23" t="b">
        <v>1</v>
      </c>
      <c r="BR155" s="23" t="b">
        <v>1</v>
      </c>
    </row>
    <row r="156" ht="15.75" customHeight="1">
      <c r="A156" s="23" t="s">
        <v>1767</v>
      </c>
      <c r="B156" s="23" t="s">
        <v>2685</v>
      </c>
      <c r="C156" s="23" t="b">
        <v>1</v>
      </c>
      <c r="D156" s="23">
        <v>0.76669586</v>
      </c>
      <c r="E156" s="23" t="b">
        <f t="shared" si="1"/>
        <v>1</v>
      </c>
      <c r="F156" s="23" t="b">
        <v>1</v>
      </c>
      <c r="G156" s="23" t="b">
        <f t="shared" si="2"/>
        <v>1</v>
      </c>
      <c r="H156" s="23" t="b">
        <v>1</v>
      </c>
      <c r="I156" s="23" t="b">
        <f t="shared" si="3"/>
        <v>1</v>
      </c>
      <c r="J156" s="23" t="b">
        <v>1</v>
      </c>
      <c r="K156" s="23" t="b">
        <f t="shared" si="4"/>
        <v>1</v>
      </c>
      <c r="L156" s="23" t="b">
        <v>1</v>
      </c>
      <c r="M156" s="23" t="b">
        <f t="shared" si="5"/>
        <v>1</v>
      </c>
      <c r="N156" s="23" t="b">
        <v>1</v>
      </c>
      <c r="O156" s="23" t="b">
        <f t="shared" si="6"/>
        <v>1</v>
      </c>
      <c r="P156" s="23" t="b">
        <v>1</v>
      </c>
      <c r="Q156" s="23" t="b">
        <f t="shared" si="7"/>
        <v>1</v>
      </c>
      <c r="R156" s="23" t="b">
        <v>1</v>
      </c>
      <c r="S156" s="23" t="b">
        <f t="shared" si="8"/>
        <v>1</v>
      </c>
      <c r="T156" s="23" t="b">
        <v>1</v>
      </c>
      <c r="U156" s="23" t="b">
        <f t="shared" si="9"/>
        <v>1</v>
      </c>
      <c r="V156" s="23" t="b">
        <v>1</v>
      </c>
      <c r="W156" s="23" t="b">
        <f t="shared" si="10"/>
        <v>0</v>
      </c>
      <c r="X156" s="23" t="b">
        <v>0</v>
      </c>
      <c r="Y156" s="23" t="b">
        <f t="shared" si="11"/>
        <v>0</v>
      </c>
      <c r="Z156" s="23" t="b">
        <v>0</v>
      </c>
      <c r="AA156" s="23" t="b">
        <f t="shared" si="12"/>
        <v>0</v>
      </c>
      <c r="AB156" s="23" t="b">
        <v>0</v>
      </c>
      <c r="AC156" s="23" t="b">
        <f t="shared" si="13"/>
        <v>0</v>
      </c>
      <c r="AD156" s="23" t="b">
        <v>0</v>
      </c>
      <c r="BD156" s="23" t="s">
        <v>2344</v>
      </c>
      <c r="BE156" s="23" t="s">
        <v>2714</v>
      </c>
      <c r="BF156" s="23" t="b">
        <v>1</v>
      </c>
      <c r="BG156" s="23">
        <v>0.8431069</v>
      </c>
      <c r="BH156" s="23" t="b">
        <v>0</v>
      </c>
      <c r="BI156" s="23" t="b">
        <v>0</v>
      </c>
      <c r="BJ156" s="23" t="b">
        <v>0</v>
      </c>
      <c r="BK156" s="23" t="b">
        <v>1</v>
      </c>
      <c r="BL156" s="23" t="b">
        <v>1</v>
      </c>
      <c r="BM156" s="23" t="b">
        <v>1</v>
      </c>
      <c r="BN156" s="23" t="b">
        <v>1</v>
      </c>
      <c r="BO156" s="23" t="b">
        <v>1</v>
      </c>
      <c r="BP156" s="23" t="b">
        <v>1</v>
      </c>
      <c r="BQ156" s="23" t="b">
        <v>1</v>
      </c>
      <c r="BR156" s="23" t="b">
        <v>1</v>
      </c>
    </row>
    <row r="157" ht="15.75" customHeight="1">
      <c r="A157" s="23" t="s">
        <v>1808</v>
      </c>
      <c r="B157" s="23" t="s">
        <v>2554</v>
      </c>
      <c r="C157" s="23" t="b">
        <v>1</v>
      </c>
      <c r="D157" s="23">
        <v>0.12803456</v>
      </c>
      <c r="E157" s="23" t="b">
        <f t="shared" si="1"/>
        <v>0</v>
      </c>
      <c r="F157" s="23" t="b">
        <v>0</v>
      </c>
      <c r="G157" s="23" t="b">
        <f t="shared" si="2"/>
        <v>0</v>
      </c>
      <c r="H157" s="23" t="b">
        <v>0</v>
      </c>
      <c r="I157" s="23" t="b">
        <f t="shared" si="3"/>
        <v>0</v>
      </c>
      <c r="J157" s="23" t="b">
        <v>0</v>
      </c>
      <c r="K157" s="23" t="b">
        <f t="shared" si="4"/>
        <v>0</v>
      </c>
      <c r="L157" s="23" t="b">
        <v>0</v>
      </c>
      <c r="M157" s="23" t="b">
        <f t="shared" si="5"/>
        <v>0</v>
      </c>
      <c r="N157" s="23" t="b">
        <v>0</v>
      </c>
      <c r="O157" s="23" t="b">
        <f t="shared" si="6"/>
        <v>0</v>
      </c>
      <c r="P157" s="23" t="b">
        <v>0</v>
      </c>
      <c r="Q157" s="23" t="b">
        <f t="shared" si="7"/>
        <v>0</v>
      </c>
      <c r="R157" s="23" t="b">
        <v>0</v>
      </c>
      <c r="S157" s="23" t="b">
        <f t="shared" si="8"/>
        <v>0</v>
      </c>
      <c r="T157" s="23" t="b">
        <v>0</v>
      </c>
      <c r="U157" s="23" t="b">
        <f t="shared" si="9"/>
        <v>0</v>
      </c>
      <c r="V157" s="23" t="b">
        <v>0</v>
      </c>
      <c r="W157" s="23" t="b">
        <f t="shared" si="10"/>
        <v>0</v>
      </c>
      <c r="X157" s="23" t="b">
        <v>0</v>
      </c>
      <c r="Y157" s="23" t="b">
        <f t="shared" si="11"/>
        <v>0</v>
      </c>
      <c r="Z157" s="23" t="b">
        <v>0</v>
      </c>
      <c r="AA157" s="23" t="b">
        <f t="shared" si="12"/>
        <v>0</v>
      </c>
      <c r="AB157" s="23" t="b">
        <v>0</v>
      </c>
      <c r="AC157" s="23" t="b">
        <f t="shared" si="13"/>
        <v>0</v>
      </c>
      <c r="AD157" s="23" t="b">
        <v>0</v>
      </c>
      <c r="BD157" s="23" t="s">
        <v>2351</v>
      </c>
      <c r="BE157" s="23" t="s">
        <v>2715</v>
      </c>
      <c r="BF157" s="23" t="b">
        <v>1</v>
      </c>
      <c r="BG157" s="23">
        <v>0.9215054</v>
      </c>
      <c r="BH157" s="23" t="b">
        <v>0</v>
      </c>
      <c r="BI157" s="23" t="b">
        <v>1</v>
      </c>
      <c r="BJ157" s="23" t="b">
        <v>1</v>
      </c>
      <c r="BK157" s="23" t="b">
        <v>1</v>
      </c>
      <c r="BL157" s="23" t="b">
        <v>1</v>
      </c>
      <c r="BM157" s="23" t="b">
        <v>1</v>
      </c>
      <c r="BN157" s="23" t="b">
        <v>1</v>
      </c>
      <c r="BO157" s="23" t="b">
        <v>1</v>
      </c>
      <c r="BP157" s="23" t="b">
        <v>1</v>
      </c>
      <c r="BQ157" s="23" t="b">
        <v>1</v>
      </c>
      <c r="BR157" s="23" t="b">
        <v>1</v>
      </c>
    </row>
    <row r="158" ht="15.75" customHeight="1">
      <c r="A158" s="23" t="s">
        <v>1821</v>
      </c>
      <c r="B158" s="23" t="s">
        <v>2687</v>
      </c>
      <c r="C158" s="23" t="b">
        <v>1</v>
      </c>
      <c r="D158" s="23">
        <v>0.0097334385</v>
      </c>
      <c r="E158" s="23" t="b">
        <f t="shared" si="1"/>
        <v>0</v>
      </c>
      <c r="F158" s="23" t="b">
        <v>0</v>
      </c>
      <c r="G158" s="23" t="b">
        <f t="shared" si="2"/>
        <v>0</v>
      </c>
      <c r="H158" s="23" t="b">
        <v>0</v>
      </c>
      <c r="I158" s="23" t="b">
        <f t="shared" si="3"/>
        <v>0</v>
      </c>
      <c r="J158" s="23" t="b">
        <v>0</v>
      </c>
      <c r="K158" s="23" t="b">
        <f t="shared" si="4"/>
        <v>0</v>
      </c>
      <c r="L158" s="23" t="b">
        <v>0</v>
      </c>
      <c r="M158" s="23" t="b">
        <f t="shared" si="5"/>
        <v>0</v>
      </c>
      <c r="N158" s="23" t="b">
        <v>0</v>
      </c>
      <c r="O158" s="23" t="b">
        <f t="shared" si="6"/>
        <v>0</v>
      </c>
      <c r="P158" s="23" t="b">
        <v>0</v>
      </c>
      <c r="Q158" s="23" t="b">
        <f t="shared" si="7"/>
        <v>0</v>
      </c>
      <c r="R158" s="23" t="b">
        <v>0</v>
      </c>
      <c r="S158" s="23" t="b">
        <f t="shared" si="8"/>
        <v>0</v>
      </c>
      <c r="T158" s="23" t="b">
        <v>0</v>
      </c>
      <c r="U158" s="23" t="b">
        <f t="shared" si="9"/>
        <v>0</v>
      </c>
      <c r="V158" s="23" t="b">
        <v>0</v>
      </c>
      <c r="W158" s="23" t="b">
        <f t="shared" si="10"/>
        <v>0</v>
      </c>
      <c r="X158" s="23" t="b">
        <v>0</v>
      </c>
      <c r="Y158" s="23" t="b">
        <f t="shared" si="11"/>
        <v>0</v>
      </c>
      <c r="Z158" s="23" t="b">
        <v>0</v>
      </c>
      <c r="AA158" s="23" t="b">
        <f t="shared" si="12"/>
        <v>0</v>
      </c>
      <c r="AB158" s="23" t="b">
        <v>0</v>
      </c>
      <c r="AC158" s="23" t="b">
        <f t="shared" si="13"/>
        <v>0</v>
      </c>
      <c r="AD158" s="23" t="b">
        <v>0</v>
      </c>
      <c r="BD158" s="23" t="s">
        <v>2390</v>
      </c>
      <c r="BE158" s="23" t="s">
        <v>2583</v>
      </c>
      <c r="BF158" s="23" t="b">
        <v>1</v>
      </c>
      <c r="BG158" s="23">
        <v>0.34855044</v>
      </c>
      <c r="BH158" s="23" t="b">
        <v>0</v>
      </c>
      <c r="BI158" s="23" t="b">
        <v>0</v>
      </c>
      <c r="BJ158" s="23" t="b">
        <v>0</v>
      </c>
      <c r="BK158" s="23" t="b">
        <v>0</v>
      </c>
      <c r="BL158" s="23" t="b">
        <v>0</v>
      </c>
      <c r="BM158" s="23" t="b">
        <v>0</v>
      </c>
      <c r="BN158" s="23" t="b">
        <v>0</v>
      </c>
      <c r="BO158" s="23" t="b">
        <v>0</v>
      </c>
      <c r="BP158" s="23" t="b">
        <v>0</v>
      </c>
      <c r="BQ158" s="23" t="b">
        <v>0</v>
      </c>
      <c r="BR158" s="23" t="b">
        <v>0</v>
      </c>
    </row>
    <row r="159" ht="15.75" customHeight="1">
      <c r="A159" s="23" t="s">
        <v>1837</v>
      </c>
      <c r="B159" s="23" t="s">
        <v>2688</v>
      </c>
      <c r="C159" s="23" t="b">
        <v>1</v>
      </c>
      <c r="D159" s="23">
        <v>0.9810456</v>
      </c>
      <c r="E159" s="23" t="b">
        <f t="shared" si="1"/>
        <v>1</v>
      </c>
      <c r="F159" s="23" t="b">
        <v>1</v>
      </c>
      <c r="G159" s="23" t="b">
        <f t="shared" si="2"/>
        <v>1</v>
      </c>
      <c r="H159" s="23" t="b">
        <v>1</v>
      </c>
      <c r="I159" s="23" t="b">
        <f t="shared" si="3"/>
        <v>1</v>
      </c>
      <c r="J159" s="23" t="b">
        <v>1</v>
      </c>
      <c r="K159" s="23" t="b">
        <f t="shared" si="4"/>
        <v>1</v>
      </c>
      <c r="L159" s="23" t="b">
        <v>1</v>
      </c>
      <c r="M159" s="23" t="b">
        <f t="shared" si="5"/>
        <v>1</v>
      </c>
      <c r="N159" s="23" t="b">
        <v>1</v>
      </c>
      <c r="O159" s="23" t="b">
        <f t="shared" si="6"/>
        <v>1</v>
      </c>
      <c r="P159" s="23" t="b">
        <v>1</v>
      </c>
      <c r="Q159" s="23" t="b">
        <f t="shared" si="7"/>
        <v>1</v>
      </c>
      <c r="R159" s="23" t="b">
        <v>1</v>
      </c>
      <c r="S159" s="23" t="b">
        <f t="shared" si="8"/>
        <v>1</v>
      </c>
      <c r="T159" s="23" t="b">
        <v>1</v>
      </c>
      <c r="U159" s="23" t="b">
        <f t="shared" si="9"/>
        <v>1</v>
      </c>
      <c r="V159" s="23" t="b">
        <v>1</v>
      </c>
      <c r="W159" s="23" t="b">
        <f t="shared" si="10"/>
        <v>1</v>
      </c>
      <c r="X159" s="23" t="b">
        <v>1</v>
      </c>
      <c r="Y159" s="23" t="b">
        <f t="shared" si="11"/>
        <v>1</v>
      </c>
      <c r="Z159" s="23" t="b">
        <v>1</v>
      </c>
      <c r="AA159" s="23" t="b">
        <f t="shared" si="12"/>
        <v>1</v>
      </c>
      <c r="AB159" s="23" t="b">
        <v>1</v>
      </c>
      <c r="AC159" s="23" t="b">
        <f t="shared" si="13"/>
        <v>1</v>
      </c>
      <c r="AD159" s="23" t="b">
        <v>0</v>
      </c>
      <c r="BD159" s="23" t="s">
        <v>2437</v>
      </c>
      <c r="BE159" s="23" t="s">
        <v>2718</v>
      </c>
      <c r="BF159" s="23" t="b">
        <v>1</v>
      </c>
      <c r="BG159" s="23">
        <v>0.802532</v>
      </c>
      <c r="BH159" s="23" t="b">
        <v>0</v>
      </c>
      <c r="BI159" s="23" t="b">
        <v>0</v>
      </c>
      <c r="BJ159" s="23" t="b">
        <v>0</v>
      </c>
      <c r="BK159" s="23" t="b">
        <v>1</v>
      </c>
      <c r="BL159" s="23" t="b">
        <v>1</v>
      </c>
      <c r="BM159" s="23" t="b">
        <v>1</v>
      </c>
      <c r="BN159" s="23" t="b">
        <v>1</v>
      </c>
      <c r="BO159" s="23" t="b">
        <v>1</v>
      </c>
      <c r="BP159" s="23" t="b">
        <v>1</v>
      </c>
      <c r="BQ159" s="23" t="b">
        <v>1</v>
      </c>
      <c r="BR159" s="23" t="b">
        <v>1</v>
      </c>
    </row>
    <row r="160" ht="15.75" customHeight="1">
      <c r="A160" s="23" t="s">
        <v>1845</v>
      </c>
      <c r="B160" s="23" t="s">
        <v>2689</v>
      </c>
      <c r="C160" s="23" t="b">
        <v>1</v>
      </c>
      <c r="D160" s="23">
        <v>0.90433407</v>
      </c>
      <c r="E160" s="23" t="b">
        <f t="shared" si="1"/>
        <v>1</v>
      </c>
      <c r="F160" s="23" t="b">
        <v>1</v>
      </c>
      <c r="G160" s="23" t="b">
        <f t="shared" si="2"/>
        <v>1</v>
      </c>
      <c r="H160" s="23" t="b">
        <v>1</v>
      </c>
      <c r="I160" s="23" t="b">
        <f t="shared" si="3"/>
        <v>1</v>
      </c>
      <c r="J160" s="23" t="b">
        <v>1</v>
      </c>
      <c r="K160" s="23" t="b">
        <f t="shared" si="4"/>
        <v>1</v>
      </c>
      <c r="L160" s="23" t="b">
        <v>1</v>
      </c>
      <c r="M160" s="23" t="b">
        <f t="shared" si="5"/>
        <v>1</v>
      </c>
      <c r="N160" s="23" t="b">
        <v>1</v>
      </c>
      <c r="O160" s="23" t="b">
        <f t="shared" si="6"/>
        <v>1</v>
      </c>
      <c r="P160" s="23" t="b">
        <v>1</v>
      </c>
      <c r="Q160" s="23" t="b">
        <f t="shared" si="7"/>
        <v>1</v>
      </c>
      <c r="R160" s="23" t="b">
        <v>1</v>
      </c>
      <c r="S160" s="23" t="b">
        <f t="shared" si="8"/>
        <v>1</v>
      </c>
      <c r="T160" s="23" t="b">
        <v>1</v>
      </c>
      <c r="U160" s="23" t="b">
        <f t="shared" si="9"/>
        <v>1</v>
      </c>
      <c r="V160" s="23" t="b">
        <v>1</v>
      </c>
      <c r="W160" s="23" t="b">
        <f t="shared" si="10"/>
        <v>1</v>
      </c>
      <c r="X160" s="23" t="b">
        <v>1</v>
      </c>
      <c r="Y160" s="23" t="b">
        <f t="shared" si="11"/>
        <v>1</v>
      </c>
      <c r="Z160" s="23" t="b">
        <v>1</v>
      </c>
      <c r="AA160" s="23" t="b">
        <f t="shared" si="12"/>
        <v>1</v>
      </c>
      <c r="AB160" s="23" t="b">
        <v>1</v>
      </c>
      <c r="AC160" s="23" t="b">
        <f t="shared" si="13"/>
        <v>0</v>
      </c>
      <c r="AD160" s="23" t="b">
        <v>0</v>
      </c>
      <c r="BD160" s="23" t="s">
        <v>2443</v>
      </c>
      <c r="BE160" s="23" t="s">
        <v>2719</v>
      </c>
      <c r="BF160" s="23" t="b">
        <v>1</v>
      </c>
      <c r="BG160" s="23">
        <v>0.89591527</v>
      </c>
      <c r="BH160" s="23" t="b">
        <v>0</v>
      </c>
      <c r="BI160" s="23" t="b">
        <v>0</v>
      </c>
      <c r="BJ160" s="23" t="b">
        <v>1</v>
      </c>
      <c r="BK160" s="23" t="b">
        <v>1</v>
      </c>
      <c r="BL160" s="23" t="b">
        <v>1</v>
      </c>
      <c r="BM160" s="23" t="b">
        <v>1</v>
      </c>
      <c r="BN160" s="23" t="b">
        <v>1</v>
      </c>
      <c r="BO160" s="23" t="b">
        <v>1</v>
      </c>
      <c r="BP160" s="23" t="b">
        <v>1</v>
      </c>
      <c r="BQ160" s="23" t="b">
        <v>1</v>
      </c>
      <c r="BR160" s="23" t="b">
        <v>1</v>
      </c>
    </row>
    <row r="161" ht="15.75" customHeight="1">
      <c r="A161" s="23" t="s">
        <v>1860</v>
      </c>
      <c r="B161" s="23" t="s">
        <v>2556</v>
      </c>
      <c r="C161" s="23" t="b">
        <v>1</v>
      </c>
      <c r="D161" s="23">
        <v>0.041232765</v>
      </c>
      <c r="E161" s="23" t="b">
        <f t="shared" si="1"/>
        <v>0</v>
      </c>
      <c r="F161" s="23" t="b">
        <v>0</v>
      </c>
      <c r="G161" s="23" t="b">
        <f t="shared" si="2"/>
        <v>0</v>
      </c>
      <c r="H161" s="23" t="b">
        <v>0</v>
      </c>
      <c r="I161" s="23" t="b">
        <f t="shared" si="3"/>
        <v>0</v>
      </c>
      <c r="J161" s="23" t="b">
        <v>0</v>
      </c>
      <c r="K161" s="23" t="b">
        <f t="shared" si="4"/>
        <v>0</v>
      </c>
      <c r="L161" s="23" t="b">
        <v>0</v>
      </c>
      <c r="M161" s="23" t="b">
        <f t="shared" si="5"/>
        <v>0</v>
      </c>
      <c r="N161" s="23" t="b">
        <v>0</v>
      </c>
      <c r="O161" s="23" t="b">
        <f t="shared" si="6"/>
        <v>0</v>
      </c>
      <c r="P161" s="23" t="b">
        <v>0</v>
      </c>
      <c r="Q161" s="23" t="b">
        <f t="shared" si="7"/>
        <v>0</v>
      </c>
      <c r="R161" s="23" t="b">
        <v>0</v>
      </c>
      <c r="S161" s="23" t="b">
        <f t="shared" si="8"/>
        <v>0</v>
      </c>
      <c r="T161" s="23" t="b">
        <v>0</v>
      </c>
      <c r="U161" s="23" t="b">
        <f t="shared" si="9"/>
        <v>0</v>
      </c>
      <c r="V161" s="23" t="b">
        <v>0</v>
      </c>
      <c r="W161" s="23" t="b">
        <f t="shared" si="10"/>
        <v>0</v>
      </c>
      <c r="X161" s="23" t="b">
        <v>0</v>
      </c>
      <c r="Y161" s="23" t="b">
        <f t="shared" si="11"/>
        <v>0</v>
      </c>
      <c r="Z161" s="23" t="b">
        <v>0</v>
      </c>
      <c r="AA161" s="23" t="b">
        <f t="shared" si="12"/>
        <v>0</v>
      </c>
      <c r="AB161" s="23" t="b">
        <v>0</v>
      </c>
      <c r="AC161" s="23" t="b">
        <f t="shared" si="13"/>
        <v>0</v>
      </c>
      <c r="AD161" s="23" t="b">
        <v>0</v>
      </c>
      <c r="BD161" s="23" t="s">
        <v>2447</v>
      </c>
      <c r="BE161" s="23" t="s">
        <v>2720</v>
      </c>
      <c r="BF161" s="23" t="b">
        <v>1</v>
      </c>
      <c r="BG161" s="23">
        <v>0.88579094</v>
      </c>
      <c r="BH161" s="23" t="b">
        <v>0</v>
      </c>
      <c r="BI161" s="23" t="b">
        <v>0</v>
      </c>
      <c r="BJ161" s="23" t="b">
        <v>1</v>
      </c>
      <c r="BK161" s="23" t="b">
        <v>1</v>
      </c>
      <c r="BL161" s="23" t="b">
        <v>1</v>
      </c>
      <c r="BM161" s="23" t="b">
        <v>1</v>
      </c>
      <c r="BN161" s="23" t="b">
        <v>1</v>
      </c>
      <c r="BO161" s="23" t="b">
        <v>1</v>
      </c>
      <c r="BP161" s="23" t="b">
        <v>1</v>
      </c>
      <c r="BQ161" s="23" t="b">
        <v>1</v>
      </c>
      <c r="BR161" s="23" t="b">
        <v>1</v>
      </c>
    </row>
    <row r="162" ht="15.75" customHeight="1">
      <c r="A162" s="23" t="s">
        <v>1876</v>
      </c>
      <c r="B162" s="23" t="s">
        <v>2691</v>
      </c>
      <c r="C162" s="23" t="b">
        <v>1</v>
      </c>
      <c r="D162" s="23">
        <v>0.9877813</v>
      </c>
      <c r="E162" s="23" t="b">
        <f t="shared" si="1"/>
        <v>1</v>
      </c>
      <c r="F162" s="23" t="b">
        <v>1</v>
      </c>
      <c r="G162" s="23" t="b">
        <f t="shared" si="2"/>
        <v>1</v>
      </c>
      <c r="H162" s="23" t="b">
        <v>1</v>
      </c>
      <c r="I162" s="23" t="b">
        <f t="shared" si="3"/>
        <v>1</v>
      </c>
      <c r="J162" s="23" t="b">
        <v>1</v>
      </c>
      <c r="K162" s="23" t="b">
        <f t="shared" si="4"/>
        <v>1</v>
      </c>
      <c r="L162" s="23" t="b">
        <v>1</v>
      </c>
      <c r="M162" s="23" t="b">
        <f t="shared" si="5"/>
        <v>1</v>
      </c>
      <c r="N162" s="23" t="b">
        <v>1</v>
      </c>
      <c r="O162" s="23" t="b">
        <f t="shared" si="6"/>
        <v>1</v>
      </c>
      <c r="P162" s="23" t="b">
        <v>1</v>
      </c>
      <c r="Q162" s="23" t="b">
        <f t="shared" si="7"/>
        <v>1</v>
      </c>
      <c r="R162" s="23" t="b">
        <v>1</v>
      </c>
      <c r="S162" s="23" t="b">
        <f t="shared" si="8"/>
        <v>1</v>
      </c>
      <c r="T162" s="23" t="b">
        <v>1</v>
      </c>
      <c r="U162" s="23" t="b">
        <f t="shared" si="9"/>
        <v>1</v>
      </c>
      <c r="V162" s="23" t="b">
        <v>1</v>
      </c>
      <c r="W162" s="23" t="b">
        <f t="shared" si="10"/>
        <v>1</v>
      </c>
      <c r="X162" s="23" t="b">
        <v>1</v>
      </c>
      <c r="Y162" s="23" t="b">
        <f t="shared" si="11"/>
        <v>1</v>
      </c>
      <c r="Z162" s="23" t="b">
        <v>1</v>
      </c>
      <c r="AA162" s="23" t="b">
        <f t="shared" si="12"/>
        <v>1</v>
      </c>
      <c r="AB162" s="23" t="b">
        <v>1</v>
      </c>
      <c r="AC162" s="23" t="b">
        <f t="shared" si="13"/>
        <v>1</v>
      </c>
      <c r="AD162" s="23" t="b">
        <v>0</v>
      </c>
      <c r="BD162" s="23" t="s">
        <v>2451</v>
      </c>
      <c r="BE162" s="23" t="s">
        <v>2721</v>
      </c>
      <c r="BF162" s="23" t="b">
        <v>1</v>
      </c>
      <c r="BG162" s="23">
        <v>0.16828075</v>
      </c>
      <c r="BH162" s="23" t="b">
        <v>0</v>
      </c>
      <c r="BI162" s="23" t="b">
        <v>0</v>
      </c>
      <c r="BJ162" s="23" t="b">
        <v>0</v>
      </c>
      <c r="BK162" s="23" t="b">
        <v>0</v>
      </c>
      <c r="BL162" s="23" t="b">
        <v>0</v>
      </c>
      <c r="BM162" s="23" t="b">
        <v>0</v>
      </c>
      <c r="BN162" s="23" t="b">
        <v>0</v>
      </c>
      <c r="BO162" s="23" t="b">
        <v>0</v>
      </c>
      <c r="BP162" s="23" t="b">
        <v>0</v>
      </c>
      <c r="BQ162" s="23" t="b">
        <v>0</v>
      </c>
      <c r="BR162" s="23" t="b">
        <v>0</v>
      </c>
    </row>
    <row r="163" ht="15.75" customHeight="1">
      <c r="A163" s="23" t="s">
        <v>1884</v>
      </c>
      <c r="B163" s="23" t="s">
        <v>2692</v>
      </c>
      <c r="C163" s="23" t="b">
        <v>1</v>
      </c>
      <c r="D163" s="23">
        <v>0.83494586</v>
      </c>
      <c r="E163" s="23" t="b">
        <f t="shared" si="1"/>
        <v>1</v>
      </c>
      <c r="F163" s="23" t="b">
        <v>1</v>
      </c>
      <c r="G163" s="23" t="b">
        <f t="shared" si="2"/>
        <v>1</v>
      </c>
      <c r="H163" s="23" t="b">
        <v>1</v>
      </c>
      <c r="I163" s="23" t="b">
        <f t="shared" si="3"/>
        <v>1</v>
      </c>
      <c r="J163" s="23" t="b">
        <v>1</v>
      </c>
      <c r="K163" s="23" t="b">
        <f t="shared" si="4"/>
        <v>1</v>
      </c>
      <c r="L163" s="23" t="b">
        <v>1</v>
      </c>
      <c r="M163" s="23" t="b">
        <f t="shared" si="5"/>
        <v>1</v>
      </c>
      <c r="N163" s="23" t="b">
        <v>1</v>
      </c>
      <c r="O163" s="23" t="b">
        <f t="shared" si="6"/>
        <v>1</v>
      </c>
      <c r="P163" s="23" t="b">
        <v>1</v>
      </c>
      <c r="Q163" s="23" t="b">
        <f t="shared" si="7"/>
        <v>1</v>
      </c>
      <c r="R163" s="23" t="b">
        <v>1</v>
      </c>
      <c r="S163" s="23" t="b">
        <f t="shared" si="8"/>
        <v>1</v>
      </c>
      <c r="T163" s="23" t="b">
        <v>1</v>
      </c>
      <c r="U163" s="23" t="b">
        <f t="shared" si="9"/>
        <v>1</v>
      </c>
      <c r="V163" s="23" t="b">
        <v>1</v>
      </c>
      <c r="W163" s="23" t="b">
        <f t="shared" si="10"/>
        <v>1</v>
      </c>
      <c r="X163" s="23" t="b">
        <v>1</v>
      </c>
      <c r="Y163" s="23" t="b">
        <f t="shared" si="11"/>
        <v>0</v>
      </c>
      <c r="Z163" s="23" t="b">
        <v>0</v>
      </c>
      <c r="AA163" s="23" t="b">
        <f t="shared" si="12"/>
        <v>0</v>
      </c>
      <c r="AB163" s="23" t="b">
        <v>0</v>
      </c>
      <c r="AC163" s="23" t="b">
        <f t="shared" si="13"/>
        <v>0</v>
      </c>
      <c r="AD163" s="23" t="b">
        <v>0</v>
      </c>
      <c r="BD163" s="23" t="s">
        <v>2464</v>
      </c>
      <c r="BE163" s="23" t="s">
        <v>2587</v>
      </c>
      <c r="BF163" s="23" t="b">
        <v>1</v>
      </c>
      <c r="BG163" s="23">
        <v>0.5817773</v>
      </c>
      <c r="BH163" s="23" t="b">
        <v>0</v>
      </c>
      <c r="BI163" s="23" t="b">
        <v>0</v>
      </c>
      <c r="BJ163" s="23" t="b">
        <v>0</v>
      </c>
      <c r="BK163" s="23" t="b">
        <v>0</v>
      </c>
      <c r="BL163" s="23" t="b">
        <v>0</v>
      </c>
      <c r="BM163" s="23" t="b">
        <v>0</v>
      </c>
      <c r="BN163" s="23" t="b">
        <v>0</v>
      </c>
      <c r="BO163" s="23" t="b">
        <v>0</v>
      </c>
      <c r="BP163" s="23" t="b">
        <v>1</v>
      </c>
      <c r="BQ163" s="23" t="b">
        <v>1</v>
      </c>
      <c r="BR163" s="23" t="b">
        <v>1</v>
      </c>
    </row>
    <row r="164" ht="15.75" customHeight="1">
      <c r="A164" s="23" t="s">
        <v>1892</v>
      </c>
      <c r="B164" s="23" t="s">
        <v>2693</v>
      </c>
      <c r="C164" s="23" t="b">
        <v>1</v>
      </c>
      <c r="D164" s="23">
        <v>0.78007567</v>
      </c>
      <c r="E164" s="23" t="b">
        <f t="shared" si="1"/>
        <v>1</v>
      </c>
      <c r="F164" s="23" t="b">
        <v>1</v>
      </c>
      <c r="G164" s="23" t="b">
        <f t="shared" si="2"/>
        <v>1</v>
      </c>
      <c r="H164" s="23" t="b">
        <v>1</v>
      </c>
      <c r="I164" s="23" t="b">
        <f t="shared" si="3"/>
        <v>1</v>
      </c>
      <c r="J164" s="23" t="b">
        <v>1</v>
      </c>
      <c r="K164" s="23" t="b">
        <f t="shared" si="4"/>
        <v>1</v>
      </c>
      <c r="L164" s="23" t="b">
        <v>1</v>
      </c>
      <c r="M164" s="23" t="b">
        <f t="shared" si="5"/>
        <v>1</v>
      </c>
      <c r="N164" s="23" t="b">
        <v>1</v>
      </c>
      <c r="O164" s="23" t="b">
        <f t="shared" si="6"/>
        <v>1</v>
      </c>
      <c r="P164" s="23" t="b">
        <v>1</v>
      </c>
      <c r="Q164" s="23" t="b">
        <f t="shared" si="7"/>
        <v>1</v>
      </c>
      <c r="R164" s="23" t="b">
        <v>1</v>
      </c>
      <c r="S164" s="23" t="b">
        <f t="shared" si="8"/>
        <v>1</v>
      </c>
      <c r="T164" s="23" t="b">
        <v>1</v>
      </c>
      <c r="U164" s="23" t="b">
        <f t="shared" si="9"/>
        <v>1</v>
      </c>
      <c r="V164" s="23" t="b">
        <v>1</v>
      </c>
      <c r="W164" s="23" t="b">
        <f t="shared" si="10"/>
        <v>0</v>
      </c>
      <c r="X164" s="23" t="b">
        <v>0</v>
      </c>
      <c r="Y164" s="23" t="b">
        <f t="shared" si="11"/>
        <v>0</v>
      </c>
      <c r="Z164" s="23" t="b">
        <v>0</v>
      </c>
      <c r="AA164" s="23" t="b">
        <f t="shared" si="12"/>
        <v>0</v>
      </c>
      <c r="AB164" s="23" t="b">
        <v>0</v>
      </c>
      <c r="AC164" s="23" t="b">
        <f t="shared" si="13"/>
        <v>0</v>
      </c>
      <c r="AD164" s="23" t="b">
        <v>0</v>
      </c>
    </row>
    <row r="165" ht="15.75" customHeight="1">
      <c r="A165" s="23" t="s">
        <v>1957</v>
      </c>
      <c r="B165" s="23" t="s">
        <v>2558</v>
      </c>
      <c r="C165" s="23" t="b">
        <v>1</v>
      </c>
      <c r="D165" s="23">
        <v>0.64875686</v>
      </c>
      <c r="E165" s="23" t="b">
        <f t="shared" si="1"/>
        <v>1</v>
      </c>
      <c r="F165" s="23" t="b">
        <v>1</v>
      </c>
      <c r="G165" s="23" t="b">
        <f t="shared" si="2"/>
        <v>1</v>
      </c>
      <c r="H165" s="23" t="b">
        <v>1</v>
      </c>
      <c r="I165" s="23" t="b">
        <f t="shared" si="3"/>
        <v>1</v>
      </c>
      <c r="J165" s="23" t="b">
        <v>1</v>
      </c>
      <c r="K165" s="23" t="b">
        <f t="shared" si="4"/>
        <v>1</v>
      </c>
      <c r="L165" s="23" t="b">
        <v>1</v>
      </c>
      <c r="M165" s="23" t="b">
        <f t="shared" si="5"/>
        <v>1</v>
      </c>
      <c r="N165" s="23" t="b">
        <v>1</v>
      </c>
      <c r="O165" s="23" t="b">
        <f t="shared" si="6"/>
        <v>1</v>
      </c>
      <c r="P165" s="23" t="b">
        <v>1</v>
      </c>
      <c r="Q165" s="23" t="b">
        <f t="shared" si="7"/>
        <v>0</v>
      </c>
      <c r="R165" s="23" t="b">
        <v>0</v>
      </c>
      <c r="S165" s="23" t="b">
        <f t="shared" si="8"/>
        <v>0</v>
      </c>
      <c r="T165" s="23" t="b">
        <v>0</v>
      </c>
      <c r="U165" s="23" t="b">
        <f t="shared" si="9"/>
        <v>0</v>
      </c>
      <c r="V165" s="23" t="b">
        <v>0</v>
      </c>
      <c r="W165" s="23" t="b">
        <f t="shared" si="10"/>
        <v>0</v>
      </c>
      <c r="X165" s="23" t="b">
        <v>0</v>
      </c>
      <c r="Y165" s="23" t="b">
        <f t="shared" si="11"/>
        <v>0</v>
      </c>
      <c r="Z165" s="23" t="b">
        <v>0</v>
      </c>
      <c r="AA165" s="23" t="b">
        <f t="shared" si="12"/>
        <v>0</v>
      </c>
      <c r="AB165" s="23" t="b">
        <v>0</v>
      </c>
      <c r="AC165" s="23" t="b">
        <f t="shared" si="13"/>
        <v>0</v>
      </c>
      <c r="AD165" s="23" t="b">
        <v>0</v>
      </c>
    </row>
    <row r="166" ht="15.75" customHeight="1">
      <c r="A166" s="23" t="s">
        <v>1965</v>
      </c>
      <c r="B166" s="23" t="s">
        <v>2560</v>
      </c>
      <c r="C166" s="23" t="b">
        <v>1</v>
      </c>
      <c r="D166" s="23">
        <v>0.32156384</v>
      </c>
      <c r="E166" s="23" t="b">
        <f t="shared" si="1"/>
        <v>0</v>
      </c>
      <c r="F166" s="23" t="b">
        <v>0</v>
      </c>
      <c r="G166" s="23" t="b">
        <f t="shared" si="2"/>
        <v>0</v>
      </c>
      <c r="H166" s="23" t="b">
        <v>0</v>
      </c>
      <c r="I166" s="23" t="b">
        <f t="shared" si="3"/>
        <v>0</v>
      </c>
      <c r="J166" s="23" t="b">
        <v>0</v>
      </c>
      <c r="K166" s="23" t="b">
        <f t="shared" si="4"/>
        <v>0</v>
      </c>
      <c r="L166" s="23" t="b">
        <v>0</v>
      </c>
      <c r="M166" s="23" t="b">
        <f t="shared" si="5"/>
        <v>0</v>
      </c>
      <c r="N166" s="23" t="b">
        <v>0</v>
      </c>
      <c r="O166" s="23" t="b">
        <f t="shared" si="6"/>
        <v>0</v>
      </c>
      <c r="P166" s="23" t="b">
        <v>0</v>
      </c>
      <c r="Q166" s="23" t="b">
        <f t="shared" si="7"/>
        <v>0</v>
      </c>
      <c r="R166" s="23" t="b">
        <v>0</v>
      </c>
      <c r="S166" s="23" t="b">
        <f t="shared" si="8"/>
        <v>0</v>
      </c>
      <c r="T166" s="23" t="b">
        <v>0</v>
      </c>
      <c r="U166" s="23" t="b">
        <f t="shared" si="9"/>
        <v>0</v>
      </c>
      <c r="V166" s="23" t="b">
        <v>0</v>
      </c>
      <c r="W166" s="23" t="b">
        <f t="shared" si="10"/>
        <v>0</v>
      </c>
      <c r="X166" s="23" t="b">
        <v>0</v>
      </c>
      <c r="Y166" s="23" t="b">
        <f t="shared" si="11"/>
        <v>0</v>
      </c>
      <c r="Z166" s="23" t="b">
        <v>0</v>
      </c>
      <c r="AA166" s="23" t="b">
        <f t="shared" si="12"/>
        <v>0</v>
      </c>
      <c r="AB166" s="23" t="b">
        <v>0</v>
      </c>
      <c r="AC166" s="23" t="b">
        <f t="shared" si="13"/>
        <v>0</v>
      </c>
      <c r="AD166" s="23" t="b">
        <v>0</v>
      </c>
    </row>
    <row r="167" ht="15.75" customHeight="1">
      <c r="A167" s="23" t="s">
        <v>1971</v>
      </c>
      <c r="B167" s="23" t="s">
        <v>2562</v>
      </c>
      <c r="C167" s="23" t="b">
        <v>1</v>
      </c>
      <c r="D167" s="23">
        <v>0.056328267</v>
      </c>
      <c r="E167" s="23" t="b">
        <f t="shared" si="1"/>
        <v>0</v>
      </c>
      <c r="F167" s="23" t="b">
        <v>0</v>
      </c>
      <c r="G167" s="23" t="b">
        <f t="shared" si="2"/>
        <v>0</v>
      </c>
      <c r="H167" s="23" t="b">
        <v>0</v>
      </c>
      <c r="I167" s="23" t="b">
        <f t="shared" si="3"/>
        <v>0</v>
      </c>
      <c r="J167" s="23" t="b">
        <v>0</v>
      </c>
      <c r="K167" s="23" t="b">
        <f t="shared" si="4"/>
        <v>0</v>
      </c>
      <c r="L167" s="23" t="b">
        <v>0</v>
      </c>
      <c r="M167" s="23" t="b">
        <f t="shared" si="5"/>
        <v>0</v>
      </c>
      <c r="N167" s="23" t="b">
        <v>0</v>
      </c>
      <c r="O167" s="23" t="b">
        <f t="shared" si="6"/>
        <v>0</v>
      </c>
      <c r="P167" s="23" t="b">
        <v>0</v>
      </c>
      <c r="Q167" s="23" t="b">
        <f t="shared" si="7"/>
        <v>0</v>
      </c>
      <c r="R167" s="23" t="b">
        <v>0</v>
      </c>
      <c r="S167" s="23" t="b">
        <f t="shared" si="8"/>
        <v>0</v>
      </c>
      <c r="T167" s="23" t="b">
        <v>0</v>
      </c>
      <c r="U167" s="23" t="b">
        <f t="shared" si="9"/>
        <v>0</v>
      </c>
      <c r="V167" s="23" t="b">
        <v>0</v>
      </c>
      <c r="W167" s="23" t="b">
        <f t="shared" si="10"/>
        <v>0</v>
      </c>
      <c r="X167" s="23" t="b">
        <v>0</v>
      </c>
      <c r="Y167" s="23" t="b">
        <f t="shared" si="11"/>
        <v>0</v>
      </c>
      <c r="Z167" s="23" t="b">
        <v>0</v>
      </c>
      <c r="AA167" s="23" t="b">
        <f t="shared" si="12"/>
        <v>0</v>
      </c>
      <c r="AB167" s="23" t="b">
        <v>0</v>
      </c>
      <c r="AC167" s="23" t="b">
        <f t="shared" si="13"/>
        <v>0</v>
      </c>
      <c r="AD167" s="23" t="b">
        <v>0</v>
      </c>
    </row>
    <row r="168" ht="15.75" customHeight="1">
      <c r="A168" s="23" t="s">
        <v>1978</v>
      </c>
      <c r="B168" s="23" t="s">
        <v>2564</v>
      </c>
      <c r="C168" s="23" t="b">
        <v>0</v>
      </c>
      <c r="D168" s="23">
        <v>0.16082618</v>
      </c>
      <c r="E168" s="23" t="b">
        <f t="shared" si="1"/>
        <v>0</v>
      </c>
      <c r="F168" s="23" t="b">
        <v>1</v>
      </c>
      <c r="G168" s="23" t="b">
        <f t="shared" si="2"/>
        <v>0</v>
      </c>
      <c r="H168" s="23" t="b">
        <v>1</v>
      </c>
      <c r="I168" s="23" t="b">
        <f t="shared" si="3"/>
        <v>0</v>
      </c>
      <c r="J168" s="23" t="b">
        <v>1</v>
      </c>
      <c r="K168" s="23" t="b">
        <f t="shared" si="4"/>
        <v>0</v>
      </c>
      <c r="L168" s="23" t="b">
        <v>1</v>
      </c>
      <c r="M168" s="23" t="b">
        <f t="shared" si="5"/>
        <v>0</v>
      </c>
      <c r="N168" s="23" t="b">
        <v>1</v>
      </c>
      <c r="O168" s="23" t="b">
        <f t="shared" si="6"/>
        <v>0</v>
      </c>
      <c r="P168" s="23" t="b">
        <v>1</v>
      </c>
      <c r="Q168" s="23" t="b">
        <f t="shared" si="7"/>
        <v>0</v>
      </c>
      <c r="R168" s="23" t="b">
        <v>1</v>
      </c>
      <c r="S168" s="23" t="b">
        <f t="shared" si="8"/>
        <v>0</v>
      </c>
      <c r="T168" s="23" t="b">
        <v>1</v>
      </c>
      <c r="U168" s="23" t="b">
        <f t="shared" si="9"/>
        <v>0</v>
      </c>
      <c r="V168" s="23" t="b">
        <v>1</v>
      </c>
      <c r="W168" s="23" t="b">
        <f t="shared" si="10"/>
        <v>0</v>
      </c>
      <c r="X168" s="23" t="b">
        <v>1</v>
      </c>
      <c r="Y168" s="23" t="b">
        <f t="shared" si="11"/>
        <v>0</v>
      </c>
      <c r="Z168" s="23" t="b">
        <v>1</v>
      </c>
      <c r="AA168" s="23" t="b">
        <f t="shared" si="12"/>
        <v>0</v>
      </c>
      <c r="AB168" s="23" t="b">
        <v>1</v>
      </c>
      <c r="AC168" s="23" t="b">
        <f t="shared" si="13"/>
        <v>0</v>
      </c>
      <c r="AD168" s="23" t="b">
        <v>0</v>
      </c>
    </row>
    <row r="169" ht="15.75" customHeight="1">
      <c r="A169" s="23" t="s">
        <v>1994</v>
      </c>
      <c r="B169" s="23" t="s">
        <v>2694</v>
      </c>
      <c r="C169" s="23" t="b">
        <v>1</v>
      </c>
      <c r="D169" s="23">
        <v>0.22557801</v>
      </c>
      <c r="E169" s="23" t="b">
        <f t="shared" si="1"/>
        <v>0</v>
      </c>
      <c r="F169" s="23" t="b">
        <v>0</v>
      </c>
      <c r="G169" s="23" t="b">
        <f t="shared" si="2"/>
        <v>0</v>
      </c>
      <c r="H169" s="23" t="b">
        <v>0</v>
      </c>
      <c r="I169" s="23" t="b">
        <f t="shared" si="3"/>
        <v>0</v>
      </c>
      <c r="J169" s="23" t="b">
        <v>0</v>
      </c>
      <c r="K169" s="23" t="b">
        <f t="shared" si="4"/>
        <v>0</v>
      </c>
      <c r="L169" s="23" t="b">
        <v>0</v>
      </c>
      <c r="M169" s="23" t="b">
        <f t="shared" si="5"/>
        <v>0</v>
      </c>
      <c r="N169" s="23" t="b">
        <v>0</v>
      </c>
      <c r="O169" s="23" t="b">
        <f t="shared" si="6"/>
        <v>0</v>
      </c>
      <c r="P169" s="23" t="b">
        <v>0</v>
      </c>
      <c r="Q169" s="23" t="b">
        <f t="shared" si="7"/>
        <v>0</v>
      </c>
      <c r="R169" s="23" t="b">
        <v>0</v>
      </c>
      <c r="S169" s="23" t="b">
        <f t="shared" si="8"/>
        <v>0</v>
      </c>
      <c r="T169" s="23" t="b">
        <v>0</v>
      </c>
      <c r="U169" s="23" t="b">
        <f t="shared" si="9"/>
        <v>0</v>
      </c>
      <c r="V169" s="23" t="b">
        <v>0</v>
      </c>
      <c r="W169" s="23" t="b">
        <f t="shared" si="10"/>
        <v>0</v>
      </c>
      <c r="X169" s="23" t="b">
        <v>0</v>
      </c>
      <c r="Y169" s="23" t="b">
        <f t="shared" si="11"/>
        <v>0</v>
      </c>
      <c r="Z169" s="23" t="b">
        <v>0</v>
      </c>
      <c r="AA169" s="23" t="b">
        <f t="shared" si="12"/>
        <v>0</v>
      </c>
      <c r="AB169" s="23" t="b">
        <v>0</v>
      </c>
      <c r="AC169" s="23" t="b">
        <f t="shared" si="13"/>
        <v>0</v>
      </c>
      <c r="AD169" s="23" t="b">
        <v>0</v>
      </c>
    </row>
    <row r="170" ht="15.75" customHeight="1">
      <c r="A170" s="23" t="s">
        <v>2000</v>
      </c>
      <c r="B170" s="23" t="s">
        <v>2695</v>
      </c>
      <c r="C170" s="23" t="b">
        <v>1</v>
      </c>
      <c r="D170" s="23">
        <v>0.08514777</v>
      </c>
      <c r="E170" s="23" t="b">
        <f t="shared" si="1"/>
        <v>0</v>
      </c>
      <c r="F170" s="23" t="b">
        <v>0</v>
      </c>
      <c r="G170" s="23" t="b">
        <f t="shared" si="2"/>
        <v>0</v>
      </c>
      <c r="H170" s="23" t="b">
        <v>0</v>
      </c>
      <c r="I170" s="23" t="b">
        <f t="shared" si="3"/>
        <v>0</v>
      </c>
      <c r="J170" s="23" t="b">
        <v>0</v>
      </c>
      <c r="K170" s="23" t="b">
        <f t="shared" si="4"/>
        <v>0</v>
      </c>
      <c r="L170" s="23" t="b">
        <v>0</v>
      </c>
      <c r="M170" s="23" t="b">
        <f t="shared" si="5"/>
        <v>0</v>
      </c>
      <c r="N170" s="23" t="b">
        <v>0</v>
      </c>
      <c r="O170" s="23" t="b">
        <f t="shared" si="6"/>
        <v>0</v>
      </c>
      <c r="P170" s="23" t="b">
        <v>0</v>
      </c>
      <c r="Q170" s="23" t="b">
        <f t="shared" si="7"/>
        <v>0</v>
      </c>
      <c r="R170" s="23" t="b">
        <v>0</v>
      </c>
      <c r="S170" s="23" t="b">
        <f t="shared" si="8"/>
        <v>0</v>
      </c>
      <c r="T170" s="23" t="b">
        <v>0</v>
      </c>
      <c r="U170" s="23" t="b">
        <f t="shared" si="9"/>
        <v>0</v>
      </c>
      <c r="V170" s="23" t="b">
        <v>0</v>
      </c>
      <c r="W170" s="23" t="b">
        <f t="shared" si="10"/>
        <v>0</v>
      </c>
      <c r="X170" s="23" t="b">
        <v>0</v>
      </c>
      <c r="Y170" s="23" t="b">
        <f t="shared" si="11"/>
        <v>0</v>
      </c>
      <c r="Z170" s="23" t="b">
        <v>0</v>
      </c>
      <c r="AA170" s="23" t="b">
        <f t="shared" si="12"/>
        <v>0</v>
      </c>
      <c r="AB170" s="23" t="b">
        <v>0</v>
      </c>
      <c r="AC170" s="23" t="b">
        <f t="shared" si="13"/>
        <v>0</v>
      </c>
      <c r="AD170" s="23" t="b">
        <v>0</v>
      </c>
    </row>
    <row r="171" ht="15.75" customHeight="1">
      <c r="A171" s="23" t="s">
        <v>2006</v>
      </c>
      <c r="B171" s="23" t="s">
        <v>2566</v>
      </c>
      <c r="C171" s="23" t="b">
        <v>1</v>
      </c>
      <c r="D171" s="23">
        <v>0.049411207</v>
      </c>
      <c r="E171" s="23" t="b">
        <f t="shared" si="1"/>
        <v>0</v>
      </c>
      <c r="F171" s="23" t="b">
        <v>0</v>
      </c>
      <c r="G171" s="23" t="b">
        <f t="shared" si="2"/>
        <v>0</v>
      </c>
      <c r="H171" s="23" t="b">
        <v>0</v>
      </c>
      <c r="I171" s="23" t="b">
        <f t="shared" si="3"/>
        <v>0</v>
      </c>
      <c r="J171" s="23" t="b">
        <v>0</v>
      </c>
      <c r="K171" s="23" t="b">
        <f t="shared" si="4"/>
        <v>0</v>
      </c>
      <c r="L171" s="23" t="b">
        <v>0</v>
      </c>
      <c r="M171" s="23" t="b">
        <f t="shared" si="5"/>
        <v>0</v>
      </c>
      <c r="N171" s="23" t="b">
        <v>0</v>
      </c>
      <c r="O171" s="23" t="b">
        <f t="shared" si="6"/>
        <v>0</v>
      </c>
      <c r="P171" s="23" t="b">
        <v>0</v>
      </c>
      <c r="Q171" s="23" t="b">
        <f t="shared" si="7"/>
        <v>0</v>
      </c>
      <c r="R171" s="23" t="b">
        <v>0</v>
      </c>
      <c r="S171" s="23" t="b">
        <f t="shared" si="8"/>
        <v>0</v>
      </c>
      <c r="T171" s="23" t="b">
        <v>0</v>
      </c>
      <c r="U171" s="23" t="b">
        <f t="shared" si="9"/>
        <v>0</v>
      </c>
      <c r="V171" s="23" t="b">
        <v>0</v>
      </c>
      <c r="W171" s="23" t="b">
        <f t="shared" si="10"/>
        <v>0</v>
      </c>
      <c r="X171" s="23" t="b">
        <v>0</v>
      </c>
      <c r="Y171" s="23" t="b">
        <f t="shared" si="11"/>
        <v>0</v>
      </c>
      <c r="Z171" s="23" t="b">
        <v>0</v>
      </c>
      <c r="AA171" s="23" t="b">
        <f t="shared" si="12"/>
        <v>0</v>
      </c>
      <c r="AB171" s="23" t="b">
        <v>0</v>
      </c>
      <c r="AC171" s="23" t="b">
        <f t="shared" si="13"/>
        <v>0</v>
      </c>
      <c r="AD171" s="23" t="b">
        <v>0</v>
      </c>
    </row>
    <row r="172" ht="15.75" customHeight="1">
      <c r="A172" s="23" t="s">
        <v>2015</v>
      </c>
      <c r="B172" s="23" t="s">
        <v>2696</v>
      </c>
      <c r="C172" s="23" t="b">
        <v>1</v>
      </c>
      <c r="D172" s="23">
        <v>0.24580851</v>
      </c>
      <c r="E172" s="23" t="b">
        <f t="shared" si="1"/>
        <v>0</v>
      </c>
      <c r="F172" s="23" t="b">
        <v>0</v>
      </c>
      <c r="G172" s="23" t="b">
        <f t="shared" si="2"/>
        <v>0</v>
      </c>
      <c r="H172" s="23" t="b">
        <v>0</v>
      </c>
      <c r="I172" s="23" t="b">
        <f t="shared" si="3"/>
        <v>0</v>
      </c>
      <c r="J172" s="23" t="b">
        <v>0</v>
      </c>
      <c r="K172" s="23" t="b">
        <f t="shared" si="4"/>
        <v>0</v>
      </c>
      <c r="L172" s="23" t="b">
        <v>0</v>
      </c>
      <c r="M172" s="23" t="b">
        <f t="shared" si="5"/>
        <v>0</v>
      </c>
      <c r="N172" s="23" t="b">
        <v>0</v>
      </c>
      <c r="O172" s="23" t="b">
        <f t="shared" si="6"/>
        <v>0</v>
      </c>
      <c r="P172" s="23" t="b">
        <v>0</v>
      </c>
      <c r="Q172" s="23" t="b">
        <f t="shared" si="7"/>
        <v>0</v>
      </c>
      <c r="R172" s="23" t="b">
        <v>0</v>
      </c>
      <c r="S172" s="23" t="b">
        <f t="shared" si="8"/>
        <v>0</v>
      </c>
      <c r="T172" s="23" t="b">
        <v>0</v>
      </c>
      <c r="U172" s="23" t="b">
        <f t="shared" si="9"/>
        <v>0</v>
      </c>
      <c r="V172" s="23" t="b">
        <v>0</v>
      </c>
      <c r="W172" s="23" t="b">
        <f t="shared" si="10"/>
        <v>0</v>
      </c>
      <c r="X172" s="23" t="b">
        <v>0</v>
      </c>
      <c r="Y172" s="23" t="b">
        <f t="shared" si="11"/>
        <v>0</v>
      </c>
      <c r="Z172" s="23" t="b">
        <v>0</v>
      </c>
      <c r="AA172" s="23" t="b">
        <f t="shared" si="12"/>
        <v>0</v>
      </c>
      <c r="AB172" s="23" t="b">
        <v>0</v>
      </c>
      <c r="AC172" s="23" t="b">
        <f t="shared" si="13"/>
        <v>0</v>
      </c>
      <c r="AD172" s="23" t="b">
        <v>0</v>
      </c>
    </row>
    <row r="173" ht="15.75" customHeight="1">
      <c r="A173" s="23" t="s">
        <v>2024</v>
      </c>
      <c r="B173" s="23" t="s">
        <v>2568</v>
      </c>
      <c r="C173" s="23" t="b">
        <v>1</v>
      </c>
      <c r="D173" s="23">
        <v>0.7821327</v>
      </c>
      <c r="E173" s="23" t="b">
        <f t="shared" si="1"/>
        <v>1</v>
      </c>
      <c r="F173" s="23" t="b">
        <v>1</v>
      </c>
      <c r="G173" s="23" t="b">
        <f t="shared" si="2"/>
        <v>1</v>
      </c>
      <c r="H173" s="23" t="b">
        <v>1</v>
      </c>
      <c r="I173" s="23" t="b">
        <f t="shared" si="3"/>
        <v>1</v>
      </c>
      <c r="J173" s="23" t="b">
        <v>1</v>
      </c>
      <c r="K173" s="23" t="b">
        <f t="shared" si="4"/>
        <v>1</v>
      </c>
      <c r="L173" s="23" t="b">
        <v>1</v>
      </c>
      <c r="M173" s="23" t="b">
        <f t="shared" si="5"/>
        <v>1</v>
      </c>
      <c r="N173" s="23" t="b">
        <v>1</v>
      </c>
      <c r="O173" s="23" t="b">
        <f t="shared" si="6"/>
        <v>1</v>
      </c>
      <c r="P173" s="23" t="b">
        <v>1</v>
      </c>
      <c r="Q173" s="23" t="b">
        <f t="shared" si="7"/>
        <v>1</v>
      </c>
      <c r="R173" s="23" t="b">
        <v>1</v>
      </c>
      <c r="S173" s="23" t="b">
        <f t="shared" si="8"/>
        <v>1</v>
      </c>
      <c r="T173" s="23" t="b">
        <v>1</v>
      </c>
      <c r="U173" s="23" t="b">
        <f t="shared" si="9"/>
        <v>1</v>
      </c>
      <c r="V173" s="23" t="b">
        <v>1</v>
      </c>
      <c r="W173" s="23" t="b">
        <f t="shared" si="10"/>
        <v>0</v>
      </c>
      <c r="X173" s="23" t="b">
        <v>0</v>
      </c>
      <c r="Y173" s="23" t="b">
        <f t="shared" si="11"/>
        <v>0</v>
      </c>
      <c r="Z173" s="23" t="b">
        <v>0</v>
      </c>
      <c r="AA173" s="23" t="b">
        <f t="shared" si="12"/>
        <v>0</v>
      </c>
      <c r="AB173" s="23" t="b">
        <v>0</v>
      </c>
      <c r="AC173" s="23" t="b">
        <f t="shared" si="13"/>
        <v>0</v>
      </c>
      <c r="AD173" s="23" t="b">
        <v>0</v>
      </c>
    </row>
    <row r="174" ht="15.75" customHeight="1">
      <c r="A174" s="23" t="s">
        <v>2032</v>
      </c>
      <c r="B174" s="23" t="s">
        <v>2697</v>
      </c>
      <c r="C174" s="23" t="b">
        <v>1</v>
      </c>
      <c r="D174" s="23">
        <v>0.59593135</v>
      </c>
      <c r="E174" s="23" t="b">
        <f t="shared" si="1"/>
        <v>1</v>
      </c>
      <c r="F174" s="23" t="b">
        <v>1</v>
      </c>
      <c r="G174" s="23" t="b">
        <f t="shared" si="2"/>
        <v>1</v>
      </c>
      <c r="H174" s="23" t="b">
        <v>1</v>
      </c>
      <c r="I174" s="23" t="b">
        <f t="shared" si="3"/>
        <v>1</v>
      </c>
      <c r="J174" s="23" t="b">
        <v>1</v>
      </c>
      <c r="K174" s="23" t="b">
        <f t="shared" si="4"/>
        <v>1</v>
      </c>
      <c r="L174" s="23" t="b">
        <v>1</v>
      </c>
      <c r="M174" s="23" t="b">
        <f t="shared" si="5"/>
        <v>1</v>
      </c>
      <c r="N174" s="23" t="b">
        <v>1</v>
      </c>
      <c r="O174" s="23" t="b">
        <f t="shared" si="6"/>
        <v>0</v>
      </c>
      <c r="P174" s="23" t="b">
        <v>0</v>
      </c>
      <c r="Q174" s="23" t="b">
        <f t="shared" si="7"/>
        <v>0</v>
      </c>
      <c r="R174" s="23" t="b">
        <v>0</v>
      </c>
      <c r="S174" s="23" t="b">
        <f t="shared" si="8"/>
        <v>0</v>
      </c>
      <c r="T174" s="23" t="b">
        <v>0</v>
      </c>
      <c r="U174" s="23" t="b">
        <f t="shared" si="9"/>
        <v>0</v>
      </c>
      <c r="V174" s="23" t="b">
        <v>0</v>
      </c>
      <c r="W174" s="23" t="b">
        <f t="shared" si="10"/>
        <v>0</v>
      </c>
      <c r="X174" s="23" t="b">
        <v>0</v>
      </c>
      <c r="Y174" s="23" t="b">
        <f t="shared" si="11"/>
        <v>0</v>
      </c>
      <c r="Z174" s="23" t="b">
        <v>0</v>
      </c>
      <c r="AA174" s="23" t="b">
        <f t="shared" si="12"/>
        <v>0</v>
      </c>
      <c r="AB174" s="23" t="b">
        <v>0</v>
      </c>
      <c r="AC174" s="23" t="b">
        <f t="shared" si="13"/>
        <v>0</v>
      </c>
      <c r="AD174" s="23" t="b">
        <v>0</v>
      </c>
    </row>
    <row r="175" ht="15.75" customHeight="1">
      <c r="A175" s="23" t="s">
        <v>2040</v>
      </c>
      <c r="B175" s="23" t="s">
        <v>2698</v>
      </c>
      <c r="C175" s="23" t="b">
        <v>1</v>
      </c>
      <c r="D175" s="23">
        <v>0.14647853</v>
      </c>
      <c r="E175" s="23" t="b">
        <f t="shared" si="1"/>
        <v>0</v>
      </c>
      <c r="F175" s="23" t="b">
        <v>0</v>
      </c>
      <c r="G175" s="23" t="b">
        <f t="shared" si="2"/>
        <v>0</v>
      </c>
      <c r="H175" s="23" t="b">
        <v>0</v>
      </c>
      <c r="I175" s="23" t="b">
        <f t="shared" si="3"/>
        <v>0</v>
      </c>
      <c r="J175" s="23" t="b">
        <v>0</v>
      </c>
      <c r="K175" s="23" t="b">
        <f t="shared" si="4"/>
        <v>0</v>
      </c>
      <c r="L175" s="23" t="b">
        <v>0</v>
      </c>
      <c r="M175" s="23" t="b">
        <f t="shared" si="5"/>
        <v>0</v>
      </c>
      <c r="N175" s="23" t="b">
        <v>0</v>
      </c>
      <c r="O175" s="23" t="b">
        <f t="shared" si="6"/>
        <v>0</v>
      </c>
      <c r="P175" s="23" t="b">
        <v>0</v>
      </c>
      <c r="Q175" s="23" t="b">
        <f t="shared" si="7"/>
        <v>0</v>
      </c>
      <c r="R175" s="23" t="b">
        <v>0</v>
      </c>
      <c r="S175" s="23" t="b">
        <f t="shared" si="8"/>
        <v>0</v>
      </c>
      <c r="T175" s="23" t="b">
        <v>0</v>
      </c>
      <c r="U175" s="23" t="b">
        <f t="shared" si="9"/>
        <v>0</v>
      </c>
      <c r="V175" s="23" t="b">
        <v>0</v>
      </c>
      <c r="W175" s="23" t="b">
        <f t="shared" si="10"/>
        <v>0</v>
      </c>
      <c r="X175" s="23" t="b">
        <v>0</v>
      </c>
      <c r="Y175" s="23" t="b">
        <f t="shared" si="11"/>
        <v>0</v>
      </c>
      <c r="Z175" s="23" t="b">
        <v>0</v>
      </c>
      <c r="AA175" s="23" t="b">
        <f t="shared" si="12"/>
        <v>0</v>
      </c>
      <c r="AB175" s="23" t="b">
        <v>0</v>
      </c>
      <c r="AC175" s="23" t="b">
        <f t="shared" si="13"/>
        <v>0</v>
      </c>
      <c r="AD175" s="23" t="b">
        <v>0</v>
      </c>
    </row>
    <row r="176" ht="15.75" customHeight="1">
      <c r="A176" s="23" t="s">
        <v>2048</v>
      </c>
      <c r="B176" s="23" t="s">
        <v>2699</v>
      </c>
      <c r="C176" s="23" t="b">
        <v>1</v>
      </c>
      <c r="D176" s="23">
        <v>0.3962038</v>
      </c>
      <c r="E176" s="23" t="b">
        <f t="shared" si="1"/>
        <v>1</v>
      </c>
      <c r="F176" s="23" t="b">
        <v>1</v>
      </c>
      <c r="G176" s="23" t="b">
        <f t="shared" si="2"/>
        <v>0</v>
      </c>
      <c r="H176" s="23" t="b">
        <v>0</v>
      </c>
      <c r="I176" s="23" t="b">
        <f t="shared" si="3"/>
        <v>0</v>
      </c>
      <c r="J176" s="23" t="b">
        <v>0</v>
      </c>
      <c r="K176" s="23" t="b">
        <f t="shared" si="4"/>
        <v>0</v>
      </c>
      <c r="L176" s="23" t="b">
        <v>0</v>
      </c>
      <c r="M176" s="23" t="b">
        <f t="shared" si="5"/>
        <v>0</v>
      </c>
      <c r="N176" s="23" t="b">
        <v>0</v>
      </c>
      <c r="O176" s="23" t="b">
        <f t="shared" si="6"/>
        <v>0</v>
      </c>
      <c r="P176" s="23" t="b">
        <v>0</v>
      </c>
      <c r="Q176" s="23" t="b">
        <f t="shared" si="7"/>
        <v>0</v>
      </c>
      <c r="R176" s="23" t="b">
        <v>0</v>
      </c>
      <c r="S176" s="23" t="b">
        <f t="shared" si="8"/>
        <v>0</v>
      </c>
      <c r="T176" s="23" t="b">
        <v>0</v>
      </c>
      <c r="U176" s="23" t="b">
        <f t="shared" si="9"/>
        <v>0</v>
      </c>
      <c r="V176" s="23" t="b">
        <v>0</v>
      </c>
      <c r="W176" s="23" t="b">
        <f t="shared" si="10"/>
        <v>0</v>
      </c>
      <c r="X176" s="23" t="b">
        <v>0</v>
      </c>
      <c r="Y176" s="23" t="b">
        <f t="shared" si="11"/>
        <v>0</v>
      </c>
      <c r="Z176" s="23" t="b">
        <v>0</v>
      </c>
      <c r="AA176" s="23" t="b">
        <f t="shared" si="12"/>
        <v>0</v>
      </c>
      <c r="AB176" s="23" t="b">
        <v>0</v>
      </c>
      <c r="AC176" s="23" t="b">
        <f t="shared" si="13"/>
        <v>0</v>
      </c>
      <c r="AD176" s="23" t="b">
        <v>0</v>
      </c>
    </row>
    <row r="177" ht="15.75" customHeight="1">
      <c r="A177" s="23" t="s">
        <v>2063</v>
      </c>
      <c r="B177" s="23" t="s">
        <v>2700</v>
      </c>
      <c r="C177" s="23" t="b">
        <v>1</v>
      </c>
      <c r="D177" s="23">
        <v>0.720333</v>
      </c>
      <c r="E177" s="23" t="b">
        <f t="shared" si="1"/>
        <v>1</v>
      </c>
      <c r="F177" s="23" t="b">
        <v>1</v>
      </c>
      <c r="G177" s="23" t="b">
        <f t="shared" si="2"/>
        <v>1</v>
      </c>
      <c r="H177" s="23" t="b">
        <v>1</v>
      </c>
      <c r="I177" s="23" t="b">
        <f t="shared" si="3"/>
        <v>1</v>
      </c>
      <c r="J177" s="23" t="b">
        <v>1</v>
      </c>
      <c r="K177" s="23" t="b">
        <f t="shared" si="4"/>
        <v>1</v>
      </c>
      <c r="L177" s="23" t="b">
        <v>1</v>
      </c>
      <c r="M177" s="23" t="b">
        <f t="shared" si="5"/>
        <v>1</v>
      </c>
      <c r="N177" s="23" t="b">
        <v>1</v>
      </c>
      <c r="O177" s="23" t="b">
        <f t="shared" si="6"/>
        <v>1</v>
      </c>
      <c r="P177" s="23" t="b">
        <v>1</v>
      </c>
      <c r="Q177" s="23" t="b">
        <f t="shared" si="7"/>
        <v>1</v>
      </c>
      <c r="R177" s="23" t="b">
        <v>1</v>
      </c>
      <c r="S177" s="23" t="b">
        <f t="shared" si="8"/>
        <v>1</v>
      </c>
      <c r="T177" s="23" t="b">
        <v>1</v>
      </c>
      <c r="U177" s="23" t="b">
        <f t="shared" si="9"/>
        <v>0</v>
      </c>
      <c r="V177" s="23" t="b">
        <v>0</v>
      </c>
      <c r="W177" s="23" t="b">
        <f t="shared" si="10"/>
        <v>0</v>
      </c>
      <c r="X177" s="23" t="b">
        <v>0</v>
      </c>
      <c r="Y177" s="23" t="b">
        <f t="shared" si="11"/>
        <v>0</v>
      </c>
      <c r="Z177" s="23" t="b">
        <v>0</v>
      </c>
      <c r="AA177" s="23" t="b">
        <f t="shared" si="12"/>
        <v>0</v>
      </c>
      <c r="AB177" s="23" t="b">
        <v>0</v>
      </c>
      <c r="AC177" s="23" t="b">
        <f t="shared" si="13"/>
        <v>0</v>
      </c>
      <c r="AD177" s="23" t="b">
        <v>0</v>
      </c>
    </row>
    <row r="178" ht="15.75" customHeight="1">
      <c r="A178" s="23" t="s">
        <v>2090</v>
      </c>
      <c r="B178" s="23" t="s">
        <v>2570</v>
      </c>
      <c r="C178" s="23" t="b">
        <v>1</v>
      </c>
      <c r="D178" s="23">
        <v>0.50452965</v>
      </c>
      <c r="E178" s="23" t="b">
        <f t="shared" si="1"/>
        <v>1</v>
      </c>
      <c r="F178" s="23" t="b">
        <v>1</v>
      </c>
      <c r="G178" s="23" t="b">
        <f t="shared" si="2"/>
        <v>1</v>
      </c>
      <c r="H178" s="23" t="b">
        <v>1</v>
      </c>
      <c r="I178" s="23" t="b">
        <f t="shared" si="3"/>
        <v>1</v>
      </c>
      <c r="J178" s="23" t="b">
        <v>1</v>
      </c>
      <c r="K178" s="23" t="b">
        <f t="shared" si="4"/>
        <v>1</v>
      </c>
      <c r="L178" s="23" t="b">
        <v>1</v>
      </c>
      <c r="M178" s="23" t="b">
        <f t="shared" si="5"/>
        <v>0</v>
      </c>
      <c r="N178" s="23" t="b">
        <v>0</v>
      </c>
      <c r="O178" s="23" t="b">
        <f t="shared" si="6"/>
        <v>0</v>
      </c>
      <c r="P178" s="23" t="b">
        <v>0</v>
      </c>
      <c r="Q178" s="23" t="b">
        <f t="shared" si="7"/>
        <v>0</v>
      </c>
      <c r="R178" s="23" t="b">
        <v>0</v>
      </c>
      <c r="S178" s="23" t="b">
        <f t="shared" si="8"/>
        <v>0</v>
      </c>
      <c r="T178" s="23" t="b">
        <v>0</v>
      </c>
      <c r="U178" s="23" t="b">
        <f t="shared" si="9"/>
        <v>0</v>
      </c>
      <c r="V178" s="23" t="b">
        <v>0</v>
      </c>
      <c r="W178" s="23" t="b">
        <f t="shared" si="10"/>
        <v>0</v>
      </c>
      <c r="X178" s="23" t="b">
        <v>0</v>
      </c>
      <c r="Y178" s="23" t="b">
        <f t="shared" si="11"/>
        <v>0</v>
      </c>
      <c r="Z178" s="23" t="b">
        <v>0</v>
      </c>
      <c r="AA178" s="23" t="b">
        <f t="shared" si="12"/>
        <v>0</v>
      </c>
      <c r="AB178" s="23" t="b">
        <v>0</v>
      </c>
      <c r="AC178" s="23" t="b">
        <f t="shared" si="13"/>
        <v>0</v>
      </c>
      <c r="AD178" s="23" t="b">
        <v>0</v>
      </c>
    </row>
    <row r="179" ht="15.75" customHeight="1">
      <c r="A179" s="23" t="s">
        <v>2098</v>
      </c>
      <c r="B179" s="23" t="s">
        <v>2701</v>
      </c>
      <c r="C179" s="23" t="b">
        <v>1</v>
      </c>
      <c r="D179" s="23">
        <v>4.1630864E-4</v>
      </c>
      <c r="E179" s="23" t="b">
        <f t="shared" si="1"/>
        <v>0</v>
      </c>
      <c r="F179" s="23" t="b">
        <v>0</v>
      </c>
      <c r="G179" s="23" t="b">
        <f t="shared" si="2"/>
        <v>0</v>
      </c>
      <c r="H179" s="23" t="b">
        <v>0</v>
      </c>
      <c r="I179" s="23" t="b">
        <f t="shared" si="3"/>
        <v>0</v>
      </c>
      <c r="J179" s="23" t="b">
        <v>0</v>
      </c>
      <c r="K179" s="23" t="b">
        <f t="shared" si="4"/>
        <v>0</v>
      </c>
      <c r="L179" s="23" t="b">
        <v>0</v>
      </c>
      <c r="M179" s="23" t="b">
        <f t="shared" si="5"/>
        <v>0</v>
      </c>
      <c r="N179" s="23" t="b">
        <v>0</v>
      </c>
      <c r="O179" s="23" t="b">
        <f t="shared" si="6"/>
        <v>0</v>
      </c>
      <c r="P179" s="23" t="b">
        <v>0</v>
      </c>
      <c r="Q179" s="23" t="b">
        <f t="shared" si="7"/>
        <v>0</v>
      </c>
      <c r="R179" s="23" t="b">
        <v>0</v>
      </c>
      <c r="S179" s="23" t="b">
        <f t="shared" si="8"/>
        <v>0</v>
      </c>
      <c r="T179" s="23" t="b">
        <v>0</v>
      </c>
      <c r="U179" s="23" t="b">
        <f t="shared" si="9"/>
        <v>0</v>
      </c>
      <c r="V179" s="23" t="b">
        <v>0</v>
      </c>
      <c r="W179" s="23" t="b">
        <f t="shared" si="10"/>
        <v>0</v>
      </c>
      <c r="X179" s="23" t="b">
        <v>0</v>
      </c>
      <c r="Y179" s="23" t="b">
        <f t="shared" si="11"/>
        <v>0</v>
      </c>
      <c r="Z179" s="23" t="b">
        <v>0</v>
      </c>
      <c r="AA179" s="23" t="b">
        <f t="shared" si="12"/>
        <v>0</v>
      </c>
      <c r="AB179" s="23" t="b">
        <v>0</v>
      </c>
      <c r="AC179" s="23" t="b">
        <f t="shared" si="13"/>
        <v>0</v>
      </c>
      <c r="AD179" s="23" t="b">
        <v>0</v>
      </c>
    </row>
    <row r="180" ht="15.75" customHeight="1">
      <c r="A180" s="23" t="s">
        <v>2106</v>
      </c>
      <c r="B180" s="23" t="s">
        <v>2702</v>
      </c>
      <c r="C180" s="23" t="b">
        <v>1</v>
      </c>
      <c r="D180" s="23">
        <v>0.4593361</v>
      </c>
      <c r="E180" s="23" t="b">
        <f t="shared" si="1"/>
        <v>1</v>
      </c>
      <c r="F180" s="23" t="b">
        <v>1</v>
      </c>
      <c r="G180" s="23" t="b">
        <f t="shared" si="2"/>
        <v>1</v>
      </c>
      <c r="H180" s="23" t="b">
        <v>1</v>
      </c>
      <c r="I180" s="23" t="b">
        <f t="shared" si="3"/>
        <v>1</v>
      </c>
      <c r="J180" s="23" t="b">
        <v>1</v>
      </c>
      <c r="K180" s="23" t="b">
        <f t="shared" si="4"/>
        <v>0</v>
      </c>
      <c r="L180" s="23" t="b">
        <v>0</v>
      </c>
      <c r="M180" s="23" t="b">
        <f t="shared" si="5"/>
        <v>0</v>
      </c>
      <c r="N180" s="23" t="b">
        <v>0</v>
      </c>
      <c r="O180" s="23" t="b">
        <f t="shared" si="6"/>
        <v>0</v>
      </c>
      <c r="P180" s="23" t="b">
        <v>0</v>
      </c>
      <c r="Q180" s="23" t="b">
        <f t="shared" si="7"/>
        <v>0</v>
      </c>
      <c r="R180" s="23" t="b">
        <v>0</v>
      </c>
      <c r="S180" s="23" t="b">
        <f t="shared" si="8"/>
        <v>0</v>
      </c>
      <c r="T180" s="23" t="b">
        <v>0</v>
      </c>
      <c r="U180" s="23" t="b">
        <f t="shared" si="9"/>
        <v>0</v>
      </c>
      <c r="V180" s="23" t="b">
        <v>0</v>
      </c>
      <c r="W180" s="23" t="b">
        <f t="shared" si="10"/>
        <v>0</v>
      </c>
      <c r="X180" s="23" t="b">
        <v>0</v>
      </c>
      <c r="Y180" s="23" t="b">
        <f t="shared" si="11"/>
        <v>0</v>
      </c>
      <c r="Z180" s="23" t="b">
        <v>0</v>
      </c>
      <c r="AA180" s="23" t="b">
        <f t="shared" si="12"/>
        <v>0</v>
      </c>
      <c r="AB180" s="23" t="b">
        <v>0</v>
      </c>
      <c r="AC180" s="23" t="b">
        <f t="shared" si="13"/>
        <v>0</v>
      </c>
      <c r="AD180" s="23" t="b">
        <v>0</v>
      </c>
    </row>
    <row r="181" ht="15.75" customHeight="1">
      <c r="A181" s="23" t="s">
        <v>2112</v>
      </c>
      <c r="B181" s="23" t="s">
        <v>2703</v>
      </c>
      <c r="C181" s="23" t="b">
        <v>1</v>
      </c>
      <c r="D181" s="23">
        <v>0.5632479</v>
      </c>
      <c r="E181" s="23" t="b">
        <f t="shared" si="1"/>
        <v>1</v>
      </c>
      <c r="F181" s="23" t="b">
        <v>1</v>
      </c>
      <c r="G181" s="23" t="b">
        <f t="shared" si="2"/>
        <v>1</v>
      </c>
      <c r="H181" s="23" t="b">
        <v>1</v>
      </c>
      <c r="I181" s="23" t="b">
        <f t="shared" si="3"/>
        <v>1</v>
      </c>
      <c r="J181" s="23" t="b">
        <v>1</v>
      </c>
      <c r="K181" s="23" t="b">
        <f t="shared" si="4"/>
        <v>1</v>
      </c>
      <c r="L181" s="23" t="b">
        <v>1</v>
      </c>
      <c r="M181" s="23" t="b">
        <f t="shared" si="5"/>
        <v>1</v>
      </c>
      <c r="N181" s="23" t="b">
        <v>1</v>
      </c>
      <c r="O181" s="23" t="b">
        <f t="shared" si="6"/>
        <v>0</v>
      </c>
      <c r="P181" s="23" t="b">
        <v>0</v>
      </c>
      <c r="Q181" s="23" t="b">
        <f t="shared" si="7"/>
        <v>0</v>
      </c>
      <c r="R181" s="23" t="b">
        <v>0</v>
      </c>
      <c r="S181" s="23" t="b">
        <f t="shared" si="8"/>
        <v>0</v>
      </c>
      <c r="T181" s="23" t="b">
        <v>0</v>
      </c>
      <c r="U181" s="23" t="b">
        <f t="shared" si="9"/>
        <v>0</v>
      </c>
      <c r="V181" s="23" t="b">
        <v>0</v>
      </c>
      <c r="W181" s="23" t="b">
        <f t="shared" si="10"/>
        <v>0</v>
      </c>
      <c r="X181" s="23" t="b">
        <v>0</v>
      </c>
      <c r="Y181" s="23" t="b">
        <f t="shared" si="11"/>
        <v>0</v>
      </c>
      <c r="Z181" s="23" t="b">
        <v>0</v>
      </c>
      <c r="AA181" s="23" t="b">
        <f t="shared" si="12"/>
        <v>0</v>
      </c>
      <c r="AB181" s="23" t="b">
        <v>0</v>
      </c>
      <c r="AC181" s="23" t="b">
        <f t="shared" si="13"/>
        <v>0</v>
      </c>
      <c r="AD181" s="23" t="b">
        <v>0</v>
      </c>
    </row>
    <row r="182" ht="15.75" customHeight="1">
      <c r="A182" s="23" t="s">
        <v>2135</v>
      </c>
      <c r="B182" s="23" t="s">
        <v>2705</v>
      </c>
      <c r="C182" s="23" t="b">
        <v>1</v>
      </c>
      <c r="D182" s="23">
        <v>0.18877915</v>
      </c>
      <c r="E182" s="23" t="b">
        <f t="shared" si="1"/>
        <v>0</v>
      </c>
      <c r="F182" s="23" t="b">
        <v>0</v>
      </c>
      <c r="G182" s="23" t="b">
        <f t="shared" si="2"/>
        <v>0</v>
      </c>
      <c r="H182" s="23" t="b">
        <v>0</v>
      </c>
      <c r="I182" s="23" t="b">
        <f t="shared" si="3"/>
        <v>0</v>
      </c>
      <c r="J182" s="23" t="b">
        <v>0</v>
      </c>
      <c r="K182" s="23" t="b">
        <f t="shared" si="4"/>
        <v>0</v>
      </c>
      <c r="L182" s="23" t="b">
        <v>0</v>
      </c>
      <c r="M182" s="23" t="b">
        <f t="shared" si="5"/>
        <v>0</v>
      </c>
      <c r="N182" s="23" t="b">
        <v>0</v>
      </c>
      <c r="O182" s="23" t="b">
        <f t="shared" si="6"/>
        <v>0</v>
      </c>
      <c r="P182" s="23" t="b">
        <v>0</v>
      </c>
      <c r="Q182" s="23" t="b">
        <f t="shared" si="7"/>
        <v>0</v>
      </c>
      <c r="R182" s="23" t="b">
        <v>0</v>
      </c>
      <c r="S182" s="23" t="b">
        <f t="shared" si="8"/>
        <v>0</v>
      </c>
      <c r="T182" s="23" t="b">
        <v>0</v>
      </c>
      <c r="U182" s="23" t="b">
        <f t="shared" si="9"/>
        <v>0</v>
      </c>
      <c r="V182" s="23" t="b">
        <v>0</v>
      </c>
      <c r="W182" s="23" t="b">
        <f t="shared" si="10"/>
        <v>0</v>
      </c>
      <c r="X182" s="23" t="b">
        <v>0</v>
      </c>
      <c r="Y182" s="23" t="b">
        <f t="shared" si="11"/>
        <v>0</v>
      </c>
      <c r="Z182" s="23" t="b">
        <v>0</v>
      </c>
      <c r="AA182" s="23" t="b">
        <f t="shared" si="12"/>
        <v>0</v>
      </c>
      <c r="AB182" s="23" t="b">
        <v>0</v>
      </c>
      <c r="AC182" s="23" t="b">
        <f t="shared" si="13"/>
        <v>0</v>
      </c>
      <c r="AD182" s="23" t="b">
        <v>0</v>
      </c>
    </row>
    <row r="183" ht="15.75" customHeight="1">
      <c r="A183" s="23" t="s">
        <v>2143</v>
      </c>
      <c r="B183" s="23" t="s">
        <v>2572</v>
      </c>
      <c r="C183" s="23" t="b">
        <v>0</v>
      </c>
      <c r="D183" s="23">
        <v>0.71215504</v>
      </c>
      <c r="E183" s="23" t="b">
        <f t="shared" si="1"/>
        <v>1</v>
      </c>
      <c r="F183" s="23" t="b">
        <v>0</v>
      </c>
      <c r="G183" s="23" t="b">
        <f t="shared" si="2"/>
        <v>1</v>
      </c>
      <c r="H183" s="23" t="b">
        <v>0</v>
      </c>
      <c r="I183" s="23" t="b">
        <f t="shared" si="3"/>
        <v>1</v>
      </c>
      <c r="J183" s="23" t="b">
        <v>0</v>
      </c>
      <c r="K183" s="23" t="b">
        <f t="shared" si="4"/>
        <v>1</v>
      </c>
      <c r="L183" s="23" t="b">
        <v>0</v>
      </c>
      <c r="M183" s="23" t="b">
        <f t="shared" si="5"/>
        <v>1</v>
      </c>
      <c r="N183" s="23" t="b">
        <v>0</v>
      </c>
      <c r="O183" s="23" t="b">
        <f t="shared" si="6"/>
        <v>1</v>
      </c>
      <c r="P183" s="23" t="b">
        <v>0</v>
      </c>
      <c r="Q183" s="23" t="b">
        <f t="shared" si="7"/>
        <v>1</v>
      </c>
      <c r="R183" s="23" t="b">
        <v>0</v>
      </c>
      <c r="S183" s="23" t="b">
        <f t="shared" si="8"/>
        <v>1</v>
      </c>
      <c r="T183" s="23" t="b">
        <v>0</v>
      </c>
      <c r="U183" s="23" t="b">
        <f t="shared" si="9"/>
        <v>0</v>
      </c>
      <c r="V183" s="23" t="b">
        <v>1</v>
      </c>
      <c r="W183" s="23" t="b">
        <f t="shared" si="10"/>
        <v>0</v>
      </c>
      <c r="X183" s="23" t="b">
        <v>1</v>
      </c>
      <c r="Y183" s="23" t="b">
        <f t="shared" si="11"/>
        <v>0</v>
      </c>
      <c r="Z183" s="23" t="b">
        <v>1</v>
      </c>
      <c r="AA183" s="23" t="b">
        <f t="shared" si="12"/>
        <v>0</v>
      </c>
      <c r="AB183" s="23" t="b">
        <v>1</v>
      </c>
      <c r="AC183" s="23" t="b">
        <f t="shared" si="13"/>
        <v>0</v>
      </c>
      <c r="AD183" s="23" t="b">
        <v>0</v>
      </c>
    </row>
    <row r="184" ht="15.75" customHeight="1">
      <c r="A184" s="23" t="s">
        <v>2159</v>
      </c>
      <c r="B184" s="23" t="s">
        <v>2706</v>
      </c>
      <c r="C184" s="23" t="b">
        <v>1</v>
      </c>
      <c r="D184" s="23">
        <v>0.76218283</v>
      </c>
      <c r="E184" s="23" t="b">
        <f t="shared" si="1"/>
        <v>1</v>
      </c>
      <c r="F184" s="23" t="b">
        <v>1</v>
      </c>
      <c r="G184" s="23" t="b">
        <f t="shared" si="2"/>
        <v>1</v>
      </c>
      <c r="H184" s="23" t="b">
        <v>1</v>
      </c>
      <c r="I184" s="23" t="b">
        <f t="shared" si="3"/>
        <v>1</v>
      </c>
      <c r="J184" s="23" t="b">
        <v>1</v>
      </c>
      <c r="K184" s="23" t="b">
        <f t="shared" si="4"/>
        <v>1</v>
      </c>
      <c r="L184" s="23" t="b">
        <v>1</v>
      </c>
      <c r="M184" s="23" t="b">
        <f t="shared" si="5"/>
        <v>1</v>
      </c>
      <c r="N184" s="23" t="b">
        <v>1</v>
      </c>
      <c r="O184" s="23" t="b">
        <f t="shared" si="6"/>
        <v>1</v>
      </c>
      <c r="P184" s="23" t="b">
        <v>1</v>
      </c>
      <c r="Q184" s="23" t="b">
        <f t="shared" si="7"/>
        <v>1</v>
      </c>
      <c r="R184" s="23" t="b">
        <v>1</v>
      </c>
      <c r="S184" s="23" t="b">
        <f t="shared" si="8"/>
        <v>1</v>
      </c>
      <c r="T184" s="23" t="b">
        <v>1</v>
      </c>
      <c r="U184" s="23" t="b">
        <f t="shared" si="9"/>
        <v>1</v>
      </c>
      <c r="V184" s="23" t="b">
        <v>1</v>
      </c>
      <c r="W184" s="23" t="b">
        <f t="shared" si="10"/>
        <v>0</v>
      </c>
      <c r="X184" s="23" t="b">
        <v>0</v>
      </c>
      <c r="Y184" s="23" t="b">
        <f t="shared" si="11"/>
        <v>0</v>
      </c>
      <c r="Z184" s="23" t="b">
        <v>0</v>
      </c>
      <c r="AA184" s="23" t="b">
        <f t="shared" si="12"/>
        <v>0</v>
      </c>
      <c r="AB184" s="23" t="b">
        <v>0</v>
      </c>
      <c r="AC184" s="23" t="b">
        <f t="shared" si="13"/>
        <v>0</v>
      </c>
      <c r="AD184" s="23" t="b">
        <v>0</v>
      </c>
    </row>
    <row r="185" ht="15.75" customHeight="1">
      <c r="A185" s="23" t="s">
        <v>2182</v>
      </c>
      <c r="B185" s="23" t="s">
        <v>2574</v>
      </c>
      <c r="C185" s="23" t="b">
        <v>1</v>
      </c>
      <c r="D185" s="23">
        <v>0.015242815</v>
      </c>
      <c r="E185" s="23" t="b">
        <f t="shared" si="1"/>
        <v>0</v>
      </c>
      <c r="F185" s="23" t="b">
        <v>0</v>
      </c>
      <c r="G185" s="23" t="b">
        <f t="shared" si="2"/>
        <v>0</v>
      </c>
      <c r="H185" s="23" t="b">
        <v>0</v>
      </c>
      <c r="I185" s="23" t="b">
        <f t="shared" si="3"/>
        <v>0</v>
      </c>
      <c r="J185" s="23" t="b">
        <v>0</v>
      </c>
      <c r="K185" s="23" t="b">
        <f t="shared" si="4"/>
        <v>0</v>
      </c>
      <c r="L185" s="23" t="b">
        <v>0</v>
      </c>
      <c r="M185" s="23" t="b">
        <f t="shared" si="5"/>
        <v>0</v>
      </c>
      <c r="N185" s="23" t="b">
        <v>0</v>
      </c>
      <c r="O185" s="23" t="b">
        <f t="shared" si="6"/>
        <v>0</v>
      </c>
      <c r="P185" s="23" t="b">
        <v>0</v>
      </c>
      <c r="Q185" s="23" t="b">
        <f t="shared" si="7"/>
        <v>0</v>
      </c>
      <c r="R185" s="23" t="b">
        <v>0</v>
      </c>
      <c r="S185" s="23" t="b">
        <f t="shared" si="8"/>
        <v>0</v>
      </c>
      <c r="T185" s="23" t="b">
        <v>0</v>
      </c>
      <c r="U185" s="23" t="b">
        <f t="shared" si="9"/>
        <v>0</v>
      </c>
      <c r="V185" s="23" t="b">
        <v>0</v>
      </c>
      <c r="W185" s="23" t="b">
        <f t="shared" si="10"/>
        <v>0</v>
      </c>
      <c r="X185" s="23" t="b">
        <v>0</v>
      </c>
      <c r="Y185" s="23" t="b">
        <f t="shared" si="11"/>
        <v>0</v>
      </c>
      <c r="Z185" s="23" t="b">
        <v>0</v>
      </c>
      <c r="AA185" s="23" t="b">
        <f t="shared" si="12"/>
        <v>0</v>
      </c>
      <c r="AB185" s="23" t="b">
        <v>0</v>
      </c>
      <c r="AC185" s="23" t="b">
        <f t="shared" si="13"/>
        <v>0</v>
      </c>
      <c r="AD185" s="23" t="b">
        <v>0</v>
      </c>
    </row>
    <row r="186" ht="15.75" customHeight="1">
      <c r="A186" s="23" t="s">
        <v>2190</v>
      </c>
      <c r="B186" s="23" t="s">
        <v>2707</v>
      </c>
      <c r="C186" s="23" t="b">
        <v>1</v>
      </c>
      <c r="D186" s="23">
        <v>0.051416904</v>
      </c>
      <c r="E186" s="23" t="b">
        <f t="shared" si="1"/>
        <v>0</v>
      </c>
      <c r="F186" s="23" t="b">
        <v>0</v>
      </c>
      <c r="G186" s="23" t="b">
        <f t="shared" si="2"/>
        <v>0</v>
      </c>
      <c r="H186" s="23" t="b">
        <v>0</v>
      </c>
      <c r="I186" s="23" t="b">
        <f t="shared" si="3"/>
        <v>0</v>
      </c>
      <c r="J186" s="23" t="b">
        <v>0</v>
      </c>
      <c r="K186" s="23" t="b">
        <f t="shared" si="4"/>
        <v>0</v>
      </c>
      <c r="L186" s="23" t="b">
        <v>0</v>
      </c>
      <c r="M186" s="23" t="b">
        <f t="shared" si="5"/>
        <v>0</v>
      </c>
      <c r="N186" s="23" t="b">
        <v>0</v>
      </c>
      <c r="O186" s="23" t="b">
        <f t="shared" si="6"/>
        <v>0</v>
      </c>
      <c r="P186" s="23" t="b">
        <v>0</v>
      </c>
      <c r="Q186" s="23" t="b">
        <f t="shared" si="7"/>
        <v>0</v>
      </c>
      <c r="R186" s="23" t="b">
        <v>0</v>
      </c>
      <c r="S186" s="23" t="b">
        <f t="shared" si="8"/>
        <v>0</v>
      </c>
      <c r="T186" s="23" t="b">
        <v>0</v>
      </c>
      <c r="U186" s="23" t="b">
        <f t="shared" si="9"/>
        <v>0</v>
      </c>
      <c r="V186" s="23" t="b">
        <v>0</v>
      </c>
      <c r="W186" s="23" t="b">
        <f t="shared" si="10"/>
        <v>0</v>
      </c>
      <c r="X186" s="23" t="b">
        <v>0</v>
      </c>
      <c r="Y186" s="23" t="b">
        <f t="shared" si="11"/>
        <v>0</v>
      </c>
      <c r="Z186" s="23" t="b">
        <v>0</v>
      </c>
      <c r="AA186" s="23" t="b">
        <f t="shared" si="12"/>
        <v>0</v>
      </c>
      <c r="AB186" s="23" t="b">
        <v>0</v>
      </c>
      <c r="AC186" s="23" t="b">
        <f t="shared" si="13"/>
        <v>0</v>
      </c>
      <c r="AD186" s="23" t="b">
        <v>0</v>
      </c>
    </row>
    <row r="187" ht="15.75" customHeight="1">
      <c r="A187" s="23" t="s">
        <v>2198</v>
      </c>
      <c r="B187" s="23" t="s">
        <v>2708</v>
      </c>
      <c r="C187" s="23" t="b">
        <v>1</v>
      </c>
      <c r="D187" s="23">
        <v>0.962995</v>
      </c>
      <c r="E187" s="23" t="b">
        <f t="shared" si="1"/>
        <v>1</v>
      </c>
      <c r="F187" s="23" t="b">
        <v>1</v>
      </c>
      <c r="G187" s="23" t="b">
        <f t="shared" si="2"/>
        <v>1</v>
      </c>
      <c r="H187" s="23" t="b">
        <v>1</v>
      </c>
      <c r="I187" s="23" t="b">
        <f t="shared" si="3"/>
        <v>1</v>
      </c>
      <c r="J187" s="23" t="b">
        <v>1</v>
      </c>
      <c r="K187" s="23" t="b">
        <f t="shared" si="4"/>
        <v>1</v>
      </c>
      <c r="L187" s="23" t="b">
        <v>1</v>
      </c>
      <c r="M187" s="23" t="b">
        <f t="shared" si="5"/>
        <v>1</v>
      </c>
      <c r="N187" s="23" t="b">
        <v>1</v>
      </c>
      <c r="O187" s="23" t="b">
        <f t="shared" si="6"/>
        <v>1</v>
      </c>
      <c r="P187" s="23" t="b">
        <v>1</v>
      </c>
      <c r="Q187" s="23" t="b">
        <f t="shared" si="7"/>
        <v>1</v>
      </c>
      <c r="R187" s="23" t="b">
        <v>1</v>
      </c>
      <c r="S187" s="23" t="b">
        <f t="shared" si="8"/>
        <v>1</v>
      </c>
      <c r="T187" s="23" t="b">
        <v>1</v>
      </c>
      <c r="U187" s="23" t="b">
        <f t="shared" si="9"/>
        <v>1</v>
      </c>
      <c r="V187" s="23" t="b">
        <v>1</v>
      </c>
      <c r="W187" s="23" t="b">
        <f t="shared" si="10"/>
        <v>1</v>
      </c>
      <c r="X187" s="23" t="b">
        <v>1</v>
      </c>
      <c r="Y187" s="23" t="b">
        <f t="shared" si="11"/>
        <v>1</v>
      </c>
      <c r="Z187" s="23" t="b">
        <v>1</v>
      </c>
      <c r="AA187" s="23" t="b">
        <f t="shared" si="12"/>
        <v>1</v>
      </c>
      <c r="AB187" s="23" t="b">
        <v>1</v>
      </c>
      <c r="AC187" s="23" t="b">
        <f t="shared" si="13"/>
        <v>1</v>
      </c>
      <c r="AD187" s="23" t="b">
        <v>0</v>
      </c>
    </row>
    <row r="188" ht="15.75" customHeight="1">
      <c r="A188" s="23" t="s">
        <v>2221</v>
      </c>
      <c r="B188" s="23" t="s">
        <v>2577</v>
      </c>
      <c r="C188" s="23" t="b">
        <v>0</v>
      </c>
      <c r="D188" s="23">
        <v>0.91361487</v>
      </c>
      <c r="E188" s="23" t="b">
        <f t="shared" si="1"/>
        <v>1</v>
      </c>
      <c r="F188" s="23" t="b">
        <v>0</v>
      </c>
      <c r="G188" s="23" t="b">
        <f t="shared" si="2"/>
        <v>1</v>
      </c>
      <c r="H188" s="23" t="b">
        <v>0</v>
      </c>
      <c r="I188" s="23" t="b">
        <f t="shared" si="3"/>
        <v>1</v>
      </c>
      <c r="J188" s="23" t="b">
        <v>0</v>
      </c>
      <c r="K188" s="23" t="b">
        <f t="shared" si="4"/>
        <v>1</v>
      </c>
      <c r="L188" s="23" t="b">
        <v>0</v>
      </c>
      <c r="M188" s="23" t="b">
        <f t="shared" si="5"/>
        <v>1</v>
      </c>
      <c r="N188" s="23" t="b">
        <v>0</v>
      </c>
      <c r="O188" s="23" t="b">
        <f t="shared" si="6"/>
        <v>1</v>
      </c>
      <c r="P188" s="23" t="b">
        <v>0</v>
      </c>
      <c r="Q188" s="23" t="b">
        <f t="shared" si="7"/>
        <v>1</v>
      </c>
      <c r="R188" s="23" t="b">
        <v>0</v>
      </c>
      <c r="S188" s="23" t="b">
        <f t="shared" si="8"/>
        <v>1</v>
      </c>
      <c r="T188" s="23" t="b">
        <v>0</v>
      </c>
      <c r="U188" s="23" t="b">
        <f t="shared" si="9"/>
        <v>1</v>
      </c>
      <c r="V188" s="23" t="b">
        <v>0</v>
      </c>
      <c r="W188" s="23" t="b">
        <f t="shared" si="10"/>
        <v>1</v>
      </c>
      <c r="X188" s="23" t="b">
        <v>0</v>
      </c>
      <c r="Y188" s="23" t="b">
        <f t="shared" si="11"/>
        <v>1</v>
      </c>
      <c r="Z188" s="23" t="b">
        <v>0</v>
      </c>
      <c r="AA188" s="23" t="b">
        <f t="shared" si="12"/>
        <v>1</v>
      </c>
      <c r="AB188" s="23" t="b">
        <v>0</v>
      </c>
      <c r="AC188" s="23" t="b">
        <f t="shared" si="13"/>
        <v>0</v>
      </c>
      <c r="AD188" s="23" t="b">
        <v>0</v>
      </c>
    </row>
    <row r="189" ht="15.75" customHeight="1">
      <c r="A189" s="23" t="s">
        <v>2241</v>
      </c>
      <c r="B189" s="23" t="s">
        <v>2709</v>
      </c>
      <c r="C189" s="23" t="b">
        <v>1</v>
      </c>
      <c r="D189" s="23">
        <v>0.26969814</v>
      </c>
      <c r="E189" s="23" t="b">
        <f t="shared" si="1"/>
        <v>0</v>
      </c>
      <c r="F189" s="23" t="b">
        <v>0</v>
      </c>
      <c r="G189" s="23" t="b">
        <f t="shared" si="2"/>
        <v>0</v>
      </c>
      <c r="H189" s="23" t="b">
        <v>0</v>
      </c>
      <c r="I189" s="23" t="b">
        <f t="shared" si="3"/>
        <v>0</v>
      </c>
      <c r="J189" s="23" t="b">
        <v>0</v>
      </c>
      <c r="K189" s="23" t="b">
        <f t="shared" si="4"/>
        <v>0</v>
      </c>
      <c r="L189" s="23" t="b">
        <v>0</v>
      </c>
      <c r="M189" s="23" t="b">
        <f t="shared" si="5"/>
        <v>0</v>
      </c>
      <c r="N189" s="23" t="b">
        <v>0</v>
      </c>
      <c r="O189" s="23" t="b">
        <f t="shared" si="6"/>
        <v>0</v>
      </c>
      <c r="P189" s="23" t="b">
        <v>0</v>
      </c>
      <c r="Q189" s="23" t="b">
        <f t="shared" si="7"/>
        <v>0</v>
      </c>
      <c r="R189" s="23" t="b">
        <v>0</v>
      </c>
      <c r="S189" s="23" t="b">
        <f t="shared" si="8"/>
        <v>0</v>
      </c>
      <c r="T189" s="23" t="b">
        <v>0</v>
      </c>
      <c r="U189" s="23" t="b">
        <f t="shared" si="9"/>
        <v>0</v>
      </c>
      <c r="V189" s="23" t="b">
        <v>0</v>
      </c>
      <c r="W189" s="23" t="b">
        <f t="shared" si="10"/>
        <v>0</v>
      </c>
      <c r="X189" s="23" t="b">
        <v>0</v>
      </c>
      <c r="Y189" s="23" t="b">
        <f t="shared" si="11"/>
        <v>0</v>
      </c>
      <c r="Z189" s="23" t="b">
        <v>0</v>
      </c>
      <c r="AA189" s="23" t="b">
        <f t="shared" si="12"/>
        <v>0</v>
      </c>
      <c r="AB189" s="23" t="b">
        <v>0</v>
      </c>
      <c r="AC189" s="23" t="b">
        <f t="shared" si="13"/>
        <v>0</v>
      </c>
      <c r="AD189" s="23" t="b">
        <v>0</v>
      </c>
    </row>
    <row r="190" ht="15.75" customHeight="1">
      <c r="A190" s="23" t="s">
        <v>2247</v>
      </c>
      <c r="B190" s="23" t="s">
        <v>2710</v>
      </c>
      <c r="C190" s="23" t="b">
        <v>1</v>
      </c>
      <c r="D190" s="23">
        <v>0.8072382</v>
      </c>
      <c r="E190" s="23" t="b">
        <f t="shared" si="1"/>
        <v>1</v>
      </c>
      <c r="F190" s="23" t="b">
        <v>1</v>
      </c>
      <c r="G190" s="23" t="b">
        <f t="shared" si="2"/>
        <v>1</v>
      </c>
      <c r="H190" s="23" t="b">
        <v>1</v>
      </c>
      <c r="I190" s="23" t="b">
        <f t="shared" si="3"/>
        <v>1</v>
      </c>
      <c r="J190" s="23" t="b">
        <v>1</v>
      </c>
      <c r="K190" s="23" t="b">
        <f t="shared" si="4"/>
        <v>1</v>
      </c>
      <c r="L190" s="23" t="b">
        <v>1</v>
      </c>
      <c r="M190" s="23" t="b">
        <f t="shared" si="5"/>
        <v>1</v>
      </c>
      <c r="N190" s="23" t="b">
        <v>1</v>
      </c>
      <c r="O190" s="23" t="b">
        <f t="shared" si="6"/>
        <v>1</v>
      </c>
      <c r="P190" s="23" t="b">
        <v>1</v>
      </c>
      <c r="Q190" s="23" t="b">
        <f t="shared" si="7"/>
        <v>1</v>
      </c>
      <c r="R190" s="23" t="b">
        <v>1</v>
      </c>
      <c r="S190" s="23" t="b">
        <f t="shared" si="8"/>
        <v>1</v>
      </c>
      <c r="T190" s="23" t="b">
        <v>1</v>
      </c>
      <c r="U190" s="23" t="b">
        <f t="shared" si="9"/>
        <v>1</v>
      </c>
      <c r="V190" s="23" t="b">
        <v>1</v>
      </c>
      <c r="W190" s="23" t="b">
        <f t="shared" si="10"/>
        <v>1</v>
      </c>
      <c r="X190" s="23" t="b">
        <v>1</v>
      </c>
      <c r="Y190" s="23" t="b">
        <f t="shared" si="11"/>
        <v>0</v>
      </c>
      <c r="Z190" s="23" t="b">
        <v>0</v>
      </c>
      <c r="AA190" s="23" t="b">
        <f t="shared" si="12"/>
        <v>0</v>
      </c>
      <c r="AB190" s="23" t="b">
        <v>0</v>
      </c>
      <c r="AC190" s="23" t="b">
        <f t="shared" si="13"/>
        <v>0</v>
      </c>
      <c r="AD190" s="23" t="b">
        <v>0</v>
      </c>
    </row>
    <row r="191" ht="15.75" customHeight="1">
      <c r="A191" s="23" t="s">
        <v>2288</v>
      </c>
      <c r="B191" s="23" t="s">
        <v>2711</v>
      </c>
      <c r="C191" s="23" t="b">
        <v>1</v>
      </c>
      <c r="D191" s="23">
        <v>0.9693432</v>
      </c>
      <c r="E191" s="23" t="b">
        <f t="shared" si="1"/>
        <v>1</v>
      </c>
      <c r="F191" s="23" t="b">
        <v>1</v>
      </c>
      <c r="G191" s="23" t="b">
        <f t="shared" si="2"/>
        <v>1</v>
      </c>
      <c r="H191" s="23" t="b">
        <v>1</v>
      </c>
      <c r="I191" s="23" t="b">
        <f t="shared" si="3"/>
        <v>1</v>
      </c>
      <c r="J191" s="23" t="b">
        <v>1</v>
      </c>
      <c r="K191" s="23" t="b">
        <f t="shared" si="4"/>
        <v>1</v>
      </c>
      <c r="L191" s="23" t="b">
        <v>1</v>
      </c>
      <c r="M191" s="23" t="b">
        <f t="shared" si="5"/>
        <v>1</v>
      </c>
      <c r="N191" s="23" t="b">
        <v>1</v>
      </c>
      <c r="O191" s="23" t="b">
        <f t="shared" si="6"/>
        <v>1</v>
      </c>
      <c r="P191" s="23" t="b">
        <v>1</v>
      </c>
      <c r="Q191" s="23" t="b">
        <f t="shared" si="7"/>
        <v>1</v>
      </c>
      <c r="R191" s="23" t="b">
        <v>1</v>
      </c>
      <c r="S191" s="23" t="b">
        <f t="shared" si="8"/>
        <v>1</v>
      </c>
      <c r="T191" s="23" t="b">
        <v>1</v>
      </c>
      <c r="U191" s="23" t="b">
        <f t="shared" si="9"/>
        <v>1</v>
      </c>
      <c r="V191" s="23" t="b">
        <v>1</v>
      </c>
      <c r="W191" s="23" t="b">
        <f t="shared" si="10"/>
        <v>1</v>
      </c>
      <c r="X191" s="23" t="b">
        <v>1</v>
      </c>
      <c r="Y191" s="23" t="b">
        <f t="shared" si="11"/>
        <v>1</v>
      </c>
      <c r="Z191" s="23" t="b">
        <v>1</v>
      </c>
      <c r="AA191" s="23" t="b">
        <f t="shared" si="12"/>
        <v>1</v>
      </c>
      <c r="AB191" s="23" t="b">
        <v>1</v>
      </c>
      <c r="AC191" s="23" t="b">
        <f t="shared" si="13"/>
        <v>1</v>
      </c>
      <c r="AD191" s="23" t="b">
        <v>0</v>
      </c>
    </row>
    <row r="192" ht="15.75" customHeight="1">
      <c r="A192" s="23" t="s">
        <v>2304</v>
      </c>
      <c r="B192" s="23" t="s">
        <v>2712</v>
      </c>
      <c r="C192" s="23" t="b">
        <v>0</v>
      </c>
      <c r="D192" s="23">
        <v>0.092411906</v>
      </c>
      <c r="E192" s="23" t="b">
        <f t="shared" si="1"/>
        <v>0</v>
      </c>
      <c r="F192" s="23" t="b">
        <v>1</v>
      </c>
      <c r="G192" s="23" t="b">
        <f t="shared" si="2"/>
        <v>0</v>
      </c>
      <c r="H192" s="23" t="b">
        <v>1</v>
      </c>
      <c r="I192" s="23" t="b">
        <f t="shared" si="3"/>
        <v>0</v>
      </c>
      <c r="J192" s="23" t="b">
        <v>1</v>
      </c>
      <c r="K192" s="23" t="b">
        <f t="shared" si="4"/>
        <v>0</v>
      </c>
      <c r="L192" s="23" t="b">
        <v>1</v>
      </c>
      <c r="M192" s="23" t="b">
        <f t="shared" si="5"/>
        <v>0</v>
      </c>
      <c r="N192" s="23" t="b">
        <v>1</v>
      </c>
      <c r="O192" s="23" t="b">
        <f t="shared" si="6"/>
        <v>0</v>
      </c>
      <c r="P192" s="23" t="b">
        <v>1</v>
      </c>
      <c r="Q192" s="23" t="b">
        <f t="shared" si="7"/>
        <v>0</v>
      </c>
      <c r="R192" s="23" t="b">
        <v>1</v>
      </c>
      <c r="S192" s="23" t="b">
        <f t="shared" si="8"/>
        <v>0</v>
      </c>
      <c r="T192" s="23" t="b">
        <v>1</v>
      </c>
      <c r="U192" s="23" t="b">
        <f t="shared" si="9"/>
        <v>0</v>
      </c>
      <c r="V192" s="23" t="b">
        <v>1</v>
      </c>
      <c r="W192" s="23" t="b">
        <f t="shared" si="10"/>
        <v>0</v>
      </c>
      <c r="X192" s="23" t="b">
        <v>1</v>
      </c>
      <c r="Y192" s="23" t="b">
        <f t="shared" si="11"/>
        <v>0</v>
      </c>
      <c r="Z192" s="23" t="b">
        <v>1</v>
      </c>
      <c r="AA192" s="23" t="b">
        <f t="shared" si="12"/>
        <v>0</v>
      </c>
      <c r="AB192" s="23" t="b">
        <v>1</v>
      </c>
      <c r="AC192" s="23" t="b">
        <f t="shared" si="13"/>
        <v>0</v>
      </c>
      <c r="AD192" s="23" t="b">
        <v>0</v>
      </c>
    </row>
    <row r="193" ht="15.75" customHeight="1">
      <c r="A193" s="23" t="s">
        <v>2312</v>
      </c>
      <c r="B193" s="23" t="s">
        <v>2713</v>
      </c>
      <c r="C193" s="23" t="b">
        <v>0</v>
      </c>
      <c r="D193" s="23">
        <v>0.97741985</v>
      </c>
      <c r="E193" s="23" t="b">
        <f t="shared" si="1"/>
        <v>1</v>
      </c>
      <c r="F193" s="23" t="b">
        <v>0</v>
      </c>
      <c r="G193" s="23" t="b">
        <f t="shared" si="2"/>
        <v>1</v>
      </c>
      <c r="H193" s="23" t="b">
        <v>0</v>
      </c>
      <c r="I193" s="23" t="b">
        <f t="shared" si="3"/>
        <v>1</v>
      </c>
      <c r="J193" s="23" t="b">
        <v>0</v>
      </c>
      <c r="K193" s="23" t="b">
        <f t="shared" si="4"/>
        <v>1</v>
      </c>
      <c r="L193" s="23" t="b">
        <v>0</v>
      </c>
      <c r="M193" s="23" t="b">
        <f t="shared" si="5"/>
        <v>1</v>
      </c>
      <c r="N193" s="23" t="b">
        <v>0</v>
      </c>
      <c r="O193" s="23" t="b">
        <f t="shared" si="6"/>
        <v>1</v>
      </c>
      <c r="P193" s="23" t="b">
        <v>0</v>
      </c>
      <c r="Q193" s="23" t="b">
        <f t="shared" si="7"/>
        <v>1</v>
      </c>
      <c r="R193" s="23" t="b">
        <v>0</v>
      </c>
      <c r="S193" s="23" t="b">
        <f t="shared" si="8"/>
        <v>1</v>
      </c>
      <c r="T193" s="23" t="b">
        <v>0</v>
      </c>
      <c r="U193" s="23" t="b">
        <f t="shared" si="9"/>
        <v>1</v>
      </c>
      <c r="V193" s="23" t="b">
        <v>0</v>
      </c>
      <c r="W193" s="23" t="b">
        <f t="shared" si="10"/>
        <v>1</v>
      </c>
      <c r="X193" s="23" t="b">
        <v>0</v>
      </c>
      <c r="Y193" s="23" t="b">
        <f t="shared" si="11"/>
        <v>1</v>
      </c>
      <c r="Z193" s="23" t="b">
        <v>0</v>
      </c>
      <c r="AA193" s="23" t="b">
        <f t="shared" si="12"/>
        <v>1</v>
      </c>
      <c r="AB193" s="23" t="b">
        <v>0</v>
      </c>
      <c r="AC193" s="23" t="b">
        <f t="shared" si="13"/>
        <v>1</v>
      </c>
      <c r="AD193" s="23" t="b">
        <v>0</v>
      </c>
    </row>
    <row r="194" ht="15.75" customHeight="1">
      <c r="A194" s="23" t="s">
        <v>2329</v>
      </c>
      <c r="B194" s="23" t="s">
        <v>2579</v>
      </c>
      <c r="C194" s="23" t="b">
        <v>0</v>
      </c>
      <c r="D194" s="23">
        <v>0.105306536</v>
      </c>
      <c r="E194" s="23" t="b">
        <f t="shared" si="1"/>
        <v>0</v>
      </c>
      <c r="F194" s="23" t="b">
        <v>1</v>
      </c>
      <c r="G194" s="23" t="b">
        <f t="shared" si="2"/>
        <v>0</v>
      </c>
      <c r="H194" s="23" t="b">
        <v>1</v>
      </c>
      <c r="I194" s="23" t="b">
        <f t="shared" si="3"/>
        <v>0</v>
      </c>
      <c r="J194" s="23" t="b">
        <v>1</v>
      </c>
      <c r="K194" s="23" t="b">
        <f t="shared" si="4"/>
        <v>0</v>
      </c>
      <c r="L194" s="23" t="b">
        <v>1</v>
      </c>
      <c r="M194" s="23" t="b">
        <f t="shared" si="5"/>
        <v>0</v>
      </c>
      <c r="N194" s="23" t="b">
        <v>1</v>
      </c>
      <c r="O194" s="23" t="b">
        <f t="shared" si="6"/>
        <v>0</v>
      </c>
      <c r="P194" s="23" t="b">
        <v>1</v>
      </c>
      <c r="Q194" s="23" t="b">
        <f t="shared" si="7"/>
        <v>0</v>
      </c>
      <c r="R194" s="23" t="b">
        <v>1</v>
      </c>
      <c r="S194" s="23" t="b">
        <f t="shared" si="8"/>
        <v>0</v>
      </c>
      <c r="T194" s="23" t="b">
        <v>1</v>
      </c>
      <c r="U194" s="23" t="b">
        <f t="shared" si="9"/>
        <v>0</v>
      </c>
      <c r="V194" s="23" t="b">
        <v>1</v>
      </c>
      <c r="W194" s="23" t="b">
        <f t="shared" si="10"/>
        <v>0</v>
      </c>
      <c r="X194" s="23" t="b">
        <v>1</v>
      </c>
      <c r="Y194" s="23" t="b">
        <f t="shared" si="11"/>
        <v>0</v>
      </c>
      <c r="Z194" s="23" t="b">
        <v>1</v>
      </c>
      <c r="AA194" s="23" t="b">
        <f t="shared" si="12"/>
        <v>0</v>
      </c>
      <c r="AB194" s="23" t="b">
        <v>1</v>
      </c>
      <c r="AC194" s="23" t="b">
        <f t="shared" si="13"/>
        <v>0</v>
      </c>
      <c r="AD194" s="23" t="b">
        <v>0</v>
      </c>
    </row>
    <row r="195" ht="15.75" customHeight="1">
      <c r="A195" s="23" t="s">
        <v>2336</v>
      </c>
      <c r="B195" s="23" t="s">
        <v>2581</v>
      </c>
      <c r="C195" s="23" t="b">
        <v>0</v>
      </c>
      <c r="D195" s="23">
        <v>0.323563</v>
      </c>
      <c r="E195" s="23" t="b">
        <f t="shared" si="1"/>
        <v>0</v>
      </c>
      <c r="F195" s="23" t="b">
        <v>1</v>
      </c>
      <c r="G195" s="23" t="b">
        <f t="shared" si="2"/>
        <v>0</v>
      </c>
      <c r="H195" s="23" t="b">
        <v>1</v>
      </c>
      <c r="I195" s="23" t="b">
        <f t="shared" si="3"/>
        <v>0</v>
      </c>
      <c r="J195" s="23" t="b">
        <v>1</v>
      </c>
      <c r="K195" s="23" t="b">
        <f t="shared" si="4"/>
        <v>0</v>
      </c>
      <c r="L195" s="23" t="b">
        <v>1</v>
      </c>
      <c r="M195" s="23" t="b">
        <f t="shared" si="5"/>
        <v>0</v>
      </c>
      <c r="N195" s="23" t="b">
        <v>1</v>
      </c>
      <c r="O195" s="23" t="b">
        <f t="shared" si="6"/>
        <v>0</v>
      </c>
      <c r="P195" s="23" t="b">
        <v>1</v>
      </c>
      <c r="Q195" s="23" t="b">
        <f t="shared" si="7"/>
        <v>0</v>
      </c>
      <c r="R195" s="23" t="b">
        <v>1</v>
      </c>
      <c r="S195" s="23" t="b">
        <f t="shared" si="8"/>
        <v>0</v>
      </c>
      <c r="T195" s="23" t="b">
        <v>1</v>
      </c>
      <c r="U195" s="23" t="b">
        <f t="shared" si="9"/>
        <v>0</v>
      </c>
      <c r="V195" s="23" t="b">
        <v>1</v>
      </c>
      <c r="W195" s="23" t="b">
        <f t="shared" si="10"/>
        <v>0</v>
      </c>
      <c r="X195" s="23" t="b">
        <v>1</v>
      </c>
      <c r="Y195" s="23" t="b">
        <f t="shared" si="11"/>
        <v>0</v>
      </c>
      <c r="Z195" s="23" t="b">
        <v>1</v>
      </c>
      <c r="AA195" s="23" t="b">
        <f t="shared" si="12"/>
        <v>0</v>
      </c>
      <c r="AB195" s="23" t="b">
        <v>1</v>
      </c>
      <c r="AC195" s="23" t="b">
        <f t="shared" si="13"/>
        <v>0</v>
      </c>
      <c r="AD195" s="23" t="b">
        <v>0</v>
      </c>
    </row>
    <row r="196" ht="15.75" customHeight="1">
      <c r="A196" s="23" t="s">
        <v>2344</v>
      </c>
      <c r="B196" s="23" t="s">
        <v>2714</v>
      </c>
      <c r="C196" s="23" t="b">
        <v>1</v>
      </c>
      <c r="D196" s="23">
        <v>0.8431069</v>
      </c>
      <c r="E196" s="23" t="b">
        <f t="shared" si="1"/>
        <v>1</v>
      </c>
      <c r="F196" s="23" t="b">
        <v>1</v>
      </c>
      <c r="G196" s="23" t="b">
        <f t="shared" si="2"/>
        <v>1</v>
      </c>
      <c r="H196" s="23" t="b">
        <v>1</v>
      </c>
      <c r="I196" s="23" t="b">
        <f t="shared" si="3"/>
        <v>1</v>
      </c>
      <c r="J196" s="23" t="b">
        <v>1</v>
      </c>
      <c r="K196" s="23" t="b">
        <f t="shared" si="4"/>
        <v>1</v>
      </c>
      <c r="L196" s="23" t="b">
        <v>1</v>
      </c>
      <c r="M196" s="23" t="b">
        <f t="shared" si="5"/>
        <v>1</v>
      </c>
      <c r="N196" s="23" t="b">
        <v>1</v>
      </c>
      <c r="O196" s="23" t="b">
        <f t="shared" si="6"/>
        <v>1</v>
      </c>
      <c r="P196" s="23" t="b">
        <v>1</v>
      </c>
      <c r="Q196" s="23" t="b">
        <f t="shared" si="7"/>
        <v>1</v>
      </c>
      <c r="R196" s="23" t="b">
        <v>1</v>
      </c>
      <c r="S196" s="23" t="b">
        <f t="shared" si="8"/>
        <v>1</v>
      </c>
      <c r="T196" s="23" t="b">
        <v>1</v>
      </c>
      <c r="U196" s="23" t="b">
        <f t="shared" si="9"/>
        <v>1</v>
      </c>
      <c r="V196" s="23" t="b">
        <v>1</v>
      </c>
      <c r="W196" s="23" t="b">
        <f t="shared" si="10"/>
        <v>1</v>
      </c>
      <c r="X196" s="23" t="b">
        <v>1</v>
      </c>
      <c r="Y196" s="23" t="b">
        <f t="shared" si="11"/>
        <v>0</v>
      </c>
      <c r="Z196" s="23" t="b">
        <v>0</v>
      </c>
      <c r="AA196" s="23" t="b">
        <f t="shared" si="12"/>
        <v>0</v>
      </c>
      <c r="AB196" s="23" t="b">
        <v>0</v>
      </c>
      <c r="AC196" s="23" t="b">
        <f t="shared" si="13"/>
        <v>0</v>
      </c>
      <c r="AD196" s="23" t="b">
        <v>0</v>
      </c>
    </row>
    <row r="197" ht="15.75" customHeight="1">
      <c r="A197" s="23" t="s">
        <v>2351</v>
      </c>
      <c r="B197" s="23" t="s">
        <v>2715</v>
      </c>
      <c r="C197" s="23" t="b">
        <v>1</v>
      </c>
      <c r="D197" s="23">
        <v>0.9215054</v>
      </c>
      <c r="E197" s="23" t="b">
        <f t="shared" si="1"/>
        <v>1</v>
      </c>
      <c r="F197" s="23" t="b">
        <v>1</v>
      </c>
      <c r="G197" s="23" t="b">
        <f t="shared" si="2"/>
        <v>1</v>
      </c>
      <c r="H197" s="23" t="b">
        <v>1</v>
      </c>
      <c r="I197" s="23" t="b">
        <f t="shared" si="3"/>
        <v>1</v>
      </c>
      <c r="J197" s="23" t="b">
        <v>1</v>
      </c>
      <c r="K197" s="23" t="b">
        <f t="shared" si="4"/>
        <v>1</v>
      </c>
      <c r="L197" s="23" t="b">
        <v>1</v>
      </c>
      <c r="M197" s="23" t="b">
        <f t="shared" si="5"/>
        <v>1</v>
      </c>
      <c r="N197" s="23" t="b">
        <v>1</v>
      </c>
      <c r="O197" s="23" t="b">
        <f t="shared" si="6"/>
        <v>1</v>
      </c>
      <c r="P197" s="23" t="b">
        <v>1</v>
      </c>
      <c r="Q197" s="23" t="b">
        <f t="shared" si="7"/>
        <v>1</v>
      </c>
      <c r="R197" s="23" t="b">
        <v>1</v>
      </c>
      <c r="S197" s="23" t="b">
        <f t="shared" si="8"/>
        <v>1</v>
      </c>
      <c r="T197" s="23" t="b">
        <v>1</v>
      </c>
      <c r="U197" s="23" t="b">
        <f t="shared" si="9"/>
        <v>1</v>
      </c>
      <c r="V197" s="23" t="b">
        <v>1</v>
      </c>
      <c r="W197" s="23" t="b">
        <f t="shared" si="10"/>
        <v>1</v>
      </c>
      <c r="X197" s="23" t="b">
        <v>1</v>
      </c>
      <c r="Y197" s="23" t="b">
        <f t="shared" si="11"/>
        <v>1</v>
      </c>
      <c r="Z197" s="23" t="b">
        <v>1</v>
      </c>
      <c r="AA197" s="23" t="b">
        <f t="shared" si="12"/>
        <v>1</v>
      </c>
      <c r="AB197" s="23" t="b">
        <v>1</v>
      </c>
      <c r="AC197" s="23" t="b">
        <f t="shared" si="13"/>
        <v>0</v>
      </c>
      <c r="AD197" s="23" t="b">
        <v>0</v>
      </c>
    </row>
    <row r="198" ht="15.75" customHeight="1">
      <c r="A198" s="23" t="s">
        <v>2383</v>
      </c>
      <c r="B198" s="23" t="s">
        <v>2717</v>
      </c>
      <c r="C198" s="23" t="b">
        <v>0</v>
      </c>
      <c r="D198" s="23">
        <v>0.92634034</v>
      </c>
      <c r="E198" s="23" t="b">
        <f t="shared" si="1"/>
        <v>1</v>
      </c>
      <c r="F198" s="23" t="b">
        <v>0</v>
      </c>
      <c r="G198" s="23" t="b">
        <f t="shared" si="2"/>
        <v>1</v>
      </c>
      <c r="H198" s="23" t="b">
        <v>0</v>
      </c>
      <c r="I198" s="23" t="b">
        <f t="shared" si="3"/>
        <v>1</v>
      </c>
      <c r="J198" s="23" t="b">
        <v>0</v>
      </c>
      <c r="K198" s="23" t="b">
        <f t="shared" si="4"/>
        <v>1</v>
      </c>
      <c r="L198" s="23" t="b">
        <v>0</v>
      </c>
      <c r="M198" s="23" t="b">
        <f t="shared" si="5"/>
        <v>1</v>
      </c>
      <c r="N198" s="23" t="b">
        <v>0</v>
      </c>
      <c r="O198" s="23" t="b">
        <f t="shared" si="6"/>
        <v>1</v>
      </c>
      <c r="P198" s="23" t="b">
        <v>0</v>
      </c>
      <c r="Q198" s="23" t="b">
        <f t="shared" si="7"/>
        <v>1</v>
      </c>
      <c r="R198" s="23" t="b">
        <v>0</v>
      </c>
      <c r="S198" s="23" t="b">
        <f t="shared" si="8"/>
        <v>1</v>
      </c>
      <c r="T198" s="23" t="b">
        <v>0</v>
      </c>
      <c r="U198" s="23" t="b">
        <f t="shared" si="9"/>
        <v>1</v>
      </c>
      <c r="V198" s="23" t="b">
        <v>0</v>
      </c>
      <c r="W198" s="23" t="b">
        <f t="shared" si="10"/>
        <v>1</v>
      </c>
      <c r="X198" s="23" t="b">
        <v>0</v>
      </c>
      <c r="Y198" s="23" t="b">
        <f t="shared" si="11"/>
        <v>1</v>
      </c>
      <c r="Z198" s="23" t="b">
        <v>0</v>
      </c>
      <c r="AA198" s="23" t="b">
        <f t="shared" si="12"/>
        <v>1</v>
      </c>
      <c r="AB198" s="23" t="b">
        <v>0</v>
      </c>
      <c r="AC198" s="23" t="b">
        <f t="shared" si="13"/>
        <v>0</v>
      </c>
      <c r="AD198" s="23" t="b">
        <v>0</v>
      </c>
    </row>
    <row r="199" ht="15.75" customHeight="1">
      <c r="A199" s="23" t="s">
        <v>2390</v>
      </c>
      <c r="B199" s="23" t="s">
        <v>2583</v>
      </c>
      <c r="C199" s="23" t="b">
        <v>1</v>
      </c>
      <c r="D199" s="23">
        <v>0.34855044</v>
      </c>
      <c r="E199" s="23" t="b">
        <f t="shared" si="1"/>
        <v>0</v>
      </c>
      <c r="F199" s="23" t="b">
        <v>0</v>
      </c>
      <c r="G199" s="23" t="b">
        <f t="shared" si="2"/>
        <v>0</v>
      </c>
      <c r="H199" s="23" t="b">
        <v>0</v>
      </c>
      <c r="I199" s="23" t="b">
        <f t="shared" si="3"/>
        <v>0</v>
      </c>
      <c r="J199" s="23" t="b">
        <v>0</v>
      </c>
      <c r="K199" s="23" t="b">
        <f t="shared" si="4"/>
        <v>0</v>
      </c>
      <c r="L199" s="23" t="b">
        <v>0</v>
      </c>
      <c r="M199" s="23" t="b">
        <f t="shared" si="5"/>
        <v>0</v>
      </c>
      <c r="N199" s="23" t="b">
        <v>0</v>
      </c>
      <c r="O199" s="23" t="b">
        <f t="shared" si="6"/>
        <v>0</v>
      </c>
      <c r="P199" s="23" t="b">
        <v>0</v>
      </c>
      <c r="Q199" s="23" t="b">
        <f t="shared" si="7"/>
        <v>0</v>
      </c>
      <c r="R199" s="23" t="b">
        <v>0</v>
      </c>
      <c r="S199" s="23" t="b">
        <f t="shared" si="8"/>
        <v>0</v>
      </c>
      <c r="T199" s="23" t="b">
        <v>0</v>
      </c>
      <c r="U199" s="23" t="b">
        <f t="shared" si="9"/>
        <v>0</v>
      </c>
      <c r="V199" s="23" t="b">
        <v>0</v>
      </c>
      <c r="W199" s="23" t="b">
        <f t="shared" si="10"/>
        <v>0</v>
      </c>
      <c r="X199" s="23" t="b">
        <v>0</v>
      </c>
      <c r="Y199" s="23" t="b">
        <f t="shared" si="11"/>
        <v>0</v>
      </c>
      <c r="Z199" s="23" t="b">
        <v>0</v>
      </c>
      <c r="AA199" s="23" t="b">
        <f t="shared" si="12"/>
        <v>0</v>
      </c>
      <c r="AB199" s="23" t="b">
        <v>0</v>
      </c>
      <c r="AC199" s="23" t="b">
        <f t="shared" si="13"/>
        <v>0</v>
      </c>
      <c r="AD199" s="23" t="b">
        <v>0</v>
      </c>
    </row>
    <row r="200" ht="15.75" customHeight="1">
      <c r="A200" s="23" t="s">
        <v>2398</v>
      </c>
      <c r="B200" s="23" t="s">
        <v>2585</v>
      </c>
      <c r="C200" s="23" t="b">
        <v>0</v>
      </c>
      <c r="D200" s="23">
        <v>0.070136756</v>
      </c>
      <c r="E200" s="23" t="b">
        <f t="shared" si="1"/>
        <v>0</v>
      </c>
      <c r="F200" s="23" t="b">
        <v>1</v>
      </c>
      <c r="G200" s="23" t="b">
        <f t="shared" si="2"/>
        <v>0</v>
      </c>
      <c r="H200" s="23" t="b">
        <v>1</v>
      </c>
      <c r="I200" s="23" t="b">
        <f t="shared" si="3"/>
        <v>0</v>
      </c>
      <c r="J200" s="23" t="b">
        <v>1</v>
      </c>
      <c r="K200" s="23" t="b">
        <f t="shared" si="4"/>
        <v>0</v>
      </c>
      <c r="L200" s="23" t="b">
        <v>1</v>
      </c>
      <c r="M200" s="23" t="b">
        <f t="shared" si="5"/>
        <v>0</v>
      </c>
      <c r="N200" s="23" t="b">
        <v>1</v>
      </c>
      <c r="O200" s="23" t="b">
        <f t="shared" si="6"/>
        <v>0</v>
      </c>
      <c r="P200" s="23" t="b">
        <v>1</v>
      </c>
      <c r="Q200" s="23" t="b">
        <f t="shared" si="7"/>
        <v>0</v>
      </c>
      <c r="R200" s="23" t="b">
        <v>1</v>
      </c>
      <c r="S200" s="23" t="b">
        <f t="shared" si="8"/>
        <v>0</v>
      </c>
      <c r="T200" s="23" t="b">
        <v>1</v>
      </c>
      <c r="U200" s="23" t="b">
        <f t="shared" si="9"/>
        <v>0</v>
      </c>
      <c r="V200" s="23" t="b">
        <v>1</v>
      </c>
      <c r="W200" s="23" t="b">
        <f t="shared" si="10"/>
        <v>0</v>
      </c>
      <c r="X200" s="23" t="b">
        <v>1</v>
      </c>
      <c r="Y200" s="23" t="b">
        <f t="shared" si="11"/>
        <v>0</v>
      </c>
      <c r="Z200" s="23" t="b">
        <v>1</v>
      </c>
      <c r="AA200" s="23" t="b">
        <f t="shared" si="12"/>
        <v>0</v>
      </c>
      <c r="AB200" s="23" t="b">
        <v>1</v>
      </c>
      <c r="AC200" s="23" t="b">
        <f t="shared" si="13"/>
        <v>0</v>
      </c>
      <c r="AD200" s="23" t="b">
        <v>0</v>
      </c>
    </row>
    <row r="201" ht="15.75" customHeight="1">
      <c r="A201" s="23" t="s">
        <v>2437</v>
      </c>
      <c r="B201" s="23" t="s">
        <v>2718</v>
      </c>
      <c r="C201" s="23" t="b">
        <v>1</v>
      </c>
      <c r="D201" s="23">
        <v>0.802532</v>
      </c>
      <c r="E201" s="23" t="b">
        <f t="shared" si="1"/>
        <v>1</v>
      </c>
      <c r="F201" s="23" t="b">
        <v>1</v>
      </c>
      <c r="G201" s="23" t="b">
        <f t="shared" si="2"/>
        <v>1</v>
      </c>
      <c r="H201" s="23" t="b">
        <v>1</v>
      </c>
      <c r="I201" s="23" t="b">
        <f t="shared" si="3"/>
        <v>1</v>
      </c>
      <c r="J201" s="23" t="b">
        <v>1</v>
      </c>
      <c r="K201" s="23" t="b">
        <f t="shared" si="4"/>
        <v>1</v>
      </c>
      <c r="L201" s="23" t="b">
        <v>1</v>
      </c>
      <c r="M201" s="23" t="b">
        <f t="shared" si="5"/>
        <v>1</v>
      </c>
      <c r="N201" s="23" t="b">
        <v>1</v>
      </c>
      <c r="O201" s="23" t="b">
        <f t="shared" si="6"/>
        <v>1</v>
      </c>
      <c r="P201" s="23" t="b">
        <v>1</v>
      </c>
      <c r="Q201" s="23" t="b">
        <f t="shared" si="7"/>
        <v>1</v>
      </c>
      <c r="R201" s="23" t="b">
        <v>1</v>
      </c>
      <c r="S201" s="23" t="b">
        <f t="shared" si="8"/>
        <v>1</v>
      </c>
      <c r="T201" s="23" t="b">
        <v>1</v>
      </c>
      <c r="U201" s="23" t="b">
        <f t="shared" si="9"/>
        <v>1</v>
      </c>
      <c r="V201" s="23" t="b">
        <v>1</v>
      </c>
      <c r="W201" s="23" t="b">
        <f t="shared" si="10"/>
        <v>1</v>
      </c>
      <c r="X201" s="23" t="b">
        <v>1</v>
      </c>
      <c r="Y201" s="23" t="b">
        <f t="shared" si="11"/>
        <v>0</v>
      </c>
      <c r="Z201" s="23" t="b">
        <v>0</v>
      </c>
      <c r="AA201" s="23" t="b">
        <f t="shared" si="12"/>
        <v>0</v>
      </c>
      <c r="AB201" s="23" t="b">
        <v>0</v>
      </c>
      <c r="AC201" s="23" t="b">
        <f t="shared" si="13"/>
        <v>0</v>
      </c>
      <c r="AD201" s="23" t="b">
        <v>0</v>
      </c>
    </row>
    <row r="202" ht="15.75" customHeight="1">
      <c r="A202" s="23" t="s">
        <v>2443</v>
      </c>
      <c r="B202" s="23" t="s">
        <v>2719</v>
      </c>
      <c r="C202" s="23" t="b">
        <v>1</v>
      </c>
      <c r="D202" s="23">
        <v>0.89591527</v>
      </c>
      <c r="E202" s="23" t="b">
        <f t="shared" si="1"/>
        <v>1</v>
      </c>
      <c r="F202" s="23" t="b">
        <v>1</v>
      </c>
      <c r="G202" s="23" t="b">
        <f t="shared" si="2"/>
        <v>1</v>
      </c>
      <c r="H202" s="23" t="b">
        <v>1</v>
      </c>
      <c r="I202" s="23" t="b">
        <f t="shared" si="3"/>
        <v>1</v>
      </c>
      <c r="J202" s="23" t="b">
        <v>1</v>
      </c>
      <c r="K202" s="23" t="b">
        <f t="shared" si="4"/>
        <v>1</v>
      </c>
      <c r="L202" s="23" t="b">
        <v>1</v>
      </c>
      <c r="M202" s="23" t="b">
        <f t="shared" si="5"/>
        <v>1</v>
      </c>
      <c r="N202" s="23" t="b">
        <v>1</v>
      </c>
      <c r="O202" s="23" t="b">
        <f t="shared" si="6"/>
        <v>1</v>
      </c>
      <c r="P202" s="23" t="b">
        <v>1</v>
      </c>
      <c r="Q202" s="23" t="b">
        <f t="shared" si="7"/>
        <v>1</v>
      </c>
      <c r="R202" s="23" t="b">
        <v>1</v>
      </c>
      <c r="S202" s="23" t="b">
        <f t="shared" si="8"/>
        <v>1</v>
      </c>
      <c r="T202" s="23" t="b">
        <v>1</v>
      </c>
      <c r="U202" s="23" t="b">
        <f t="shared" si="9"/>
        <v>1</v>
      </c>
      <c r="V202" s="23" t="b">
        <v>1</v>
      </c>
      <c r="W202" s="23" t="b">
        <f t="shared" si="10"/>
        <v>1</v>
      </c>
      <c r="X202" s="23" t="b">
        <v>1</v>
      </c>
      <c r="Y202" s="23" t="b">
        <f t="shared" si="11"/>
        <v>1</v>
      </c>
      <c r="Z202" s="23" t="b">
        <v>1</v>
      </c>
      <c r="AA202" s="23" t="b">
        <f t="shared" si="12"/>
        <v>0</v>
      </c>
      <c r="AB202" s="23" t="b">
        <v>0</v>
      </c>
      <c r="AC202" s="23" t="b">
        <f t="shared" si="13"/>
        <v>0</v>
      </c>
      <c r="AD202" s="23" t="b">
        <v>0</v>
      </c>
    </row>
    <row r="203" ht="15.75" customHeight="1">
      <c r="A203" s="23" t="s">
        <v>2447</v>
      </c>
      <c r="B203" s="23" t="s">
        <v>2720</v>
      </c>
      <c r="C203" s="23" t="b">
        <v>1</v>
      </c>
      <c r="D203" s="23">
        <v>0.88579094</v>
      </c>
      <c r="E203" s="23" t="b">
        <f t="shared" si="1"/>
        <v>1</v>
      </c>
      <c r="F203" s="23" t="b">
        <v>1</v>
      </c>
      <c r="G203" s="23" t="b">
        <f t="shared" si="2"/>
        <v>1</v>
      </c>
      <c r="H203" s="23" t="b">
        <v>1</v>
      </c>
      <c r="I203" s="23" t="b">
        <f t="shared" si="3"/>
        <v>1</v>
      </c>
      <c r="J203" s="23" t="b">
        <v>1</v>
      </c>
      <c r="K203" s="23" t="b">
        <f t="shared" si="4"/>
        <v>1</v>
      </c>
      <c r="L203" s="23" t="b">
        <v>1</v>
      </c>
      <c r="M203" s="23" t="b">
        <f t="shared" si="5"/>
        <v>1</v>
      </c>
      <c r="N203" s="23" t="b">
        <v>1</v>
      </c>
      <c r="O203" s="23" t="b">
        <f t="shared" si="6"/>
        <v>1</v>
      </c>
      <c r="P203" s="23" t="b">
        <v>1</v>
      </c>
      <c r="Q203" s="23" t="b">
        <f t="shared" si="7"/>
        <v>1</v>
      </c>
      <c r="R203" s="23" t="b">
        <v>1</v>
      </c>
      <c r="S203" s="23" t="b">
        <f t="shared" si="8"/>
        <v>1</v>
      </c>
      <c r="T203" s="23" t="b">
        <v>1</v>
      </c>
      <c r="U203" s="23" t="b">
        <f t="shared" si="9"/>
        <v>1</v>
      </c>
      <c r="V203" s="23" t="b">
        <v>1</v>
      </c>
      <c r="W203" s="23" t="b">
        <f t="shared" si="10"/>
        <v>1</v>
      </c>
      <c r="X203" s="23" t="b">
        <v>1</v>
      </c>
      <c r="Y203" s="23" t="b">
        <f t="shared" si="11"/>
        <v>1</v>
      </c>
      <c r="Z203" s="23" t="b">
        <v>1</v>
      </c>
      <c r="AA203" s="23" t="b">
        <f t="shared" si="12"/>
        <v>0</v>
      </c>
      <c r="AB203" s="23" t="b">
        <v>0</v>
      </c>
      <c r="AC203" s="23" t="b">
        <f t="shared" si="13"/>
        <v>0</v>
      </c>
      <c r="AD203" s="23" t="b">
        <v>0</v>
      </c>
    </row>
    <row r="204" ht="15.75" customHeight="1">
      <c r="A204" s="23" t="s">
        <v>2451</v>
      </c>
      <c r="B204" s="23" t="s">
        <v>2721</v>
      </c>
      <c r="C204" s="23" t="b">
        <v>1</v>
      </c>
      <c r="D204" s="23">
        <v>0.16828075</v>
      </c>
      <c r="E204" s="23" t="b">
        <f t="shared" si="1"/>
        <v>0</v>
      </c>
      <c r="F204" s="23" t="b">
        <v>0</v>
      </c>
      <c r="G204" s="23" t="b">
        <f t="shared" si="2"/>
        <v>0</v>
      </c>
      <c r="H204" s="23" t="b">
        <v>0</v>
      </c>
      <c r="I204" s="23" t="b">
        <f t="shared" si="3"/>
        <v>0</v>
      </c>
      <c r="J204" s="23" t="b">
        <v>0</v>
      </c>
      <c r="K204" s="23" t="b">
        <f t="shared" si="4"/>
        <v>0</v>
      </c>
      <c r="L204" s="23" t="b">
        <v>0</v>
      </c>
      <c r="M204" s="23" t="b">
        <f t="shared" si="5"/>
        <v>0</v>
      </c>
      <c r="N204" s="23" t="b">
        <v>0</v>
      </c>
      <c r="O204" s="23" t="b">
        <f t="shared" si="6"/>
        <v>0</v>
      </c>
      <c r="P204" s="23" t="b">
        <v>0</v>
      </c>
      <c r="Q204" s="23" t="b">
        <f t="shared" si="7"/>
        <v>0</v>
      </c>
      <c r="R204" s="23" t="b">
        <v>0</v>
      </c>
      <c r="S204" s="23" t="b">
        <f t="shared" si="8"/>
        <v>0</v>
      </c>
      <c r="T204" s="23" t="b">
        <v>0</v>
      </c>
      <c r="U204" s="23" t="b">
        <f t="shared" si="9"/>
        <v>0</v>
      </c>
      <c r="V204" s="23" t="b">
        <v>0</v>
      </c>
      <c r="W204" s="23" t="b">
        <f t="shared" si="10"/>
        <v>0</v>
      </c>
      <c r="X204" s="23" t="b">
        <v>0</v>
      </c>
      <c r="Y204" s="23" t="b">
        <f t="shared" si="11"/>
        <v>0</v>
      </c>
      <c r="Z204" s="23" t="b">
        <v>0</v>
      </c>
      <c r="AA204" s="23" t="b">
        <f t="shared" si="12"/>
        <v>0</v>
      </c>
      <c r="AB204" s="23" t="b">
        <v>0</v>
      </c>
      <c r="AC204" s="23" t="b">
        <f t="shared" si="13"/>
        <v>0</v>
      </c>
      <c r="AD204" s="23" t="b">
        <v>0</v>
      </c>
    </row>
    <row r="205" ht="15.75" customHeight="1">
      <c r="A205" s="23" t="s">
        <v>2456</v>
      </c>
      <c r="B205" s="23" t="s">
        <v>2722</v>
      </c>
      <c r="C205" s="23" t="b">
        <v>0</v>
      </c>
      <c r="D205" s="23">
        <v>0.6010228</v>
      </c>
      <c r="E205" s="23" t="b">
        <f t="shared" si="1"/>
        <v>1</v>
      </c>
      <c r="F205" s="23" t="b">
        <v>0</v>
      </c>
      <c r="G205" s="23" t="b">
        <f t="shared" si="2"/>
        <v>1</v>
      </c>
      <c r="H205" s="23" t="b">
        <v>0</v>
      </c>
      <c r="I205" s="23" t="b">
        <f t="shared" si="3"/>
        <v>1</v>
      </c>
      <c r="J205" s="23" t="b">
        <v>0</v>
      </c>
      <c r="K205" s="23" t="b">
        <f t="shared" si="4"/>
        <v>1</v>
      </c>
      <c r="L205" s="23" t="b">
        <v>0</v>
      </c>
      <c r="M205" s="23" t="b">
        <f t="shared" si="5"/>
        <v>1</v>
      </c>
      <c r="N205" s="23" t="b">
        <v>0</v>
      </c>
      <c r="O205" s="23" t="b">
        <f t="shared" si="6"/>
        <v>1</v>
      </c>
      <c r="P205" s="23" t="b">
        <v>0</v>
      </c>
      <c r="Q205" s="23" t="b">
        <f t="shared" si="7"/>
        <v>0</v>
      </c>
      <c r="R205" s="23" t="b">
        <v>1</v>
      </c>
      <c r="S205" s="23" t="b">
        <f t="shared" si="8"/>
        <v>0</v>
      </c>
      <c r="T205" s="23" t="b">
        <v>1</v>
      </c>
      <c r="U205" s="23" t="b">
        <f t="shared" si="9"/>
        <v>0</v>
      </c>
      <c r="V205" s="23" t="b">
        <v>1</v>
      </c>
      <c r="W205" s="23" t="b">
        <f t="shared" si="10"/>
        <v>0</v>
      </c>
      <c r="X205" s="23" t="b">
        <v>1</v>
      </c>
      <c r="Y205" s="23" t="b">
        <f t="shared" si="11"/>
        <v>0</v>
      </c>
      <c r="Z205" s="23" t="b">
        <v>1</v>
      </c>
      <c r="AA205" s="23" t="b">
        <f t="shared" si="12"/>
        <v>0</v>
      </c>
      <c r="AB205" s="23" t="b">
        <v>1</v>
      </c>
      <c r="AC205" s="23" t="b">
        <f t="shared" si="13"/>
        <v>0</v>
      </c>
      <c r="AD205" s="23" t="b">
        <v>0</v>
      </c>
    </row>
    <row r="206" ht="15.75" customHeight="1">
      <c r="A206" s="23" t="s">
        <v>2464</v>
      </c>
      <c r="B206" s="23" t="s">
        <v>2587</v>
      </c>
      <c r="C206" s="23" t="b">
        <v>1</v>
      </c>
      <c r="D206" s="23">
        <v>0.5817773</v>
      </c>
      <c r="E206" s="23" t="b">
        <f t="shared" si="1"/>
        <v>1</v>
      </c>
      <c r="F206" s="23" t="b">
        <v>1</v>
      </c>
      <c r="G206" s="23" t="b">
        <f t="shared" si="2"/>
        <v>1</v>
      </c>
      <c r="H206" s="23" t="b">
        <v>1</v>
      </c>
      <c r="I206" s="23" t="b">
        <f t="shared" si="3"/>
        <v>1</v>
      </c>
      <c r="J206" s="23" t="b">
        <v>1</v>
      </c>
      <c r="K206" s="23" t="b">
        <f t="shared" si="4"/>
        <v>1</v>
      </c>
      <c r="L206" s="23" t="b">
        <v>1</v>
      </c>
      <c r="M206" s="23" t="b">
        <f t="shared" si="5"/>
        <v>1</v>
      </c>
      <c r="N206" s="23" t="b">
        <v>1</v>
      </c>
      <c r="O206" s="23" t="b">
        <f t="shared" si="6"/>
        <v>0</v>
      </c>
      <c r="P206" s="23" t="b">
        <v>0</v>
      </c>
      <c r="Q206" s="23" t="b">
        <f t="shared" si="7"/>
        <v>0</v>
      </c>
      <c r="R206" s="23" t="b">
        <v>0</v>
      </c>
      <c r="S206" s="23" t="b">
        <f t="shared" si="8"/>
        <v>0</v>
      </c>
      <c r="T206" s="23" t="b">
        <v>0</v>
      </c>
      <c r="U206" s="23" t="b">
        <f t="shared" si="9"/>
        <v>0</v>
      </c>
      <c r="V206" s="23" t="b">
        <v>0</v>
      </c>
      <c r="W206" s="23" t="b">
        <f t="shared" si="10"/>
        <v>0</v>
      </c>
      <c r="X206" s="23" t="b">
        <v>0</v>
      </c>
      <c r="Y206" s="23" t="b">
        <f t="shared" si="11"/>
        <v>0</v>
      </c>
      <c r="Z206" s="23" t="b">
        <v>0</v>
      </c>
      <c r="AA206" s="23" t="b">
        <f t="shared" si="12"/>
        <v>0</v>
      </c>
      <c r="AB206" s="23" t="b">
        <v>0</v>
      </c>
      <c r="AC206" s="23" t="b">
        <f t="shared" si="13"/>
        <v>0</v>
      </c>
      <c r="AD206" s="23" t="b">
        <v>0</v>
      </c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F32:AJ32"/>
    <mergeCell ref="AF49:AJ4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4.57"/>
    <col customWidth="1" min="6" max="11" width="10.71"/>
    <col customWidth="1" min="12" max="12" width="14.29"/>
    <col customWidth="1" min="13" max="18" width="10.71"/>
    <col customWidth="1" min="19" max="19" width="15.29"/>
    <col customWidth="1" min="20" max="26" width="10.71"/>
  </cols>
  <sheetData>
    <row r="1">
      <c r="B1" s="17" t="s">
        <v>2726</v>
      </c>
      <c r="I1" s="17" t="s">
        <v>2727</v>
      </c>
      <c r="P1" s="17" t="s">
        <v>2728</v>
      </c>
    </row>
    <row r="2">
      <c r="B2" s="17"/>
      <c r="C2" s="17" t="s">
        <v>20</v>
      </c>
      <c r="D2" s="17" t="s">
        <v>22</v>
      </c>
      <c r="E2" s="17" t="s">
        <v>2729</v>
      </c>
      <c r="F2" s="17" t="s">
        <v>28</v>
      </c>
      <c r="G2" s="17" t="s">
        <v>24</v>
      </c>
      <c r="I2" s="17"/>
      <c r="J2" s="17" t="s">
        <v>20</v>
      </c>
      <c r="K2" s="17" t="s">
        <v>22</v>
      </c>
      <c r="L2" s="17" t="s">
        <v>2729</v>
      </c>
      <c r="M2" s="17" t="s">
        <v>28</v>
      </c>
      <c r="N2" s="17" t="s">
        <v>24</v>
      </c>
      <c r="P2" s="17"/>
      <c r="Q2" s="17" t="s">
        <v>20</v>
      </c>
      <c r="R2" s="17" t="s">
        <v>22</v>
      </c>
      <c r="S2" s="17" t="s">
        <v>2729</v>
      </c>
      <c r="T2" s="17" t="s">
        <v>28</v>
      </c>
      <c r="U2" s="17" t="s">
        <v>24</v>
      </c>
    </row>
    <row r="3">
      <c r="B3" s="17">
        <v>0.05</v>
      </c>
      <c r="C3" s="17">
        <v>0.0</v>
      </c>
      <c r="D3" s="17">
        <v>17.94871794871795</v>
      </c>
      <c r="E3" s="17">
        <v>14.285714285714285</v>
      </c>
      <c r="F3" s="17">
        <v>2.083333333333333</v>
      </c>
      <c r="G3" s="17">
        <v>11.627906976744185</v>
      </c>
      <c r="I3" s="17">
        <v>0.45</v>
      </c>
      <c r="J3" s="26">
        <v>50.520833333333336</v>
      </c>
      <c r="K3" s="26">
        <v>56.209150326797385</v>
      </c>
      <c r="L3" s="26">
        <v>39.0625</v>
      </c>
      <c r="M3" s="28">
        <v>91.37931034482759</v>
      </c>
      <c r="N3" s="26">
        <v>68.32298136645963</v>
      </c>
      <c r="P3" s="17">
        <v>0.35</v>
      </c>
      <c r="Q3" s="26">
        <v>65.23605150214593</v>
      </c>
      <c r="R3" s="26">
        <v>58.854166666666664</v>
      </c>
      <c r="S3" s="26">
        <v>38.82352941176471</v>
      </c>
      <c r="T3" s="17">
        <v>80.63063063063063</v>
      </c>
      <c r="U3" s="26">
        <v>65.19607843137256</v>
      </c>
    </row>
    <row r="4">
      <c r="B4" s="17">
        <v>0.1</v>
      </c>
      <c r="C4" s="17">
        <v>15.686274509803921</v>
      </c>
      <c r="D4" s="17">
        <v>25.64102564102564</v>
      </c>
      <c r="E4" s="17">
        <v>14.285714285714285</v>
      </c>
      <c r="F4" s="17">
        <v>2.083333333333333</v>
      </c>
      <c r="G4" s="17">
        <v>20.930232558139537</v>
      </c>
      <c r="I4" s="17">
        <v>0.5</v>
      </c>
      <c r="J4" s="17">
        <v>44.79166666666667</v>
      </c>
      <c r="K4" s="17">
        <v>52.94117647058824</v>
      </c>
      <c r="L4" s="17">
        <v>37.5</v>
      </c>
      <c r="M4" s="17">
        <v>87.35632183908046</v>
      </c>
      <c r="N4" s="17">
        <v>67.08074534161491</v>
      </c>
      <c r="P4" s="17">
        <v>0.4</v>
      </c>
      <c r="Q4" s="17">
        <v>60.94420600858369</v>
      </c>
      <c r="R4" s="17">
        <v>56.770833333333336</v>
      </c>
      <c r="S4" s="17">
        <v>36.470588235294116</v>
      </c>
      <c r="T4" s="17">
        <v>80.63063063063063</v>
      </c>
      <c r="U4" s="17">
        <v>64.70588235294117</v>
      </c>
    </row>
    <row r="5">
      <c r="B5" s="17">
        <v>0.15</v>
      </c>
      <c r="C5" s="17">
        <v>23.52941176470588</v>
      </c>
      <c r="D5" s="17">
        <v>25.64102564102564</v>
      </c>
      <c r="E5" s="17">
        <v>19.047619047619047</v>
      </c>
      <c r="F5" s="17">
        <v>6.25</v>
      </c>
      <c r="G5" s="17">
        <v>25.581395348837212</v>
      </c>
      <c r="I5" s="17">
        <v>0.55</v>
      </c>
      <c r="J5" s="17">
        <v>40.10416666666667</v>
      </c>
      <c r="K5" s="17">
        <v>51.633986928104584</v>
      </c>
      <c r="L5" s="17">
        <v>34.375</v>
      </c>
      <c r="M5" s="27">
        <v>81.03448275862068</v>
      </c>
      <c r="N5" s="17">
        <v>66.45962732919256</v>
      </c>
      <c r="P5" s="17">
        <v>0.45</v>
      </c>
      <c r="Q5" s="17">
        <v>54.506437768240346</v>
      </c>
      <c r="R5" s="17">
        <v>53.645833333333336</v>
      </c>
      <c r="S5" s="17">
        <v>36.470588235294116</v>
      </c>
      <c r="T5" s="28">
        <v>80.63063063063063</v>
      </c>
      <c r="U5" s="17">
        <v>63.23529411764706</v>
      </c>
    </row>
    <row r="6">
      <c r="B6" s="17">
        <v>0.2</v>
      </c>
      <c r="C6" s="17">
        <v>33.33333333333333</v>
      </c>
      <c r="D6" s="17">
        <v>30.76923076923077</v>
      </c>
      <c r="E6" s="17">
        <v>19.047619047619047</v>
      </c>
      <c r="F6" s="17">
        <v>8.333333333333332</v>
      </c>
      <c r="G6" s="17">
        <v>30.23255813953488</v>
      </c>
      <c r="I6" s="17">
        <v>0.6</v>
      </c>
      <c r="J6" s="17">
        <v>35.9375</v>
      </c>
      <c r="K6" s="17">
        <v>49.01960784313725</v>
      </c>
      <c r="L6" s="17">
        <v>29.6875</v>
      </c>
      <c r="M6" s="17">
        <v>71.26436781609196</v>
      </c>
      <c r="N6" s="17">
        <v>62.11180124223602</v>
      </c>
      <c r="P6" s="17">
        <v>0.5</v>
      </c>
      <c r="Q6" s="17">
        <v>51.072961373390555</v>
      </c>
      <c r="R6" s="17">
        <v>52.083333333333336</v>
      </c>
      <c r="S6" s="17">
        <v>37.2093023255814</v>
      </c>
      <c r="T6" s="17">
        <v>76.12612612612612</v>
      </c>
      <c r="U6" s="17">
        <v>62.745098039215684</v>
      </c>
    </row>
    <row r="7">
      <c r="B7" s="17">
        <v>0.25</v>
      </c>
      <c r="C7" s="17">
        <v>49.01960784313725</v>
      </c>
      <c r="D7" s="17">
        <v>35.8974358974359</v>
      </c>
      <c r="E7" s="17">
        <v>19.047619047619047</v>
      </c>
      <c r="F7" s="17">
        <v>10.416666666666668</v>
      </c>
      <c r="G7" s="17">
        <v>37.2093023255814</v>
      </c>
      <c r="I7" s="17">
        <v>0.65</v>
      </c>
      <c r="J7" s="17">
        <v>35.41666666666667</v>
      </c>
      <c r="K7" s="17">
        <v>44.44444444444444</v>
      </c>
      <c r="L7" s="17">
        <v>25.0</v>
      </c>
      <c r="M7" s="17">
        <v>63.2183908045977</v>
      </c>
      <c r="N7" s="17">
        <v>58.38509316770186</v>
      </c>
      <c r="P7" s="17">
        <v>0.55</v>
      </c>
      <c r="Q7" s="17">
        <v>47.63948497854077</v>
      </c>
      <c r="R7" s="17">
        <v>53.125</v>
      </c>
      <c r="S7" s="17">
        <v>34.883720930232556</v>
      </c>
      <c r="T7" s="17">
        <v>72.52252252252252</v>
      </c>
      <c r="U7" s="17">
        <v>62.745098039215684</v>
      </c>
    </row>
    <row r="8">
      <c r="B8" s="17">
        <v>0.3</v>
      </c>
      <c r="C8" s="17">
        <v>52.94117647058824</v>
      </c>
      <c r="D8" s="17">
        <v>38.46153846153847</v>
      </c>
      <c r="E8" s="17">
        <v>19.047619047619047</v>
      </c>
      <c r="F8" s="17">
        <v>22.916666666666664</v>
      </c>
      <c r="G8" s="17">
        <v>41.86046511627907</v>
      </c>
      <c r="I8" s="17">
        <v>0.7</v>
      </c>
      <c r="J8" s="17">
        <v>33.33333333333333</v>
      </c>
      <c r="K8" s="17">
        <v>39.869281045751634</v>
      </c>
      <c r="L8" s="17">
        <v>21.875</v>
      </c>
      <c r="M8" s="17">
        <v>56.32183908045977</v>
      </c>
      <c r="N8" s="17">
        <v>54.6583850931677</v>
      </c>
      <c r="P8" s="17">
        <v>0.6</v>
      </c>
      <c r="Q8" s="17">
        <v>44.20600858369099</v>
      </c>
      <c r="R8" s="17">
        <v>51.041666666666664</v>
      </c>
      <c r="S8" s="17">
        <v>31.3953488372093</v>
      </c>
      <c r="T8" s="17">
        <v>66.21621621621621</v>
      </c>
      <c r="U8" s="17">
        <v>59.80392156862745</v>
      </c>
    </row>
    <row r="9">
      <c r="B9" s="17">
        <v>0.35</v>
      </c>
      <c r="C9" s="17">
        <v>68.62745098039215</v>
      </c>
      <c r="D9" s="17">
        <v>41.02564102564102</v>
      </c>
      <c r="E9" s="17">
        <v>19.047619047619047</v>
      </c>
      <c r="F9" s="17">
        <v>22.916666666666664</v>
      </c>
      <c r="G9" s="17">
        <v>44.18604651162791</v>
      </c>
      <c r="I9" s="17">
        <v>0.75</v>
      </c>
      <c r="J9" s="17">
        <v>29.166666666666668</v>
      </c>
      <c r="K9" s="17">
        <v>37.254901960784316</v>
      </c>
      <c r="L9" s="17">
        <v>20.3125</v>
      </c>
      <c r="M9" s="17">
        <v>48.85057471264368</v>
      </c>
      <c r="N9" s="17">
        <v>50.931677018633536</v>
      </c>
      <c r="P9" s="17">
        <v>0.65</v>
      </c>
      <c r="Q9" s="17">
        <v>45.493562231759654</v>
      </c>
      <c r="R9" s="17">
        <v>48.4375</v>
      </c>
      <c r="S9" s="17">
        <v>27.906976744186046</v>
      </c>
      <c r="T9" s="17">
        <v>61.261261261261254</v>
      </c>
      <c r="U9" s="17">
        <v>57.35294117647059</v>
      </c>
    </row>
    <row r="10">
      <c r="B10" s="17">
        <v>0.4</v>
      </c>
      <c r="C10" s="27">
        <v>78.43137254901961</v>
      </c>
      <c r="D10" s="17">
        <v>43.58974358974359</v>
      </c>
      <c r="E10" s="17">
        <v>19.047619047619047</v>
      </c>
      <c r="F10" s="17">
        <v>27.083333333333332</v>
      </c>
      <c r="G10" s="17">
        <v>44.18604651162791</v>
      </c>
      <c r="I10" s="17">
        <v>0.8</v>
      </c>
      <c r="J10" s="17">
        <v>23.4375</v>
      </c>
      <c r="K10" s="17">
        <v>33.98692810457516</v>
      </c>
      <c r="L10" s="17">
        <v>20.3125</v>
      </c>
      <c r="M10" s="17">
        <v>44.827586206896555</v>
      </c>
      <c r="N10" s="17">
        <v>47.82608695652174</v>
      </c>
      <c r="P10" s="17">
        <v>0.7</v>
      </c>
      <c r="Q10" s="17">
        <v>43.776824034334766</v>
      </c>
      <c r="R10" s="17">
        <v>45.83333333333333</v>
      </c>
      <c r="S10" s="17">
        <v>25.581395348837212</v>
      </c>
      <c r="T10" s="17">
        <v>57.20720720720721</v>
      </c>
      <c r="U10" s="17">
        <v>55.392156862745104</v>
      </c>
    </row>
    <row r="11">
      <c r="B11" s="17">
        <v>0.45</v>
      </c>
      <c r="C11" s="17">
        <v>78.43137254901961</v>
      </c>
      <c r="D11" s="17">
        <v>43.58974358974359</v>
      </c>
      <c r="E11" s="17">
        <v>28.57142857142857</v>
      </c>
      <c r="F11" s="17">
        <v>31.25</v>
      </c>
      <c r="G11" s="17">
        <v>44.18604651162791</v>
      </c>
      <c r="I11" s="17">
        <v>0.85</v>
      </c>
      <c r="J11" s="17">
        <v>15.625</v>
      </c>
      <c r="K11" s="17">
        <v>32.02614379084967</v>
      </c>
      <c r="L11" s="17">
        <v>17.1875</v>
      </c>
      <c r="M11" s="17">
        <v>35.05747126436782</v>
      </c>
      <c r="N11" s="17">
        <v>42.857142857142854</v>
      </c>
      <c r="P11" s="17">
        <v>0.75</v>
      </c>
      <c r="Q11" s="17">
        <v>40.772532188841204</v>
      </c>
      <c r="R11" s="17">
        <v>43.75</v>
      </c>
      <c r="S11" s="17">
        <v>25.581395348837212</v>
      </c>
      <c r="T11" s="17">
        <v>52.702702702702695</v>
      </c>
      <c r="U11" s="17">
        <v>52.94117647058824</v>
      </c>
    </row>
    <row r="12">
      <c r="B12" s="17">
        <v>0.5</v>
      </c>
      <c r="C12" s="17">
        <v>84.31372549019608</v>
      </c>
      <c r="D12" s="17">
        <v>48.717948717948715</v>
      </c>
      <c r="E12" s="26">
        <v>33.33333333333333</v>
      </c>
      <c r="F12" s="17">
        <v>35.41666666666667</v>
      </c>
      <c r="G12" s="17">
        <v>46.51162790697674</v>
      </c>
      <c r="I12" s="17">
        <v>0.9</v>
      </c>
      <c r="J12" s="17">
        <v>11.979166666666668</v>
      </c>
      <c r="K12" s="17">
        <v>29.411764705882355</v>
      </c>
      <c r="L12" s="17">
        <v>12.5</v>
      </c>
      <c r="M12" s="17">
        <v>25.862068965517242</v>
      </c>
      <c r="N12" s="17">
        <v>38.50931677018634</v>
      </c>
      <c r="P12" s="17">
        <v>0.8</v>
      </c>
      <c r="Q12" s="17">
        <v>36.05150214592275</v>
      </c>
      <c r="R12" s="17">
        <v>42.70833333333333</v>
      </c>
      <c r="S12" s="17">
        <v>27.906976744186046</v>
      </c>
      <c r="T12" s="17">
        <v>50.0</v>
      </c>
      <c r="U12" s="17">
        <v>51.9607843137255</v>
      </c>
    </row>
    <row r="13">
      <c r="B13" s="17">
        <v>0.55</v>
      </c>
      <c r="C13" s="28">
        <v>86.27450980392157</v>
      </c>
      <c r="D13" s="26">
        <v>58.97435897435898</v>
      </c>
      <c r="E13" s="17">
        <v>33.33333333333333</v>
      </c>
      <c r="F13" s="17">
        <v>41.66666666666667</v>
      </c>
      <c r="G13" s="17">
        <v>48.837209302325576</v>
      </c>
      <c r="I13" s="17">
        <v>0.95</v>
      </c>
      <c r="J13" s="17">
        <v>6.770833333333333</v>
      </c>
      <c r="K13" s="17">
        <v>18.30065359477124</v>
      </c>
      <c r="L13" s="17">
        <v>7.8125</v>
      </c>
      <c r="M13" s="17">
        <v>10.919540229885058</v>
      </c>
      <c r="N13" s="17">
        <v>27.32919254658385</v>
      </c>
      <c r="P13" s="17">
        <v>0.85</v>
      </c>
      <c r="Q13" s="17">
        <v>21.888412017167383</v>
      </c>
      <c r="R13" s="17">
        <v>41.14583333333333</v>
      </c>
      <c r="S13" s="17">
        <v>26.744186046511626</v>
      </c>
      <c r="T13" s="17">
        <v>45.04504504504504</v>
      </c>
      <c r="U13" s="17">
        <v>49.50980392156863</v>
      </c>
    </row>
    <row r="14">
      <c r="B14" s="17">
        <v>0.6</v>
      </c>
      <c r="C14" s="17">
        <v>86.27450980392157</v>
      </c>
      <c r="D14" s="17">
        <v>58.97435897435898</v>
      </c>
      <c r="E14" s="17">
        <v>33.33333333333333</v>
      </c>
      <c r="F14" s="26">
        <v>50.0</v>
      </c>
      <c r="G14" s="26">
        <v>51.162790697674424</v>
      </c>
      <c r="P14" s="17">
        <v>0.9</v>
      </c>
      <c r="Q14" s="17">
        <v>27.467811158798284</v>
      </c>
      <c r="R14" s="17">
        <v>39.0625</v>
      </c>
      <c r="S14" s="17">
        <v>27.906976744186046</v>
      </c>
      <c r="T14" s="17">
        <v>38.73873873873874</v>
      </c>
      <c r="U14" s="17">
        <v>46.568627450980394</v>
      </c>
    </row>
    <row r="15">
      <c r="P15" s="17">
        <v>0.95</v>
      </c>
      <c r="Q15" s="17">
        <v>23.17596566523605</v>
      </c>
      <c r="R15" s="17">
        <v>31.25</v>
      </c>
      <c r="S15" s="17">
        <v>31.3953488372093</v>
      </c>
      <c r="T15" s="17">
        <v>29.27927927927928</v>
      </c>
      <c r="U15" s="17">
        <v>9.313725490196079</v>
      </c>
    </row>
    <row r="21" ht="15.75" customHeight="1">
      <c r="H21" s="17" t="s">
        <v>2730</v>
      </c>
      <c r="I21" s="17">
        <v>0.05</v>
      </c>
      <c r="J21" s="17">
        <v>0.0</v>
      </c>
      <c r="K21" s="30"/>
    </row>
    <row r="22" ht="15.75" customHeight="1">
      <c r="I22" s="17">
        <v>0.1</v>
      </c>
      <c r="J22" s="17">
        <v>15.686274509803921</v>
      </c>
      <c r="K22" s="30"/>
    </row>
    <row r="23" ht="15.75" customHeight="1">
      <c r="I23" s="17">
        <v>0.15</v>
      </c>
      <c r="J23" s="17">
        <v>23.52941176470588</v>
      </c>
      <c r="K23" s="30"/>
    </row>
    <row r="24" ht="15.75" customHeight="1">
      <c r="I24" s="17">
        <v>0.2</v>
      </c>
      <c r="J24" s="17">
        <v>33.33333333333333</v>
      </c>
      <c r="K24" s="30"/>
    </row>
    <row r="25" ht="15.75" customHeight="1">
      <c r="I25" s="17">
        <v>0.25</v>
      </c>
      <c r="J25" s="17">
        <v>49.01960784313725</v>
      </c>
      <c r="K25" s="30"/>
    </row>
    <row r="26" ht="15.75" customHeight="1">
      <c r="I26" s="17">
        <v>0.3</v>
      </c>
      <c r="J26" s="17">
        <v>52.94117647058824</v>
      </c>
      <c r="K26" s="30"/>
    </row>
    <row r="27" ht="15.75" customHeight="1">
      <c r="I27" s="17">
        <v>0.35</v>
      </c>
      <c r="J27" s="17">
        <v>68.62745098039215</v>
      </c>
      <c r="K27" s="30"/>
    </row>
    <row r="28" ht="15.75" customHeight="1">
      <c r="I28" s="17">
        <v>0.4</v>
      </c>
      <c r="J28" s="27">
        <v>78.43137254901961</v>
      </c>
      <c r="K28" s="30"/>
      <c r="L28" s="23">
        <v>60.94420600858369</v>
      </c>
    </row>
    <row r="29" ht="15.75" customHeight="1">
      <c r="H29" s="17" t="s">
        <v>28</v>
      </c>
      <c r="I29" s="17">
        <v>0.45</v>
      </c>
      <c r="J29" s="23">
        <v>91.37931034482759</v>
      </c>
      <c r="K29" s="33"/>
      <c r="L29" s="23">
        <v>80.63063063063063</v>
      </c>
    </row>
    <row r="30" ht="15.75" customHeight="1">
      <c r="I30" s="17">
        <v>0.5</v>
      </c>
      <c r="J30" s="23">
        <v>87.35632183908046</v>
      </c>
      <c r="K30" s="33"/>
    </row>
    <row r="31" ht="15.75" customHeight="1">
      <c r="I31" s="17">
        <v>0.55</v>
      </c>
      <c r="J31" s="24">
        <v>81.03448275862068</v>
      </c>
      <c r="K31" s="24"/>
    </row>
    <row r="32" ht="15.75" customHeight="1">
      <c r="I32" s="17">
        <v>0.6</v>
      </c>
      <c r="J32" s="23">
        <v>71.26436781609196</v>
      </c>
      <c r="K32" s="24"/>
    </row>
    <row r="33" ht="15.75" customHeight="1">
      <c r="I33" s="17">
        <v>0.65</v>
      </c>
      <c r="J33" s="23">
        <v>63.2183908045977</v>
      </c>
      <c r="K33" s="24"/>
    </row>
    <row r="34" ht="15.75" customHeight="1">
      <c r="I34" s="17">
        <v>0.7</v>
      </c>
      <c r="J34" s="23">
        <v>56.32183908045977</v>
      </c>
      <c r="K34" s="24"/>
    </row>
    <row r="35" ht="15.75" customHeight="1">
      <c r="I35" s="17">
        <v>0.75</v>
      </c>
      <c r="J35" s="23">
        <v>48.85057471264368</v>
      </c>
      <c r="K35" s="24"/>
    </row>
    <row r="36" ht="15.75" customHeight="1">
      <c r="I36" s="17">
        <v>0.8</v>
      </c>
      <c r="J36" s="23">
        <v>44.827586206896555</v>
      </c>
      <c r="K36" s="24"/>
    </row>
    <row r="37" ht="15.75" customHeight="1">
      <c r="I37" s="17">
        <v>0.85</v>
      </c>
      <c r="J37" s="23">
        <v>35.05747126436782</v>
      </c>
      <c r="K37" s="24"/>
    </row>
    <row r="38" ht="15.75" customHeight="1">
      <c r="I38" s="17">
        <v>0.9</v>
      </c>
      <c r="J38" s="23">
        <v>25.862068965517242</v>
      </c>
      <c r="K38" s="24"/>
    </row>
    <row r="39" ht="15.75" customHeight="1">
      <c r="I39" s="17">
        <v>0.95</v>
      </c>
      <c r="J39" s="23">
        <v>10.919540229885058</v>
      </c>
      <c r="K39" s="2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1"/>
    <mergeCell ref="I1:N1"/>
    <mergeCell ref="P1:U1"/>
    <mergeCell ref="H21:H28"/>
    <mergeCell ref="H29:H39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25.14"/>
    <col customWidth="1" min="5" max="5" width="11.86"/>
    <col customWidth="1" min="6" max="6" width="10.71"/>
    <col customWidth="1" min="7" max="7" width="11.86"/>
    <col customWidth="1" min="8" max="8" width="33.71"/>
    <col customWidth="1" min="9" max="9" width="11.86"/>
    <col customWidth="1" min="10" max="10" width="11.43"/>
    <col customWidth="1" min="11" max="11" width="11.86"/>
    <col customWidth="1" min="12" max="12" width="10.71"/>
    <col customWidth="1" min="13" max="13" width="11.86"/>
    <col customWidth="1" min="14" max="16" width="10.71"/>
    <col customWidth="1" min="17" max="17" width="24.29"/>
    <col customWidth="1" min="18" max="18" width="12.57"/>
    <col customWidth="1" min="19" max="26" width="10.71"/>
  </cols>
  <sheetData>
    <row r="1">
      <c r="B1" s="1" t="s">
        <v>3</v>
      </c>
      <c r="C1" s="1" t="s">
        <v>6</v>
      </c>
      <c r="D1" s="1" t="s">
        <v>20</v>
      </c>
      <c r="E1" s="14" t="s">
        <v>2731</v>
      </c>
      <c r="F1" s="1" t="s">
        <v>2732</v>
      </c>
      <c r="G1" s="14" t="s">
        <v>2733</v>
      </c>
      <c r="H1" s="1" t="s">
        <v>2734</v>
      </c>
      <c r="I1" s="14" t="s">
        <v>2735</v>
      </c>
      <c r="J1" s="1" t="s">
        <v>26</v>
      </c>
      <c r="K1" s="14" t="s">
        <v>2736</v>
      </c>
      <c r="L1" s="1" t="s">
        <v>28</v>
      </c>
      <c r="M1" s="14" t="s">
        <v>2737</v>
      </c>
    </row>
    <row r="2">
      <c r="B2" s="1" t="s">
        <v>34</v>
      </c>
      <c r="C2" s="1" t="s">
        <v>36</v>
      </c>
      <c r="D2" s="1" t="s">
        <v>44</v>
      </c>
      <c r="E2" s="14" t="b">
        <f>'Predicción AMP'!$C2='Predicción AMP'!$D2</f>
        <v>0</v>
      </c>
      <c r="F2" s="1" t="s">
        <v>44</v>
      </c>
      <c r="G2" s="14" t="b">
        <f>'Predicción AMP'!$C2=F2</f>
        <v>0</v>
      </c>
      <c r="H2" s="1" t="s">
        <v>44</v>
      </c>
      <c r="I2" s="14" t="b">
        <f>'Predicción AMP'!$C2='Predicción AMP'!$H2</f>
        <v>0</v>
      </c>
      <c r="J2" s="1" t="s">
        <v>44</v>
      </c>
      <c r="K2" s="14" t="b">
        <f>'Predicción AMP'!$C2='Predicción AMP'!$J2</f>
        <v>0</v>
      </c>
      <c r="L2" s="1" t="s">
        <v>36</v>
      </c>
      <c r="M2" s="14" t="b">
        <f>'Predicción AMP'!$C2='Predicción AMP'!$L2</f>
        <v>1</v>
      </c>
    </row>
    <row r="3">
      <c r="B3" s="1" t="s">
        <v>47</v>
      </c>
      <c r="C3" s="1" t="s">
        <v>36</v>
      </c>
      <c r="D3" s="1" t="s">
        <v>44</v>
      </c>
      <c r="E3" s="14" t="b">
        <f>'Predicción AMP'!$C3='Predicción AMP'!$D3</f>
        <v>0</v>
      </c>
      <c r="F3" s="1" t="s">
        <v>44</v>
      </c>
      <c r="G3" s="14" t="b">
        <f>'Predicción AMP'!$C3=F3</f>
        <v>0</v>
      </c>
      <c r="H3" s="1" t="s">
        <v>44</v>
      </c>
      <c r="I3" s="14" t="b">
        <f>'Predicción AMP'!$C3='Predicción AMP'!$H3</f>
        <v>0</v>
      </c>
      <c r="J3" s="1" t="s">
        <v>44</v>
      </c>
      <c r="K3" s="14" t="b">
        <f>'Predicción AMP'!$C3='Predicción AMP'!$J3</f>
        <v>0</v>
      </c>
      <c r="L3" s="1" t="s">
        <v>36</v>
      </c>
      <c r="M3" s="14" t="b">
        <f>'Predicción AMP'!$C3='Predicción AMP'!$L3</f>
        <v>1</v>
      </c>
    </row>
    <row r="4">
      <c r="B4" s="1" t="s">
        <v>67</v>
      </c>
      <c r="C4" s="1" t="s">
        <v>44</v>
      </c>
      <c r="D4" s="1" t="s">
        <v>44</v>
      </c>
      <c r="E4" s="14" t="b">
        <f>'Predicción AMP'!$C4='Predicción AMP'!$D4</f>
        <v>1</v>
      </c>
      <c r="F4" s="1" t="s">
        <v>44</v>
      </c>
      <c r="G4" s="14" t="b">
        <f>'Predicción AMP'!$C4=F4</f>
        <v>1</v>
      </c>
      <c r="H4" s="1" t="s">
        <v>44</v>
      </c>
      <c r="I4" s="14" t="b">
        <f>'Predicción AMP'!$C4='Predicción AMP'!$H4</f>
        <v>1</v>
      </c>
      <c r="J4" s="1" t="s">
        <v>44</v>
      </c>
      <c r="K4" s="14" t="b">
        <f>'Predicción AMP'!$C4='Predicción AMP'!$J4</f>
        <v>1</v>
      </c>
      <c r="L4" s="1" t="s">
        <v>44</v>
      </c>
      <c r="M4" s="14" t="b">
        <f>'Predicción AMP'!$C4='Predicción AMP'!$L4</f>
        <v>1</v>
      </c>
    </row>
    <row r="5">
      <c r="B5" s="1" t="s">
        <v>75</v>
      </c>
      <c r="C5" s="1" t="s">
        <v>44</v>
      </c>
      <c r="D5" s="1" t="s">
        <v>44</v>
      </c>
      <c r="E5" s="14" t="b">
        <f>'Predicción AMP'!$C5='Predicción AMP'!$D5</f>
        <v>1</v>
      </c>
      <c r="F5" s="1" t="s">
        <v>44</v>
      </c>
      <c r="G5" s="14" t="b">
        <f>'Predicción AMP'!$C5=F5</f>
        <v>1</v>
      </c>
      <c r="H5" s="1" t="s">
        <v>36</v>
      </c>
      <c r="I5" s="14" t="b">
        <f>'Predicción AMP'!$C5='Predicción AMP'!$H5</f>
        <v>0</v>
      </c>
      <c r="J5" s="1" t="s">
        <v>44</v>
      </c>
      <c r="K5" s="14" t="b">
        <f>'Predicción AMP'!$C5='Predicción AMP'!$J5</f>
        <v>1</v>
      </c>
      <c r="L5" s="1" t="s">
        <v>44</v>
      </c>
      <c r="M5" s="14" t="b">
        <f>'Predicción AMP'!$C5='Predicción AMP'!$L5</f>
        <v>1</v>
      </c>
    </row>
    <row r="6">
      <c r="B6" s="1" t="s">
        <v>83</v>
      </c>
      <c r="C6" s="1" t="s">
        <v>44</v>
      </c>
      <c r="D6" s="1" t="s">
        <v>44</v>
      </c>
      <c r="E6" s="14" t="b">
        <f>'Predicción AMP'!$C6='Predicción AMP'!$D6</f>
        <v>1</v>
      </c>
      <c r="F6" s="1" t="s">
        <v>44</v>
      </c>
      <c r="G6" s="14" t="b">
        <f>'Predicción AMP'!$C6=F6</f>
        <v>1</v>
      </c>
      <c r="H6" s="1" t="s">
        <v>36</v>
      </c>
      <c r="I6" s="14" t="b">
        <f>'Predicción AMP'!$C6='Predicción AMP'!$H6</f>
        <v>0</v>
      </c>
      <c r="J6" s="1" t="s">
        <v>36</v>
      </c>
      <c r="K6" s="14" t="b">
        <f>'Predicción AMP'!$C6='Predicción AMP'!$J6</f>
        <v>0</v>
      </c>
      <c r="L6" s="1" t="s">
        <v>44</v>
      </c>
      <c r="M6" s="14" t="b">
        <f>'Predicción AMP'!$C6='Predicción AMP'!$L6</f>
        <v>1</v>
      </c>
    </row>
    <row r="7">
      <c r="B7" s="1" t="s">
        <v>89</v>
      </c>
      <c r="C7" s="1" t="s">
        <v>44</v>
      </c>
      <c r="D7" s="1" t="s">
        <v>44</v>
      </c>
      <c r="E7" s="14" t="b">
        <f>'Predicción AMP'!$C7='Predicción AMP'!$D7</f>
        <v>1</v>
      </c>
      <c r="F7" s="1" t="s">
        <v>44</v>
      </c>
      <c r="G7" s="14" t="b">
        <f>'Predicción AMP'!$C7=F7</f>
        <v>1</v>
      </c>
      <c r="H7" s="1" t="s">
        <v>36</v>
      </c>
      <c r="I7" s="14" t="b">
        <f>'Predicción AMP'!$C7='Predicción AMP'!$H7</f>
        <v>0</v>
      </c>
      <c r="J7" s="1" t="s">
        <v>36</v>
      </c>
      <c r="K7" s="14" t="b">
        <f>'Predicción AMP'!$C7='Predicción AMP'!$J7</f>
        <v>0</v>
      </c>
      <c r="L7" s="1" t="s">
        <v>44</v>
      </c>
      <c r="M7" s="14" t="b">
        <f>'Predicción AMP'!$C7='Predicción AMP'!$L7</f>
        <v>1</v>
      </c>
    </row>
    <row r="8">
      <c r="B8" s="1" t="s">
        <v>95</v>
      </c>
      <c r="C8" s="1" t="s">
        <v>44</v>
      </c>
      <c r="D8" s="1" t="s">
        <v>44</v>
      </c>
      <c r="E8" s="14" t="b">
        <f>'Predicción AMP'!$C8='Predicción AMP'!$D8</f>
        <v>1</v>
      </c>
      <c r="F8" s="1" t="s">
        <v>36</v>
      </c>
      <c r="G8" s="14" t="b">
        <f>'Predicción AMP'!$C8=F8</f>
        <v>0</v>
      </c>
      <c r="H8" s="1" t="s">
        <v>36</v>
      </c>
      <c r="I8" s="14" t="b">
        <f>'Predicción AMP'!$C8='Predicción AMP'!$H8</f>
        <v>0</v>
      </c>
      <c r="J8" s="1" t="s">
        <v>36</v>
      </c>
      <c r="K8" s="14" t="b">
        <f>'Predicción AMP'!$C8='Predicción AMP'!$J8</f>
        <v>0</v>
      </c>
      <c r="L8" s="1" t="s">
        <v>44</v>
      </c>
      <c r="M8" s="14" t="b">
        <f>'Predicción AMP'!$C8='Predicción AMP'!$L8</f>
        <v>1</v>
      </c>
    </row>
    <row r="9">
      <c r="B9" s="1" t="s">
        <v>104</v>
      </c>
      <c r="C9" s="1" t="s">
        <v>44</v>
      </c>
      <c r="D9" s="1" t="s">
        <v>44</v>
      </c>
      <c r="E9" s="14" t="b">
        <f>'Predicción AMP'!$C9='Predicción AMP'!$D9</f>
        <v>1</v>
      </c>
      <c r="F9" s="1" t="s">
        <v>44</v>
      </c>
      <c r="G9" s="14" t="b">
        <f>'Predicción AMP'!$C9=F9</f>
        <v>1</v>
      </c>
      <c r="H9" s="1" t="s">
        <v>44</v>
      </c>
      <c r="I9" s="14" t="b">
        <f>'Predicción AMP'!$C9='Predicción AMP'!$H9</f>
        <v>1</v>
      </c>
      <c r="J9" s="1" t="s">
        <v>36</v>
      </c>
      <c r="K9" s="14" t="b">
        <f>'Predicción AMP'!$C9='Predicción AMP'!$J9</f>
        <v>0</v>
      </c>
      <c r="L9" s="1" t="s">
        <v>36</v>
      </c>
      <c r="M9" s="14" t="b">
        <f>'Predicción AMP'!$C9='Predicción AMP'!$L9</f>
        <v>0</v>
      </c>
    </row>
    <row r="10">
      <c r="B10" s="1" t="s">
        <v>110</v>
      </c>
      <c r="C10" s="1" t="s">
        <v>44</v>
      </c>
      <c r="D10" s="1" t="s">
        <v>44</v>
      </c>
      <c r="E10" s="14" t="b">
        <f>'Predicción AMP'!$C10='Predicción AMP'!$D10</f>
        <v>1</v>
      </c>
      <c r="F10" s="1" t="s">
        <v>44</v>
      </c>
      <c r="G10" s="14" t="b">
        <f>'Predicción AMP'!$C10=F10</f>
        <v>1</v>
      </c>
      <c r="H10" s="1" t="s">
        <v>44</v>
      </c>
      <c r="I10" s="14" t="b">
        <f>'Predicción AMP'!$C10='Predicción AMP'!$H10</f>
        <v>1</v>
      </c>
      <c r="J10" s="1" t="s">
        <v>36</v>
      </c>
      <c r="K10" s="14" t="b">
        <f>'Predicción AMP'!$C10='Predicción AMP'!$J10</f>
        <v>0</v>
      </c>
      <c r="L10" s="1" t="s">
        <v>36</v>
      </c>
      <c r="M10" s="14" t="b">
        <f>'Predicción AMP'!$C10='Predicción AMP'!$L10</f>
        <v>0</v>
      </c>
    </row>
    <row r="11">
      <c r="B11" s="1" t="s">
        <v>129</v>
      </c>
      <c r="C11" s="1" t="s">
        <v>44</v>
      </c>
      <c r="D11" s="1" t="s">
        <v>36</v>
      </c>
      <c r="E11" s="14" t="b">
        <f>'Predicción AMP'!$C11='Predicción AMP'!$D11</f>
        <v>0</v>
      </c>
      <c r="F11" s="1" t="s">
        <v>44</v>
      </c>
      <c r="G11" s="14" t="b">
        <f>'Predicción AMP'!$C11=F11</f>
        <v>1</v>
      </c>
      <c r="H11" s="1" t="s">
        <v>36</v>
      </c>
      <c r="I11" s="14" t="b">
        <f>'Predicción AMP'!$C11='Predicción AMP'!$H11</f>
        <v>0</v>
      </c>
      <c r="J11" s="1" t="s">
        <v>36</v>
      </c>
      <c r="K11" s="14" t="b">
        <f>'Predicción AMP'!$C11='Predicción AMP'!$J11</f>
        <v>0</v>
      </c>
      <c r="L11" s="1" t="s">
        <v>44</v>
      </c>
      <c r="M11" s="14" t="b">
        <f>'Predicción AMP'!$C11='Predicción AMP'!$L11</f>
        <v>1</v>
      </c>
    </row>
    <row r="12">
      <c r="B12" s="1" t="s">
        <v>135</v>
      </c>
      <c r="C12" s="1" t="s">
        <v>44</v>
      </c>
      <c r="D12" s="1" t="s">
        <v>44</v>
      </c>
      <c r="E12" s="14" t="b">
        <f>'Predicción AMP'!$C12='Predicción AMP'!$D12</f>
        <v>1</v>
      </c>
      <c r="F12" s="1" t="s">
        <v>44</v>
      </c>
      <c r="G12" s="14" t="b">
        <f>'Predicción AMP'!$C12=F12</f>
        <v>1</v>
      </c>
      <c r="H12" s="1" t="s">
        <v>36</v>
      </c>
      <c r="I12" s="14" t="b">
        <f>'Predicción AMP'!$C12='Predicción AMP'!$H12</f>
        <v>0</v>
      </c>
      <c r="J12" s="1" t="s">
        <v>36</v>
      </c>
      <c r="K12" s="14" t="b">
        <f>'Predicción AMP'!$C12='Predicción AMP'!$J12</f>
        <v>0</v>
      </c>
      <c r="L12" s="1" t="s">
        <v>44</v>
      </c>
      <c r="M12" s="14" t="b">
        <f>'Predicción AMP'!$C12='Predicción AMP'!$L12</f>
        <v>1</v>
      </c>
    </row>
    <row r="13">
      <c r="B13" s="1" t="s">
        <v>149</v>
      </c>
      <c r="C13" s="1" t="s">
        <v>44</v>
      </c>
      <c r="D13" s="1" t="s">
        <v>44</v>
      </c>
      <c r="E13" s="14" t="b">
        <f>'Predicción AMP'!$C13='Predicción AMP'!$D13</f>
        <v>1</v>
      </c>
      <c r="F13" s="1" t="s">
        <v>44</v>
      </c>
      <c r="G13" s="14" t="b">
        <f>'Predicción AMP'!$C13=F13</f>
        <v>1</v>
      </c>
      <c r="H13" s="1" t="s">
        <v>44</v>
      </c>
      <c r="I13" s="14" t="b">
        <f>'Predicción AMP'!$C13='Predicción AMP'!$H13</f>
        <v>1</v>
      </c>
      <c r="J13" s="1" t="s">
        <v>36</v>
      </c>
      <c r="K13" s="14" t="b">
        <f>'Predicción AMP'!$C13='Predicción AMP'!$J13</f>
        <v>0</v>
      </c>
      <c r="L13" s="1" t="s">
        <v>44</v>
      </c>
      <c r="M13" s="14" t="b">
        <f>'Predicción AMP'!$C13='Predicción AMP'!$L13</f>
        <v>1</v>
      </c>
    </row>
    <row r="14">
      <c r="B14" s="1" t="s">
        <v>157</v>
      </c>
      <c r="C14" s="1" t="s">
        <v>44</v>
      </c>
      <c r="D14" s="1" t="s">
        <v>44</v>
      </c>
      <c r="E14" s="14" t="b">
        <f>'Predicción AMP'!$C14='Predicción AMP'!$D14</f>
        <v>1</v>
      </c>
      <c r="F14" s="1" t="s">
        <v>44</v>
      </c>
      <c r="G14" s="14" t="b">
        <f>'Predicción AMP'!$C14=F14</f>
        <v>1</v>
      </c>
      <c r="H14" s="1" t="s">
        <v>44</v>
      </c>
      <c r="I14" s="14" t="b">
        <f>'Predicción AMP'!$C14='Predicción AMP'!$H14</f>
        <v>1</v>
      </c>
      <c r="J14" s="1" t="s">
        <v>36</v>
      </c>
      <c r="K14" s="14" t="b">
        <f>'Predicción AMP'!$C14='Predicción AMP'!$J14</f>
        <v>0</v>
      </c>
      <c r="L14" s="1" t="s">
        <v>44</v>
      </c>
      <c r="M14" s="14" t="b">
        <f>'Predicción AMP'!$C14='Predicción AMP'!$L14</f>
        <v>1</v>
      </c>
    </row>
    <row r="15">
      <c r="B15" s="1" t="s">
        <v>163</v>
      </c>
      <c r="C15" s="1" t="s">
        <v>44</v>
      </c>
      <c r="D15" s="1" t="s">
        <v>44</v>
      </c>
      <c r="E15" s="14" t="b">
        <f>'Predicción AMP'!$C15='Predicción AMP'!$D15</f>
        <v>1</v>
      </c>
      <c r="F15" s="1" t="s">
        <v>44</v>
      </c>
      <c r="G15" s="14" t="b">
        <f>'Predicción AMP'!$C15=F15</f>
        <v>1</v>
      </c>
      <c r="H15" s="1" t="s">
        <v>44</v>
      </c>
      <c r="I15" s="14" t="b">
        <f>'Predicción AMP'!$C15='Predicción AMP'!$H15</f>
        <v>1</v>
      </c>
      <c r="J15" s="1" t="s">
        <v>44</v>
      </c>
      <c r="K15" s="14" t="b">
        <f>'Predicción AMP'!$C15='Predicción AMP'!$J15</f>
        <v>1</v>
      </c>
      <c r="L15" s="1" t="s">
        <v>44</v>
      </c>
      <c r="M15" s="14" t="b">
        <f>'Predicción AMP'!$C15='Predicción AMP'!$L15</f>
        <v>1</v>
      </c>
    </row>
    <row r="16">
      <c r="B16" s="1" t="s">
        <v>170</v>
      </c>
      <c r="C16" s="1" t="s">
        <v>44</v>
      </c>
      <c r="D16" s="1" t="s">
        <v>44</v>
      </c>
      <c r="E16" s="14" t="b">
        <f>'Predicción AMP'!$C16='Predicción AMP'!$D16</f>
        <v>1</v>
      </c>
      <c r="F16" s="1" t="s">
        <v>36</v>
      </c>
      <c r="G16" s="14" t="b">
        <f>'Predicción AMP'!$C16=F16</f>
        <v>0</v>
      </c>
      <c r="H16" s="1" t="s">
        <v>44</v>
      </c>
      <c r="I16" s="14" t="b">
        <f>'Predicción AMP'!$C16='Predicción AMP'!$H16</f>
        <v>1</v>
      </c>
      <c r="J16" s="1" t="s">
        <v>36</v>
      </c>
      <c r="K16" s="14" t="b">
        <f>'Predicción AMP'!$C16='Predicción AMP'!$J16</f>
        <v>0</v>
      </c>
      <c r="L16" s="1" t="s">
        <v>36</v>
      </c>
      <c r="M16" s="14" t="b">
        <f>'Predicción AMP'!$C16='Predicción AMP'!$L16</f>
        <v>0</v>
      </c>
    </row>
    <row r="17">
      <c r="B17" s="1" t="s">
        <v>179</v>
      </c>
      <c r="C17" s="1" t="s">
        <v>44</v>
      </c>
      <c r="D17" s="1" t="s">
        <v>44</v>
      </c>
      <c r="E17" s="14" t="b">
        <f>'Predicción AMP'!$C17='Predicción AMP'!$D17</f>
        <v>1</v>
      </c>
      <c r="F17" s="1" t="s">
        <v>44</v>
      </c>
      <c r="G17" s="14" t="b">
        <f>'Predicción AMP'!$C17=F17</f>
        <v>1</v>
      </c>
      <c r="H17" s="1" t="s">
        <v>44</v>
      </c>
      <c r="I17" s="14" t="b">
        <f>'Predicción AMP'!$C17='Predicción AMP'!$H17</f>
        <v>1</v>
      </c>
      <c r="J17" s="1" t="s">
        <v>44</v>
      </c>
      <c r="K17" s="14" t="b">
        <f>'Predicción AMP'!$C17='Predicción AMP'!$J17</f>
        <v>1</v>
      </c>
      <c r="L17" s="1" t="s">
        <v>44</v>
      </c>
      <c r="M17" s="14" t="b">
        <f>'Predicción AMP'!$C17='Predicción AMP'!$L17</f>
        <v>1</v>
      </c>
    </row>
    <row r="18">
      <c r="B18" s="1" t="s">
        <v>188</v>
      </c>
      <c r="C18" s="1" t="s">
        <v>44</v>
      </c>
      <c r="D18" s="1" t="s">
        <v>44</v>
      </c>
      <c r="E18" s="14" t="b">
        <f>'Predicción AMP'!$C18='Predicción AMP'!$D18</f>
        <v>1</v>
      </c>
      <c r="F18" s="1" t="s">
        <v>44</v>
      </c>
      <c r="G18" s="14" t="b">
        <f>'Predicción AMP'!$C18=F18</f>
        <v>1</v>
      </c>
      <c r="H18" s="1" t="s">
        <v>44</v>
      </c>
      <c r="I18" s="14" t="b">
        <f>'Predicción AMP'!$C18='Predicción AMP'!$H18</f>
        <v>1</v>
      </c>
      <c r="J18" s="1" t="s">
        <v>44</v>
      </c>
      <c r="K18" s="14" t="b">
        <f>'Predicción AMP'!$C18='Predicción AMP'!$J18</f>
        <v>1</v>
      </c>
      <c r="L18" s="1" t="s">
        <v>44</v>
      </c>
      <c r="M18" s="14" t="b">
        <f>'Predicción AMP'!$C18='Predicción AMP'!$L18</f>
        <v>1</v>
      </c>
    </row>
    <row r="19">
      <c r="B19" s="1" t="s">
        <v>196</v>
      </c>
      <c r="C19" s="1" t="s">
        <v>36</v>
      </c>
      <c r="D19" s="1" t="s">
        <v>36</v>
      </c>
      <c r="E19" s="14" t="b">
        <f>'Predicción AMP'!$C19='Predicción AMP'!$D19</f>
        <v>1</v>
      </c>
      <c r="F19" s="1" t="s">
        <v>36</v>
      </c>
      <c r="G19" s="14" t="b">
        <f>'Predicción AMP'!$C19=F19</f>
        <v>1</v>
      </c>
      <c r="H19" s="1" t="s">
        <v>36</v>
      </c>
      <c r="I19" s="14" t="b">
        <f>'Predicción AMP'!$C19='Predicción AMP'!$H19</f>
        <v>1</v>
      </c>
      <c r="J19" s="1" t="s">
        <v>36</v>
      </c>
      <c r="K19" s="14" t="b">
        <f>'Predicción AMP'!$C19='Predicción AMP'!$J19</f>
        <v>1</v>
      </c>
      <c r="L19" s="1" t="s">
        <v>36</v>
      </c>
      <c r="M19" s="14" t="b">
        <f>'Predicción AMP'!$C19='Predicción AMP'!$L19</f>
        <v>1</v>
      </c>
    </row>
    <row r="20">
      <c r="B20" s="1" t="s">
        <v>205</v>
      </c>
      <c r="C20" s="1" t="s">
        <v>36</v>
      </c>
      <c r="D20" s="1" t="s">
        <v>36</v>
      </c>
      <c r="E20" s="14" t="b">
        <f>'Predicción AMP'!$C20='Predicción AMP'!$D20</f>
        <v>1</v>
      </c>
      <c r="F20" s="1" t="s">
        <v>36</v>
      </c>
      <c r="G20" s="14" t="b">
        <f>'Predicción AMP'!$C20=F20</f>
        <v>1</v>
      </c>
      <c r="H20" s="1" t="s">
        <v>36</v>
      </c>
      <c r="I20" s="14" t="b">
        <f>'Predicción AMP'!$C20='Predicción AMP'!$H20</f>
        <v>1</v>
      </c>
      <c r="J20" s="1" t="s">
        <v>36</v>
      </c>
      <c r="K20" s="14" t="b">
        <f>'Predicción AMP'!$C20='Predicción AMP'!$J20</f>
        <v>1</v>
      </c>
      <c r="L20" s="1" t="s">
        <v>36</v>
      </c>
      <c r="M20" s="14" t="b">
        <f>'Predicción AMP'!$C20='Predicción AMP'!$L20</f>
        <v>1</v>
      </c>
    </row>
    <row r="21" ht="15.75" customHeight="1">
      <c r="B21" s="1" t="s">
        <v>213</v>
      </c>
      <c r="C21" s="1" t="s">
        <v>36</v>
      </c>
      <c r="D21" s="1" t="s">
        <v>44</v>
      </c>
      <c r="E21" s="14" t="b">
        <f>'Predicción AMP'!$C21='Predicción AMP'!$D21</f>
        <v>0</v>
      </c>
      <c r="F21" s="1" t="s">
        <v>36</v>
      </c>
      <c r="G21" s="14" t="b">
        <f>'Predicción AMP'!$C21=F21</f>
        <v>1</v>
      </c>
      <c r="H21" s="1" t="s">
        <v>36</v>
      </c>
      <c r="I21" s="14" t="b">
        <f>'Predicción AMP'!$C21='Predicción AMP'!$H21</f>
        <v>1</v>
      </c>
      <c r="J21" s="1" t="s">
        <v>36</v>
      </c>
      <c r="K21" s="14" t="b">
        <f>'Predicción AMP'!$C21='Predicción AMP'!$J21</f>
        <v>1</v>
      </c>
      <c r="L21" s="1" t="s">
        <v>36</v>
      </c>
      <c r="M21" s="14" t="b">
        <f>'Predicción AMP'!$C21='Predicción AMP'!$L21</f>
        <v>1</v>
      </c>
    </row>
    <row r="22" ht="15.75" customHeight="1">
      <c r="B22" s="1" t="s">
        <v>221</v>
      </c>
      <c r="C22" s="1" t="s">
        <v>36</v>
      </c>
      <c r="D22" s="1" t="s">
        <v>44</v>
      </c>
      <c r="E22" s="14" t="b">
        <f>'Predicción AMP'!$C22='Predicción AMP'!$D22</f>
        <v>0</v>
      </c>
      <c r="F22" s="1" t="s">
        <v>44</v>
      </c>
      <c r="G22" s="14" t="b">
        <f>'Predicción AMP'!$C22=F22</f>
        <v>0</v>
      </c>
      <c r="H22" s="1" t="s">
        <v>36</v>
      </c>
      <c r="I22" s="14" t="b">
        <f>'Predicción AMP'!$C22='Predicción AMP'!$H22</f>
        <v>1</v>
      </c>
      <c r="J22" s="1" t="s">
        <v>36</v>
      </c>
      <c r="K22" s="14" t="b">
        <f>'Predicción AMP'!$C22='Predicción AMP'!$J22</f>
        <v>1</v>
      </c>
      <c r="L22" s="1" t="s">
        <v>44</v>
      </c>
      <c r="M22" s="14" t="b">
        <f>'Predicción AMP'!$C22='Predicción AMP'!$L22</f>
        <v>0</v>
      </c>
    </row>
    <row r="23" ht="15.75" customHeight="1">
      <c r="B23" s="1" t="s">
        <v>229</v>
      </c>
      <c r="C23" s="1" t="s">
        <v>36</v>
      </c>
      <c r="D23" s="1" t="s">
        <v>36</v>
      </c>
      <c r="E23" s="14" t="b">
        <f>'Predicción AMP'!$C23='Predicción AMP'!$D23</f>
        <v>1</v>
      </c>
      <c r="F23" s="1" t="s">
        <v>44</v>
      </c>
      <c r="G23" s="14" t="b">
        <f>'Predicción AMP'!$C23=F23</f>
        <v>0</v>
      </c>
      <c r="H23" s="1" t="s">
        <v>36</v>
      </c>
      <c r="I23" s="14" t="b">
        <f>'Predicción AMP'!$C23='Predicción AMP'!$H23</f>
        <v>1</v>
      </c>
      <c r="J23" s="1" t="s">
        <v>36</v>
      </c>
      <c r="K23" s="14" t="b">
        <f>'Predicción AMP'!$C23='Predicción AMP'!$J23</f>
        <v>1</v>
      </c>
      <c r="L23" s="1" t="s">
        <v>36</v>
      </c>
      <c r="M23" s="14" t="b">
        <f>'Predicción AMP'!$C23='Predicción AMP'!$L23</f>
        <v>1</v>
      </c>
    </row>
    <row r="24" ht="15.75" customHeight="1">
      <c r="B24" s="1" t="s">
        <v>237</v>
      </c>
      <c r="C24" s="1" t="s">
        <v>36</v>
      </c>
      <c r="D24" s="1" t="s">
        <v>36</v>
      </c>
      <c r="E24" s="14" t="b">
        <f>'Predicción AMP'!$C24='Predicción AMP'!$D24</f>
        <v>1</v>
      </c>
      <c r="F24" s="1" t="s">
        <v>36</v>
      </c>
      <c r="G24" s="14" t="b">
        <f>'Predicción AMP'!$C24=F24</f>
        <v>1</v>
      </c>
      <c r="H24" s="1" t="s">
        <v>36</v>
      </c>
      <c r="I24" s="14" t="b">
        <f>'Predicción AMP'!$C24='Predicción AMP'!$H24</f>
        <v>1</v>
      </c>
      <c r="J24" s="1" t="s">
        <v>36</v>
      </c>
      <c r="K24" s="14" t="b">
        <f>'Predicción AMP'!$C24='Predicción AMP'!$J24</f>
        <v>1</v>
      </c>
      <c r="L24" s="1" t="s">
        <v>36</v>
      </c>
      <c r="M24" s="14" t="b">
        <f>'Predicción AMP'!$C24='Predicción AMP'!$L24</f>
        <v>1</v>
      </c>
    </row>
    <row r="25" ht="15.75" customHeight="1">
      <c r="B25" s="1" t="s">
        <v>245</v>
      </c>
      <c r="C25" s="1" t="s">
        <v>36</v>
      </c>
      <c r="D25" s="1" t="s">
        <v>36</v>
      </c>
      <c r="E25" s="14" t="b">
        <f>'Predicción AMP'!$C25='Predicción AMP'!$D25</f>
        <v>1</v>
      </c>
      <c r="F25" s="1" t="s">
        <v>36</v>
      </c>
      <c r="G25" s="14" t="b">
        <f>'Predicción AMP'!$C25=F25</f>
        <v>1</v>
      </c>
      <c r="H25" s="1" t="s">
        <v>36</v>
      </c>
      <c r="I25" s="14" t="b">
        <f>'Predicción AMP'!$C25='Predicción AMP'!$H25</f>
        <v>1</v>
      </c>
      <c r="J25" s="1" t="s">
        <v>36</v>
      </c>
      <c r="K25" s="14" t="b">
        <f>'Predicción AMP'!$C25='Predicción AMP'!$J25</f>
        <v>1</v>
      </c>
      <c r="L25" s="1" t="s">
        <v>36</v>
      </c>
      <c r="M25" s="14" t="b">
        <f>'Predicción AMP'!$C25='Predicción AMP'!$L25</f>
        <v>1</v>
      </c>
    </row>
    <row r="26" ht="15.75" customHeight="1">
      <c r="B26" s="1" t="s">
        <v>254</v>
      </c>
      <c r="C26" s="1" t="s">
        <v>36</v>
      </c>
      <c r="D26" s="1" t="s">
        <v>36</v>
      </c>
      <c r="E26" s="14" t="b">
        <f>'Predicción AMP'!$C26='Predicción AMP'!$D26</f>
        <v>1</v>
      </c>
      <c r="F26" s="1" t="s">
        <v>36</v>
      </c>
      <c r="G26" s="14" t="b">
        <f>'Predicción AMP'!$C26=F26</f>
        <v>1</v>
      </c>
      <c r="H26" s="1" t="s">
        <v>36</v>
      </c>
      <c r="I26" s="14" t="b">
        <f>'Predicción AMP'!$C26='Predicción AMP'!$H26</f>
        <v>1</v>
      </c>
      <c r="J26" s="1" t="s">
        <v>36</v>
      </c>
      <c r="K26" s="14" t="b">
        <f>'Predicción AMP'!$C26='Predicción AMP'!$J26</f>
        <v>1</v>
      </c>
      <c r="L26" s="1" t="s">
        <v>36</v>
      </c>
      <c r="M26" s="14" t="b">
        <f>'Predicción AMP'!$C26='Predicción AMP'!$L26</f>
        <v>1</v>
      </c>
    </row>
    <row r="27" ht="15.75" customHeight="1">
      <c r="B27" s="1" t="s">
        <v>263</v>
      </c>
      <c r="C27" s="1" t="s">
        <v>44</v>
      </c>
      <c r="D27" s="1" t="s">
        <v>36</v>
      </c>
      <c r="E27" s="14" t="b">
        <f>'Predicción AMP'!$C27='Predicción AMP'!$D27</f>
        <v>0</v>
      </c>
      <c r="F27" s="1" t="s">
        <v>44</v>
      </c>
      <c r="G27" s="14" t="b">
        <f>'Predicción AMP'!$C27=F27</f>
        <v>1</v>
      </c>
      <c r="H27" s="1" t="s">
        <v>36</v>
      </c>
      <c r="I27" s="14" t="b">
        <f>'Predicción AMP'!$C27='Predicción AMP'!$H27</f>
        <v>0</v>
      </c>
      <c r="J27" s="1" t="s">
        <v>36</v>
      </c>
      <c r="K27" s="14" t="b">
        <f>'Predicción AMP'!$C27='Predicción AMP'!$J27</f>
        <v>0</v>
      </c>
      <c r="L27" s="1" t="s">
        <v>36</v>
      </c>
      <c r="M27" s="14" t="b">
        <f>'Predicción AMP'!$C27='Predicción AMP'!$L27</f>
        <v>0</v>
      </c>
    </row>
    <row r="28" ht="15.75" customHeight="1">
      <c r="B28" s="1" t="s">
        <v>269</v>
      </c>
      <c r="C28" s="1" t="s">
        <v>44</v>
      </c>
      <c r="D28" s="1" t="s">
        <v>44</v>
      </c>
      <c r="E28" s="14" t="b">
        <f>'Predicción AMP'!$C28='Predicción AMP'!$D28</f>
        <v>1</v>
      </c>
      <c r="F28" s="1" t="s">
        <v>36</v>
      </c>
      <c r="G28" s="14" t="b">
        <f>'Predicción AMP'!$C28=F28</f>
        <v>0</v>
      </c>
      <c r="H28" s="1" t="s">
        <v>36</v>
      </c>
      <c r="I28" s="14" t="b">
        <f>'Predicción AMP'!$C28='Predicción AMP'!$H28</f>
        <v>0</v>
      </c>
      <c r="J28" s="1" t="s">
        <v>36</v>
      </c>
      <c r="K28" s="14" t="b">
        <f>'Predicción AMP'!$C28='Predicción AMP'!$J28</f>
        <v>0</v>
      </c>
      <c r="L28" s="1" t="s">
        <v>36</v>
      </c>
      <c r="M28" s="14" t="b">
        <f>'Predicción AMP'!$C28='Predicción AMP'!$L28</f>
        <v>0</v>
      </c>
    </row>
    <row r="29" ht="15.75" customHeight="1">
      <c r="B29" s="1" t="s">
        <v>276</v>
      </c>
      <c r="C29" s="1" t="s">
        <v>36</v>
      </c>
      <c r="D29" s="1" t="s">
        <v>36</v>
      </c>
      <c r="E29" s="14" t="b">
        <f>'Predicción AMP'!$C29='Predicción AMP'!$D29</f>
        <v>1</v>
      </c>
      <c r="F29" s="1" t="s">
        <v>36</v>
      </c>
      <c r="G29" s="14" t="b">
        <f>'Predicción AMP'!$C29=F29</f>
        <v>1</v>
      </c>
      <c r="H29" s="1" t="s">
        <v>36</v>
      </c>
      <c r="I29" s="14" t="b">
        <f>'Predicción AMP'!$C29='Predicción AMP'!$H29</f>
        <v>1</v>
      </c>
      <c r="J29" s="1" t="s">
        <v>36</v>
      </c>
      <c r="K29" s="14" t="b">
        <f>'Predicción AMP'!$C29='Predicción AMP'!$J29</f>
        <v>1</v>
      </c>
      <c r="L29" s="1" t="s">
        <v>36</v>
      </c>
      <c r="M29" s="14" t="b">
        <f>'Predicción AMP'!$C29='Predicción AMP'!$L29</f>
        <v>1</v>
      </c>
    </row>
    <row r="30" ht="15.75" customHeight="1">
      <c r="B30" s="1" t="s">
        <v>291</v>
      </c>
      <c r="C30" s="1" t="s">
        <v>36</v>
      </c>
      <c r="D30" s="1" t="s">
        <v>44</v>
      </c>
      <c r="E30" s="14" t="b">
        <f>'Predicción AMP'!$C30='Predicción AMP'!$D30</f>
        <v>0</v>
      </c>
      <c r="F30" s="1" t="s">
        <v>36</v>
      </c>
      <c r="G30" s="14" t="b">
        <f>'Predicción AMP'!$C30=F30</f>
        <v>1</v>
      </c>
      <c r="H30" s="1" t="s">
        <v>36</v>
      </c>
      <c r="I30" s="14" t="b">
        <f>'Predicción AMP'!$C30='Predicción AMP'!$H30</f>
        <v>1</v>
      </c>
      <c r="J30" s="1" t="s">
        <v>36</v>
      </c>
      <c r="K30" s="14" t="b">
        <f>'Predicción AMP'!$C30='Predicción AMP'!$J30</f>
        <v>1</v>
      </c>
      <c r="L30" s="1" t="s">
        <v>36</v>
      </c>
      <c r="M30" s="14" t="b">
        <f>'Predicción AMP'!$C30='Predicción AMP'!$L30</f>
        <v>1</v>
      </c>
    </row>
    <row r="31" ht="15.75" customHeight="1">
      <c r="B31" s="1" t="s">
        <v>309</v>
      </c>
      <c r="C31" s="1" t="s">
        <v>36</v>
      </c>
      <c r="D31" s="1" t="s">
        <v>44</v>
      </c>
      <c r="E31" s="14" t="b">
        <f>'Predicción AMP'!$C31='Predicción AMP'!$D31</f>
        <v>0</v>
      </c>
      <c r="F31" s="1" t="s">
        <v>36</v>
      </c>
      <c r="G31" s="14" t="b">
        <f>'Predicción AMP'!$C31=F31</f>
        <v>1</v>
      </c>
      <c r="H31" s="1" t="s">
        <v>44</v>
      </c>
      <c r="I31" s="14" t="b">
        <f>'Predicción AMP'!$C31='Predicción AMP'!$H31</f>
        <v>0</v>
      </c>
      <c r="J31" s="1" t="s">
        <v>44</v>
      </c>
      <c r="K31" s="14" t="b">
        <f>'Predicción AMP'!$C31='Predicción AMP'!$J31</f>
        <v>0</v>
      </c>
      <c r="L31" s="1" t="s">
        <v>44</v>
      </c>
      <c r="M31" s="14" t="b">
        <f>'Predicción AMP'!$C31='Predicción AMP'!$L31</f>
        <v>0</v>
      </c>
    </row>
    <row r="32" ht="15.75" customHeight="1">
      <c r="B32" s="1" t="s">
        <v>318</v>
      </c>
      <c r="C32" s="1" t="s">
        <v>36</v>
      </c>
      <c r="D32" s="1" t="s">
        <v>36</v>
      </c>
      <c r="E32" s="14" t="b">
        <f>'Predicción AMP'!$C32='Predicción AMP'!$D32</f>
        <v>1</v>
      </c>
      <c r="F32" s="1" t="s">
        <v>44</v>
      </c>
      <c r="G32" s="14" t="b">
        <f>'Predicción AMP'!$C32=F32</f>
        <v>0</v>
      </c>
      <c r="H32" s="1" t="s">
        <v>36</v>
      </c>
      <c r="I32" s="14" t="b">
        <f>'Predicción AMP'!$C32='Predicción AMP'!$H32</f>
        <v>1</v>
      </c>
      <c r="J32" s="1" t="s">
        <v>36</v>
      </c>
      <c r="K32" s="14" t="b">
        <f>'Predicción AMP'!$C32='Predicción AMP'!$J32</f>
        <v>1</v>
      </c>
      <c r="L32" s="1" t="s">
        <v>36</v>
      </c>
      <c r="M32" s="14" t="b">
        <f>'Predicción AMP'!$C32='Predicción AMP'!$L32</f>
        <v>1</v>
      </c>
    </row>
    <row r="33" ht="15.75" customHeight="1">
      <c r="B33" s="1" t="s">
        <v>326</v>
      </c>
      <c r="C33" s="1" t="s">
        <v>36</v>
      </c>
      <c r="D33" s="1" t="s">
        <v>44</v>
      </c>
      <c r="E33" s="14" t="b">
        <f>'Predicción AMP'!$C33='Predicción AMP'!$D33</f>
        <v>0</v>
      </c>
      <c r="F33" s="1" t="s">
        <v>36</v>
      </c>
      <c r="G33" s="14" t="b">
        <f>'Predicción AMP'!$C33=F33</f>
        <v>1</v>
      </c>
      <c r="H33" s="1" t="s">
        <v>36</v>
      </c>
      <c r="I33" s="14" t="b">
        <f>'Predicción AMP'!$C33='Predicción AMP'!$H33</f>
        <v>1</v>
      </c>
      <c r="J33" s="1" t="s">
        <v>36</v>
      </c>
      <c r="K33" s="14" t="b">
        <f>'Predicción AMP'!$C33='Predicción AMP'!$J33</f>
        <v>1</v>
      </c>
      <c r="L33" s="1" t="s">
        <v>36</v>
      </c>
      <c r="M33" s="14" t="b">
        <f>'Predicción AMP'!$C33='Predicción AMP'!$L33</f>
        <v>1</v>
      </c>
    </row>
    <row r="34" ht="15.75" customHeight="1">
      <c r="B34" s="1" t="s">
        <v>332</v>
      </c>
      <c r="C34" s="1" t="s">
        <v>36</v>
      </c>
      <c r="D34" s="1" t="s">
        <v>44</v>
      </c>
      <c r="E34" s="14" t="b">
        <f>'Predicción AMP'!$C34='Predicción AMP'!$D34</f>
        <v>0</v>
      </c>
      <c r="F34" s="1" t="s">
        <v>36</v>
      </c>
      <c r="G34" s="14" t="b">
        <f>'Predicción AMP'!$C34=F34</f>
        <v>1</v>
      </c>
      <c r="H34" s="1" t="s">
        <v>36</v>
      </c>
      <c r="I34" s="14" t="b">
        <f>'Predicción AMP'!$C34='Predicción AMP'!$H34</f>
        <v>1</v>
      </c>
      <c r="J34" s="1" t="s">
        <v>36</v>
      </c>
      <c r="K34" s="14" t="b">
        <f>'Predicción AMP'!$C34='Predicción AMP'!$J34</f>
        <v>1</v>
      </c>
      <c r="L34" s="1" t="s">
        <v>36</v>
      </c>
      <c r="M34" s="14" t="b">
        <f>'Predicción AMP'!$C34='Predicción AMP'!$L34</f>
        <v>1</v>
      </c>
      <c r="P34" s="1" t="s">
        <v>2738</v>
      </c>
      <c r="Q34" s="1" t="s">
        <v>2739</v>
      </c>
      <c r="R34" s="1" t="s">
        <v>2740</v>
      </c>
    </row>
    <row r="35" ht="15.75" customHeight="1">
      <c r="B35" s="1" t="s">
        <v>339</v>
      </c>
      <c r="C35" s="1" t="s">
        <v>36</v>
      </c>
      <c r="D35" s="1" t="s">
        <v>44</v>
      </c>
      <c r="E35" s="14" t="b">
        <f>'Predicción AMP'!$C35='Predicción AMP'!$D35</f>
        <v>0</v>
      </c>
      <c r="F35" s="1" t="s">
        <v>36</v>
      </c>
      <c r="G35" s="14" t="b">
        <f>'Predicción AMP'!$C35=F35</f>
        <v>1</v>
      </c>
      <c r="H35" s="1" t="s">
        <v>36</v>
      </c>
      <c r="I35" s="14" t="b">
        <f>'Predicción AMP'!$C35='Predicción AMP'!$H35</f>
        <v>1</v>
      </c>
      <c r="J35" s="1" t="s">
        <v>36</v>
      </c>
      <c r="K35" s="14" t="b">
        <f>'Predicción AMP'!$C35='Predicción AMP'!$J35</f>
        <v>1</v>
      </c>
      <c r="L35" s="1" t="s">
        <v>36</v>
      </c>
      <c r="M35" s="14" t="b">
        <f>'Predicción AMP'!$C35='Predicción AMP'!$L35</f>
        <v>1</v>
      </c>
      <c r="P35" s="1" t="s">
        <v>20</v>
      </c>
      <c r="Q35" s="1">
        <v>114.0</v>
      </c>
      <c r="R35" s="34">
        <f t="shared" ref="R35:R39" si="1">(Q35/235)*100</f>
        <v>48.5106383</v>
      </c>
    </row>
    <row r="36" ht="15.75" customHeight="1">
      <c r="B36" s="1" t="s">
        <v>346</v>
      </c>
      <c r="C36" s="1" t="s">
        <v>36</v>
      </c>
      <c r="D36" s="1" t="s">
        <v>44</v>
      </c>
      <c r="E36" s="14" t="b">
        <f>'Predicción AMP'!$C36='Predicción AMP'!$D36</f>
        <v>0</v>
      </c>
      <c r="F36" s="1" t="s">
        <v>36</v>
      </c>
      <c r="G36" s="14" t="b">
        <f>'Predicción AMP'!$C36=F36</f>
        <v>1</v>
      </c>
      <c r="H36" s="1" t="s">
        <v>36</v>
      </c>
      <c r="I36" s="14" t="b">
        <f>'Predicción AMP'!$C36='Predicción AMP'!$H36</f>
        <v>1</v>
      </c>
      <c r="J36" s="1" t="s">
        <v>36</v>
      </c>
      <c r="K36" s="14" t="b">
        <f>'Predicción AMP'!$C36='Predicción AMP'!$J36</f>
        <v>1</v>
      </c>
      <c r="L36" s="1" t="s">
        <v>36</v>
      </c>
      <c r="M36" s="14" t="b">
        <f>'Predicción AMP'!$C36='Predicción AMP'!$L36</f>
        <v>1</v>
      </c>
      <c r="P36" s="1" t="s">
        <v>2732</v>
      </c>
      <c r="Q36" s="1">
        <v>73.0</v>
      </c>
      <c r="R36" s="34">
        <f t="shared" si="1"/>
        <v>31.06382979</v>
      </c>
    </row>
    <row r="37" ht="15.75" customHeight="1">
      <c r="B37" s="1" t="s">
        <v>353</v>
      </c>
      <c r="C37" s="1" t="s">
        <v>36</v>
      </c>
      <c r="D37" s="1" t="s">
        <v>36</v>
      </c>
      <c r="E37" s="14" t="b">
        <f>'Predicción AMP'!$C37='Predicción AMP'!$D37</f>
        <v>1</v>
      </c>
      <c r="F37" s="1" t="s">
        <v>36</v>
      </c>
      <c r="G37" s="14" t="b">
        <f>'Predicción AMP'!$C37=F37</f>
        <v>1</v>
      </c>
      <c r="H37" s="1" t="s">
        <v>36</v>
      </c>
      <c r="I37" s="14" t="b">
        <f>'Predicción AMP'!$C37='Predicción AMP'!$H37</f>
        <v>1</v>
      </c>
      <c r="J37" s="1" t="s">
        <v>36</v>
      </c>
      <c r="K37" s="14" t="b">
        <f>'Predicción AMP'!$C37='Predicción AMP'!$J37</f>
        <v>1</v>
      </c>
      <c r="L37" s="1" t="s">
        <v>36</v>
      </c>
      <c r="M37" s="14" t="b">
        <f>'Predicción AMP'!$C37='Predicción AMP'!$L37</f>
        <v>1</v>
      </c>
      <c r="P37" s="1" t="s">
        <v>2734</v>
      </c>
      <c r="Q37" s="1">
        <v>65.0</v>
      </c>
      <c r="R37" s="34">
        <f t="shared" si="1"/>
        <v>27.65957447</v>
      </c>
    </row>
    <row r="38" ht="15.75" customHeight="1">
      <c r="B38" s="1" t="s">
        <v>361</v>
      </c>
      <c r="C38" s="1" t="s">
        <v>36</v>
      </c>
      <c r="D38" s="1" t="s">
        <v>36</v>
      </c>
      <c r="E38" s="14" t="b">
        <f>'Predicción AMP'!$C38='Predicción AMP'!$D38</f>
        <v>1</v>
      </c>
      <c r="F38" s="1" t="s">
        <v>36</v>
      </c>
      <c r="G38" s="14" t="b">
        <f>'Predicción AMP'!$C38=F38</f>
        <v>1</v>
      </c>
      <c r="H38" s="1" t="s">
        <v>36</v>
      </c>
      <c r="I38" s="14" t="b">
        <f>'Predicción AMP'!$C38='Predicción AMP'!$H38</f>
        <v>1</v>
      </c>
      <c r="J38" s="1" t="s">
        <v>36</v>
      </c>
      <c r="K38" s="14" t="b">
        <f>'Predicción AMP'!$C38='Predicción AMP'!$J38</f>
        <v>1</v>
      </c>
      <c r="L38" s="1" t="s">
        <v>36</v>
      </c>
      <c r="M38" s="14" t="b">
        <f>'Predicción AMP'!$C38='Predicción AMP'!$L38</f>
        <v>1</v>
      </c>
      <c r="P38" s="1" t="s">
        <v>2741</v>
      </c>
      <c r="Q38" s="1">
        <v>69.0</v>
      </c>
      <c r="R38" s="34">
        <f t="shared" si="1"/>
        <v>29.36170213</v>
      </c>
    </row>
    <row r="39" ht="15.75" customHeight="1">
      <c r="B39" s="1" t="s">
        <v>369</v>
      </c>
      <c r="C39" s="1" t="s">
        <v>36</v>
      </c>
      <c r="D39" s="1" t="s">
        <v>36</v>
      </c>
      <c r="E39" s="14" t="b">
        <f>'Predicción AMP'!$C39='Predicción AMP'!$D39</f>
        <v>1</v>
      </c>
      <c r="F39" s="1" t="s">
        <v>36</v>
      </c>
      <c r="G39" s="14" t="b">
        <f>'Predicción AMP'!$C39=F39</f>
        <v>1</v>
      </c>
      <c r="H39" s="1" t="s">
        <v>36</v>
      </c>
      <c r="I39" s="14" t="b">
        <f>'Predicción AMP'!$C39='Predicción AMP'!$H39</f>
        <v>1</v>
      </c>
      <c r="J39" s="1" t="s">
        <v>36</v>
      </c>
      <c r="K39" s="14" t="b">
        <f>'Predicción AMP'!$C39='Predicción AMP'!$J39</f>
        <v>1</v>
      </c>
      <c r="L39" s="1" t="s">
        <v>36</v>
      </c>
      <c r="M39" s="14" t="b">
        <f>'Predicción AMP'!$C39='Predicción AMP'!$L39</f>
        <v>1</v>
      </c>
      <c r="P39" s="1" t="s">
        <v>28</v>
      </c>
      <c r="Q39" s="1">
        <v>61.0</v>
      </c>
      <c r="R39" s="34">
        <f t="shared" si="1"/>
        <v>25.95744681</v>
      </c>
    </row>
    <row r="40" ht="15.75" customHeight="1">
      <c r="B40" s="1" t="s">
        <v>376</v>
      </c>
      <c r="C40" s="1" t="s">
        <v>36</v>
      </c>
      <c r="D40" s="1" t="s">
        <v>36</v>
      </c>
      <c r="E40" s="14" t="b">
        <f>'Predicción AMP'!$C40='Predicción AMP'!$D40</f>
        <v>1</v>
      </c>
      <c r="F40" s="1" t="s">
        <v>36</v>
      </c>
      <c r="G40" s="14" t="b">
        <f>'Predicción AMP'!$C40=F40</f>
        <v>1</v>
      </c>
      <c r="H40" s="1" t="s">
        <v>36</v>
      </c>
      <c r="I40" s="14" t="b">
        <f>'Predicción AMP'!$C40='Predicción AMP'!$H40</f>
        <v>1</v>
      </c>
      <c r="J40" s="1" t="s">
        <v>36</v>
      </c>
      <c r="K40" s="14" t="b">
        <f>'Predicción AMP'!$C40='Predicción AMP'!$J40</f>
        <v>1</v>
      </c>
      <c r="L40" s="1" t="s">
        <v>36</v>
      </c>
      <c r="M40" s="14" t="b">
        <f>'Predicción AMP'!$C40='Predicción AMP'!$L40</f>
        <v>1</v>
      </c>
    </row>
    <row r="41" ht="15.75" customHeight="1">
      <c r="B41" s="1" t="s">
        <v>383</v>
      </c>
      <c r="C41" s="1" t="s">
        <v>36</v>
      </c>
      <c r="D41" s="1" t="s">
        <v>36</v>
      </c>
      <c r="E41" s="14" t="b">
        <f>'Predicción AMP'!$C41='Predicción AMP'!$D41</f>
        <v>1</v>
      </c>
      <c r="F41" s="1" t="s">
        <v>36</v>
      </c>
      <c r="G41" s="14" t="b">
        <f>'Predicción AMP'!$C41=F41</f>
        <v>1</v>
      </c>
      <c r="H41" s="1" t="s">
        <v>36</v>
      </c>
      <c r="I41" s="14" t="b">
        <f>'Predicción AMP'!$C41='Predicción AMP'!$H41</f>
        <v>1</v>
      </c>
      <c r="J41" s="1" t="s">
        <v>36</v>
      </c>
      <c r="K41" s="14" t="b">
        <f>'Predicción AMP'!$C41='Predicción AMP'!$J41</f>
        <v>1</v>
      </c>
      <c r="L41" s="1" t="s">
        <v>36</v>
      </c>
      <c r="M41" s="14" t="b">
        <f>'Predicción AMP'!$C41='Predicción AMP'!$L41</f>
        <v>1</v>
      </c>
    </row>
    <row r="42" ht="15.75" customHeight="1">
      <c r="B42" s="1" t="s">
        <v>400</v>
      </c>
      <c r="C42" s="1" t="s">
        <v>36</v>
      </c>
      <c r="D42" s="1" t="s">
        <v>44</v>
      </c>
      <c r="E42" s="14" t="b">
        <f>'Predicción AMP'!$C42='Predicción AMP'!$D42</f>
        <v>0</v>
      </c>
      <c r="F42" s="1" t="s">
        <v>44</v>
      </c>
      <c r="G42" s="14" t="b">
        <f>'Predicción AMP'!$C42=F42</f>
        <v>0</v>
      </c>
      <c r="H42" s="1" t="s">
        <v>36</v>
      </c>
      <c r="I42" s="14" t="b">
        <f>'Predicción AMP'!$C42='Predicción AMP'!$H42</f>
        <v>1</v>
      </c>
      <c r="J42" s="1" t="s">
        <v>36</v>
      </c>
      <c r="K42" s="14" t="b">
        <f>'Predicción AMP'!$C42='Predicción AMP'!$J42</f>
        <v>1</v>
      </c>
      <c r="L42" s="1" t="s">
        <v>36</v>
      </c>
      <c r="M42" s="14" t="b">
        <f>'Predicción AMP'!$C42='Predicción AMP'!$L42</f>
        <v>1</v>
      </c>
    </row>
    <row r="43" ht="15.75" customHeight="1">
      <c r="B43" s="1" t="s">
        <v>408</v>
      </c>
      <c r="C43" s="1" t="s">
        <v>36</v>
      </c>
      <c r="D43" s="1" t="s">
        <v>36</v>
      </c>
      <c r="E43" s="14" t="b">
        <f>'Predicción AMP'!$C43='Predicción AMP'!$D43</f>
        <v>1</v>
      </c>
      <c r="F43" s="1" t="s">
        <v>36</v>
      </c>
      <c r="G43" s="14" t="b">
        <f>'Predicción AMP'!$C43=F43</f>
        <v>1</v>
      </c>
      <c r="H43" s="1" t="s">
        <v>36</v>
      </c>
      <c r="I43" s="14" t="b">
        <f>'Predicción AMP'!$C43='Predicción AMP'!$H43</f>
        <v>1</v>
      </c>
      <c r="J43" s="1" t="s">
        <v>36</v>
      </c>
      <c r="K43" s="14" t="b">
        <f>'Predicción AMP'!$C43='Predicción AMP'!$J43</f>
        <v>1</v>
      </c>
      <c r="L43" s="1" t="s">
        <v>36</v>
      </c>
      <c r="M43" s="14" t="b">
        <f>'Predicción AMP'!$C43='Predicción AMP'!$L43</f>
        <v>1</v>
      </c>
    </row>
    <row r="44" ht="15.75" customHeight="1">
      <c r="B44" s="1" t="s">
        <v>416</v>
      </c>
      <c r="C44" s="1" t="s">
        <v>36</v>
      </c>
      <c r="D44" s="1" t="s">
        <v>36</v>
      </c>
      <c r="E44" s="14" t="b">
        <f>'Predicción AMP'!$C44='Predicción AMP'!$D44</f>
        <v>1</v>
      </c>
      <c r="F44" s="1" t="s">
        <v>36</v>
      </c>
      <c r="G44" s="14" t="b">
        <f>'Predicción AMP'!$C44=F44</f>
        <v>1</v>
      </c>
      <c r="H44" s="1" t="s">
        <v>36</v>
      </c>
      <c r="I44" s="14" t="b">
        <f>'Predicción AMP'!$C44='Predicción AMP'!$H44</f>
        <v>1</v>
      </c>
      <c r="J44" s="1" t="s">
        <v>36</v>
      </c>
      <c r="K44" s="14" t="b">
        <f>'Predicción AMP'!$C44='Predicción AMP'!$J44</f>
        <v>1</v>
      </c>
      <c r="L44" s="1" t="s">
        <v>36</v>
      </c>
      <c r="M44" s="14" t="b">
        <f>'Predicción AMP'!$C44='Predicción AMP'!$L44</f>
        <v>1</v>
      </c>
    </row>
    <row r="45" ht="15.75" customHeight="1">
      <c r="B45" s="1" t="s">
        <v>424</v>
      </c>
      <c r="C45" s="1" t="s">
        <v>36</v>
      </c>
      <c r="D45" s="1" t="s">
        <v>44</v>
      </c>
      <c r="E45" s="14" t="b">
        <f>'Predicción AMP'!$C45='Predicción AMP'!$D45</f>
        <v>0</v>
      </c>
      <c r="F45" s="1" t="s">
        <v>44</v>
      </c>
      <c r="G45" s="14" t="b">
        <f>'Predicción AMP'!$C45=F45</f>
        <v>0</v>
      </c>
      <c r="H45" s="1" t="s">
        <v>44</v>
      </c>
      <c r="I45" s="14" t="b">
        <f>'Predicción AMP'!$C45='Predicción AMP'!$H45</f>
        <v>0</v>
      </c>
      <c r="J45" s="1" t="s">
        <v>36</v>
      </c>
      <c r="K45" s="14" t="b">
        <f>'Predicción AMP'!$C45='Predicción AMP'!$J45</f>
        <v>1</v>
      </c>
      <c r="L45" s="1" t="s">
        <v>36</v>
      </c>
      <c r="M45" s="14" t="b">
        <f>'Predicción AMP'!$C45='Predicción AMP'!$L45</f>
        <v>1</v>
      </c>
    </row>
    <row r="46" ht="15.75" customHeight="1">
      <c r="B46" s="1" t="s">
        <v>433</v>
      </c>
      <c r="C46" s="1" t="s">
        <v>36</v>
      </c>
      <c r="D46" s="1" t="s">
        <v>44</v>
      </c>
      <c r="E46" s="14" t="b">
        <f>'Predicción AMP'!$C46='Predicción AMP'!$D46</f>
        <v>0</v>
      </c>
      <c r="F46" s="1" t="s">
        <v>36</v>
      </c>
      <c r="G46" s="14" t="b">
        <f>'Predicción AMP'!$C46=F46</f>
        <v>1</v>
      </c>
      <c r="H46" s="1" t="s">
        <v>36</v>
      </c>
      <c r="I46" s="14" t="b">
        <f>'Predicción AMP'!$C46='Predicción AMP'!$H46</f>
        <v>1</v>
      </c>
      <c r="J46" s="1" t="s">
        <v>36</v>
      </c>
      <c r="K46" s="14" t="b">
        <f>'Predicción AMP'!$C46='Predicción AMP'!$J46</f>
        <v>1</v>
      </c>
      <c r="L46" s="1" t="s">
        <v>36</v>
      </c>
      <c r="M46" s="14" t="b">
        <f>'Predicción AMP'!$C46='Predicción AMP'!$L46</f>
        <v>1</v>
      </c>
    </row>
    <row r="47" ht="15.75" customHeight="1">
      <c r="B47" s="1" t="s">
        <v>439</v>
      </c>
      <c r="C47" s="1" t="s">
        <v>36</v>
      </c>
      <c r="D47" s="1" t="s">
        <v>36</v>
      </c>
      <c r="E47" s="14" t="b">
        <f>'Predicción AMP'!$C47='Predicción AMP'!$D47</f>
        <v>1</v>
      </c>
      <c r="F47" s="1" t="s">
        <v>36</v>
      </c>
      <c r="G47" s="14" t="b">
        <f>'Predicción AMP'!$C47=F47</f>
        <v>1</v>
      </c>
      <c r="H47" s="1" t="s">
        <v>36</v>
      </c>
      <c r="I47" s="14" t="b">
        <f>'Predicción AMP'!$C47='Predicción AMP'!$H47</f>
        <v>1</v>
      </c>
      <c r="J47" s="1" t="s">
        <v>36</v>
      </c>
      <c r="K47" s="14" t="b">
        <f>'Predicción AMP'!$C47='Predicción AMP'!$J47</f>
        <v>1</v>
      </c>
      <c r="L47" s="1" t="s">
        <v>36</v>
      </c>
      <c r="M47" s="14" t="b">
        <f>'Predicción AMP'!$C47='Predicción AMP'!$L47</f>
        <v>1</v>
      </c>
    </row>
    <row r="48" ht="15.75" customHeight="1">
      <c r="B48" s="1" t="s">
        <v>446</v>
      </c>
      <c r="C48" s="1" t="s">
        <v>44</v>
      </c>
      <c r="D48" s="1" t="s">
        <v>44</v>
      </c>
      <c r="E48" s="14" t="b">
        <f>'Predicción AMP'!$C48='Predicción AMP'!$D48</f>
        <v>1</v>
      </c>
      <c r="F48" s="1" t="s">
        <v>44</v>
      </c>
      <c r="G48" s="14" t="b">
        <f>'Predicción AMP'!$C48=F48</f>
        <v>1</v>
      </c>
      <c r="H48" s="1" t="s">
        <v>36</v>
      </c>
      <c r="I48" s="14" t="b">
        <f>'Predicción AMP'!$C48='Predicción AMP'!$H48</f>
        <v>0</v>
      </c>
      <c r="J48" s="1" t="s">
        <v>36</v>
      </c>
      <c r="K48" s="14" t="b">
        <f>'Predicción AMP'!$C48='Predicción AMP'!$J48</f>
        <v>0</v>
      </c>
      <c r="L48" s="1" t="s">
        <v>36</v>
      </c>
      <c r="M48" s="14" t="b">
        <f>'Predicción AMP'!$C48='Predicción AMP'!$L48</f>
        <v>0</v>
      </c>
    </row>
    <row r="49" ht="15.75" customHeight="1">
      <c r="B49" s="1" t="s">
        <v>454</v>
      </c>
      <c r="C49" s="1" t="s">
        <v>36</v>
      </c>
      <c r="D49" s="1" t="s">
        <v>44</v>
      </c>
      <c r="E49" s="14" t="b">
        <f>'Predicción AMP'!$C49='Predicción AMP'!$D49</f>
        <v>0</v>
      </c>
      <c r="F49" s="1" t="s">
        <v>44</v>
      </c>
      <c r="G49" s="14" t="b">
        <f>'Predicción AMP'!$C49=F49</f>
        <v>0</v>
      </c>
      <c r="H49" s="1" t="s">
        <v>36</v>
      </c>
      <c r="I49" s="14" t="b">
        <f>'Predicción AMP'!$C49='Predicción AMP'!$H49</f>
        <v>1</v>
      </c>
      <c r="J49" s="1" t="s">
        <v>36</v>
      </c>
      <c r="K49" s="14" t="b">
        <f>'Predicción AMP'!$C49='Predicción AMP'!$J49</f>
        <v>1</v>
      </c>
      <c r="L49" s="1" t="s">
        <v>44</v>
      </c>
      <c r="M49" s="14" t="b">
        <f>'Predicción AMP'!$C49='Predicción AMP'!$L49</f>
        <v>0</v>
      </c>
    </row>
    <row r="50" ht="15.75" customHeight="1">
      <c r="B50" s="1" t="s">
        <v>460</v>
      </c>
      <c r="C50" s="1" t="s">
        <v>36</v>
      </c>
      <c r="D50" s="1" t="s">
        <v>44</v>
      </c>
      <c r="E50" s="14" t="b">
        <f>'Predicción AMP'!$C50='Predicción AMP'!$D50</f>
        <v>0</v>
      </c>
      <c r="F50" s="1" t="s">
        <v>36</v>
      </c>
      <c r="G50" s="14" t="b">
        <f>'Predicción AMP'!$C50=F50</f>
        <v>1</v>
      </c>
      <c r="H50" s="1" t="s">
        <v>44</v>
      </c>
      <c r="I50" s="14" t="b">
        <f>'Predicción AMP'!$C50='Predicción AMP'!$H50</f>
        <v>0</v>
      </c>
      <c r="J50" s="1" t="s">
        <v>36</v>
      </c>
      <c r="K50" s="14" t="b">
        <f>'Predicción AMP'!$C50='Predicción AMP'!$J50</f>
        <v>1</v>
      </c>
      <c r="L50" s="1" t="s">
        <v>44</v>
      </c>
      <c r="M50" s="14" t="b">
        <f>'Predicción AMP'!$C50='Predicción AMP'!$L50</f>
        <v>0</v>
      </c>
    </row>
    <row r="51" ht="15.75" customHeight="1">
      <c r="B51" s="1" t="s">
        <v>467</v>
      </c>
      <c r="C51" s="1" t="s">
        <v>36</v>
      </c>
      <c r="D51" s="1" t="s">
        <v>36</v>
      </c>
      <c r="E51" s="14" t="b">
        <f>'Predicción AMP'!$C51='Predicción AMP'!$D51</f>
        <v>1</v>
      </c>
      <c r="F51" s="1" t="s">
        <v>44</v>
      </c>
      <c r="G51" s="14" t="b">
        <f>'Predicción AMP'!$C51=F51</f>
        <v>0</v>
      </c>
      <c r="H51" s="1" t="s">
        <v>36</v>
      </c>
      <c r="I51" s="14" t="b">
        <f>'Predicción AMP'!$C51='Predicción AMP'!$H51</f>
        <v>1</v>
      </c>
      <c r="J51" s="1" t="s">
        <v>36</v>
      </c>
      <c r="K51" s="14" t="b">
        <f>'Predicción AMP'!$C51='Predicción AMP'!$J51</f>
        <v>1</v>
      </c>
      <c r="L51" s="1" t="s">
        <v>36</v>
      </c>
      <c r="M51" s="14" t="b">
        <f>'Predicción AMP'!$C51='Predicción AMP'!$L51</f>
        <v>1</v>
      </c>
    </row>
    <row r="52" ht="15.75" customHeight="1">
      <c r="B52" s="1" t="s">
        <v>473</v>
      </c>
      <c r="C52" s="1" t="s">
        <v>36</v>
      </c>
      <c r="D52" s="1" t="s">
        <v>36</v>
      </c>
      <c r="E52" s="14" t="b">
        <f>'Predicción AMP'!$C52='Predicción AMP'!$D52</f>
        <v>1</v>
      </c>
      <c r="F52" s="1" t="s">
        <v>44</v>
      </c>
      <c r="G52" s="14" t="b">
        <f>'Predicción AMP'!$C52=F52</f>
        <v>0</v>
      </c>
      <c r="H52" s="1" t="s">
        <v>36</v>
      </c>
      <c r="I52" s="14" t="b">
        <f>'Predicción AMP'!$C52='Predicción AMP'!$H52</f>
        <v>1</v>
      </c>
      <c r="J52" s="1" t="s">
        <v>36</v>
      </c>
      <c r="K52" s="14" t="b">
        <f>'Predicción AMP'!$C52='Predicción AMP'!$J52</f>
        <v>1</v>
      </c>
      <c r="L52" s="1" t="s">
        <v>36</v>
      </c>
      <c r="M52" s="14" t="b">
        <f>'Predicción AMP'!$C52='Predicción AMP'!$L52</f>
        <v>1</v>
      </c>
    </row>
    <row r="53" ht="15.75" customHeight="1">
      <c r="B53" s="1" t="s">
        <v>480</v>
      </c>
      <c r="C53" s="1" t="s">
        <v>36</v>
      </c>
      <c r="D53" s="1" t="s">
        <v>36</v>
      </c>
      <c r="E53" s="14" t="b">
        <f>'Predicción AMP'!$C53='Predicción AMP'!$D53</f>
        <v>1</v>
      </c>
      <c r="F53" s="1" t="s">
        <v>36</v>
      </c>
      <c r="G53" s="14" t="b">
        <f>'Predicción AMP'!$C53=F53</f>
        <v>1</v>
      </c>
      <c r="H53" s="1" t="s">
        <v>36</v>
      </c>
      <c r="I53" s="14" t="b">
        <f>'Predicción AMP'!$C53='Predicción AMP'!$H53</f>
        <v>1</v>
      </c>
      <c r="J53" s="1" t="s">
        <v>36</v>
      </c>
      <c r="K53" s="14" t="b">
        <f>'Predicción AMP'!$C53='Predicción AMP'!$J53</f>
        <v>1</v>
      </c>
      <c r="L53" s="1" t="s">
        <v>36</v>
      </c>
      <c r="M53" s="14" t="b">
        <f>'Predicción AMP'!$C53='Predicción AMP'!$L53</f>
        <v>1</v>
      </c>
    </row>
    <row r="54" ht="15.75" customHeight="1">
      <c r="B54" s="1" t="s">
        <v>488</v>
      </c>
      <c r="C54" s="1" t="s">
        <v>36</v>
      </c>
      <c r="D54" s="1" t="s">
        <v>44</v>
      </c>
      <c r="E54" s="14" t="b">
        <f>'Predicción AMP'!$C54='Predicción AMP'!$D54</f>
        <v>0</v>
      </c>
      <c r="F54" s="1" t="s">
        <v>36</v>
      </c>
      <c r="G54" s="14" t="b">
        <f>'Predicción AMP'!$C54=F54</f>
        <v>1</v>
      </c>
      <c r="H54" s="1" t="s">
        <v>36</v>
      </c>
      <c r="I54" s="14" t="b">
        <f>'Predicción AMP'!$C54='Predicción AMP'!$H54</f>
        <v>1</v>
      </c>
      <c r="J54" s="1" t="s">
        <v>44</v>
      </c>
      <c r="K54" s="14" t="b">
        <f>'Predicción AMP'!$C54='Predicción AMP'!$J54</f>
        <v>0</v>
      </c>
      <c r="L54" s="1" t="s">
        <v>36</v>
      </c>
      <c r="M54" s="14" t="b">
        <f>'Predicción AMP'!$C54='Predicción AMP'!$L54</f>
        <v>1</v>
      </c>
    </row>
    <row r="55" ht="15.75" customHeight="1">
      <c r="B55" s="1" t="s">
        <v>497</v>
      </c>
      <c r="C55" s="1" t="s">
        <v>36</v>
      </c>
      <c r="D55" s="1" t="s">
        <v>44</v>
      </c>
      <c r="E55" s="14" t="b">
        <f>'Predicción AMP'!$C55='Predicción AMP'!$D55</f>
        <v>0</v>
      </c>
      <c r="F55" s="1" t="s">
        <v>44</v>
      </c>
      <c r="G55" s="14" t="b">
        <f>'Predicción AMP'!$C55=F55</f>
        <v>0</v>
      </c>
      <c r="H55" s="1" t="s">
        <v>44</v>
      </c>
      <c r="I55" s="14" t="b">
        <f>'Predicción AMP'!$C55='Predicción AMP'!$H55</f>
        <v>0</v>
      </c>
      <c r="J55" s="1" t="s">
        <v>36</v>
      </c>
      <c r="K55" s="14" t="b">
        <f>'Predicción AMP'!$C55='Predicción AMP'!$J55</f>
        <v>1</v>
      </c>
      <c r="L55" s="1" t="s">
        <v>36</v>
      </c>
      <c r="M55" s="14" t="b">
        <f>'Predicción AMP'!$C55='Predicción AMP'!$L55</f>
        <v>1</v>
      </c>
    </row>
    <row r="56" ht="15.75" customHeight="1">
      <c r="B56" s="1" t="s">
        <v>505</v>
      </c>
      <c r="C56" s="1" t="s">
        <v>36</v>
      </c>
      <c r="D56" s="1" t="s">
        <v>36</v>
      </c>
      <c r="E56" s="14" t="b">
        <f>'Predicción AMP'!$C56='Predicción AMP'!$D56</f>
        <v>1</v>
      </c>
      <c r="F56" s="1" t="s">
        <v>36</v>
      </c>
      <c r="G56" s="14" t="b">
        <f>'Predicción AMP'!$C56=F56</f>
        <v>1</v>
      </c>
      <c r="H56" s="1" t="s">
        <v>36</v>
      </c>
      <c r="I56" s="14" t="b">
        <f>'Predicción AMP'!$C56='Predicción AMP'!$H56</f>
        <v>1</v>
      </c>
      <c r="J56" s="1" t="s">
        <v>36</v>
      </c>
      <c r="K56" s="14" t="b">
        <f>'Predicción AMP'!$C56='Predicción AMP'!$J56</f>
        <v>1</v>
      </c>
      <c r="L56" s="1" t="s">
        <v>36</v>
      </c>
      <c r="M56" s="14" t="b">
        <f>'Predicción AMP'!$C56='Predicción AMP'!$L56</f>
        <v>1</v>
      </c>
    </row>
    <row r="57" ht="15.75" customHeight="1">
      <c r="B57" s="1" t="s">
        <v>513</v>
      </c>
      <c r="C57" s="1" t="s">
        <v>36</v>
      </c>
      <c r="D57" s="1" t="s">
        <v>36</v>
      </c>
      <c r="E57" s="14" t="b">
        <f>'Predicción AMP'!$C57='Predicción AMP'!$D57</f>
        <v>1</v>
      </c>
      <c r="F57" s="1" t="s">
        <v>36</v>
      </c>
      <c r="G57" s="14" t="b">
        <f>'Predicción AMP'!$C57=F57</f>
        <v>1</v>
      </c>
      <c r="H57" s="1" t="s">
        <v>36</v>
      </c>
      <c r="I57" s="14" t="b">
        <f>'Predicción AMP'!$C57='Predicción AMP'!$H57</f>
        <v>1</v>
      </c>
      <c r="J57" s="1" t="s">
        <v>36</v>
      </c>
      <c r="K57" s="14" t="b">
        <f>'Predicción AMP'!$C57='Predicción AMP'!$J57</f>
        <v>1</v>
      </c>
      <c r="L57" s="1" t="s">
        <v>36</v>
      </c>
      <c r="M57" s="14" t="b">
        <f>'Predicción AMP'!$C57='Predicción AMP'!$L57</f>
        <v>1</v>
      </c>
    </row>
    <row r="58" ht="15.75" customHeight="1">
      <c r="B58" s="1" t="s">
        <v>521</v>
      </c>
      <c r="C58" s="1" t="s">
        <v>36</v>
      </c>
      <c r="D58" s="1" t="s">
        <v>44</v>
      </c>
      <c r="E58" s="14" t="b">
        <f>'Predicción AMP'!$C58='Predicción AMP'!$D58</f>
        <v>0</v>
      </c>
      <c r="F58" s="1" t="s">
        <v>36</v>
      </c>
      <c r="G58" s="14" t="b">
        <f>'Predicción AMP'!$C58=F58</f>
        <v>1</v>
      </c>
      <c r="H58" s="1" t="s">
        <v>36</v>
      </c>
      <c r="I58" s="14" t="b">
        <f>'Predicción AMP'!$C58='Predicción AMP'!$H58</f>
        <v>1</v>
      </c>
      <c r="J58" s="1" t="s">
        <v>36</v>
      </c>
      <c r="K58" s="14" t="b">
        <f>'Predicción AMP'!$C58='Predicción AMP'!$J58</f>
        <v>1</v>
      </c>
      <c r="L58" s="1" t="s">
        <v>36</v>
      </c>
      <c r="M58" s="14" t="b">
        <f>'Predicción AMP'!$C58='Predicción AMP'!$L58</f>
        <v>1</v>
      </c>
    </row>
    <row r="59" ht="15.75" customHeight="1">
      <c r="B59" s="1" t="s">
        <v>529</v>
      </c>
      <c r="C59" s="1" t="s">
        <v>36</v>
      </c>
      <c r="D59" s="1" t="s">
        <v>36</v>
      </c>
      <c r="E59" s="14" t="b">
        <f>'Predicción AMP'!$C59='Predicción AMP'!$D59</f>
        <v>1</v>
      </c>
      <c r="F59" s="1" t="s">
        <v>44</v>
      </c>
      <c r="G59" s="14" t="b">
        <f>'Predicción AMP'!$C59=F59</f>
        <v>0</v>
      </c>
      <c r="H59" s="1" t="s">
        <v>36</v>
      </c>
      <c r="I59" s="14" t="b">
        <f>'Predicción AMP'!$C59='Predicción AMP'!$H59</f>
        <v>1</v>
      </c>
      <c r="J59" s="1" t="s">
        <v>36</v>
      </c>
      <c r="K59" s="14" t="b">
        <f>'Predicción AMP'!$C59='Predicción AMP'!$J59</f>
        <v>1</v>
      </c>
      <c r="L59" s="1" t="s">
        <v>36</v>
      </c>
      <c r="M59" s="14" t="b">
        <f>'Predicción AMP'!$C59='Predicción AMP'!$L59</f>
        <v>1</v>
      </c>
    </row>
    <row r="60" ht="15.75" customHeight="1">
      <c r="B60" s="1" t="s">
        <v>537</v>
      </c>
      <c r="C60" s="1" t="s">
        <v>36</v>
      </c>
      <c r="D60" s="1" t="s">
        <v>36</v>
      </c>
      <c r="E60" s="14" t="b">
        <f>'Predicción AMP'!$C60='Predicción AMP'!$D60</f>
        <v>1</v>
      </c>
      <c r="F60" s="1" t="s">
        <v>36</v>
      </c>
      <c r="G60" s="14" t="b">
        <f>'Predicción AMP'!$C60=F60</f>
        <v>1</v>
      </c>
      <c r="H60" s="1" t="s">
        <v>36</v>
      </c>
      <c r="I60" s="14" t="b">
        <f>'Predicción AMP'!$C60='Predicción AMP'!$H60</f>
        <v>1</v>
      </c>
      <c r="J60" s="1" t="s">
        <v>36</v>
      </c>
      <c r="K60" s="14" t="b">
        <f>'Predicción AMP'!$C60='Predicción AMP'!$J60</f>
        <v>1</v>
      </c>
      <c r="L60" s="1" t="s">
        <v>36</v>
      </c>
      <c r="M60" s="14" t="b">
        <f>'Predicción AMP'!$C60='Predicción AMP'!$L60</f>
        <v>1</v>
      </c>
    </row>
    <row r="61" ht="15.75" customHeight="1">
      <c r="B61" s="1" t="s">
        <v>545</v>
      </c>
      <c r="C61" s="1" t="s">
        <v>36</v>
      </c>
      <c r="D61" s="1" t="s">
        <v>36</v>
      </c>
      <c r="E61" s="14" t="b">
        <f>'Predicción AMP'!$C61='Predicción AMP'!$D61</f>
        <v>1</v>
      </c>
      <c r="F61" s="1" t="s">
        <v>36</v>
      </c>
      <c r="G61" s="14" t="b">
        <f>'Predicción AMP'!$C61=F61</f>
        <v>1</v>
      </c>
      <c r="H61" s="1" t="s">
        <v>36</v>
      </c>
      <c r="I61" s="14" t="b">
        <f>'Predicción AMP'!$C61='Predicción AMP'!$H61</f>
        <v>1</v>
      </c>
      <c r="J61" s="1" t="s">
        <v>36</v>
      </c>
      <c r="K61" s="14" t="b">
        <f>'Predicción AMP'!$C61='Predicción AMP'!$J61</f>
        <v>1</v>
      </c>
      <c r="L61" s="1" t="s">
        <v>36</v>
      </c>
      <c r="M61" s="14" t="b">
        <f>'Predicción AMP'!$C61='Predicción AMP'!$L61</f>
        <v>1</v>
      </c>
    </row>
    <row r="62" ht="15.75" customHeight="1">
      <c r="B62" s="1" t="s">
        <v>554</v>
      </c>
      <c r="C62" s="1" t="s">
        <v>36</v>
      </c>
      <c r="D62" s="1" t="s">
        <v>36</v>
      </c>
      <c r="E62" s="14" t="b">
        <f>'Predicción AMP'!$C62='Predicción AMP'!$D62</f>
        <v>1</v>
      </c>
      <c r="F62" s="1" t="s">
        <v>36</v>
      </c>
      <c r="G62" s="14" t="b">
        <f>'Predicción AMP'!$C62=F62</f>
        <v>1</v>
      </c>
      <c r="H62" s="1" t="s">
        <v>36</v>
      </c>
      <c r="I62" s="14" t="b">
        <f>'Predicción AMP'!$C62='Predicción AMP'!$H62</f>
        <v>1</v>
      </c>
      <c r="J62" s="1" t="s">
        <v>36</v>
      </c>
      <c r="K62" s="14" t="b">
        <f>'Predicción AMP'!$C62='Predicción AMP'!$J62</f>
        <v>1</v>
      </c>
      <c r="L62" s="1" t="s">
        <v>36</v>
      </c>
      <c r="M62" s="14" t="b">
        <f>'Predicción AMP'!$C62='Predicción AMP'!$L62</f>
        <v>1</v>
      </c>
    </row>
    <row r="63" ht="15.75" customHeight="1">
      <c r="B63" s="1" t="s">
        <v>562</v>
      </c>
      <c r="C63" s="1" t="s">
        <v>36</v>
      </c>
      <c r="D63" s="1" t="s">
        <v>36</v>
      </c>
      <c r="E63" s="14" t="b">
        <f>'Predicción AMP'!$C63='Predicción AMP'!$D63</f>
        <v>1</v>
      </c>
      <c r="F63" s="1" t="s">
        <v>44</v>
      </c>
      <c r="G63" s="14" t="b">
        <f>'Predicción AMP'!$C63=F63</f>
        <v>0</v>
      </c>
      <c r="H63" s="1" t="s">
        <v>36</v>
      </c>
      <c r="I63" s="14" t="b">
        <f>'Predicción AMP'!$C63='Predicción AMP'!$H63</f>
        <v>1</v>
      </c>
      <c r="J63" s="1" t="s">
        <v>36</v>
      </c>
      <c r="K63" s="14" t="b">
        <f>'Predicción AMP'!$C63='Predicción AMP'!$J63</f>
        <v>1</v>
      </c>
      <c r="L63" s="1" t="s">
        <v>36</v>
      </c>
      <c r="M63" s="14" t="b">
        <f>'Predicción AMP'!$C63='Predicción AMP'!$L63</f>
        <v>1</v>
      </c>
    </row>
    <row r="64" ht="15.75" customHeight="1">
      <c r="B64" s="1" t="s">
        <v>569</v>
      </c>
      <c r="C64" s="1" t="s">
        <v>36</v>
      </c>
      <c r="D64" s="1" t="s">
        <v>36</v>
      </c>
      <c r="E64" s="14" t="b">
        <f>'Predicción AMP'!$C64='Predicción AMP'!$D64</f>
        <v>1</v>
      </c>
      <c r="F64" s="1" t="s">
        <v>36</v>
      </c>
      <c r="G64" s="14" t="b">
        <f>'Predicción AMP'!$C64=F64</f>
        <v>1</v>
      </c>
      <c r="H64" s="1" t="s">
        <v>36</v>
      </c>
      <c r="I64" s="14" t="b">
        <f>'Predicción AMP'!$C64='Predicción AMP'!$H64</f>
        <v>1</v>
      </c>
      <c r="J64" s="1" t="s">
        <v>36</v>
      </c>
      <c r="K64" s="14" t="b">
        <f>'Predicción AMP'!$C64='Predicción AMP'!$J64</f>
        <v>1</v>
      </c>
      <c r="L64" s="1" t="s">
        <v>36</v>
      </c>
      <c r="M64" s="14" t="b">
        <f>'Predicción AMP'!$C64='Predicción AMP'!$L64</f>
        <v>1</v>
      </c>
    </row>
    <row r="65" ht="15.75" customHeight="1">
      <c r="B65" s="1" t="s">
        <v>575</v>
      </c>
      <c r="C65" s="1" t="s">
        <v>36</v>
      </c>
      <c r="D65" s="1" t="s">
        <v>44</v>
      </c>
      <c r="E65" s="14" t="b">
        <f>'Predicción AMP'!$C65='Predicción AMP'!$D65</f>
        <v>0</v>
      </c>
      <c r="F65" s="1" t="s">
        <v>36</v>
      </c>
      <c r="G65" s="14" t="b">
        <f>'Predicción AMP'!$C65=F65</f>
        <v>1</v>
      </c>
      <c r="H65" s="1" t="s">
        <v>36</v>
      </c>
      <c r="I65" s="14" t="b">
        <f>'Predicción AMP'!$C65='Predicción AMP'!$H65</f>
        <v>1</v>
      </c>
      <c r="J65" s="1" t="s">
        <v>44</v>
      </c>
      <c r="K65" s="14" t="b">
        <f>'Predicción AMP'!$C65='Predicción AMP'!$J65</f>
        <v>0</v>
      </c>
      <c r="L65" s="1" t="s">
        <v>36</v>
      </c>
      <c r="M65" s="14" t="b">
        <f>'Predicción AMP'!$C65='Predicción AMP'!$L65</f>
        <v>1</v>
      </c>
    </row>
    <row r="66" ht="15.75" customHeight="1">
      <c r="B66" s="1" t="s">
        <v>580</v>
      </c>
      <c r="C66" s="1" t="s">
        <v>36</v>
      </c>
      <c r="D66" s="1" t="s">
        <v>44</v>
      </c>
      <c r="E66" s="14" t="b">
        <f>'Predicción AMP'!$C66='Predicción AMP'!$D66</f>
        <v>0</v>
      </c>
      <c r="F66" s="1" t="s">
        <v>44</v>
      </c>
      <c r="G66" s="14" t="b">
        <f>'Predicción AMP'!$C66=F66</f>
        <v>0</v>
      </c>
      <c r="H66" s="1" t="s">
        <v>36</v>
      </c>
      <c r="I66" s="14" t="b">
        <f>'Predicción AMP'!$C66='Predicción AMP'!$H66</f>
        <v>1</v>
      </c>
      <c r="J66" s="1" t="s">
        <v>36</v>
      </c>
      <c r="K66" s="14" t="b">
        <f>'Predicción AMP'!$C66='Predicción AMP'!$J66</f>
        <v>1</v>
      </c>
      <c r="L66" s="1" t="s">
        <v>36</v>
      </c>
      <c r="M66" s="14" t="b">
        <f>'Predicción AMP'!$C66='Predicción AMP'!$L66</f>
        <v>1</v>
      </c>
    </row>
    <row r="67" ht="15.75" customHeight="1">
      <c r="B67" s="1" t="s">
        <v>585</v>
      </c>
      <c r="C67" s="1" t="s">
        <v>36</v>
      </c>
      <c r="D67" s="1" t="s">
        <v>44</v>
      </c>
      <c r="E67" s="14" t="b">
        <f>'Predicción AMP'!$C67='Predicción AMP'!$D67</f>
        <v>0</v>
      </c>
      <c r="F67" s="1" t="s">
        <v>36</v>
      </c>
      <c r="G67" s="14" t="b">
        <f>'Predicción AMP'!$C67=F67</f>
        <v>1</v>
      </c>
      <c r="H67" s="1" t="s">
        <v>36</v>
      </c>
      <c r="I67" s="14" t="b">
        <f>'Predicción AMP'!$C67='Predicción AMP'!$H67</f>
        <v>1</v>
      </c>
      <c r="J67" s="1" t="s">
        <v>36</v>
      </c>
      <c r="K67" s="14" t="b">
        <f>'Predicción AMP'!$C67='Predicción AMP'!$J67</f>
        <v>1</v>
      </c>
      <c r="L67" s="1" t="s">
        <v>36</v>
      </c>
      <c r="M67" s="14" t="b">
        <f>'Predicción AMP'!$C67='Predicción AMP'!$L67</f>
        <v>1</v>
      </c>
    </row>
    <row r="68" ht="15.75" customHeight="1">
      <c r="B68" s="1" t="s">
        <v>591</v>
      </c>
      <c r="C68" s="1" t="s">
        <v>36</v>
      </c>
      <c r="D68" s="1" t="s">
        <v>36</v>
      </c>
      <c r="E68" s="14" t="b">
        <f>'Predicción AMP'!$C68='Predicción AMP'!$D68</f>
        <v>1</v>
      </c>
      <c r="F68" s="1" t="s">
        <v>36</v>
      </c>
      <c r="G68" s="14" t="b">
        <f>'Predicción AMP'!$C68=F68</f>
        <v>1</v>
      </c>
      <c r="H68" s="1" t="s">
        <v>36</v>
      </c>
      <c r="I68" s="14" t="b">
        <f>'Predicción AMP'!$C68='Predicción AMP'!$H68</f>
        <v>1</v>
      </c>
      <c r="J68" s="1" t="s">
        <v>36</v>
      </c>
      <c r="K68" s="14" t="b">
        <f>'Predicción AMP'!$C68='Predicción AMP'!$J68</f>
        <v>1</v>
      </c>
      <c r="L68" s="1" t="s">
        <v>36</v>
      </c>
      <c r="M68" s="14" t="b">
        <f>'Predicción AMP'!$C68='Predicción AMP'!$L68</f>
        <v>1</v>
      </c>
    </row>
    <row r="69" ht="15.75" customHeight="1">
      <c r="B69" s="1" t="s">
        <v>599</v>
      </c>
      <c r="C69" s="1" t="s">
        <v>36</v>
      </c>
      <c r="D69" s="1" t="s">
        <v>36</v>
      </c>
      <c r="E69" s="14" t="b">
        <f>'Predicción AMP'!$C69='Predicción AMP'!$D69</f>
        <v>1</v>
      </c>
      <c r="F69" s="1" t="s">
        <v>36</v>
      </c>
      <c r="G69" s="14" t="b">
        <f>'Predicción AMP'!$C69=F69</f>
        <v>1</v>
      </c>
      <c r="H69" s="1" t="s">
        <v>36</v>
      </c>
      <c r="I69" s="14" t="b">
        <f>'Predicción AMP'!$C69='Predicción AMP'!$H69</f>
        <v>1</v>
      </c>
      <c r="J69" s="1" t="s">
        <v>36</v>
      </c>
      <c r="K69" s="14" t="b">
        <f>'Predicción AMP'!$C69='Predicción AMP'!$J69</f>
        <v>1</v>
      </c>
      <c r="L69" s="1" t="s">
        <v>36</v>
      </c>
      <c r="M69" s="14" t="b">
        <f>'Predicción AMP'!$C69='Predicción AMP'!$L69</f>
        <v>1</v>
      </c>
    </row>
    <row r="70" ht="15.75" customHeight="1">
      <c r="B70" s="1" t="s">
        <v>607</v>
      </c>
      <c r="C70" s="1" t="s">
        <v>36</v>
      </c>
      <c r="D70" s="1" t="s">
        <v>36</v>
      </c>
      <c r="E70" s="14" t="b">
        <f>'Predicción AMP'!$C70='Predicción AMP'!$D70</f>
        <v>1</v>
      </c>
      <c r="F70" s="1" t="s">
        <v>36</v>
      </c>
      <c r="G70" s="14" t="b">
        <f>'Predicción AMP'!$C70=F70</f>
        <v>1</v>
      </c>
      <c r="H70" s="1" t="s">
        <v>36</v>
      </c>
      <c r="I70" s="14" t="b">
        <f>'Predicción AMP'!$C70='Predicción AMP'!$H70</f>
        <v>1</v>
      </c>
      <c r="J70" s="1" t="s">
        <v>36</v>
      </c>
      <c r="K70" s="14" t="b">
        <f>'Predicción AMP'!$C70='Predicción AMP'!$J70</f>
        <v>1</v>
      </c>
      <c r="L70" s="1" t="s">
        <v>36</v>
      </c>
      <c r="M70" s="14" t="b">
        <f>'Predicción AMP'!$C70='Predicción AMP'!$L70</f>
        <v>1</v>
      </c>
    </row>
    <row r="71" ht="15.75" customHeight="1">
      <c r="B71" s="1" t="s">
        <v>614</v>
      </c>
      <c r="C71" s="1" t="s">
        <v>36</v>
      </c>
      <c r="D71" s="1" t="s">
        <v>36</v>
      </c>
      <c r="E71" s="14" t="b">
        <f>'Predicción AMP'!$C71='Predicción AMP'!$D71</f>
        <v>1</v>
      </c>
      <c r="F71" s="1" t="s">
        <v>36</v>
      </c>
      <c r="G71" s="14" t="b">
        <f>'Predicción AMP'!$C71=F71</f>
        <v>1</v>
      </c>
      <c r="H71" s="1" t="s">
        <v>36</v>
      </c>
      <c r="I71" s="14" t="b">
        <f>'Predicción AMP'!$C71='Predicción AMP'!$H71</f>
        <v>1</v>
      </c>
      <c r="J71" s="1" t="s">
        <v>36</v>
      </c>
      <c r="K71" s="14" t="b">
        <f>'Predicción AMP'!$C71='Predicción AMP'!$J71</f>
        <v>1</v>
      </c>
      <c r="L71" s="1" t="s">
        <v>36</v>
      </c>
      <c r="M71" s="14" t="b">
        <f>'Predicción AMP'!$C71='Predicción AMP'!$L71</f>
        <v>1</v>
      </c>
    </row>
    <row r="72" ht="15.75" customHeight="1">
      <c r="B72" s="1" t="s">
        <v>621</v>
      </c>
      <c r="C72" s="1" t="s">
        <v>36</v>
      </c>
      <c r="D72" s="1" t="s">
        <v>36</v>
      </c>
      <c r="E72" s="14" t="b">
        <f>'Predicción AMP'!$C72='Predicción AMP'!$D72</f>
        <v>1</v>
      </c>
      <c r="F72" s="1" t="s">
        <v>44</v>
      </c>
      <c r="G72" s="14" t="b">
        <f>'Predicción AMP'!$C72=F72</f>
        <v>0</v>
      </c>
      <c r="H72" s="1" t="s">
        <v>36</v>
      </c>
      <c r="I72" s="14" t="b">
        <f>'Predicción AMP'!$C72='Predicción AMP'!$H72</f>
        <v>1</v>
      </c>
      <c r="J72" s="1" t="s">
        <v>36</v>
      </c>
      <c r="K72" s="14" t="b">
        <f>'Predicción AMP'!$C72='Predicción AMP'!$J72</f>
        <v>1</v>
      </c>
      <c r="L72" s="1" t="s">
        <v>36</v>
      </c>
      <c r="M72" s="14" t="b">
        <f>'Predicción AMP'!$C72='Predicción AMP'!$L72</f>
        <v>1</v>
      </c>
    </row>
    <row r="73" ht="15.75" customHeight="1">
      <c r="B73" s="1" t="s">
        <v>629</v>
      </c>
      <c r="C73" s="1" t="s">
        <v>36</v>
      </c>
      <c r="D73" s="1" t="s">
        <v>36</v>
      </c>
      <c r="E73" s="14" t="b">
        <f>'Predicción AMP'!$C73='Predicción AMP'!$D73</f>
        <v>1</v>
      </c>
      <c r="F73" s="1" t="s">
        <v>36</v>
      </c>
      <c r="G73" s="14" t="b">
        <f>'Predicción AMP'!$C73=F73</f>
        <v>1</v>
      </c>
      <c r="H73" s="1" t="s">
        <v>36</v>
      </c>
      <c r="I73" s="14" t="b">
        <f>'Predicción AMP'!$C73='Predicción AMP'!$H73</f>
        <v>1</v>
      </c>
      <c r="J73" s="1" t="s">
        <v>36</v>
      </c>
      <c r="K73" s="14" t="b">
        <f>'Predicción AMP'!$C73='Predicción AMP'!$J73</f>
        <v>1</v>
      </c>
      <c r="L73" s="1" t="s">
        <v>36</v>
      </c>
      <c r="M73" s="14" t="b">
        <f>'Predicción AMP'!$C73='Predicción AMP'!$L73</f>
        <v>1</v>
      </c>
    </row>
    <row r="74" ht="15.75" customHeight="1">
      <c r="B74" s="1" t="s">
        <v>637</v>
      </c>
      <c r="C74" s="1" t="s">
        <v>36</v>
      </c>
      <c r="D74" s="1" t="s">
        <v>36</v>
      </c>
      <c r="E74" s="14" t="b">
        <f>'Predicción AMP'!$C74='Predicción AMP'!$D74</f>
        <v>1</v>
      </c>
      <c r="F74" s="1" t="s">
        <v>36</v>
      </c>
      <c r="G74" s="14" t="b">
        <f>'Predicción AMP'!$C74=F74</f>
        <v>1</v>
      </c>
      <c r="H74" s="1" t="s">
        <v>36</v>
      </c>
      <c r="I74" s="14" t="b">
        <f>'Predicción AMP'!$C74='Predicción AMP'!$H74</f>
        <v>1</v>
      </c>
      <c r="J74" s="1" t="s">
        <v>36</v>
      </c>
      <c r="K74" s="14" t="b">
        <f>'Predicción AMP'!$C74='Predicción AMP'!$J74</f>
        <v>1</v>
      </c>
      <c r="L74" s="1" t="s">
        <v>36</v>
      </c>
      <c r="M74" s="14" t="b">
        <f>'Predicción AMP'!$C74='Predicción AMP'!$L74</f>
        <v>1</v>
      </c>
    </row>
    <row r="75" ht="15.75" customHeight="1">
      <c r="B75" s="1" t="s">
        <v>645</v>
      </c>
      <c r="C75" s="1" t="s">
        <v>36</v>
      </c>
      <c r="D75" s="1" t="s">
        <v>36</v>
      </c>
      <c r="E75" s="14" t="b">
        <f>'Predicción AMP'!$C75='Predicción AMP'!$D75</f>
        <v>1</v>
      </c>
      <c r="F75" s="1" t="s">
        <v>36</v>
      </c>
      <c r="G75" s="14" t="b">
        <f>'Predicción AMP'!$C75=F75</f>
        <v>1</v>
      </c>
      <c r="H75" s="1" t="s">
        <v>36</v>
      </c>
      <c r="I75" s="14" t="b">
        <f>'Predicción AMP'!$C75='Predicción AMP'!$H75</f>
        <v>1</v>
      </c>
      <c r="J75" s="1" t="s">
        <v>36</v>
      </c>
      <c r="K75" s="14" t="b">
        <f>'Predicción AMP'!$C75='Predicción AMP'!$J75</f>
        <v>1</v>
      </c>
      <c r="L75" s="1" t="s">
        <v>36</v>
      </c>
      <c r="M75" s="14" t="b">
        <f>'Predicción AMP'!$C75='Predicción AMP'!$L75</f>
        <v>1</v>
      </c>
    </row>
    <row r="76" ht="15.75" customHeight="1">
      <c r="B76" s="1" t="s">
        <v>652</v>
      </c>
      <c r="C76" s="1" t="s">
        <v>36</v>
      </c>
      <c r="D76" s="1" t="s">
        <v>36</v>
      </c>
      <c r="E76" s="14" t="b">
        <f>'Predicción AMP'!$C76='Predicción AMP'!$D76</f>
        <v>1</v>
      </c>
      <c r="F76" s="1" t="s">
        <v>36</v>
      </c>
      <c r="G76" s="14" t="b">
        <f>'Predicción AMP'!$C76=F76</f>
        <v>1</v>
      </c>
      <c r="H76" s="1" t="s">
        <v>36</v>
      </c>
      <c r="I76" s="14" t="b">
        <f>'Predicción AMP'!$C76='Predicción AMP'!$H76</f>
        <v>1</v>
      </c>
      <c r="J76" s="1" t="s">
        <v>36</v>
      </c>
      <c r="K76" s="14" t="b">
        <f>'Predicción AMP'!$C76='Predicción AMP'!$J76</f>
        <v>1</v>
      </c>
      <c r="L76" s="1" t="s">
        <v>36</v>
      </c>
      <c r="M76" s="14" t="b">
        <f>'Predicción AMP'!$C76='Predicción AMP'!$L76</f>
        <v>1</v>
      </c>
    </row>
    <row r="77" ht="15.75" customHeight="1">
      <c r="B77" s="1" t="s">
        <v>660</v>
      </c>
      <c r="C77" s="1" t="s">
        <v>36</v>
      </c>
      <c r="D77" s="1" t="s">
        <v>36</v>
      </c>
      <c r="E77" s="14" t="b">
        <f>'Predicción AMP'!$C77='Predicción AMP'!$D77</f>
        <v>1</v>
      </c>
      <c r="F77" s="1" t="s">
        <v>36</v>
      </c>
      <c r="G77" s="14" t="b">
        <f>'Predicción AMP'!$C77=F77</f>
        <v>1</v>
      </c>
      <c r="H77" s="1" t="s">
        <v>36</v>
      </c>
      <c r="I77" s="14" t="b">
        <f>'Predicción AMP'!$C77='Predicción AMP'!$H77</f>
        <v>1</v>
      </c>
      <c r="J77" s="1" t="s">
        <v>36</v>
      </c>
      <c r="K77" s="14" t="b">
        <f>'Predicción AMP'!$C77='Predicción AMP'!$J77</f>
        <v>1</v>
      </c>
      <c r="L77" s="1" t="s">
        <v>36</v>
      </c>
      <c r="M77" s="14" t="b">
        <f>'Predicción AMP'!$C77='Predicción AMP'!$L77</f>
        <v>1</v>
      </c>
    </row>
    <row r="78" ht="15.75" customHeight="1">
      <c r="B78" s="1" t="s">
        <v>668</v>
      </c>
      <c r="C78" s="1" t="s">
        <v>36</v>
      </c>
      <c r="D78" s="1" t="s">
        <v>36</v>
      </c>
      <c r="E78" s="14" t="b">
        <f>'Predicción AMP'!$C78='Predicción AMP'!$D78</f>
        <v>1</v>
      </c>
      <c r="F78" s="1" t="s">
        <v>36</v>
      </c>
      <c r="G78" s="14" t="b">
        <f>'Predicción AMP'!$C78=F78</f>
        <v>1</v>
      </c>
      <c r="H78" s="1" t="s">
        <v>36</v>
      </c>
      <c r="I78" s="14" t="b">
        <f>'Predicción AMP'!$C78='Predicción AMP'!$H78</f>
        <v>1</v>
      </c>
      <c r="J78" s="1" t="s">
        <v>36</v>
      </c>
      <c r="K78" s="14" t="b">
        <f>'Predicción AMP'!$C78='Predicción AMP'!$J78</f>
        <v>1</v>
      </c>
      <c r="L78" s="1" t="s">
        <v>36</v>
      </c>
      <c r="M78" s="14" t="b">
        <f>'Predicción AMP'!$C78='Predicción AMP'!$L78</f>
        <v>1</v>
      </c>
    </row>
    <row r="79" ht="15.75" customHeight="1">
      <c r="B79" s="1" t="s">
        <v>684</v>
      </c>
      <c r="C79" s="1" t="s">
        <v>36</v>
      </c>
      <c r="D79" s="1" t="s">
        <v>36</v>
      </c>
      <c r="E79" s="14" t="b">
        <f>'Predicción AMP'!$C79='Predicción AMP'!$D79</f>
        <v>1</v>
      </c>
      <c r="F79" s="1" t="s">
        <v>36</v>
      </c>
      <c r="G79" s="14" t="b">
        <f>'Predicción AMP'!$C79=F79</f>
        <v>1</v>
      </c>
      <c r="H79" s="1" t="s">
        <v>36</v>
      </c>
      <c r="I79" s="14" t="b">
        <f>'Predicción AMP'!$C79='Predicción AMP'!$H79</f>
        <v>1</v>
      </c>
      <c r="J79" s="1" t="s">
        <v>36</v>
      </c>
      <c r="K79" s="14" t="b">
        <f>'Predicción AMP'!$C79='Predicción AMP'!$J79</f>
        <v>1</v>
      </c>
      <c r="L79" s="1" t="s">
        <v>36</v>
      </c>
      <c r="M79" s="14" t="b">
        <f>'Predicción AMP'!$C79='Predicción AMP'!$L79</f>
        <v>1</v>
      </c>
    </row>
    <row r="80" ht="15.75" customHeight="1">
      <c r="B80" s="1" t="s">
        <v>691</v>
      </c>
      <c r="C80" s="1" t="s">
        <v>36</v>
      </c>
      <c r="D80" s="1" t="s">
        <v>36</v>
      </c>
      <c r="E80" s="14" t="b">
        <f>'Predicción AMP'!$C80='Predicción AMP'!$D80</f>
        <v>1</v>
      </c>
      <c r="F80" s="1" t="s">
        <v>36</v>
      </c>
      <c r="G80" s="14" t="b">
        <f>'Predicción AMP'!$C80=F80</f>
        <v>1</v>
      </c>
      <c r="H80" s="1" t="s">
        <v>36</v>
      </c>
      <c r="I80" s="14" t="b">
        <f>'Predicción AMP'!$C80='Predicción AMP'!$H80</f>
        <v>1</v>
      </c>
      <c r="J80" s="1" t="s">
        <v>36</v>
      </c>
      <c r="K80" s="14" t="b">
        <f>'Predicción AMP'!$C80='Predicción AMP'!$J80</f>
        <v>1</v>
      </c>
      <c r="L80" s="1" t="s">
        <v>36</v>
      </c>
      <c r="M80" s="14" t="b">
        <f>'Predicción AMP'!$C80='Predicción AMP'!$L80</f>
        <v>1</v>
      </c>
    </row>
    <row r="81" ht="15.75" customHeight="1">
      <c r="B81" s="1" t="s">
        <v>705</v>
      </c>
      <c r="C81" s="1" t="s">
        <v>36</v>
      </c>
      <c r="D81" s="1" t="s">
        <v>44</v>
      </c>
      <c r="E81" s="14" t="b">
        <f>'Predicción AMP'!$C81='Predicción AMP'!$D81</f>
        <v>0</v>
      </c>
      <c r="F81" s="1" t="s">
        <v>36</v>
      </c>
      <c r="G81" s="14" t="b">
        <f>'Predicción AMP'!$C81=F81</f>
        <v>1</v>
      </c>
      <c r="H81" s="1" t="s">
        <v>36</v>
      </c>
      <c r="I81" s="14" t="b">
        <f>'Predicción AMP'!$C81='Predicción AMP'!$H81</f>
        <v>1</v>
      </c>
      <c r="J81" s="1" t="s">
        <v>36</v>
      </c>
      <c r="K81" s="14" t="b">
        <f>'Predicción AMP'!$C81='Predicción AMP'!$J81</f>
        <v>1</v>
      </c>
      <c r="L81" s="1" t="s">
        <v>36</v>
      </c>
      <c r="M81" s="14" t="b">
        <f>'Predicción AMP'!$C81='Predicción AMP'!$L81</f>
        <v>1</v>
      </c>
    </row>
    <row r="82" ht="15.75" customHeight="1">
      <c r="B82" s="1" t="s">
        <v>713</v>
      </c>
      <c r="C82" s="1" t="s">
        <v>44</v>
      </c>
      <c r="D82" s="1" t="s">
        <v>44</v>
      </c>
      <c r="E82" s="14" t="b">
        <f>'Predicción AMP'!$C82='Predicción AMP'!$D82</f>
        <v>1</v>
      </c>
      <c r="F82" s="1" t="s">
        <v>44</v>
      </c>
      <c r="G82" s="14" t="b">
        <f>'Predicción AMP'!$C82=F82</f>
        <v>1</v>
      </c>
      <c r="H82" s="1" t="s">
        <v>44</v>
      </c>
      <c r="I82" s="14" t="b">
        <f>'Predicción AMP'!$C82='Predicción AMP'!$H82</f>
        <v>1</v>
      </c>
      <c r="J82" s="1" t="s">
        <v>44</v>
      </c>
      <c r="K82" s="14" t="b">
        <f>'Predicción AMP'!$C82='Predicción AMP'!$J82</f>
        <v>1</v>
      </c>
      <c r="L82" s="1" t="s">
        <v>36</v>
      </c>
      <c r="M82" s="14" t="b">
        <f>'Predicción AMP'!$C82='Predicción AMP'!$L82</f>
        <v>0</v>
      </c>
    </row>
    <row r="83" ht="15.75" customHeight="1">
      <c r="B83" s="1" t="s">
        <v>721</v>
      </c>
      <c r="C83" s="1" t="s">
        <v>44</v>
      </c>
      <c r="D83" s="1" t="s">
        <v>36</v>
      </c>
      <c r="E83" s="14" t="b">
        <f>'Predicción AMP'!$C83='Predicción AMP'!$D83</f>
        <v>0</v>
      </c>
      <c r="F83" s="1" t="s">
        <v>36</v>
      </c>
      <c r="G83" s="14" t="b">
        <f>'Predicción AMP'!$C83=F83</f>
        <v>0</v>
      </c>
      <c r="H83" s="1" t="s">
        <v>36</v>
      </c>
      <c r="I83" s="14" t="b">
        <f>'Predicción AMP'!$C83='Predicción AMP'!$H83</f>
        <v>0</v>
      </c>
      <c r="J83" s="1" t="s">
        <v>36</v>
      </c>
      <c r="K83" s="14" t="b">
        <f>'Predicción AMP'!$C83='Predicción AMP'!$J83</f>
        <v>0</v>
      </c>
      <c r="L83" s="1" t="s">
        <v>36</v>
      </c>
      <c r="M83" s="14" t="b">
        <f>'Predicción AMP'!$C83='Predicción AMP'!$L83</f>
        <v>0</v>
      </c>
    </row>
    <row r="84" ht="15.75" customHeight="1">
      <c r="B84" s="1" t="s">
        <v>727</v>
      </c>
      <c r="C84" s="1" t="s">
        <v>44</v>
      </c>
      <c r="D84" s="1" t="s">
        <v>44</v>
      </c>
      <c r="E84" s="14" t="b">
        <f>'Predicción AMP'!$C84='Predicción AMP'!$D84</f>
        <v>1</v>
      </c>
      <c r="F84" s="1" t="s">
        <v>36</v>
      </c>
      <c r="G84" s="14" t="b">
        <f>'Predicción AMP'!$C84=F84</f>
        <v>0</v>
      </c>
      <c r="H84" s="1" t="s">
        <v>36</v>
      </c>
      <c r="I84" s="14" t="b">
        <f>'Predicción AMP'!$C84='Predicción AMP'!$H84</f>
        <v>0</v>
      </c>
      <c r="J84" s="1" t="s">
        <v>36</v>
      </c>
      <c r="K84" s="14" t="b">
        <f>'Predicción AMP'!$C84='Predicción AMP'!$J84</f>
        <v>0</v>
      </c>
      <c r="L84" s="1" t="s">
        <v>36</v>
      </c>
      <c r="M84" s="14" t="b">
        <f>'Predicción AMP'!$C84='Predicción AMP'!$L84</f>
        <v>0</v>
      </c>
    </row>
    <row r="85" ht="15.75" customHeight="1">
      <c r="B85" s="1" t="s">
        <v>742</v>
      </c>
      <c r="C85" s="1" t="s">
        <v>36</v>
      </c>
      <c r="D85" s="1" t="s">
        <v>36</v>
      </c>
      <c r="E85" s="14" t="b">
        <f>'Predicción AMP'!$C85='Predicción AMP'!$D85</f>
        <v>1</v>
      </c>
      <c r="F85" s="1" t="s">
        <v>44</v>
      </c>
      <c r="G85" s="14" t="b">
        <f>'Predicción AMP'!$C85=F85</f>
        <v>0</v>
      </c>
      <c r="H85" s="1" t="s">
        <v>36</v>
      </c>
      <c r="I85" s="14" t="b">
        <f>'Predicción AMP'!$C85='Predicción AMP'!$H85</f>
        <v>1</v>
      </c>
      <c r="J85" s="1" t="s">
        <v>36</v>
      </c>
      <c r="K85" s="14" t="b">
        <f>'Predicción AMP'!$C85='Predicción AMP'!$J85</f>
        <v>1</v>
      </c>
      <c r="L85" s="1" t="s">
        <v>36</v>
      </c>
      <c r="M85" s="14" t="b">
        <f>'Predicción AMP'!$C85='Predicción AMP'!$L85</f>
        <v>1</v>
      </c>
    </row>
    <row r="86" ht="15.75" customHeight="1">
      <c r="B86" s="1" t="s">
        <v>748</v>
      </c>
      <c r="C86" s="1" t="s">
        <v>36</v>
      </c>
      <c r="D86" s="1" t="s">
        <v>44</v>
      </c>
      <c r="E86" s="14" t="b">
        <f>'Predicción AMP'!$C86='Predicción AMP'!$D86</f>
        <v>0</v>
      </c>
      <c r="F86" s="1" t="s">
        <v>36</v>
      </c>
      <c r="G86" s="14" t="b">
        <f>'Predicción AMP'!$C86=F86</f>
        <v>1</v>
      </c>
      <c r="H86" s="1" t="s">
        <v>36</v>
      </c>
      <c r="I86" s="14" t="b">
        <f>'Predicción AMP'!$C86='Predicción AMP'!$H86</f>
        <v>1</v>
      </c>
      <c r="J86" s="1" t="s">
        <v>36</v>
      </c>
      <c r="K86" s="14" t="b">
        <f>'Predicción AMP'!$C86='Predicción AMP'!$J86</f>
        <v>1</v>
      </c>
      <c r="L86" s="1" t="s">
        <v>36</v>
      </c>
      <c r="M86" s="14" t="b">
        <f>'Predicción AMP'!$C86='Predicción AMP'!$L86</f>
        <v>1</v>
      </c>
    </row>
    <row r="87" ht="15.75" customHeight="1">
      <c r="B87" s="1" t="s">
        <v>755</v>
      </c>
      <c r="C87" s="1" t="s">
        <v>36</v>
      </c>
      <c r="D87" s="1" t="s">
        <v>36</v>
      </c>
      <c r="E87" s="14" t="b">
        <f>'Predicción AMP'!$C87='Predicción AMP'!$D87</f>
        <v>1</v>
      </c>
      <c r="F87" s="1" t="s">
        <v>36</v>
      </c>
      <c r="G87" s="14" t="b">
        <f>'Predicción AMP'!$C87=F87</f>
        <v>1</v>
      </c>
      <c r="H87" s="1" t="s">
        <v>36</v>
      </c>
      <c r="I87" s="14" t="b">
        <f>'Predicción AMP'!$C87='Predicción AMP'!$H87</f>
        <v>1</v>
      </c>
      <c r="J87" s="1" t="s">
        <v>36</v>
      </c>
      <c r="K87" s="14" t="b">
        <f>'Predicción AMP'!$C87='Predicción AMP'!$J87</f>
        <v>1</v>
      </c>
      <c r="L87" s="1" t="s">
        <v>36</v>
      </c>
      <c r="M87" s="14" t="b">
        <f>'Predicción AMP'!$C87='Predicción AMP'!$L87</f>
        <v>1</v>
      </c>
    </row>
    <row r="88" ht="15.75" customHeight="1">
      <c r="B88" s="1" t="s">
        <v>763</v>
      </c>
      <c r="C88" s="1" t="s">
        <v>36</v>
      </c>
      <c r="D88" s="1" t="s">
        <v>36</v>
      </c>
      <c r="E88" s="14" t="b">
        <f>'Predicción AMP'!$C88='Predicción AMP'!$D88</f>
        <v>1</v>
      </c>
      <c r="F88" s="1" t="s">
        <v>36</v>
      </c>
      <c r="G88" s="14" t="b">
        <f>'Predicción AMP'!$C88=F88</f>
        <v>1</v>
      </c>
      <c r="H88" s="1" t="s">
        <v>36</v>
      </c>
      <c r="I88" s="14" t="b">
        <f>'Predicción AMP'!$C88='Predicción AMP'!$H88</f>
        <v>1</v>
      </c>
      <c r="J88" s="1" t="s">
        <v>36</v>
      </c>
      <c r="K88" s="14" t="b">
        <f>'Predicción AMP'!$C88='Predicción AMP'!$J88</f>
        <v>1</v>
      </c>
      <c r="L88" s="1" t="s">
        <v>36</v>
      </c>
      <c r="M88" s="14" t="b">
        <f>'Predicción AMP'!$C88='Predicción AMP'!$L88</f>
        <v>1</v>
      </c>
    </row>
    <row r="89" ht="15.75" customHeight="1">
      <c r="B89" s="1" t="s">
        <v>771</v>
      </c>
      <c r="C89" s="1" t="s">
        <v>36</v>
      </c>
      <c r="D89" s="1" t="s">
        <v>36</v>
      </c>
      <c r="E89" s="14" t="b">
        <f>'Predicción AMP'!$C89='Predicción AMP'!$D89</f>
        <v>1</v>
      </c>
      <c r="F89" s="1" t="s">
        <v>36</v>
      </c>
      <c r="G89" s="14" t="b">
        <f>'Predicción AMP'!$C89=F89</f>
        <v>1</v>
      </c>
      <c r="H89" s="1" t="s">
        <v>36</v>
      </c>
      <c r="I89" s="14" t="b">
        <f>'Predicción AMP'!$C89='Predicción AMP'!$H89</f>
        <v>1</v>
      </c>
      <c r="J89" s="1" t="s">
        <v>36</v>
      </c>
      <c r="K89" s="14" t="b">
        <f>'Predicción AMP'!$C89='Predicción AMP'!$J89</f>
        <v>1</v>
      </c>
      <c r="L89" s="1" t="s">
        <v>36</v>
      </c>
      <c r="M89" s="14" t="b">
        <f>'Predicción AMP'!$C89='Predicción AMP'!$L89</f>
        <v>1</v>
      </c>
    </row>
    <row r="90" ht="15.75" customHeight="1">
      <c r="B90" s="1" t="s">
        <v>778</v>
      </c>
      <c r="C90" s="1" t="s">
        <v>36</v>
      </c>
      <c r="D90" s="1" t="s">
        <v>36</v>
      </c>
      <c r="E90" s="14" t="b">
        <f>'Predicción AMP'!$C90='Predicción AMP'!$D90</f>
        <v>1</v>
      </c>
      <c r="F90" s="1" t="s">
        <v>36</v>
      </c>
      <c r="G90" s="14" t="b">
        <f>'Predicción AMP'!$C90=F90</f>
        <v>1</v>
      </c>
      <c r="H90" s="1" t="s">
        <v>36</v>
      </c>
      <c r="I90" s="14" t="b">
        <f>'Predicción AMP'!$C90='Predicción AMP'!$H90</f>
        <v>1</v>
      </c>
      <c r="J90" s="1" t="s">
        <v>36</v>
      </c>
      <c r="K90" s="14" t="b">
        <f>'Predicción AMP'!$C90='Predicción AMP'!$J90</f>
        <v>1</v>
      </c>
      <c r="L90" s="1" t="s">
        <v>36</v>
      </c>
      <c r="M90" s="14" t="b">
        <f>'Predicción AMP'!$C90='Predicción AMP'!$L90</f>
        <v>1</v>
      </c>
    </row>
    <row r="91" ht="15.75" customHeight="1">
      <c r="B91" s="1" t="s">
        <v>786</v>
      </c>
      <c r="C91" s="1" t="s">
        <v>36</v>
      </c>
      <c r="D91" s="1" t="s">
        <v>36</v>
      </c>
      <c r="E91" s="14" t="b">
        <f>'Predicción AMP'!$C91='Predicción AMP'!$D91</f>
        <v>1</v>
      </c>
      <c r="F91" s="1" t="s">
        <v>44</v>
      </c>
      <c r="G91" s="14" t="b">
        <f>'Predicción AMP'!$C91=F91</f>
        <v>0</v>
      </c>
      <c r="H91" s="1" t="s">
        <v>36</v>
      </c>
      <c r="I91" s="14" t="b">
        <f>'Predicción AMP'!$C91='Predicción AMP'!$H91</f>
        <v>1</v>
      </c>
      <c r="J91" s="1" t="s">
        <v>36</v>
      </c>
      <c r="K91" s="14" t="b">
        <f>'Predicción AMP'!$C91='Predicción AMP'!$J91</f>
        <v>1</v>
      </c>
      <c r="L91" s="1" t="s">
        <v>36</v>
      </c>
      <c r="M91" s="14" t="b">
        <f>'Predicción AMP'!$C91='Predicción AMP'!$L91</f>
        <v>1</v>
      </c>
    </row>
    <row r="92" ht="15.75" customHeight="1">
      <c r="B92" s="1" t="s">
        <v>794</v>
      </c>
      <c r="C92" s="1" t="s">
        <v>44</v>
      </c>
      <c r="D92" s="1" t="s">
        <v>44</v>
      </c>
      <c r="E92" s="14" t="b">
        <f>'Predicción AMP'!$C92='Predicción AMP'!$D92</f>
        <v>1</v>
      </c>
      <c r="F92" s="1" t="s">
        <v>36</v>
      </c>
      <c r="G92" s="14" t="b">
        <f>'Predicción AMP'!$C92=F92</f>
        <v>0</v>
      </c>
      <c r="H92" s="1" t="s">
        <v>36</v>
      </c>
      <c r="I92" s="14" t="b">
        <f>'Predicción AMP'!$C92='Predicción AMP'!$H92</f>
        <v>0</v>
      </c>
      <c r="J92" s="1" t="s">
        <v>36</v>
      </c>
      <c r="K92" s="14" t="b">
        <f>'Predicción AMP'!$C92='Predicción AMP'!$J92</f>
        <v>0</v>
      </c>
      <c r="L92" s="1" t="s">
        <v>36</v>
      </c>
      <c r="M92" s="14" t="b">
        <f>'Predicción AMP'!$C92='Predicción AMP'!$L92</f>
        <v>0</v>
      </c>
    </row>
    <row r="93" ht="15.75" customHeight="1">
      <c r="B93" s="1" t="s">
        <v>811</v>
      </c>
      <c r="C93" s="1" t="s">
        <v>36</v>
      </c>
      <c r="D93" s="1" t="s">
        <v>44</v>
      </c>
      <c r="E93" s="14" t="b">
        <f>'Predicción AMP'!$C93='Predicción AMP'!$D93</f>
        <v>0</v>
      </c>
      <c r="F93" s="1" t="s">
        <v>36</v>
      </c>
      <c r="G93" s="14" t="b">
        <f>'Predicción AMP'!$C93=F93</f>
        <v>1</v>
      </c>
      <c r="H93" s="1" t="s">
        <v>36</v>
      </c>
      <c r="I93" s="14" t="b">
        <f>'Predicción AMP'!$C93='Predicción AMP'!$H93</f>
        <v>1</v>
      </c>
      <c r="J93" s="1" t="s">
        <v>36</v>
      </c>
      <c r="K93" s="14" t="b">
        <f>'Predicción AMP'!$C93='Predicción AMP'!$J93</f>
        <v>1</v>
      </c>
      <c r="L93" s="1" t="s">
        <v>36</v>
      </c>
      <c r="M93" s="14" t="b">
        <f>'Predicción AMP'!$C93='Predicción AMP'!$L93</f>
        <v>1</v>
      </c>
    </row>
    <row r="94" ht="15.75" customHeight="1">
      <c r="B94" s="1" t="s">
        <v>819</v>
      </c>
      <c r="C94" s="1" t="s">
        <v>36</v>
      </c>
      <c r="D94" s="1" t="s">
        <v>44</v>
      </c>
      <c r="E94" s="14" t="b">
        <f>'Predicción AMP'!$C94='Predicción AMP'!$D94</f>
        <v>0</v>
      </c>
      <c r="F94" s="1" t="s">
        <v>36</v>
      </c>
      <c r="G94" s="14" t="b">
        <f>'Predicción AMP'!$C94=F94</f>
        <v>1</v>
      </c>
      <c r="H94" s="1" t="s">
        <v>36</v>
      </c>
      <c r="I94" s="14" t="b">
        <f>'Predicción AMP'!$C94='Predicción AMP'!$H94</f>
        <v>1</v>
      </c>
      <c r="J94" s="1" t="s">
        <v>36</v>
      </c>
      <c r="K94" s="14" t="b">
        <f>'Predicción AMP'!$C94='Predicción AMP'!$J94</f>
        <v>1</v>
      </c>
      <c r="L94" s="1" t="s">
        <v>36</v>
      </c>
      <c r="M94" s="14" t="b">
        <f>'Predicción AMP'!$C94='Predicción AMP'!$L94</f>
        <v>1</v>
      </c>
    </row>
    <row r="95" ht="15.75" customHeight="1">
      <c r="B95" s="1" t="s">
        <v>828</v>
      </c>
      <c r="C95" s="1" t="s">
        <v>36</v>
      </c>
      <c r="D95" s="1" t="s">
        <v>44</v>
      </c>
      <c r="E95" s="14" t="b">
        <f>'Predicción AMP'!$C95='Predicción AMP'!$D95</f>
        <v>0</v>
      </c>
      <c r="F95" s="1" t="s">
        <v>36</v>
      </c>
      <c r="G95" s="14" t="b">
        <f>'Predicción AMP'!$C95=F95</f>
        <v>1</v>
      </c>
      <c r="H95" s="1" t="s">
        <v>36</v>
      </c>
      <c r="I95" s="14" t="b">
        <f>'Predicción AMP'!$C95='Predicción AMP'!$H95</f>
        <v>1</v>
      </c>
      <c r="J95" s="1" t="s">
        <v>44</v>
      </c>
      <c r="K95" s="14" t="b">
        <f>'Predicción AMP'!$C95='Predicción AMP'!$J95</f>
        <v>0</v>
      </c>
      <c r="L95" s="1" t="s">
        <v>36</v>
      </c>
      <c r="M95" s="14" t="b">
        <f>'Predicción AMP'!$C95='Predicción AMP'!$L95</f>
        <v>1</v>
      </c>
    </row>
    <row r="96" ht="15.75" customHeight="1">
      <c r="B96" s="1" t="s">
        <v>837</v>
      </c>
      <c r="C96" s="1" t="s">
        <v>36</v>
      </c>
      <c r="D96" s="1" t="s">
        <v>36</v>
      </c>
      <c r="E96" s="14" t="b">
        <f>'Predicción AMP'!$C96='Predicción AMP'!$D96</f>
        <v>1</v>
      </c>
      <c r="F96" s="1" t="s">
        <v>44</v>
      </c>
      <c r="G96" s="14" t="b">
        <f>'Predicción AMP'!$C96=F96</f>
        <v>0</v>
      </c>
      <c r="H96" s="1" t="s">
        <v>36</v>
      </c>
      <c r="I96" s="14" t="b">
        <f>'Predicción AMP'!$C96='Predicción AMP'!$H96</f>
        <v>1</v>
      </c>
      <c r="J96" s="1" t="s">
        <v>36</v>
      </c>
      <c r="K96" s="14" t="b">
        <f>'Predicción AMP'!$C96='Predicción AMP'!$J96</f>
        <v>1</v>
      </c>
      <c r="L96" s="1" t="s">
        <v>36</v>
      </c>
      <c r="M96" s="14" t="b">
        <f>'Predicción AMP'!$C96='Predicción AMP'!$L96</f>
        <v>1</v>
      </c>
    </row>
    <row r="97" ht="15.75" customHeight="1">
      <c r="B97" s="1" t="s">
        <v>863</v>
      </c>
      <c r="C97" s="1" t="s">
        <v>44</v>
      </c>
      <c r="D97" s="1" t="s">
        <v>36</v>
      </c>
      <c r="E97" s="14" t="b">
        <f>'Predicción AMP'!$C97='Predicción AMP'!$D97</f>
        <v>0</v>
      </c>
      <c r="F97" s="1" t="s">
        <v>44</v>
      </c>
      <c r="G97" s="14" t="b">
        <f>'Predicción AMP'!$C97=F97</f>
        <v>1</v>
      </c>
      <c r="H97" s="1" t="s">
        <v>36</v>
      </c>
      <c r="I97" s="14" t="b">
        <f>'Predicción AMP'!$C97='Predicción AMP'!$H97</f>
        <v>0</v>
      </c>
      <c r="J97" s="1" t="s">
        <v>36</v>
      </c>
      <c r="K97" s="14" t="b">
        <f>'Predicción AMP'!$C97='Predicción AMP'!$J97</f>
        <v>0</v>
      </c>
      <c r="L97" s="1" t="s">
        <v>36</v>
      </c>
      <c r="M97" s="14" t="b">
        <f>'Predicción AMP'!$C97='Predicción AMP'!$L97</f>
        <v>0</v>
      </c>
    </row>
    <row r="98" ht="15.75" customHeight="1">
      <c r="B98" s="1" t="s">
        <v>871</v>
      </c>
      <c r="C98" s="1" t="s">
        <v>36</v>
      </c>
      <c r="D98" s="1" t="s">
        <v>44</v>
      </c>
      <c r="E98" s="14" t="b">
        <f>'Predicción AMP'!$C98='Predicción AMP'!$D98</f>
        <v>0</v>
      </c>
      <c r="F98" s="1" t="s">
        <v>44</v>
      </c>
      <c r="G98" s="14" t="b">
        <f>'Predicción AMP'!$C98=F98</f>
        <v>0</v>
      </c>
      <c r="H98" s="1" t="s">
        <v>44</v>
      </c>
      <c r="I98" s="14" t="b">
        <f>'Predicción AMP'!$C98='Predicción AMP'!$H98</f>
        <v>0</v>
      </c>
      <c r="J98" s="1" t="s">
        <v>44</v>
      </c>
      <c r="K98" s="14" t="b">
        <f>'Predicción AMP'!$C98='Predicción AMP'!$J98</f>
        <v>0</v>
      </c>
      <c r="L98" s="1" t="s">
        <v>44</v>
      </c>
      <c r="M98" s="14" t="b">
        <f>'Predicción AMP'!$C98='Predicción AMP'!$L98</f>
        <v>0</v>
      </c>
    </row>
    <row r="99" ht="15.75" customHeight="1">
      <c r="B99" s="1" t="s">
        <v>877</v>
      </c>
      <c r="C99" s="1" t="s">
        <v>36</v>
      </c>
      <c r="D99" s="1" t="s">
        <v>44</v>
      </c>
      <c r="E99" s="14" t="b">
        <f>'Predicción AMP'!$C99='Predicción AMP'!$D99</f>
        <v>0</v>
      </c>
      <c r="F99" s="1" t="s">
        <v>44</v>
      </c>
      <c r="G99" s="14" t="b">
        <f>'Predicción AMP'!$C99=F99</f>
        <v>0</v>
      </c>
      <c r="H99" s="1" t="s">
        <v>44</v>
      </c>
      <c r="I99" s="14" t="b">
        <f>'Predicción AMP'!$C99='Predicción AMP'!$H99</f>
        <v>0</v>
      </c>
      <c r="J99" s="1" t="s">
        <v>44</v>
      </c>
      <c r="K99" s="14" t="b">
        <f>'Predicción AMP'!$C99='Predicción AMP'!$J99</f>
        <v>0</v>
      </c>
      <c r="L99" s="1" t="s">
        <v>44</v>
      </c>
      <c r="M99" s="14" t="b">
        <f>'Predicción AMP'!$C99='Predicción AMP'!$L99</f>
        <v>0</v>
      </c>
    </row>
    <row r="100" ht="15.75" customHeight="1">
      <c r="B100" s="1" t="s">
        <v>884</v>
      </c>
      <c r="C100" s="1" t="s">
        <v>36</v>
      </c>
      <c r="D100" s="1" t="s">
        <v>36</v>
      </c>
      <c r="E100" s="14" t="b">
        <f>'Predicción AMP'!$C100='Predicción AMP'!$D100</f>
        <v>1</v>
      </c>
      <c r="F100" s="1" t="s">
        <v>44</v>
      </c>
      <c r="G100" s="14" t="b">
        <f>'Predicción AMP'!$C100=F100</f>
        <v>0</v>
      </c>
      <c r="H100" s="1" t="s">
        <v>36</v>
      </c>
      <c r="I100" s="14" t="b">
        <f>'Predicción AMP'!$C100='Predicción AMP'!$H100</f>
        <v>1</v>
      </c>
      <c r="J100" s="1" t="s">
        <v>44</v>
      </c>
      <c r="K100" s="14" t="b">
        <f>'Predicción AMP'!$C100='Predicción AMP'!$J100</f>
        <v>0</v>
      </c>
      <c r="L100" s="1" t="s">
        <v>36</v>
      </c>
      <c r="M100" s="14" t="b">
        <f>'Predicción AMP'!$C100='Predicción AMP'!$L100</f>
        <v>1</v>
      </c>
    </row>
    <row r="101" ht="15.75" customHeight="1">
      <c r="B101" s="1" t="s">
        <v>908</v>
      </c>
      <c r="C101" s="1" t="s">
        <v>36</v>
      </c>
      <c r="D101" s="1" t="s">
        <v>44</v>
      </c>
      <c r="E101" s="14" t="b">
        <f>'Predicción AMP'!$C101='Predicción AMP'!$D101</f>
        <v>0</v>
      </c>
      <c r="F101" s="1" t="s">
        <v>44</v>
      </c>
      <c r="G101" s="14" t="b">
        <f>'Predicción AMP'!$C101=F101</f>
        <v>0</v>
      </c>
      <c r="H101" s="1" t="s">
        <v>44</v>
      </c>
      <c r="I101" s="14" t="b">
        <f>'Predicción AMP'!$C101='Predicción AMP'!$H101</f>
        <v>0</v>
      </c>
      <c r="J101" s="1" t="s">
        <v>44</v>
      </c>
      <c r="K101" s="14" t="b">
        <f>'Predicción AMP'!$C101='Predicción AMP'!$J101</f>
        <v>0</v>
      </c>
      <c r="L101" s="1" t="s">
        <v>36</v>
      </c>
      <c r="M101" s="14" t="b">
        <f>'Predicción AMP'!$C101='Predicción AMP'!$L101</f>
        <v>1</v>
      </c>
    </row>
    <row r="102" ht="15.75" customHeight="1">
      <c r="B102" s="1" t="s">
        <v>924</v>
      </c>
      <c r="C102" s="1" t="s">
        <v>44</v>
      </c>
      <c r="D102" s="1" t="s">
        <v>44</v>
      </c>
      <c r="E102" s="14" t="b">
        <f>'Predicción AMP'!$C102='Predicción AMP'!$D102</f>
        <v>1</v>
      </c>
      <c r="F102" s="1" t="s">
        <v>44</v>
      </c>
      <c r="G102" s="14" t="b">
        <f>'Predicción AMP'!$C102=F102</f>
        <v>1</v>
      </c>
      <c r="H102" s="1" t="s">
        <v>44</v>
      </c>
      <c r="I102" s="14" t="b">
        <f>'Predicción AMP'!$C102='Predicción AMP'!$H102</f>
        <v>1</v>
      </c>
      <c r="J102" s="1" t="s">
        <v>44</v>
      </c>
      <c r="K102" s="14" t="b">
        <f>'Predicción AMP'!$C102='Predicción AMP'!$J102</f>
        <v>1</v>
      </c>
      <c r="L102" s="1" t="s">
        <v>36</v>
      </c>
      <c r="M102" s="14" t="b">
        <f>'Predicción AMP'!$C102='Predicción AMP'!$L102</f>
        <v>0</v>
      </c>
    </row>
    <row r="103" ht="15.75" customHeight="1">
      <c r="B103" s="1" t="s">
        <v>930</v>
      </c>
      <c r="C103" s="1" t="s">
        <v>44</v>
      </c>
      <c r="D103" s="1" t="s">
        <v>44</v>
      </c>
      <c r="E103" s="14" t="b">
        <f>'Predicción AMP'!$C103='Predicción AMP'!$D103</f>
        <v>1</v>
      </c>
      <c r="F103" s="1" t="s">
        <v>44</v>
      </c>
      <c r="G103" s="14" t="b">
        <f>'Predicción AMP'!$C103=F103</f>
        <v>1</v>
      </c>
      <c r="H103" s="1" t="s">
        <v>44</v>
      </c>
      <c r="I103" s="14" t="b">
        <f>'Predicción AMP'!$C103='Predicción AMP'!$H103</f>
        <v>1</v>
      </c>
      <c r="J103" s="1" t="s">
        <v>44</v>
      </c>
      <c r="K103" s="14" t="b">
        <f>'Predicción AMP'!$C103='Predicción AMP'!$J103</f>
        <v>1</v>
      </c>
      <c r="L103" s="1" t="s">
        <v>36</v>
      </c>
      <c r="M103" s="14" t="b">
        <f>'Predicción AMP'!$C103='Predicción AMP'!$L103</f>
        <v>0</v>
      </c>
    </row>
    <row r="104" ht="15.75" customHeight="1">
      <c r="B104" s="1" t="s">
        <v>937</v>
      </c>
      <c r="C104" s="1" t="s">
        <v>36</v>
      </c>
      <c r="D104" s="1" t="s">
        <v>36</v>
      </c>
      <c r="E104" s="14" t="b">
        <f>'Predicción AMP'!$C104='Predicción AMP'!$D104</f>
        <v>1</v>
      </c>
      <c r="F104" s="1" t="s">
        <v>36</v>
      </c>
      <c r="G104" s="14" t="b">
        <f>'Predicción AMP'!$C104=F104</f>
        <v>1</v>
      </c>
      <c r="H104" s="1" t="s">
        <v>44</v>
      </c>
      <c r="I104" s="14" t="b">
        <f>'Predicción AMP'!$C104='Predicción AMP'!$H104</f>
        <v>0</v>
      </c>
      <c r="J104" s="1" t="s">
        <v>36</v>
      </c>
      <c r="K104" s="14" t="b">
        <f>'Predicción AMP'!$C104='Predicción AMP'!$J104</f>
        <v>1</v>
      </c>
      <c r="L104" s="1" t="s">
        <v>36</v>
      </c>
      <c r="M104" s="14" t="b">
        <f>'Predicción AMP'!$C104='Predicción AMP'!$L104</f>
        <v>1</v>
      </c>
    </row>
    <row r="105" ht="15.75" customHeight="1">
      <c r="B105" s="1" t="s">
        <v>954</v>
      </c>
      <c r="C105" s="1" t="s">
        <v>36</v>
      </c>
      <c r="D105" s="1" t="s">
        <v>36</v>
      </c>
      <c r="E105" s="14" t="b">
        <f>'Predicción AMP'!$C105='Predicción AMP'!$D105</f>
        <v>1</v>
      </c>
      <c r="F105" s="1" t="s">
        <v>36</v>
      </c>
      <c r="G105" s="14" t="b">
        <f>'Predicción AMP'!$C105=F105</f>
        <v>1</v>
      </c>
      <c r="H105" s="1" t="s">
        <v>36</v>
      </c>
      <c r="I105" s="14" t="b">
        <f>'Predicción AMP'!$C105='Predicción AMP'!$H105</f>
        <v>1</v>
      </c>
      <c r="J105" s="1" t="s">
        <v>36</v>
      </c>
      <c r="K105" s="14" t="b">
        <f>'Predicción AMP'!$C105='Predicción AMP'!$J105</f>
        <v>1</v>
      </c>
      <c r="L105" s="1" t="s">
        <v>36</v>
      </c>
      <c r="M105" s="14" t="b">
        <f>'Predicción AMP'!$C105='Predicción AMP'!$L105</f>
        <v>1</v>
      </c>
    </row>
    <row r="106" ht="15.75" customHeight="1">
      <c r="B106" s="1" t="s">
        <v>963</v>
      </c>
      <c r="C106" s="1" t="s">
        <v>36</v>
      </c>
      <c r="D106" s="1" t="s">
        <v>44</v>
      </c>
      <c r="E106" s="14" t="b">
        <f>'Predicción AMP'!$C106='Predicción AMP'!$D106</f>
        <v>0</v>
      </c>
      <c r="F106" s="1" t="s">
        <v>36</v>
      </c>
      <c r="G106" s="14" t="b">
        <f>'Predicción AMP'!$C106=F106</f>
        <v>1</v>
      </c>
      <c r="H106" s="1" t="s">
        <v>36</v>
      </c>
      <c r="I106" s="14" t="b">
        <f>'Predicción AMP'!$C106='Predicción AMP'!$H106</f>
        <v>1</v>
      </c>
      <c r="J106" s="1" t="s">
        <v>36</v>
      </c>
      <c r="K106" s="14" t="b">
        <f>'Predicción AMP'!$C106='Predicción AMP'!$J106</f>
        <v>1</v>
      </c>
      <c r="L106" s="1" t="s">
        <v>36</v>
      </c>
      <c r="M106" s="14" t="b">
        <f>'Predicción AMP'!$C106='Predicción AMP'!$L106</f>
        <v>1</v>
      </c>
    </row>
    <row r="107" ht="15.75" customHeight="1">
      <c r="B107" s="1" t="s">
        <v>971</v>
      </c>
      <c r="C107" s="1" t="s">
        <v>36</v>
      </c>
      <c r="D107" s="1" t="s">
        <v>44</v>
      </c>
      <c r="E107" s="14" t="b">
        <f>'Predicción AMP'!$C107='Predicción AMP'!$D107</f>
        <v>0</v>
      </c>
      <c r="F107" s="1" t="s">
        <v>36</v>
      </c>
      <c r="G107" s="14" t="b">
        <f>'Predicción AMP'!$C107=F107</f>
        <v>1</v>
      </c>
      <c r="H107" s="1" t="s">
        <v>36</v>
      </c>
      <c r="I107" s="14" t="b">
        <f>'Predicción AMP'!$C107='Predicción AMP'!$H107</f>
        <v>1</v>
      </c>
      <c r="J107" s="1" t="s">
        <v>44</v>
      </c>
      <c r="K107" s="14" t="b">
        <f>'Predicción AMP'!$C107='Predicción AMP'!$J107</f>
        <v>0</v>
      </c>
      <c r="L107" s="1" t="s">
        <v>36</v>
      </c>
      <c r="M107" s="14" t="b">
        <f>'Predicción AMP'!$C107='Predicción AMP'!$L107</f>
        <v>1</v>
      </c>
    </row>
    <row r="108" ht="15.75" customHeight="1">
      <c r="B108" s="1" t="s">
        <v>978</v>
      </c>
      <c r="C108" s="1" t="s">
        <v>36</v>
      </c>
      <c r="D108" s="1" t="s">
        <v>36</v>
      </c>
      <c r="E108" s="14" t="b">
        <f>'Predicción AMP'!$C108='Predicción AMP'!$D108</f>
        <v>1</v>
      </c>
      <c r="F108" s="1" t="s">
        <v>36</v>
      </c>
      <c r="G108" s="14" t="b">
        <f>'Predicción AMP'!$C108=F108</f>
        <v>1</v>
      </c>
      <c r="H108" s="1" t="s">
        <v>36</v>
      </c>
      <c r="I108" s="14" t="b">
        <f>'Predicción AMP'!$C108='Predicción AMP'!$H108</f>
        <v>1</v>
      </c>
      <c r="J108" s="1" t="s">
        <v>36</v>
      </c>
      <c r="K108" s="14" t="b">
        <f>'Predicción AMP'!$C108='Predicción AMP'!$J108</f>
        <v>1</v>
      </c>
      <c r="L108" s="1" t="s">
        <v>36</v>
      </c>
      <c r="M108" s="14" t="b">
        <f>'Predicción AMP'!$C108='Predicción AMP'!$L108</f>
        <v>1</v>
      </c>
    </row>
    <row r="109" ht="15.75" customHeight="1">
      <c r="B109" s="1" t="s">
        <v>986</v>
      </c>
      <c r="C109" s="1" t="s">
        <v>36</v>
      </c>
      <c r="D109" s="1" t="s">
        <v>36</v>
      </c>
      <c r="E109" s="14" t="b">
        <f>'Predicción AMP'!$C109='Predicción AMP'!$D109</f>
        <v>1</v>
      </c>
      <c r="F109" s="1" t="s">
        <v>36</v>
      </c>
      <c r="G109" s="14" t="b">
        <f>'Predicción AMP'!$C109=F109</f>
        <v>1</v>
      </c>
      <c r="H109" s="1" t="s">
        <v>36</v>
      </c>
      <c r="I109" s="14" t="b">
        <f>'Predicción AMP'!$C109='Predicción AMP'!$H109</f>
        <v>1</v>
      </c>
      <c r="J109" s="1" t="s">
        <v>36</v>
      </c>
      <c r="K109" s="14" t="b">
        <f>'Predicción AMP'!$C109='Predicción AMP'!$J109</f>
        <v>1</v>
      </c>
      <c r="L109" s="1" t="s">
        <v>36</v>
      </c>
      <c r="M109" s="14" t="b">
        <f>'Predicción AMP'!$C109='Predicción AMP'!$L109</f>
        <v>1</v>
      </c>
    </row>
    <row r="110" ht="15.75" customHeight="1">
      <c r="B110" s="1" t="s">
        <v>993</v>
      </c>
      <c r="C110" s="1" t="s">
        <v>36</v>
      </c>
      <c r="D110" s="1" t="s">
        <v>44</v>
      </c>
      <c r="E110" s="14" t="b">
        <f>'Predicción AMP'!$C110='Predicción AMP'!$D110</f>
        <v>0</v>
      </c>
      <c r="F110" s="1" t="s">
        <v>36</v>
      </c>
      <c r="G110" s="14" t="b">
        <f>'Predicción AMP'!$C110=F110</f>
        <v>1</v>
      </c>
      <c r="H110" s="1" t="s">
        <v>36</v>
      </c>
      <c r="I110" s="14" t="b">
        <f>'Predicción AMP'!$C110='Predicción AMP'!$H110</f>
        <v>1</v>
      </c>
      <c r="J110" s="1" t="s">
        <v>36</v>
      </c>
      <c r="K110" s="14" t="b">
        <f>'Predicción AMP'!$C110='Predicción AMP'!$J110</f>
        <v>1</v>
      </c>
      <c r="L110" s="1" t="s">
        <v>36</v>
      </c>
      <c r="M110" s="14" t="b">
        <f>'Predicción AMP'!$C110='Predicción AMP'!$L110</f>
        <v>1</v>
      </c>
    </row>
    <row r="111" ht="15.75" customHeight="1">
      <c r="B111" s="1" t="s">
        <v>1001</v>
      </c>
      <c r="C111" s="1" t="s">
        <v>36</v>
      </c>
      <c r="D111" s="1" t="s">
        <v>44</v>
      </c>
      <c r="E111" s="14" t="b">
        <f>'Predicción AMP'!$C111='Predicción AMP'!$D111</f>
        <v>0</v>
      </c>
      <c r="F111" s="1" t="s">
        <v>44</v>
      </c>
      <c r="G111" s="14" t="b">
        <f>'Predicción AMP'!$C111=F111</f>
        <v>0</v>
      </c>
      <c r="H111" s="1" t="s">
        <v>44</v>
      </c>
      <c r="I111" s="14" t="b">
        <f>'Predicción AMP'!$C111='Predicción AMP'!$H111</f>
        <v>0</v>
      </c>
      <c r="J111" s="1" t="s">
        <v>44</v>
      </c>
      <c r="K111" s="14" t="b">
        <f>'Predicción AMP'!$C111='Predicción AMP'!$J111</f>
        <v>0</v>
      </c>
      <c r="L111" s="1" t="s">
        <v>44</v>
      </c>
      <c r="M111" s="14" t="b">
        <f>'Predicción AMP'!$C111='Predicción AMP'!$L111</f>
        <v>0</v>
      </c>
    </row>
    <row r="112" ht="15.75" customHeight="1">
      <c r="B112" s="1" t="s">
        <v>1026</v>
      </c>
      <c r="C112" s="1" t="s">
        <v>36</v>
      </c>
      <c r="D112" s="1" t="s">
        <v>44</v>
      </c>
      <c r="E112" s="14" t="b">
        <f>'Predicción AMP'!$C112='Predicción AMP'!$D112</f>
        <v>0</v>
      </c>
      <c r="F112" s="1" t="s">
        <v>44</v>
      </c>
      <c r="G112" s="14" t="b">
        <f>'Predicción AMP'!$C112=F112</f>
        <v>0</v>
      </c>
      <c r="H112" s="1" t="s">
        <v>44</v>
      </c>
      <c r="I112" s="14" t="b">
        <f>'Predicción AMP'!$C112='Predicción AMP'!$H112</f>
        <v>0</v>
      </c>
      <c r="J112" s="1" t="s">
        <v>44</v>
      </c>
      <c r="K112" s="14" t="b">
        <f>'Predicción AMP'!$C112='Predicción AMP'!$J112</f>
        <v>0</v>
      </c>
      <c r="L112" s="1" t="s">
        <v>36</v>
      </c>
      <c r="M112" s="14" t="b">
        <f>'Predicción AMP'!$C112='Predicción AMP'!$L112</f>
        <v>1</v>
      </c>
    </row>
    <row r="113" ht="15.75" customHeight="1">
      <c r="B113" s="1" t="s">
        <v>1044</v>
      </c>
      <c r="C113" s="1" t="s">
        <v>36</v>
      </c>
      <c r="D113" s="1" t="s">
        <v>44</v>
      </c>
      <c r="E113" s="14" t="b">
        <f>'Predicción AMP'!$C113='Predicción AMP'!$D113</f>
        <v>0</v>
      </c>
      <c r="F113" s="1" t="s">
        <v>36</v>
      </c>
      <c r="G113" s="14" t="b">
        <f>'Predicción AMP'!$C113=F113</f>
        <v>1</v>
      </c>
      <c r="H113" s="1" t="s">
        <v>36</v>
      </c>
      <c r="I113" s="14" t="b">
        <f>'Predicción AMP'!$C113='Predicción AMP'!$H113</f>
        <v>1</v>
      </c>
      <c r="J113" s="1" t="s">
        <v>36</v>
      </c>
      <c r="K113" s="14" t="b">
        <f>'Predicción AMP'!$C113='Predicción AMP'!$J113</f>
        <v>1</v>
      </c>
      <c r="L113" s="1" t="s">
        <v>36</v>
      </c>
      <c r="M113" s="14" t="b">
        <f>'Predicción AMP'!$C113='Predicción AMP'!$L113</f>
        <v>1</v>
      </c>
    </row>
    <row r="114" ht="15.75" customHeight="1">
      <c r="B114" s="1" t="s">
        <v>1059</v>
      </c>
      <c r="C114" s="1" t="s">
        <v>44</v>
      </c>
      <c r="D114" s="1" t="s">
        <v>36</v>
      </c>
      <c r="E114" s="14" t="b">
        <f>'Predicción AMP'!$C114='Predicción AMP'!$D114</f>
        <v>0</v>
      </c>
      <c r="F114" s="1" t="s">
        <v>36</v>
      </c>
      <c r="G114" s="14" t="b">
        <f>'Predicción AMP'!$C114=F114</f>
        <v>0</v>
      </c>
      <c r="H114" s="1" t="s">
        <v>44</v>
      </c>
      <c r="I114" s="14" t="b">
        <f>'Predicción AMP'!$C114='Predicción AMP'!$H114</f>
        <v>1</v>
      </c>
      <c r="J114" s="1" t="s">
        <v>36</v>
      </c>
      <c r="K114" s="14" t="b">
        <f>'Predicción AMP'!$C114='Predicción AMP'!$J114</f>
        <v>0</v>
      </c>
      <c r="L114" s="1" t="s">
        <v>36</v>
      </c>
      <c r="M114" s="14" t="b">
        <f>'Predicción AMP'!$C114='Predicción AMP'!$L114</f>
        <v>0</v>
      </c>
    </row>
    <row r="115" ht="15.75" customHeight="1">
      <c r="B115" s="1" t="s">
        <v>1067</v>
      </c>
      <c r="C115" s="1" t="s">
        <v>36</v>
      </c>
      <c r="D115" s="1" t="s">
        <v>44</v>
      </c>
      <c r="E115" s="14" t="b">
        <f>'Predicción AMP'!$C115='Predicción AMP'!$D115</f>
        <v>0</v>
      </c>
      <c r="F115" s="1" t="s">
        <v>36</v>
      </c>
      <c r="G115" s="14" t="b">
        <f>'Predicción AMP'!$C115=F115</f>
        <v>1</v>
      </c>
      <c r="H115" s="1" t="s">
        <v>36</v>
      </c>
      <c r="I115" s="14" t="b">
        <f>'Predicción AMP'!$C115='Predicción AMP'!$H115</f>
        <v>1</v>
      </c>
      <c r="J115" s="1" t="s">
        <v>36</v>
      </c>
      <c r="K115" s="14" t="b">
        <f>'Predicción AMP'!$C115='Predicción AMP'!$J115</f>
        <v>1</v>
      </c>
      <c r="L115" s="1" t="s">
        <v>36</v>
      </c>
      <c r="M115" s="14" t="b">
        <f>'Predicción AMP'!$C115='Predicción AMP'!$L115</f>
        <v>1</v>
      </c>
    </row>
    <row r="116" ht="15.75" customHeight="1">
      <c r="B116" s="1" t="s">
        <v>1076</v>
      </c>
      <c r="C116" s="1" t="s">
        <v>36</v>
      </c>
      <c r="D116" s="1" t="s">
        <v>44</v>
      </c>
      <c r="E116" s="14" t="b">
        <f>'Predicción AMP'!$C116='Predicción AMP'!$D116</f>
        <v>0</v>
      </c>
      <c r="F116" s="1" t="s">
        <v>36</v>
      </c>
      <c r="G116" s="14" t="b">
        <f>'Predicción AMP'!$C116=F116</f>
        <v>1</v>
      </c>
      <c r="H116" s="1" t="s">
        <v>36</v>
      </c>
      <c r="I116" s="14" t="b">
        <f>'Predicción AMP'!$C116='Predicción AMP'!$H116</f>
        <v>1</v>
      </c>
      <c r="J116" s="1" t="s">
        <v>36</v>
      </c>
      <c r="K116" s="14" t="b">
        <f>'Predicción AMP'!$C116='Predicción AMP'!$J116</f>
        <v>1</v>
      </c>
      <c r="L116" s="1" t="s">
        <v>44</v>
      </c>
      <c r="M116" s="14" t="b">
        <f>'Predicción AMP'!$C116='Predicción AMP'!$L116</f>
        <v>0</v>
      </c>
    </row>
    <row r="117" ht="15.75" customHeight="1">
      <c r="B117" s="1" t="s">
        <v>1085</v>
      </c>
      <c r="C117" s="1" t="s">
        <v>36</v>
      </c>
      <c r="D117" s="1" t="s">
        <v>36</v>
      </c>
      <c r="E117" s="14" t="b">
        <f>'Predicción AMP'!$C117='Predicción AMP'!$D117</f>
        <v>1</v>
      </c>
      <c r="F117" s="1" t="s">
        <v>36</v>
      </c>
      <c r="G117" s="14" t="b">
        <f>'Predicción AMP'!$C117=F117</f>
        <v>1</v>
      </c>
      <c r="H117" s="1" t="s">
        <v>36</v>
      </c>
      <c r="I117" s="14" t="b">
        <f>'Predicción AMP'!$C117='Predicción AMP'!$H117</f>
        <v>1</v>
      </c>
      <c r="J117" s="1" t="s">
        <v>36</v>
      </c>
      <c r="K117" s="14" t="b">
        <f>'Predicción AMP'!$C117='Predicción AMP'!$J117</f>
        <v>1</v>
      </c>
      <c r="L117" s="1" t="s">
        <v>36</v>
      </c>
      <c r="M117" s="14" t="b">
        <f>'Predicción AMP'!$C117='Predicción AMP'!$L117</f>
        <v>1</v>
      </c>
    </row>
    <row r="118" ht="15.75" customHeight="1">
      <c r="B118" s="1" t="s">
        <v>1093</v>
      </c>
      <c r="C118" s="1" t="s">
        <v>36</v>
      </c>
      <c r="D118" s="1" t="s">
        <v>44</v>
      </c>
      <c r="E118" s="14" t="b">
        <f>'Predicción AMP'!$C118='Predicción AMP'!$D118</f>
        <v>0</v>
      </c>
      <c r="F118" s="1" t="s">
        <v>44</v>
      </c>
      <c r="G118" s="14" t="b">
        <f>'Predicción AMP'!$C118=F118</f>
        <v>0</v>
      </c>
      <c r="H118" s="1" t="s">
        <v>36</v>
      </c>
      <c r="I118" s="14" t="b">
        <f>'Predicción AMP'!$C118='Predicción AMP'!$H118</f>
        <v>1</v>
      </c>
      <c r="J118" s="1" t="s">
        <v>36</v>
      </c>
      <c r="K118" s="14" t="b">
        <f>'Predicción AMP'!$C118='Predicción AMP'!$J118</f>
        <v>1</v>
      </c>
      <c r="L118" s="1" t="s">
        <v>36</v>
      </c>
      <c r="M118" s="14" t="b">
        <f>'Predicción AMP'!$C118='Predicción AMP'!$L118</f>
        <v>1</v>
      </c>
    </row>
    <row r="119" ht="15.75" customHeight="1">
      <c r="B119" s="1" t="s">
        <v>1101</v>
      </c>
      <c r="C119" s="1" t="s">
        <v>44</v>
      </c>
      <c r="D119" s="1" t="s">
        <v>44</v>
      </c>
      <c r="E119" s="14" t="b">
        <f>'Predicción AMP'!$C119='Predicción AMP'!$D119</f>
        <v>1</v>
      </c>
      <c r="F119" s="1" t="s">
        <v>44</v>
      </c>
      <c r="G119" s="14" t="b">
        <f>'Predicción AMP'!$C119=F119</f>
        <v>1</v>
      </c>
      <c r="H119" s="1" t="s">
        <v>44</v>
      </c>
      <c r="I119" s="14" t="b">
        <f>'Predicción AMP'!$C119='Predicción AMP'!$H119</f>
        <v>1</v>
      </c>
      <c r="J119" s="1" t="s">
        <v>36</v>
      </c>
      <c r="K119" s="14" t="b">
        <f>'Predicción AMP'!$C119='Predicción AMP'!$J119</f>
        <v>0</v>
      </c>
      <c r="L119" s="1" t="s">
        <v>36</v>
      </c>
      <c r="M119" s="14" t="b">
        <f>'Predicción AMP'!$C119='Predicción AMP'!$L119</f>
        <v>0</v>
      </c>
    </row>
    <row r="120" ht="15.75" customHeight="1">
      <c r="B120" s="1" t="s">
        <v>1109</v>
      </c>
      <c r="C120" s="1" t="s">
        <v>36</v>
      </c>
      <c r="D120" s="1" t="s">
        <v>36</v>
      </c>
      <c r="E120" s="14" t="b">
        <f>'Predicción AMP'!$C120='Predicción AMP'!$D120</f>
        <v>1</v>
      </c>
      <c r="F120" s="1" t="s">
        <v>44</v>
      </c>
      <c r="G120" s="14" t="b">
        <f>'Predicción AMP'!$C120=F120</f>
        <v>0</v>
      </c>
      <c r="H120" s="1" t="s">
        <v>36</v>
      </c>
      <c r="I120" s="14" t="b">
        <f>'Predicción AMP'!$C120='Predicción AMP'!$H120</f>
        <v>1</v>
      </c>
      <c r="J120" s="1" t="s">
        <v>36</v>
      </c>
      <c r="K120" s="14" t="b">
        <f>'Predicción AMP'!$C120='Predicción AMP'!$J120</f>
        <v>1</v>
      </c>
      <c r="L120" s="1" t="s">
        <v>36</v>
      </c>
      <c r="M120" s="14" t="b">
        <f>'Predicción AMP'!$C120='Predicción AMP'!$L120</f>
        <v>1</v>
      </c>
    </row>
    <row r="121" ht="15.75" customHeight="1">
      <c r="B121" s="1" t="s">
        <v>1117</v>
      </c>
      <c r="C121" s="1" t="s">
        <v>36</v>
      </c>
      <c r="D121" s="1" t="s">
        <v>44</v>
      </c>
      <c r="E121" s="14" t="b">
        <f>'Predicción AMP'!$C121='Predicción AMP'!$D121</f>
        <v>0</v>
      </c>
      <c r="F121" s="1" t="s">
        <v>44</v>
      </c>
      <c r="G121" s="14" t="b">
        <f>'Predicción AMP'!$C121=F121</f>
        <v>0</v>
      </c>
      <c r="H121" s="1" t="s">
        <v>36</v>
      </c>
      <c r="I121" s="14" t="b">
        <f>'Predicción AMP'!$C121='Predicción AMP'!$H121</f>
        <v>1</v>
      </c>
      <c r="J121" s="1" t="s">
        <v>36</v>
      </c>
      <c r="K121" s="14" t="b">
        <f>'Predicción AMP'!$C121='Predicción AMP'!$J121</f>
        <v>1</v>
      </c>
      <c r="L121" s="1" t="s">
        <v>36</v>
      </c>
      <c r="M121" s="14" t="b">
        <f>'Predicción AMP'!$C121='Predicción AMP'!$L121</f>
        <v>1</v>
      </c>
    </row>
    <row r="122" ht="15.75" customHeight="1">
      <c r="B122" s="1" t="s">
        <v>1125</v>
      </c>
      <c r="C122" s="1" t="s">
        <v>36</v>
      </c>
      <c r="D122" s="1" t="s">
        <v>44</v>
      </c>
      <c r="E122" s="14" t="b">
        <f>'Predicción AMP'!$C122='Predicción AMP'!$D122</f>
        <v>0</v>
      </c>
      <c r="F122" s="1" t="s">
        <v>44</v>
      </c>
      <c r="G122" s="14" t="b">
        <f>'Predicción AMP'!$C122=F122</f>
        <v>0</v>
      </c>
      <c r="H122" s="1" t="s">
        <v>36</v>
      </c>
      <c r="I122" s="14" t="b">
        <f>'Predicción AMP'!$C122='Predicción AMP'!$H122</f>
        <v>1</v>
      </c>
      <c r="J122" s="1" t="s">
        <v>36</v>
      </c>
      <c r="K122" s="14" t="b">
        <f>'Predicción AMP'!$C122='Predicción AMP'!$J122</f>
        <v>1</v>
      </c>
      <c r="L122" s="1" t="s">
        <v>36</v>
      </c>
      <c r="M122" s="14" t="b">
        <f>'Predicción AMP'!$C122='Predicción AMP'!$L122</f>
        <v>1</v>
      </c>
    </row>
    <row r="123" ht="15.75" customHeight="1">
      <c r="B123" s="1" t="s">
        <v>1133</v>
      </c>
      <c r="C123" s="1" t="s">
        <v>36</v>
      </c>
      <c r="D123" s="1" t="s">
        <v>44</v>
      </c>
      <c r="E123" s="14" t="b">
        <f>'Predicción AMP'!$C123='Predicción AMP'!$D123</f>
        <v>0</v>
      </c>
      <c r="F123" s="1" t="s">
        <v>36</v>
      </c>
      <c r="G123" s="14" t="b">
        <f>'Predicción AMP'!$C123=F123</f>
        <v>1</v>
      </c>
      <c r="H123" s="1" t="s">
        <v>36</v>
      </c>
      <c r="I123" s="14" t="b">
        <f>'Predicción AMP'!$C123='Predicción AMP'!$H123</f>
        <v>1</v>
      </c>
      <c r="J123" s="1" t="s">
        <v>36</v>
      </c>
      <c r="K123" s="14" t="b">
        <f>'Predicción AMP'!$C123='Predicción AMP'!$J123</f>
        <v>1</v>
      </c>
      <c r="L123" s="1" t="s">
        <v>36</v>
      </c>
      <c r="M123" s="14" t="b">
        <f>'Predicción AMP'!$C123='Predicción AMP'!$L123</f>
        <v>1</v>
      </c>
    </row>
    <row r="124" ht="15.75" customHeight="1">
      <c r="B124" s="1" t="s">
        <v>1141</v>
      </c>
      <c r="C124" s="1" t="s">
        <v>36</v>
      </c>
      <c r="D124" s="1" t="s">
        <v>44</v>
      </c>
      <c r="E124" s="14" t="b">
        <f>'Predicción AMP'!$C124='Predicción AMP'!$D124</f>
        <v>0</v>
      </c>
      <c r="F124" s="1" t="s">
        <v>36</v>
      </c>
      <c r="G124" s="14" t="b">
        <f>'Predicción AMP'!$C124=F124</f>
        <v>1</v>
      </c>
      <c r="H124" s="1" t="s">
        <v>36</v>
      </c>
      <c r="I124" s="14" t="b">
        <f>'Predicción AMP'!$C124='Predicción AMP'!$H124</f>
        <v>1</v>
      </c>
      <c r="J124" s="1" t="s">
        <v>36</v>
      </c>
      <c r="K124" s="14" t="b">
        <f>'Predicción AMP'!$C124='Predicción AMP'!$J124</f>
        <v>1</v>
      </c>
      <c r="L124" s="1" t="s">
        <v>36</v>
      </c>
      <c r="M124" s="14" t="b">
        <f>'Predicción AMP'!$C124='Predicción AMP'!$L124</f>
        <v>1</v>
      </c>
    </row>
    <row r="125" ht="15.75" customHeight="1">
      <c r="B125" s="1" t="s">
        <v>1149</v>
      </c>
      <c r="C125" s="1" t="s">
        <v>36</v>
      </c>
      <c r="D125" s="1" t="s">
        <v>36</v>
      </c>
      <c r="E125" s="14" t="b">
        <f>'Predicción AMP'!$C125='Predicción AMP'!$D125</f>
        <v>1</v>
      </c>
      <c r="F125" s="1" t="s">
        <v>36</v>
      </c>
      <c r="G125" s="14" t="b">
        <f>'Predicción AMP'!$C125=F125</f>
        <v>1</v>
      </c>
      <c r="H125" s="1" t="s">
        <v>36</v>
      </c>
      <c r="I125" s="14" t="b">
        <f>'Predicción AMP'!$C125='Predicción AMP'!$H125</f>
        <v>1</v>
      </c>
      <c r="J125" s="1" t="s">
        <v>36</v>
      </c>
      <c r="K125" s="14" t="b">
        <f>'Predicción AMP'!$C125='Predicción AMP'!$J125</f>
        <v>1</v>
      </c>
      <c r="L125" s="1" t="s">
        <v>36</v>
      </c>
      <c r="M125" s="14" t="b">
        <f>'Predicción AMP'!$C125='Predicción AMP'!$L125</f>
        <v>1</v>
      </c>
    </row>
    <row r="126" ht="15.75" customHeight="1">
      <c r="B126" s="1" t="s">
        <v>1157</v>
      </c>
      <c r="C126" s="1" t="s">
        <v>36</v>
      </c>
      <c r="D126" s="1" t="s">
        <v>44</v>
      </c>
      <c r="E126" s="14" t="b">
        <f>'Predicción AMP'!$C126='Predicción AMP'!$D126</f>
        <v>0</v>
      </c>
      <c r="F126" s="1" t="s">
        <v>44</v>
      </c>
      <c r="G126" s="14" t="b">
        <f>'Predicción AMP'!$C126=F126</f>
        <v>0</v>
      </c>
      <c r="H126" s="1" t="s">
        <v>44</v>
      </c>
      <c r="I126" s="14" t="b">
        <f>'Predicción AMP'!$C126='Predicción AMP'!$H126</f>
        <v>0</v>
      </c>
      <c r="J126" s="1" t="s">
        <v>36</v>
      </c>
      <c r="K126" s="14" t="b">
        <f>'Predicción AMP'!$C126='Predicción AMP'!$J126</f>
        <v>1</v>
      </c>
      <c r="L126" s="1" t="s">
        <v>36</v>
      </c>
      <c r="M126" s="14" t="b">
        <f>'Predicción AMP'!$C126='Predicción AMP'!$L126</f>
        <v>1</v>
      </c>
    </row>
    <row r="127" ht="15.75" customHeight="1">
      <c r="B127" s="1" t="s">
        <v>1164</v>
      </c>
      <c r="C127" s="1" t="s">
        <v>36</v>
      </c>
      <c r="D127" s="1" t="s">
        <v>44</v>
      </c>
      <c r="E127" s="14" t="b">
        <f>'Predicción AMP'!$C127='Predicción AMP'!$D127</f>
        <v>0</v>
      </c>
      <c r="F127" s="1" t="s">
        <v>36</v>
      </c>
      <c r="G127" s="14" t="b">
        <f>'Predicción AMP'!$C127=F127</f>
        <v>1</v>
      </c>
      <c r="H127" s="1" t="s">
        <v>36</v>
      </c>
      <c r="I127" s="14" t="b">
        <f>'Predicción AMP'!$C127='Predicción AMP'!$H127</f>
        <v>1</v>
      </c>
      <c r="J127" s="1" t="s">
        <v>36</v>
      </c>
      <c r="K127" s="14" t="b">
        <f>'Predicción AMP'!$C127='Predicción AMP'!$J127</f>
        <v>1</v>
      </c>
      <c r="L127" s="1" t="s">
        <v>36</v>
      </c>
      <c r="M127" s="14" t="b">
        <f>'Predicción AMP'!$C127='Predicción AMP'!$L127</f>
        <v>1</v>
      </c>
    </row>
    <row r="128" ht="15.75" customHeight="1">
      <c r="B128" s="1" t="s">
        <v>1172</v>
      </c>
      <c r="C128" s="1" t="s">
        <v>36</v>
      </c>
      <c r="D128" s="1" t="s">
        <v>36</v>
      </c>
      <c r="E128" s="14" t="b">
        <f>'Predicción AMP'!$C128='Predicción AMP'!$D128</f>
        <v>1</v>
      </c>
      <c r="F128" s="1" t="s">
        <v>36</v>
      </c>
      <c r="G128" s="14" t="b">
        <f>'Predicción AMP'!$C128=F128</f>
        <v>1</v>
      </c>
      <c r="H128" s="1" t="s">
        <v>36</v>
      </c>
      <c r="I128" s="14" t="b">
        <f>'Predicción AMP'!$C128='Predicción AMP'!$H128</f>
        <v>1</v>
      </c>
      <c r="J128" s="1" t="s">
        <v>36</v>
      </c>
      <c r="K128" s="14" t="b">
        <f>'Predicción AMP'!$C128='Predicción AMP'!$J128</f>
        <v>1</v>
      </c>
      <c r="L128" s="1" t="s">
        <v>36</v>
      </c>
      <c r="M128" s="14" t="b">
        <f>'Predicción AMP'!$C128='Predicción AMP'!$L128</f>
        <v>1</v>
      </c>
    </row>
    <row r="129" ht="15.75" customHeight="1">
      <c r="B129" s="1" t="s">
        <v>1180</v>
      </c>
      <c r="C129" s="1" t="s">
        <v>36</v>
      </c>
      <c r="D129" s="1" t="s">
        <v>36</v>
      </c>
      <c r="E129" s="14" t="b">
        <f>'Predicción AMP'!$C129='Predicción AMP'!$D129</f>
        <v>1</v>
      </c>
      <c r="F129" s="1" t="s">
        <v>36</v>
      </c>
      <c r="G129" s="14" t="b">
        <f>'Predicción AMP'!$C129=F129</f>
        <v>1</v>
      </c>
      <c r="H129" s="1" t="s">
        <v>36</v>
      </c>
      <c r="I129" s="14" t="b">
        <f>'Predicción AMP'!$C129='Predicción AMP'!$H129</f>
        <v>1</v>
      </c>
      <c r="J129" s="1" t="s">
        <v>36</v>
      </c>
      <c r="K129" s="14" t="b">
        <f>'Predicción AMP'!$C129='Predicción AMP'!$J129</f>
        <v>1</v>
      </c>
      <c r="L129" s="1" t="s">
        <v>44</v>
      </c>
      <c r="M129" s="14" t="b">
        <f>'Predicción AMP'!$C129='Predicción AMP'!$L129</f>
        <v>0</v>
      </c>
    </row>
    <row r="130" ht="15.75" customHeight="1">
      <c r="B130" s="1" t="s">
        <v>1188</v>
      </c>
      <c r="C130" s="1" t="s">
        <v>36</v>
      </c>
      <c r="D130" s="1" t="s">
        <v>44</v>
      </c>
      <c r="E130" s="14" t="b">
        <f>'Predicción AMP'!$C130='Predicción AMP'!$D130</f>
        <v>0</v>
      </c>
      <c r="F130" s="1" t="s">
        <v>36</v>
      </c>
      <c r="G130" s="14" t="b">
        <f>'Predicción AMP'!$C130=F130</f>
        <v>1</v>
      </c>
      <c r="H130" s="1" t="s">
        <v>36</v>
      </c>
      <c r="I130" s="14" t="b">
        <f>'Predicción AMP'!$C130='Predicción AMP'!$H130</f>
        <v>1</v>
      </c>
      <c r="J130" s="1" t="s">
        <v>36</v>
      </c>
      <c r="K130" s="14" t="b">
        <f>'Predicción AMP'!$C130='Predicción AMP'!$J130</f>
        <v>1</v>
      </c>
      <c r="L130" s="1" t="s">
        <v>36</v>
      </c>
      <c r="M130" s="14" t="b">
        <f>'Predicción AMP'!$C130='Predicción AMP'!$L130</f>
        <v>1</v>
      </c>
    </row>
    <row r="131" ht="15.75" customHeight="1">
      <c r="B131" s="1" t="s">
        <v>1195</v>
      </c>
      <c r="C131" s="1" t="s">
        <v>36</v>
      </c>
      <c r="D131" s="1" t="s">
        <v>36</v>
      </c>
      <c r="E131" s="14" t="b">
        <f>'Predicción AMP'!$C131='Predicción AMP'!$D131</f>
        <v>1</v>
      </c>
      <c r="F131" s="1" t="s">
        <v>36</v>
      </c>
      <c r="G131" s="14" t="b">
        <f>'Predicción AMP'!$C131=F131</f>
        <v>1</v>
      </c>
      <c r="H131" s="1" t="s">
        <v>36</v>
      </c>
      <c r="I131" s="14" t="b">
        <f>'Predicción AMP'!$C131='Predicción AMP'!$H131</f>
        <v>1</v>
      </c>
      <c r="J131" s="1" t="s">
        <v>44</v>
      </c>
      <c r="K131" s="14" t="b">
        <f>'Predicción AMP'!$C131='Predicción AMP'!$J131</f>
        <v>0</v>
      </c>
      <c r="L131" s="1" t="s">
        <v>36</v>
      </c>
      <c r="M131" s="14" t="b">
        <f>'Predicción AMP'!$C131='Predicción AMP'!$L131</f>
        <v>1</v>
      </c>
    </row>
    <row r="132" ht="15.75" customHeight="1">
      <c r="B132" s="1" t="s">
        <v>1203</v>
      </c>
      <c r="C132" s="1" t="s">
        <v>36</v>
      </c>
      <c r="D132" s="1" t="s">
        <v>44</v>
      </c>
      <c r="E132" s="14" t="b">
        <f>'Predicción AMP'!$C132='Predicción AMP'!$D132</f>
        <v>0</v>
      </c>
      <c r="F132" s="1" t="s">
        <v>44</v>
      </c>
      <c r="G132" s="14" t="b">
        <f>'Predicción AMP'!$C132=F132</f>
        <v>0</v>
      </c>
      <c r="H132" s="1" t="s">
        <v>44</v>
      </c>
      <c r="I132" s="14" t="b">
        <f>'Predicción AMP'!$C132='Predicción AMP'!$H132</f>
        <v>0</v>
      </c>
      <c r="J132" s="1" t="s">
        <v>36</v>
      </c>
      <c r="K132" s="14" t="b">
        <f>'Predicción AMP'!$C132='Predicción AMP'!$J132</f>
        <v>1</v>
      </c>
      <c r="L132" s="1" t="s">
        <v>44</v>
      </c>
      <c r="M132" s="14" t="b">
        <f>'Predicción AMP'!$C132='Predicción AMP'!$L132</f>
        <v>0</v>
      </c>
    </row>
    <row r="133" ht="15.75" customHeight="1">
      <c r="B133" s="1" t="s">
        <v>1212</v>
      </c>
      <c r="C133" s="1" t="s">
        <v>36</v>
      </c>
      <c r="D133" s="1" t="s">
        <v>36</v>
      </c>
      <c r="E133" s="14" t="b">
        <f>'Predicción AMP'!$C133='Predicción AMP'!$D133</f>
        <v>1</v>
      </c>
      <c r="F133" s="1" t="s">
        <v>36</v>
      </c>
      <c r="G133" s="14" t="b">
        <f>'Predicción AMP'!$C133=F133</f>
        <v>1</v>
      </c>
      <c r="H133" s="1" t="s">
        <v>44</v>
      </c>
      <c r="I133" s="14" t="b">
        <f>'Predicción AMP'!$C133='Predicción AMP'!$H133</f>
        <v>0</v>
      </c>
      <c r="J133" s="1" t="s">
        <v>36</v>
      </c>
      <c r="K133" s="14" t="b">
        <f>'Predicción AMP'!$C133='Predicción AMP'!$J133</f>
        <v>1</v>
      </c>
      <c r="L133" s="1" t="s">
        <v>36</v>
      </c>
      <c r="M133" s="14" t="b">
        <f>'Predicción AMP'!$C133='Predicción AMP'!$L133</f>
        <v>1</v>
      </c>
    </row>
    <row r="134" ht="15.75" customHeight="1">
      <c r="B134" s="1" t="s">
        <v>1218</v>
      </c>
      <c r="C134" s="1" t="s">
        <v>36</v>
      </c>
      <c r="D134" s="1" t="s">
        <v>44</v>
      </c>
      <c r="E134" s="14" t="b">
        <f>'Predicción AMP'!$C134='Predicción AMP'!$D134</f>
        <v>0</v>
      </c>
      <c r="F134" s="1" t="s">
        <v>36</v>
      </c>
      <c r="G134" s="14" t="b">
        <f>'Predicción AMP'!$C134=F134</f>
        <v>1</v>
      </c>
      <c r="H134" s="1" t="s">
        <v>36</v>
      </c>
      <c r="I134" s="14" t="b">
        <f>'Predicción AMP'!$C134='Predicción AMP'!$H134</f>
        <v>1</v>
      </c>
      <c r="J134" s="1" t="s">
        <v>36</v>
      </c>
      <c r="K134" s="14" t="b">
        <f>'Predicción AMP'!$C134='Predicción AMP'!$J134</f>
        <v>1</v>
      </c>
      <c r="L134" s="1" t="s">
        <v>36</v>
      </c>
      <c r="M134" s="14" t="b">
        <f>'Predicción AMP'!$C134='Predicción AMP'!$L134</f>
        <v>1</v>
      </c>
    </row>
    <row r="135" ht="15.75" customHeight="1">
      <c r="B135" s="1" t="s">
        <v>1225</v>
      </c>
      <c r="C135" s="1" t="s">
        <v>36</v>
      </c>
      <c r="D135" s="1" t="s">
        <v>36</v>
      </c>
      <c r="E135" s="14" t="b">
        <f>'Predicción AMP'!$C135='Predicción AMP'!$D135</f>
        <v>1</v>
      </c>
      <c r="F135" s="1" t="s">
        <v>36</v>
      </c>
      <c r="G135" s="14" t="b">
        <f>'Predicción AMP'!$C135=F135</f>
        <v>1</v>
      </c>
      <c r="H135" s="1" t="s">
        <v>36</v>
      </c>
      <c r="I135" s="14" t="b">
        <f>'Predicción AMP'!$C135='Predicción AMP'!$H135</f>
        <v>1</v>
      </c>
      <c r="J135" s="1" t="s">
        <v>36</v>
      </c>
      <c r="K135" s="14" t="b">
        <f>'Predicción AMP'!$C135='Predicción AMP'!$J135</f>
        <v>1</v>
      </c>
      <c r="L135" s="1" t="s">
        <v>36</v>
      </c>
      <c r="M135" s="14" t="b">
        <f>'Predicción AMP'!$C135='Predicción AMP'!$L135</f>
        <v>1</v>
      </c>
    </row>
    <row r="136" ht="15.75" customHeight="1">
      <c r="B136" s="1" t="s">
        <v>1231</v>
      </c>
      <c r="C136" s="1" t="s">
        <v>36</v>
      </c>
      <c r="D136" s="1" t="s">
        <v>44</v>
      </c>
      <c r="E136" s="14" t="b">
        <f>'Predicción AMP'!$C136='Predicción AMP'!$D136</f>
        <v>0</v>
      </c>
      <c r="F136" s="1" t="s">
        <v>36</v>
      </c>
      <c r="G136" s="14" t="b">
        <f>'Predicción AMP'!$C136=F136</f>
        <v>1</v>
      </c>
      <c r="H136" s="1" t="s">
        <v>36</v>
      </c>
      <c r="I136" s="14" t="b">
        <f>'Predicción AMP'!$C136='Predicción AMP'!$H136</f>
        <v>1</v>
      </c>
      <c r="J136" s="1" t="s">
        <v>36</v>
      </c>
      <c r="K136" s="14" t="b">
        <f>'Predicción AMP'!$C136='Predicción AMP'!$J136</f>
        <v>1</v>
      </c>
      <c r="L136" s="1" t="s">
        <v>36</v>
      </c>
      <c r="M136" s="14" t="b">
        <f>'Predicción AMP'!$C136='Predicción AMP'!$L136</f>
        <v>1</v>
      </c>
    </row>
    <row r="137" ht="15.75" customHeight="1">
      <c r="B137" s="1" t="s">
        <v>1246</v>
      </c>
      <c r="C137" s="1" t="s">
        <v>36</v>
      </c>
      <c r="D137" s="1" t="s">
        <v>44</v>
      </c>
      <c r="E137" s="14" t="b">
        <f>'Predicción AMP'!$C137='Predicción AMP'!$D137</f>
        <v>0</v>
      </c>
      <c r="F137" s="1" t="s">
        <v>36</v>
      </c>
      <c r="G137" s="14" t="b">
        <f>'Predicción AMP'!$C137=F137</f>
        <v>1</v>
      </c>
      <c r="H137" s="1" t="s">
        <v>36</v>
      </c>
      <c r="I137" s="14" t="b">
        <f>'Predicción AMP'!$C137='Predicción AMP'!$H137</f>
        <v>1</v>
      </c>
      <c r="J137" s="1" t="s">
        <v>36</v>
      </c>
      <c r="K137" s="14" t="b">
        <f>'Predicción AMP'!$C137='Predicción AMP'!$J137</f>
        <v>1</v>
      </c>
      <c r="L137" s="1" t="s">
        <v>36</v>
      </c>
      <c r="M137" s="14" t="b">
        <f>'Predicción AMP'!$C137='Predicción AMP'!$L137</f>
        <v>1</v>
      </c>
    </row>
    <row r="138" ht="15.75" customHeight="1">
      <c r="B138" s="1" t="s">
        <v>1262</v>
      </c>
      <c r="C138" s="1" t="s">
        <v>44</v>
      </c>
      <c r="D138" s="1" t="s">
        <v>44</v>
      </c>
      <c r="E138" s="14" t="b">
        <f>'Predicción AMP'!$C138='Predicción AMP'!$D138</f>
        <v>1</v>
      </c>
      <c r="F138" s="1" t="s">
        <v>36</v>
      </c>
      <c r="G138" s="14" t="b">
        <f>'Predicción AMP'!$C138=F138</f>
        <v>0</v>
      </c>
      <c r="H138" s="1" t="s">
        <v>36</v>
      </c>
      <c r="I138" s="14" t="b">
        <f>'Predicción AMP'!$C138='Predicción AMP'!$H138</f>
        <v>0</v>
      </c>
      <c r="J138" s="1" t="s">
        <v>36</v>
      </c>
      <c r="K138" s="14" t="b">
        <f>'Predicción AMP'!$C138='Predicción AMP'!$J138</f>
        <v>0</v>
      </c>
      <c r="L138" s="1" t="s">
        <v>44</v>
      </c>
      <c r="M138" s="14" t="b">
        <f>'Predicción AMP'!$C138='Predicción AMP'!$L138</f>
        <v>1</v>
      </c>
    </row>
    <row r="139" ht="15.75" customHeight="1">
      <c r="B139" s="1" t="s">
        <v>1270</v>
      </c>
      <c r="C139" s="1" t="s">
        <v>36</v>
      </c>
      <c r="D139" s="1" t="s">
        <v>44</v>
      </c>
      <c r="E139" s="14" t="b">
        <f>'Predicción AMP'!$C139='Predicción AMP'!$D139</f>
        <v>0</v>
      </c>
      <c r="F139" s="1" t="s">
        <v>36</v>
      </c>
      <c r="G139" s="14" t="b">
        <f>'Predicción AMP'!$C139=F139</f>
        <v>1</v>
      </c>
      <c r="H139" s="1" t="s">
        <v>36</v>
      </c>
      <c r="I139" s="14" t="b">
        <f>'Predicción AMP'!$C139='Predicción AMP'!$H139</f>
        <v>1</v>
      </c>
      <c r="J139" s="1" t="s">
        <v>36</v>
      </c>
      <c r="K139" s="14" t="b">
        <f>'Predicción AMP'!$C139='Predicción AMP'!$J139</f>
        <v>1</v>
      </c>
      <c r="L139" s="1" t="s">
        <v>44</v>
      </c>
      <c r="M139" s="14" t="b">
        <f>'Predicción AMP'!$C139='Predicción AMP'!$L139</f>
        <v>0</v>
      </c>
    </row>
    <row r="140" ht="15.75" customHeight="1">
      <c r="B140" s="1" t="s">
        <v>1296</v>
      </c>
      <c r="C140" s="1" t="s">
        <v>36</v>
      </c>
      <c r="D140" s="1" t="s">
        <v>44</v>
      </c>
      <c r="E140" s="14" t="b">
        <f>'Predicción AMP'!$C140='Predicción AMP'!$D140</f>
        <v>0</v>
      </c>
      <c r="F140" s="1" t="s">
        <v>36</v>
      </c>
      <c r="G140" s="14" t="b">
        <f>'Predicción AMP'!$C140=F140</f>
        <v>1</v>
      </c>
      <c r="H140" s="1" t="s">
        <v>36</v>
      </c>
      <c r="I140" s="14" t="b">
        <f>'Predicción AMP'!$C140='Predicción AMP'!$H140</f>
        <v>1</v>
      </c>
      <c r="J140" s="1" t="s">
        <v>36</v>
      </c>
      <c r="K140" s="14" t="b">
        <f>'Predicción AMP'!$C140='Predicción AMP'!$J140</f>
        <v>1</v>
      </c>
      <c r="L140" s="1" t="s">
        <v>36</v>
      </c>
      <c r="M140" s="14" t="b">
        <f>'Predicción AMP'!$C140='Predicción AMP'!$L140</f>
        <v>1</v>
      </c>
    </row>
    <row r="141" ht="15.75" customHeight="1">
      <c r="B141" s="1" t="s">
        <v>1312</v>
      </c>
      <c r="C141" s="1" t="s">
        <v>36</v>
      </c>
      <c r="D141" s="1" t="s">
        <v>44</v>
      </c>
      <c r="E141" s="14" t="b">
        <f>'Predicción AMP'!$C141='Predicción AMP'!$D141</f>
        <v>0</v>
      </c>
      <c r="F141" s="1" t="s">
        <v>36</v>
      </c>
      <c r="G141" s="14" t="b">
        <f>'Predicción AMP'!$C141=F141</f>
        <v>1</v>
      </c>
      <c r="H141" s="1" t="s">
        <v>44</v>
      </c>
      <c r="I141" s="14" t="b">
        <f>'Predicción AMP'!$C141='Predicción AMP'!$H141</f>
        <v>0</v>
      </c>
      <c r="J141" s="1" t="s">
        <v>44</v>
      </c>
      <c r="K141" s="14" t="b">
        <f>'Predicción AMP'!$C141='Predicción AMP'!$J141</f>
        <v>0</v>
      </c>
      <c r="L141" s="1" t="s">
        <v>36</v>
      </c>
      <c r="M141" s="14" t="b">
        <f>'Predicción AMP'!$C141='Predicción AMP'!$L141</f>
        <v>1</v>
      </c>
    </row>
    <row r="142" ht="15.75" customHeight="1">
      <c r="B142" s="1" t="s">
        <v>1320</v>
      </c>
      <c r="C142" s="1" t="s">
        <v>36</v>
      </c>
      <c r="D142" s="1" t="s">
        <v>44</v>
      </c>
      <c r="E142" s="14" t="b">
        <f>'Predicción AMP'!$C142='Predicción AMP'!$D142</f>
        <v>0</v>
      </c>
      <c r="F142" s="1" t="s">
        <v>44</v>
      </c>
      <c r="G142" s="14" t="b">
        <f>'Predicción AMP'!$C142=F142</f>
        <v>0</v>
      </c>
      <c r="H142" s="1" t="s">
        <v>44</v>
      </c>
      <c r="I142" s="14" t="b">
        <f>'Predicción AMP'!$C142='Predicción AMP'!$H142</f>
        <v>0</v>
      </c>
      <c r="J142" s="1" t="s">
        <v>36</v>
      </c>
      <c r="K142" s="14" t="b">
        <f>'Predicción AMP'!$C142='Predicción AMP'!$J142</f>
        <v>1</v>
      </c>
      <c r="L142" s="1" t="s">
        <v>36</v>
      </c>
      <c r="M142" s="14" t="b">
        <f>'Predicción AMP'!$C142='Predicción AMP'!$L142</f>
        <v>1</v>
      </c>
    </row>
    <row r="143" ht="15.75" customHeight="1">
      <c r="B143" s="1" t="s">
        <v>1337</v>
      </c>
      <c r="C143" s="1" t="s">
        <v>36</v>
      </c>
      <c r="D143" s="1" t="s">
        <v>44</v>
      </c>
      <c r="E143" s="14" t="b">
        <f>'Predicción AMP'!$C143='Predicción AMP'!$D143</f>
        <v>0</v>
      </c>
      <c r="F143" s="1" t="s">
        <v>36</v>
      </c>
      <c r="G143" s="14" t="b">
        <f>'Predicción AMP'!$C143=F143</f>
        <v>1</v>
      </c>
      <c r="H143" s="1" t="s">
        <v>44</v>
      </c>
      <c r="I143" s="14" t="b">
        <f>'Predicción AMP'!$C143='Predicción AMP'!$H143</f>
        <v>0</v>
      </c>
      <c r="J143" s="1" t="s">
        <v>36</v>
      </c>
      <c r="K143" s="14" t="b">
        <f>'Predicción AMP'!$C143='Predicción AMP'!$J143</f>
        <v>1</v>
      </c>
      <c r="L143" s="1" t="s">
        <v>44</v>
      </c>
      <c r="M143" s="14" t="b">
        <f>'Predicción AMP'!$C143='Predicción AMP'!$L143</f>
        <v>0</v>
      </c>
    </row>
    <row r="144" ht="15.75" customHeight="1">
      <c r="B144" s="1" t="s">
        <v>1380</v>
      </c>
      <c r="C144" s="1" t="s">
        <v>36</v>
      </c>
      <c r="D144" s="1" t="s">
        <v>44</v>
      </c>
      <c r="E144" s="14" t="b">
        <f>'Predicción AMP'!$C144='Predicción AMP'!$D144</f>
        <v>0</v>
      </c>
      <c r="F144" s="1" t="s">
        <v>36</v>
      </c>
      <c r="G144" s="14" t="b">
        <f>'Predicción AMP'!$C144=F144</f>
        <v>1</v>
      </c>
      <c r="H144" s="1" t="s">
        <v>36</v>
      </c>
      <c r="I144" s="14" t="b">
        <f>'Predicción AMP'!$C144='Predicción AMP'!$H144</f>
        <v>1</v>
      </c>
      <c r="J144" s="1" t="s">
        <v>36</v>
      </c>
      <c r="K144" s="14" t="b">
        <f>'Predicción AMP'!$C144='Predicción AMP'!$J144</f>
        <v>1</v>
      </c>
      <c r="L144" s="1" t="s">
        <v>44</v>
      </c>
      <c r="M144" s="14" t="b">
        <f>'Predicción AMP'!$C144='Predicción AMP'!$L144</f>
        <v>0</v>
      </c>
    </row>
    <row r="145" ht="15.75" customHeight="1">
      <c r="B145" s="1" t="s">
        <v>1397</v>
      </c>
      <c r="C145" s="1" t="s">
        <v>44</v>
      </c>
      <c r="D145" s="1" t="s">
        <v>44</v>
      </c>
      <c r="E145" s="14" t="b">
        <f>'Predicción AMP'!$C145='Predicción AMP'!$D145</f>
        <v>1</v>
      </c>
      <c r="F145" s="1" t="s">
        <v>44</v>
      </c>
      <c r="G145" s="14" t="b">
        <f>'Predicción AMP'!$C145=F145</f>
        <v>1</v>
      </c>
      <c r="H145" s="1" t="s">
        <v>44</v>
      </c>
      <c r="I145" s="14" t="b">
        <f>'Predicción AMP'!$C145='Predicción AMP'!$H145</f>
        <v>1</v>
      </c>
      <c r="J145" s="1" t="s">
        <v>36</v>
      </c>
      <c r="K145" s="14" t="b">
        <f>'Predicción AMP'!$C145='Predicción AMP'!$J145</f>
        <v>0</v>
      </c>
      <c r="L145" s="1" t="s">
        <v>36</v>
      </c>
      <c r="M145" s="14" t="b">
        <f>'Predicción AMP'!$C145='Predicción AMP'!$L145</f>
        <v>0</v>
      </c>
    </row>
    <row r="146" ht="15.75" customHeight="1">
      <c r="B146" s="1" t="s">
        <v>1405</v>
      </c>
      <c r="C146" s="1" t="s">
        <v>44</v>
      </c>
      <c r="D146" s="1" t="s">
        <v>44</v>
      </c>
      <c r="E146" s="14" t="b">
        <f>'Predicción AMP'!$C146='Predicción AMP'!$D146</f>
        <v>1</v>
      </c>
      <c r="F146" s="1" t="s">
        <v>36</v>
      </c>
      <c r="G146" s="14" t="b">
        <f>'Predicción AMP'!$C146=F146</f>
        <v>0</v>
      </c>
      <c r="H146" s="1" t="s">
        <v>36</v>
      </c>
      <c r="I146" s="14" t="b">
        <f>'Predicción AMP'!$C146='Predicción AMP'!$H146</f>
        <v>0</v>
      </c>
      <c r="J146" s="1" t="s">
        <v>36</v>
      </c>
      <c r="K146" s="14" t="b">
        <f>'Predicción AMP'!$C146='Predicción AMP'!$J146</f>
        <v>0</v>
      </c>
      <c r="L146" s="1" t="s">
        <v>36</v>
      </c>
      <c r="M146" s="14" t="b">
        <f>'Predicción AMP'!$C146='Predicción AMP'!$L146</f>
        <v>0</v>
      </c>
    </row>
    <row r="147" ht="15.75" customHeight="1">
      <c r="B147" s="1" t="s">
        <v>1411</v>
      </c>
      <c r="C147" s="1" t="s">
        <v>36</v>
      </c>
      <c r="D147" s="1" t="s">
        <v>44</v>
      </c>
      <c r="E147" s="14" t="b">
        <f>'Predicción AMP'!$C147='Predicción AMP'!$D147</f>
        <v>0</v>
      </c>
      <c r="F147" s="1" t="s">
        <v>44</v>
      </c>
      <c r="G147" s="14" t="b">
        <f>'Predicción AMP'!$C147=F147</f>
        <v>0</v>
      </c>
      <c r="H147" s="1" t="s">
        <v>44</v>
      </c>
      <c r="I147" s="14" t="b">
        <f>'Predicción AMP'!$C147='Predicción AMP'!$H147</f>
        <v>0</v>
      </c>
      <c r="J147" s="1" t="s">
        <v>44</v>
      </c>
      <c r="K147" s="14" t="b">
        <f>'Predicción AMP'!$C147='Predicción AMP'!$J147</f>
        <v>0</v>
      </c>
      <c r="L147" s="1" t="s">
        <v>36</v>
      </c>
      <c r="M147" s="14" t="b">
        <f>'Predicción AMP'!$C147='Predicción AMP'!$L147</f>
        <v>1</v>
      </c>
    </row>
    <row r="148" ht="15.75" customHeight="1">
      <c r="B148" s="1" t="s">
        <v>1416</v>
      </c>
      <c r="C148" s="1" t="s">
        <v>36</v>
      </c>
      <c r="D148" s="1" t="s">
        <v>44</v>
      </c>
      <c r="E148" s="14" t="b">
        <f>'Predicción AMP'!$C148='Predicción AMP'!$D148</f>
        <v>0</v>
      </c>
      <c r="F148" s="1" t="s">
        <v>36</v>
      </c>
      <c r="G148" s="14" t="b">
        <f>'Predicción AMP'!$C148=F148</f>
        <v>1</v>
      </c>
      <c r="H148" s="1" t="s">
        <v>36</v>
      </c>
      <c r="I148" s="14" t="b">
        <f>'Predicción AMP'!$C148='Predicción AMP'!$H148</f>
        <v>1</v>
      </c>
      <c r="J148" s="1" t="s">
        <v>36</v>
      </c>
      <c r="K148" s="14" t="b">
        <f>'Predicción AMP'!$C148='Predicción AMP'!$J148</f>
        <v>1</v>
      </c>
      <c r="L148" s="1" t="s">
        <v>36</v>
      </c>
      <c r="M148" s="14" t="b">
        <f>'Predicción AMP'!$C148='Predicción AMP'!$L148</f>
        <v>1</v>
      </c>
    </row>
    <row r="149" ht="15.75" customHeight="1">
      <c r="B149" s="1" t="s">
        <v>1421</v>
      </c>
      <c r="C149" s="1" t="s">
        <v>36</v>
      </c>
      <c r="D149" s="1" t="s">
        <v>44</v>
      </c>
      <c r="E149" s="14" t="b">
        <f>'Predicción AMP'!$C149='Predicción AMP'!$D149</f>
        <v>0</v>
      </c>
      <c r="F149" s="1" t="s">
        <v>36</v>
      </c>
      <c r="G149" s="14" t="b">
        <f>'Predicción AMP'!$C149=F149</f>
        <v>1</v>
      </c>
      <c r="H149" s="1" t="s">
        <v>36</v>
      </c>
      <c r="I149" s="14" t="b">
        <f>'Predicción AMP'!$C149='Predicción AMP'!$H149</f>
        <v>1</v>
      </c>
      <c r="J149" s="1" t="s">
        <v>36</v>
      </c>
      <c r="K149" s="14" t="b">
        <f>'Predicción AMP'!$C149='Predicción AMP'!$J149</f>
        <v>1</v>
      </c>
      <c r="L149" s="1" t="s">
        <v>44</v>
      </c>
      <c r="M149" s="14" t="b">
        <f>'Predicción AMP'!$C149='Predicción AMP'!$L149</f>
        <v>0</v>
      </c>
    </row>
    <row r="150" ht="15.75" customHeight="1">
      <c r="B150" s="1" t="s">
        <v>1426</v>
      </c>
      <c r="C150" s="1" t="s">
        <v>44</v>
      </c>
      <c r="D150" s="1" t="s">
        <v>44</v>
      </c>
      <c r="E150" s="14" t="b">
        <f>'Predicción AMP'!$C150='Predicción AMP'!$D150</f>
        <v>1</v>
      </c>
      <c r="F150" s="1" t="s">
        <v>36</v>
      </c>
      <c r="G150" s="14" t="b">
        <f>'Predicción AMP'!$C150=F150</f>
        <v>0</v>
      </c>
      <c r="H150" s="1" t="s">
        <v>36</v>
      </c>
      <c r="I150" s="14" t="b">
        <f>'Predicción AMP'!$C150='Predicción AMP'!$H150</f>
        <v>0</v>
      </c>
      <c r="J150" s="1" t="s">
        <v>36</v>
      </c>
      <c r="K150" s="14" t="b">
        <f>'Predicción AMP'!$C150='Predicción AMP'!$J150</f>
        <v>0</v>
      </c>
      <c r="L150" s="1" t="s">
        <v>36</v>
      </c>
      <c r="M150" s="14" t="b">
        <f>'Predicción AMP'!$C150='Predicción AMP'!$L150</f>
        <v>0</v>
      </c>
    </row>
    <row r="151" ht="15.75" customHeight="1">
      <c r="B151" s="1" t="s">
        <v>1431</v>
      </c>
      <c r="C151" s="1" t="s">
        <v>36</v>
      </c>
      <c r="D151" s="1" t="s">
        <v>44</v>
      </c>
      <c r="E151" s="14" t="b">
        <f>'Predicción AMP'!$C151='Predicción AMP'!$D151</f>
        <v>0</v>
      </c>
      <c r="F151" s="1" t="s">
        <v>36</v>
      </c>
      <c r="G151" s="14" t="b">
        <f>'Predicción AMP'!$C151=F151</f>
        <v>1</v>
      </c>
      <c r="H151" s="1" t="s">
        <v>36</v>
      </c>
      <c r="I151" s="14" t="b">
        <f>'Predicción AMP'!$C151='Predicción AMP'!$H151</f>
        <v>1</v>
      </c>
      <c r="J151" s="1" t="s">
        <v>36</v>
      </c>
      <c r="K151" s="14" t="b">
        <f>'Predicción AMP'!$C151='Predicción AMP'!$J151</f>
        <v>1</v>
      </c>
      <c r="L151" s="1" t="s">
        <v>36</v>
      </c>
      <c r="M151" s="14" t="b">
        <f>'Predicción AMP'!$C151='Predicción AMP'!$L151</f>
        <v>1</v>
      </c>
    </row>
    <row r="152" ht="15.75" customHeight="1">
      <c r="B152" s="1" t="s">
        <v>1436</v>
      </c>
      <c r="C152" s="1" t="s">
        <v>44</v>
      </c>
      <c r="D152" s="1" t="s">
        <v>44</v>
      </c>
      <c r="E152" s="14" t="b">
        <f>'Predicción AMP'!$C152='Predicción AMP'!$D152</f>
        <v>1</v>
      </c>
      <c r="F152" s="1" t="s">
        <v>44</v>
      </c>
      <c r="G152" s="14" t="b">
        <f>'Predicción AMP'!$C152=F152</f>
        <v>1</v>
      </c>
      <c r="H152" s="1" t="s">
        <v>44</v>
      </c>
      <c r="I152" s="14" t="b">
        <f>'Predicción AMP'!$C152='Predicción AMP'!$H152</f>
        <v>1</v>
      </c>
      <c r="J152" s="1" t="s">
        <v>44</v>
      </c>
      <c r="K152" s="14" t="b">
        <f>'Predicción AMP'!$C152='Predicción AMP'!$J152</f>
        <v>1</v>
      </c>
      <c r="L152" s="1" t="s">
        <v>36</v>
      </c>
      <c r="M152" s="14" t="b">
        <f>'Predicción AMP'!$C152='Predicción AMP'!$L152</f>
        <v>0</v>
      </c>
    </row>
    <row r="153" ht="15.75" customHeight="1">
      <c r="B153" s="1" t="s">
        <v>1441</v>
      </c>
      <c r="C153" s="1" t="s">
        <v>36</v>
      </c>
      <c r="D153" s="1" t="s">
        <v>44</v>
      </c>
      <c r="E153" s="14" t="b">
        <f>'Predicción AMP'!$C153='Predicción AMP'!$D153</f>
        <v>0</v>
      </c>
      <c r="F153" s="1" t="s">
        <v>44</v>
      </c>
      <c r="G153" s="14" t="b">
        <f>'Predicción AMP'!$C153=F153</f>
        <v>0</v>
      </c>
      <c r="H153" s="1" t="s">
        <v>36</v>
      </c>
      <c r="I153" s="14" t="b">
        <f>'Predicción AMP'!$C153='Predicción AMP'!$H153</f>
        <v>1</v>
      </c>
      <c r="J153" s="1" t="s">
        <v>36</v>
      </c>
      <c r="K153" s="14" t="b">
        <f>'Predicción AMP'!$C153='Predicción AMP'!$J153</f>
        <v>1</v>
      </c>
      <c r="L153" s="1" t="s">
        <v>36</v>
      </c>
      <c r="M153" s="14" t="b">
        <f>'Predicción AMP'!$C153='Predicción AMP'!$L153</f>
        <v>1</v>
      </c>
    </row>
    <row r="154" ht="15.75" customHeight="1">
      <c r="B154" s="1" t="s">
        <v>1446</v>
      </c>
      <c r="C154" s="1" t="s">
        <v>44</v>
      </c>
      <c r="D154" s="1" t="s">
        <v>44</v>
      </c>
      <c r="E154" s="14" t="b">
        <f>'Predicción AMP'!$C154='Predicción AMP'!$D154</f>
        <v>1</v>
      </c>
      <c r="F154" s="1" t="s">
        <v>44</v>
      </c>
      <c r="G154" s="14" t="b">
        <f>'Predicción AMP'!$C154=F154</f>
        <v>1</v>
      </c>
      <c r="H154" s="1" t="s">
        <v>44</v>
      </c>
      <c r="I154" s="14" t="b">
        <f>'Predicción AMP'!$C154='Predicción AMP'!$H154</f>
        <v>1</v>
      </c>
      <c r="J154" s="1" t="s">
        <v>44</v>
      </c>
      <c r="K154" s="14" t="b">
        <f>'Predicción AMP'!$C154='Predicción AMP'!$J154</f>
        <v>1</v>
      </c>
      <c r="L154" s="1" t="s">
        <v>36</v>
      </c>
      <c r="M154" s="14" t="b">
        <f>'Predicción AMP'!$C154='Predicción AMP'!$L154</f>
        <v>0</v>
      </c>
    </row>
    <row r="155" ht="15.75" customHeight="1">
      <c r="B155" s="1" t="s">
        <v>1461</v>
      </c>
      <c r="C155" s="1" t="s">
        <v>36</v>
      </c>
      <c r="D155" s="1" t="s">
        <v>44</v>
      </c>
      <c r="E155" s="14" t="b">
        <f>'Predicción AMP'!$C155='Predicción AMP'!$D155</f>
        <v>0</v>
      </c>
      <c r="F155" s="1" t="s">
        <v>44</v>
      </c>
      <c r="G155" s="14" t="b">
        <f>'Predicción AMP'!$C155=F155</f>
        <v>0</v>
      </c>
      <c r="H155" s="1" t="s">
        <v>36</v>
      </c>
      <c r="I155" s="14" t="b">
        <f>'Predicción AMP'!$C155='Predicción AMP'!$H155</f>
        <v>1</v>
      </c>
      <c r="J155" s="1" t="s">
        <v>44</v>
      </c>
      <c r="K155" s="14" t="b">
        <f>'Predicción AMP'!$C155='Predicción AMP'!$J155</f>
        <v>0</v>
      </c>
      <c r="L155" s="1" t="s">
        <v>36</v>
      </c>
      <c r="M155" s="14" t="b">
        <f>'Predicción AMP'!$C155='Predicción AMP'!$L155</f>
        <v>1</v>
      </c>
    </row>
    <row r="156" ht="15.75" customHeight="1">
      <c r="B156" s="1" t="s">
        <v>1469</v>
      </c>
      <c r="C156" s="1" t="s">
        <v>36</v>
      </c>
      <c r="D156" s="1" t="s">
        <v>44</v>
      </c>
      <c r="E156" s="14" t="b">
        <f>'Predicción AMP'!$C156='Predicción AMP'!$D156</f>
        <v>0</v>
      </c>
      <c r="F156" s="1" t="s">
        <v>44</v>
      </c>
      <c r="G156" s="14" t="b">
        <f>'Predicción AMP'!$C156=F156</f>
        <v>0</v>
      </c>
      <c r="H156" s="1" t="s">
        <v>36</v>
      </c>
      <c r="I156" s="14" t="b">
        <f>'Predicción AMP'!$C156='Predicción AMP'!$H156</f>
        <v>1</v>
      </c>
      <c r="J156" s="1" t="s">
        <v>36</v>
      </c>
      <c r="K156" s="14" t="b">
        <f>'Predicción AMP'!$C156='Predicción AMP'!$J156</f>
        <v>1</v>
      </c>
      <c r="L156" s="1" t="s">
        <v>44</v>
      </c>
      <c r="M156" s="14" t="b">
        <f>'Predicción AMP'!$C156='Predicción AMP'!$L156</f>
        <v>0</v>
      </c>
    </row>
    <row r="157" ht="15.75" customHeight="1">
      <c r="B157" s="1" t="s">
        <v>1475</v>
      </c>
      <c r="C157" s="1" t="s">
        <v>36</v>
      </c>
      <c r="D157" s="1" t="s">
        <v>44</v>
      </c>
      <c r="E157" s="14" t="b">
        <f>'Predicción AMP'!$C157='Predicción AMP'!$D157</f>
        <v>0</v>
      </c>
      <c r="F157" s="1" t="s">
        <v>36</v>
      </c>
      <c r="G157" s="14" t="b">
        <f>'Predicción AMP'!$C157=F157</f>
        <v>1</v>
      </c>
      <c r="H157" s="1" t="s">
        <v>36</v>
      </c>
      <c r="I157" s="14" t="b">
        <f>'Predicción AMP'!$C157='Predicción AMP'!$H157</f>
        <v>1</v>
      </c>
      <c r="J157" s="1" t="s">
        <v>36</v>
      </c>
      <c r="K157" s="14" t="b">
        <f>'Predicción AMP'!$C157='Predicción AMP'!$J157</f>
        <v>1</v>
      </c>
      <c r="L157" s="1" t="s">
        <v>44</v>
      </c>
      <c r="M157" s="14" t="b">
        <f>'Predicción AMP'!$C157='Predicción AMP'!$L157</f>
        <v>0</v>
      </c>
    </row>
    <row r="158" ht="15.75" customHeight="1">
      <c r="B158" s="1" t="s">
        <v>1482</v>
      </c>
      <c r="C158" s="1" t="s">
        <v>44</v>
      </c>
      <c r="D158" s="1" t="s">
        <v>44</v>
      </c>
      <c r="E158" s="14" t="b">
        <f>'Predicción AMP'!$C158='Predicción AMP'!$D158</f>
        <v>1</v>
      </c>
      <c r="F158" s="1" t="s">
        <v>44</v>
      </c>
      <c r="G158" s="14" t="b">
        <f>'Predicción AMP'!$C158=F158</f>
        <v>1</v>
      </c>
      <c r="H158" s="1" t="s">
        <v>44</v>
      </c>
      <c r="I158" s="14" t="b">
        <f>'Predicción AMP'!$C158='Predicción AMP'!$H158</f>
        <v>1</v>
      </c>
      <c r="J158" s="1" t="s">
        <v>44</v>
      </c>
      <c r="K158" s="14" t="b">
        <f>'Predicción AMP'!$C158='Predicción AMP'!$J158</f>
        <v>1</v>
      </c>
      <c r="L158" s="1" t="s">
        <v>44</v>
      </c>
      <c r="M158" s="14" t="b">
        <f>'Predicción AMP'!$C158='Predicción AMP'!$L158</f>
        <v>1</v>
      </c>
    </row>
    <row r="159" ht="15.75" customHeight="1">
      <c r="B159" s="1" t="s">
        <v>1490</v>
      </c>
      <c r="C159" s="1" t="s">
        <v>36</v>
      </c>
      <c r="D159" s="1" t="s">
        <v>44</v>
      </c>
      <c r="E159" s="14" t="b">
        <f>'Predicción AMP'!$C159='Predicción AMP'!$D159</f>
        <v>0</v>
      </c>
      <c r="F159" s="1" t="s">
        <v>36</v>
      </c>
      <c r="G159" s="14" t="b">
        <f>'Predicción AMP'!$C159=F159</f>
        <v>1</v>
      </c>
      <c r="H159" s="1" t="s">
        <v>44</v>
      </c>
      <c r="I159" s="14" t="b">
        <f>'Predicción AMP'!$C159='Predicción AMP'!$H159</f>
        <v>0</v>
      </c>
      <c r="J159" s="1" t="s">
        <v>44</v>
      </c>
      <c r="K159" s="14" t="b">
        <f>'Predicción AMP'!$C159='Predicción AMP'!$J159</f>
        <v>0</v>
      </c>
      <c r="L159" s="1" t="s">
        <v>36</v>
      </c>
      <c r="M159" s="14" t="b">
        <f>'Predicción AMP'!$C159='Predicción AMP'!$L159</f>
        <v>1</v>
      </c>
    </row>
    <row r="160" ht="15.75" customHeight="1">
      <c r="B160" s="1" t="s">
        <v>1497</v>
      </c>
      <c r="C160" s="1" t="s">
        <v>36</v>
      </c>
      <c r="D160" s="1" t="s">
        <v>44</v>
      </c>
      <c r="E160" s="14" t="b">
        <f>'Predicción AMP'!$C160='Predicción AMP'!$D160</f>
        <v>0</v>
      </c>
      <c r="F160" s="1" t="s">
        <v>44</v>
      </c>
      <c r="G160" s="14" t="b">
        <f>'Predicción AMP'!$C160=F160</f>
        <v>0</v>
      </c>
      <c r="H160" s="1" t="s">
        <v>36</v>
      </c>
      <c r="I160" s="14" t="b">
        <f>'Predicción AMP'!$C160='Predicción AMP'!$H160</f>
        <v>1</v>
      </c>
      <c r="J160" s="1" t="s">
        <v>36</v>
      </c>
      <c r="K160" s="14" t="b">
        <f>'Predicción AMP'!$C160='Predicción AMP'!$J160</f>
        <v>1</v>
      </c>
      <c r="L160" s="1" t="s">
        <v>36</v>
      </c>
      <c r="M160" s="14" t="b">
        <f>'Predicción AMP'!$C160='Predicción AMP'!$L160</f>
        <v>1</v>
      </c>
    </row>
    <row r="161" ht="15.75" customHeight="1">
      <c r="B161" s="1" t="s">
        <v>1503</v>
      </c>
      <c r="C161" s="1" t="s">
        <v>36</v>
      </c>
      <c r="D161" s="1" t="s">
        <v>44</v>
      </c>
      <c r="E161" s="14" t="b">
        <f>'Predicción AMP'!$C161='Predicción AMP'!$D161</f>
        <v>0</v>
      </c>
      <c r="F161" s="1" t="s">
        <v>44</v>
      </c>
      <c r="G161" s="14" t="b">
        <f>'Predicción AMP'!$C161=F161</f>
        <v>0</v>
      </c>
      <c r="H161" s="1" t="s">
        <v>36</v>
      </c>
      <c r="I161" s="14" t="b">
        <f>'Predicción AMP'!$C161='Predicción AMP'!$H161</f>
        <v>1</v>
      </c>
      <c r="J161" s="1" t="s">
        <v>36</v>
      </c>
      <c r="K161" s="14" t="b">
        <f>'Predicción AMP'!$C161='Predicción AMP'!$J161</f>
        <v>1</v>
      </c>
      <c r="L161" s="1" t="s">
        <v>36</v>
      </c>
      <c r="M161" s="14" t="b">
        <f>'Predicción AMP'!$C161='Predicción AMP'!$L161</f>
        <v>1</v>
      </c>
    </row>
    <row r="162" ht="15.75" customHeight="1">
      <c r="B162" s="1" t="s">
        <v>1511</v>
      </c>
      <c r="C162" s="1" t="s">
        <v>36</v>
      </c>
      <c r="D162" s="1" t="s">
        <v>44</v>
      </c>
      <c r="E162" s="14" t="b">
        <f>'Predicción AMP'!$C162='Predicción AMP'!$D162</f>
        <v>0</v>
      </c>
      <c r="F162" s="1" t="s">
        <v>44</v>
      </c>
      <c r="G162" s="14" t="b">
        <f>'Predicción AMP'!$C162=F162</f>
        <v>0</v>
      </c>
      <c r="H162" s="1" t="s">
        <v>44</v>
      </c>
      <c r="I162" s="14" t="b">
        <f>'Predicción AMP'!$C162='Predicción AMP'!$H162</f>
        <v>0</v>
      </c>
      <c r="J162" s="1" t="s">
        <v>44</v>
      </c>
      <c r="K162" s="14" t="b">
        <f>'Predicción AMP'!$C162='Predicción AMP'!$J162</f>
        <v>0</v>
      </c>
      <c r="L162" s="1" t="s">
        <v>36</v>
      </c>
      <c r="M162" s="14" t="b">
        <f>'Predicción AMP'!$C162='Predicción AMP'!$L162</f>
        <v>1</v>
      </c>
    </row>
    <row r="163" ht="15.75" customHeight="1">
      <c r="B163" s="1" t="s">
        <v>1519</v>
      </c>
      <c r="C163" s="1" t="s">
        <v>36</v>
      </c>
      <c r="D163" s="1" t="s">
        <v>36</v>
      </c>
      <c r="E163" s="14" t="b">
        <f>'Predicción AMP'!$C163='Predicción AMP'!$D163</f>
        <v>1</v>
      </c>
      <c r="F163" s="1" t="s">
        <v>36</v>
      </c>
      <c r="G163" s="14" t="b">
        <f>'Predicción AMP'!$C163=F163</f>
        <v>1</v>
      </c>
      <c r="H163" s="1" t="s">
        <v>36</v>
      </c>
      <c r="I163" s="14" t="b">
        <f>'Predicción AMP'!$C163='Predicción AMP'!$H163</f>
        <v>1</v>
      </c>
      <c r="J163" s="1" t="s">
        <v>36</v>
      </c>
      <c r="K163" s="14" t="b">
        <f>'Predicción AMP'!$C163='Predicción AMP'!$J163</f>
        <v>1</v>
      </c>
      <c r="L163" s="1" t="s">
        <v>36</v>
      </c>
      <c r="M163" s="14" t="b">
        <f>'Predicción AMP'!$C163='Predicción AMP'!$L163</f>
        <v>1</v>
      </c>
    </row>
    <row r="164" ht="15.75" customHeight="1">
      <c r="B164" s="1" t="s">
        <v>1535</v>
      </c>
      <c r="C164" s="1" t="s">
        <v>36</v>
      </c>
      <c r="D164" s="1" t="s">
        <v>44</v>
      </c>
      <c r="E164" s="14" t="b">
        <f>'Predicción AMP'!$C164='Predicción AMP'!$D164</f>
        <v>0</v>
      </c>
      <c r="F164" s="1" t="s">
        <v>44</v>
      </c>
      <c r="G164" s="14" t="b">
        <f>'Predicción AMP'!$C164=F164</f>
        <v>0</v>
      </c>
      <c r="H164" s="1" t="s">
        <v>44</v>
      </c>
      <c r="I164" s="14" t="b">
        <f>'Predicción AMP'!$C164='Predicción AMP'!$H164</f>
        <v>0</v>
      </c>
      <c r="J164" s="1" t="s">
        <v>44</v>
      </c>
      <c r="K164" s="14" t="b">
        <f>'Predicción AMP'!$C164='Predicción AMP'!$J164</f>
        <v>0</v>
      </c>
      <c r="L164" s="1" t="s">
        <v>36</v>
      </c>
      <c r="M164" s="14" t="b">
        <f>'Predicción AMP'!$C164='Predicción AMP'!$L164</f>
        <v>1</v>
      </c>
    </row>
    <row r="165" ht="15.75" customHeight="1">
      <c r="B165" s="1" t="s">
        <v>1544</v>
      </c>
      <c r="C165" s="1" t="s">
        <v>36</v>
      </c>
      <c r="D165" s="1" t="s">
        <v>44</v>
      </c>
      <c r="E165" s="14" t="b">
        <f>'Predicción AMP'!$C165='Predicción AMP'!$D165</f>
        <v>0</v>
      </c>
      <c r="F165" s="1" t="s">
        <v>44</v>
      </c>
      <c r="G165" s="14" t="b">
        <f>'Predicción AMP'!$C165=F165</f>
        <v>0</v>
      </c>
      <c r="H165" s="1" t="s">
        <v>44</v>
      </c>
      <c r="I165" s="14" t="b">
        <f>'Predicción AMP'!$C165='Predicción AMP'!$H165</f>
        <v>0</v>
      </c>
      <c r="J165" s="1" t="s">
        <v>44</v>
      </c>
      <c r="K165" s="14" t="b">
        <f>'Predicción AMP'!$C165='Predicción AMP'!$J165</f>
        <v>0</v>
      </c>
      <c r="L165" s="1" t="s">
        <v>36</v>
      </c>
      <c r="M165" s="14" t="b">
        <f>'Predicción AMP'!$C165='Predicción AMP'!$L165</f>
        <v>1</v>
      </c>
    </row>
    <row r="166" ht="15.75" customHeight="1">
      <c r="B166" s="1" t="s">
        <v>1552</v>
      </c>
      <c r="C166" s="1" t="s">
        <v>36</v>
      </c>
      <c r="D166" s="1" t="s">
        <v>44</v>
      </c>
      <c r="E166" s="14" t="b">
        <f>'Predicción AMP'!$C166='Predicción AMP'!$D166</f>
        <v>0</v>
      </c>
      <c r="F166" s="1" t="s">
        <v>44</v>
      </c>
      <c r="G166" s="14" t="b">
        <f>'Predicción AMP'!$C166=F166</f>
        <v>0</v>
      </c>
      <c r="H166" s="1" t="s">
        <v>44</v>
      </c>
      <c r="I166" s="14" t="b">
        <f>'Predicción AMP'!$C166='Predicción AMP'!$H166</f>
        <v>0</v>
      </c>
      <c r="J166" s="1" t="s">
        <v>44</v>
      </c>
      <c r="K166" s="14" t="b">
        <f>'Predicción AMP'!$C166='Predicción AMP'!$J166</f>
        <v>0</v>
      </c>
      <c r="L166" s="1" t="s">
        <v>44</v>
      </c>
      <c r="M166" s="14" t="b">
        <f>'Predicción AMP'!$C166='Predicción AMP'!$L166</f>
        <v>0</v>
      </c>
    </row>
    <row r="167" ht="15.75" customHeight="1">
      <c r="B167" s="1" t="s">
        <v>1560</v>
      </c>
      <c r="C167" s="1" t="s">
        <v>36</v>
      </c>
      <c r="D167" s="1" t="s">
        <v>44</v>
      </c>
      <c r="E167" s="14" t="b">
        <f>'Predicción AMP'!$C167='Predicción AMP'!$D167</f>
        <v>0</v>
      </c>
      <c r="F167" s="1" t="s">
        <v>44</v>
      </c>
      <c r="G167" s="14" t="b">
        <f>'Predicción AMP'!$C167=F167</f>
        <v>0</v>
      </c>
      <c r="H167" s="1" t="s">
        <v>44</v>
      </c>
      <c r="I167" s="14" t="b">
        <f>'Predicción AMP'!$C167='Predicción AMP'!$H167</f>
        <v>0</v>
      </c>
      <c r="J167" s="1" t="s">
        <v>44</v>
      </c>
      <c r="K167" s="14" t="b">
        <f>'Predicción AMP'!$C167='Predicción AMP'!$J167</f>
        <v>0</v>
      </c>
      <c r="L167" s="1" t="s">
        <v>36</v>
      </c>
      <c r="M167" s="14" t="b">
        <f>'Predicción AMP'!$C167='Predicción AMP'!$L167</f>
        <v>1</v>
      </c>
    </row>
    <row r="168" ht="15.75" customHeight="1">
      <c r="B168" s="1" t="s">
        <v>1568</v>
      </c>
      <c r="C168" s="1" t="s">
        <v>36</v>
      </c>
      <c r="D168" s="1" t="s">
        <v>44</v>
      </c>
      <c r="E168" s="14" t="b">
        <f>'Predicción AMP'!$C168='Predicción AMP'!$D168</f>
        <v>0</v>
      </c>
      <c r="F168" s="1" t="s">
        <v>44</v>
      </c>
      <c r="G168" s="14" t="b">
        <f>'Predicción AMP'!$C168=F168</f>
        <v>0</v>
      </c>
      <c r="H168" s="1" t="s">
        <v>36</v>
      </c>
      <c r="I168" s="14" t="b">
        <f>'Predicción AMP'!$C168='Predicción AMP'!$H168</f>
        <v>1</v>
      </c>
      <c r="J168" s="1" t="s">
        <v>44</v>
      </c>
      <c r="K168" s="14" t="b">
        <f>'Predicción AMP'!$C168='Predicción AMP'!$J168</f>
        <v>0</v>
      </c>
      <c r="L168" s="1" t="s">
        <v>44</v>
      </c>
      <c r="M168" s="14" t="b">
        <f>'Predicción AMP'!$C168='Predicción AMP'!$L168</f>
        <v>0</v>
      </c>
    </row>
    <row r="169" ht="15.75" customHeight="1">
      <c r="B169" s="1" t="s">
        <v>1633</v>
      </c>
      <c r="C169" s="1" t="s">
        <v>44</v>
      </c>
      <c r="D169" s="1" t="s">
        <v>44</v>
      </c>
      <c r="E169" s="14" t="b">
        <f>'Predicción AMP'!$C169='Predicción AMP'!$D169</f>
        <v>1</v>
      </c>
      <c r="F169" s="1" t="s">
        <v>44</v>
      </c>
      <c r="G169" s="14" t="b">
        <f>'Predicción AMP'!$C169=F169</f>
        <v>1</v>
      </c>
      <c r="H169" s="1" t="s">
        <v>44</v>
      </c>
      <c r="I169" s="14" t="b">
        <f>'Predicción AMP'!$C169='Predicción AMP'!$H169</f>
        <v>1</v>
      </c>
      <c r="J169" s="1" t="s">
        <v>36</v>
      </c>
      <c r="K169" s="14" t="b">
        <f>'Predicción AMP'!$C169='Predicción AMP'!$J169</f>
        <v>0</v>
      </c>
      <c r="L169" s="1" t="s">
        <v>36</v>
      </c>
      <c r="M169" s="14" t="b">
        <f>'Predicción AMP'!$C169='Predicción AMP'!$L169</f>
        <v>0</v>
      </c>
    </row>
    <row r="170" ht="15.75" customHeight="1">
      <c r="B170" s="1" t="s">
        <v>1640</v>
      </c>
      <c r="C170" s="1" t="s">
        <v>36</v>
      </c>
      <c r="D170" s="1" t="s">
        <v>36</v>
      </c>
      <c r="E170" s="14" t="b">
        <f>'Predicción AMP'!$C170='Predicción AMP'!$D170</f>
        <v>1</v>
      </c>
      <c r="F170" s="1" t="s">
        <v>36</v>
      </c>
      <c r="G170" s="14" t="b">
        <f>'Predicción AMP'!$C170=F170</f>
        <v>1</v>
      </c>
      <c r="H170" s="1" t="s">
        <v>36</v>
      </c>
      <c r="I170" s="14" t="b">
        <f>'Predicción AMP'!$C170='Predicción AMP'!$H170</f>
        <v>1</v>
      </c>
      <c r="J170" s="1" t="s">
        <v>36</v>
      </c>
      <c r="K170" s="14" t="b">
        <f>'Predicción AMP'!$C170='Predicción AMP'!$J170</f>
        <v>1</v>
      </c>
      <c r="L170" s="1" t="s">
        <v>36</v>
      </c>
      <c r="M170" s="14" t="b">
        <f>'Predicción AMP'!$C170='Predicción AMP'!$L170</f>
        <v>1</v>
      </c>
    </row>
    <row r="171" ht="15.75" customHeight="1">
      <c r="B171" s="1" t="s">
        <v>1647</v>
      </c>
      <c r="C171" s="1" t="s">
        <v>36</v>
      </c>
      <c r="D171" s="1" t="s">
        <v>44</v>
      </c>
      <c r="E171" s="14" t="b">
        <f>'Predicción AMP'!$C171='Predicción AMP'!$D171</f>
        <v>0</v>
      </c>
      <c r="F171" s="1" t="s">
        <v>36</v>
      </c>
      <c r="G171" s="14" t="b">
        <f>'Predicción AMP'!$C171=F171</f>
        <v>1</v>
      </c>
      <c r="H171" s="1" t="s">
        <v>36</v>
      </c>
      <c r="I171" s="14" t="b">
        <f>'Predicción AMP'!$C171='Predicción AMP'!$H171</f>
        <v>1</v>
      </c>
      <c r="J171" s="1" t="s">
        <v>36</v>
      </c>
      <c r="K171" s="14" t="b">
        <f>'Predicción AMP'!$C171='Predicción AMP'!$J171</f>
        <v>1</v>
      </c>
      <c r="L171" s="1" t="s">
        <v>36</v>
      </c>
      <c r="M171" s="14" t="b">
        <f>'Predicción AMP'!$C171='Predicción AMP'!$L171</f>
        <v>1</v>
      </c>
    </row>
    <row r="172" ht="15.75" customHeight="1">
      <c r="B172" s="1" t="s">
        <v>1654</v>
      </c>
      <c r="C172" s="1" t="s">
        <v>36</v>
      </c>
      <c r="D172" s="1" t="s">
        <v>44</v>
      </c>
      <c r="E172" s="14" t="b">
        <f>'Predicción AMP'!$C172='Predicción AMP'!$D172</f>
        <v>0</v>
      </c>
      <c r="F172" s="1" t="s">
        <v>36</v>
      </c>
      <c r="G172" s="14" t="b">
        <f>'Predicción AMP'!$C172=F172</f>
        <v>1</v>
      </c>
      <c r="H172" s="1" t="s">
        <v>36</v>
      </c>
      <c r="I172" s="14" t="b">
        <f>'Predicción AMP'!$C172='Predicción AMP'!$H172</f>
        <v>1</v>
      </c>
      <c r="J172" s="1" t="s">
        <v>36</v>
      </c>
      <c r="K172" s="14" t="b">
        <f>'Predicción AMP'!$C172='Predicción AMP'!$J172</f>
        <v>1</v>
      </c>
      <c r="L172" s="1" t="s">
        <v>36</v>
      </c>
      <c r="M172" s="14" t="b">
        <f>'Predicción AMP'!$C172='Predicción AMP'!$L172</f>
        <v>1</v>
      </c>
    </row>
    <row r="173" ht="15.75" customHeight="1">
      <c r="B173" s="1" t="s">
        <v>1662</v>
      </c>
      <c r="C173" s="1" t="s">
        <v>36</v>
      </c>
      <c r="D173" s="1" t="s">
        <v>44</v>
      </c>
      <c r="E173" s="14" t="b">
        <f>'Predicción AMP'!$C173='Predicción AMP'!$D173</f>
        <v>0</v>
      </c>
      <c r="F173" s="1" t="s">
        <v>36</v>
      </c>
      <c r="G173" s="14" t="b">
        <f>'Predicción AMP'!$C173=F173</f>
        <v>1</v>
      </c>
      <c r="H173" s="1" t="s">
        <v>36</v>
      </c>
      <c r="I173" s="14" t="b">
        <f>'Predicción AMP'!$C173='Predicción AMP'!$H173</f>
        <v>1</v>
      </c>
      <c r="J173" s="1" t="s">
        <v>36</v>
      </c>
      <c r="K173" s="14" t="b">
        <f>'Predicción AMP'!$C173='Predicción AMP'!$J173</f>
        <v>1</v>
      </c>
      <c r="L173" s="1" t="s">
        <v>36</v>
      </c>
      <c r="M173" s="14" t="b">
        <f>'Predicción AMP'!$C173='Predicción AMP'!$L173</f>
        <v>1</v>
      </c>
    </row>
    <row r="174" ht="15.75" customHeight="1">
      <c r="B174" s="1" t="s">
        <v>1687</v>
      </c>
      <c r="C174" s="1" t="s">
        <v>36</v>
      </c>
      <c r="D174" s="1" t="s">
        <v>44</v>
      </c>
      <c r="E174" s="14" t="b">
        <f>'Predicción AMP'!$C174='Predicción AMP'!$D174</f>
        <v>0</v>
      </c>
      <c r="F174" s="1" t="s">
        <v>36</v>
      </c>
      <c r="G174" s="14" t="b">
        <f>'Predicción AMP'!$C174=F174</f>
        <v>1</v>
      </c>
      <c r="H174" s="1" t="s">
        <v>44</v>
      </c>
      <c r="I174" s="14" t="b">
        <f>'Predicción AMP'!$C174='Predicción AMP'!$H174</f>
        <v>0</v>
      </c>
      <c r="J174" s="1" t="s">
        <v>36</v>
      </c>
      <c r="K174" s="14" t="b">
        <f>'Predicción AMP'!$C174='Predicción AMP'!$J174</f>
        <v>1</v>
      </c>
      <c r="L174" s="1" t="s">
        <v>36</v>
      </c>
      <c r="M174" s="14" t="b">
        <f>'Predicción AMP'!$C174='Predicción AMP'!$L174</f>
        <v>1</v>
      </c>
    </row>
    <row r="175" ht="15.75" customHeight="1">
      <c r="B175" s="1" t="s">
        <v>1695</v>
      </c>
      <c r="C175" s="1" t="s">
        <v>36</v>
      </c>
      <c r="D175" s="1" t="s">
        <v>44</v>
      </c>
      <c r="E175" s="14" t="b">
        <f>'Predicción AMP'!$C175='Predicción AMP'!$D175</f>
        <v>0</v>
      </c>
      <c r="F175" s="1" t="s">
        <v>44</v>
      </c>
      <c r="G175" s="14" t="b">
        <f>'Predicción AMP'!$C175=F175</f>
        <v>0</v>
      </c>
      <c r="H175" s="1" t="s">
        <v>44</v>
      </c>
      <c r="I175" s="14" t="b">
        <f>'Predicción AMP'!$C175='Predicción AMP'!$H175</f>
        <v>0</v>
      </c>
      <c r="J175" s="1" t="s">
        <v>44</v>
      </c>
      <c r="K175" s="14" t="b">
        <f>'Predicción AMP'!$C175='Predicción AMP'!$J175</f>
        <v>0</v>
      </c>
      <c r="L175" s="1" t="s">
        <v>36</v>
      </c>
      <c r="M175" s="14" t="b">
        <f>'Predicción AMP'!$C175='Predicción AMP'!$L175</f>
        <v>1</v>
      </c>
    </row>
    <row r="176" ht="15.75" customHeight="1">
      <c r="B176" s="1" t="s">
        <v>1703</v>
      </c>
      <c r="C176" s="1" t="s">
        <v>36</v>
      </c>
      <c r="D176" s="1" t="s">
        <v>36</v>
      </c>
      <c r="E176" s="14" t="b">
        <f>'Predicción AMP'!$C176='Predicción AMP'!$D176</f>
        <v>1</v>
      </c>
      <c r="F176" s="1" t="s">
        <v>36</v>
      </c>
      <c r="G176" s="14" t="b">
        <f>'Predicción AMP'!$C176=F176</f>
        <v>1</v>
      </c>
      <c r="H176" s="1" t="s">
        <v>36</v>
      </c>
      <c r="I176" s="14" t="b">
        <f>'Predicción AMP'!$C176='Predicción AMP'!$H176</f>
        <v>1</v>
      </c>
      <c r="J176" s="1" t="s">
        <v>36</v>
      </c>
      <c r="K176" s="14" t="b">
        <f>'Predicción AMP'!$C176='Predicción AMP'!$J176</f>
        <v>1</v>
      </c>
      <c r="L176" s="1" t="s">
        <v>36</v>
      </c>
      <c r="M176" s="14" t="b">
        <f>'Predicción AMP'!$C176='Predicción AMP'!$L176</f>
        <v>1</v>
      </c>
    </row>
    <row r="177" ht="15.75" customHeight="1">
      <c r="B177" s="1" t="s">
        <v>1711</v>
      </c>
      <c r="C177" s="1" t="s">
        <v>36</v>
      </c>
      <c r="D177" s="1" t="s">
        <v>44</v>
      </c>
      <c r="E177" s="14" t="b">
        <f>'Predicción AMP'!$C177='Predicción AMP'!$D177</f>
        <v>0</v>
      </c>
      <c r="F177" s="1" t="s">
        <v>44</v>
      </c>
      <c r="G177" s="14" t="b">
        <f>'Predicción AMP'!$C177=F177</f>
        <v>0</v>
      </c>
      <c r="H177" s="1" t="s">
        <v>44</v>
      </c>
      <c r="I177" s="14" t="b">
        <f>'Predicción AMP'!$C177='Predicción AMP'!$H177</f>
        <v>0</v>
      </c>
      <c r="J177" s="1" t="s">
        <v>44</v>
      </c>
      <c r="K177" s="14" t="b">
        <f>'Predicción AMP'!$C177='Predicción AMP'!$J177</f>
        <v>0</v>
      </c>
      <c r="L177" s="1" t="s">
        <v>44</v>
      </c>
      <c r="M177" s="14" t="b">
        <f>'Predicción AMP'!$C177='Predicción AMP'!$L177</f>
        <v>0</v>
      </c>
    </row>
    <row r="178" ht="15.75" customHeight="1">
      <c r="B178" s="1" t="s">
        <v>1719</v>
      </c>
      <c r="C178" s="1" t="s">
        <v>36</v>
      </c>
      <c r="D178" s="1" t="s">
        <v>44</v>
      </c>
      <c r="E178" s="14" t="b">
        <f>'Predicción AMP'!$C178='Predicción AMP'!$D178</f>
        <v>0</v>
      </c>
      <c r="F178" s="1" t="s">
        <v>44</v>
      </c>
      <c r="G178" s="14" t="b">
        <f>'Predicción AMP'!$C178=F178</f>
        <v>0</v>
      </c>
      <c r="H178" s="1" t="s">
        <v>44</v>
      </c>
      <c r="I178" s="14" t="b">
        <f>'Predicción AMP'!$C178='Predicción AMP'!$H178</f>
        <v>0</v>
      </c>
      <c r="J178" s="1" t="s">
        <v>36</v>
      </c>
      <c r="K178" s="14" t="b">
        <f>'Predicción AMP'!$C178='Predicción AMP'!$J178</f>
        <v>1</v>
      </c>
      <c r="L178" s="1" t="s">
        <v>36</v>
      </c>
      <c r="M178" s="14" t="b">
        <f>'Predicción AMP'!$C178='Predicción AMP'!$L178</f>
        <v>1</v>
      </c>
    </row>
    <row r="179" ht="15.75" customHeight="1">
      <c r="B179" s="1" t="s">
        <v>1727</v>
      </c>
      <c r="C179" s="1" t="s">
        <v>36</v>
      </c>
      <c r="D179" s="1" t="s">
        <v>44</v>
      </c>
      <c r="E179" s="14" t="b">
        <f>'Predicción AMP'!$C179='Predicción AMP'!$D179</f>
        <v>0</v>
      </c>
      <c r="F179" s="1" t="s">
        <v>44</v>
      </c>
      <c r="G179" s="14" t="b">
        <f>'Predicción AMP'!$C179=F179</f>
        <v>0</v>
      </c>
      <c r="H179" s="1" t="s">
        <v>44</v>
      </c>
      <c r="I179" s="14" t="b">
        <f>'Predicción AMP'!$C179='Predicción AMP'!$H179</f>
        <v>0</v>
      </c>
      <c r="J179" s="1" t="s">
        <v>44</v>
      </c>
      <c r="K179" s="14" t="b">
        <f>'Predicción AMP'!$C179='Predicción AMP'!$J179</f>
        <v>0</v>
      </c>
      <c r="L179" s="1" t="s">
        <v>36</v>
      </c>
      <c r="M179" s="14" t="b">
        <f>'Predicción AMP'!$C179='Predicción AMP'!$L179</f>
        <v>1</v>
      </c>
    </row>
    <row r="180" ht="15.75" customHeight="1">
      <c r="B180" s="1" t="s">
        <v>1735</v>
      </c>
      <c r="C180" s="1" t="s">
        <v>36</v>
      </c>
      <c r="D180" s="1" t="s">
        <v>36</v>
      </c>
      <c r="E180" s="14" t="b">
        <f>'Predicción AMP'!$C180='Predicción AMP'!$D180</f>
        <v>1</v>
      </c>
      <c r="F180" s="1" t="s">
        <v>36</v>
      </c>
      <c r="G180" s="14" t="b">
        <f>'Predicción AMP'!$C180=F180</f>
        <v>1</v>
      </c>
      <c r="H180" s="1" t="s">
        <v>36</v>
      </c>
      <c r="I180" s="14" t="b">
        <f>'Predicción AMP'!$C180='Predicción AMP'!$H180</f>
        <v>1</v>
      </c>
      <c r="J180" s="1" t="s">
        <v>36</v>
      </c>
      <c r="K180" s="14" t="b">
        <f>'Predicción AMP'!$C180='Predicción AMP'!$J180</f>
        <v>1</v>
      </c>
      <c r="L180" s="1" t="s">
        <v>36</v>
      </c>
      <c r="M180" s="14" t="b">
        <f>'Predicción AMP'!$C180='Predicción AMP'!$L180</f>
        <v>1</v>
      </c>
    </row>
    <row r="181" ht="15.75" customHeight="1">
      <c r="B181" s="1" t="s">
        <v>1759</v>
      </c>
      <c r="C181" s="1" t="s">
        <v>36</v>
      </c>
      <c r="D181" s="1" t="s">
        <v>44</v>
      </c>
      <c r="E181" s="14" t="b">
        <f>'Predicción AMP'!$C181='Predicción AMP'!$D181</f>
        <v>0</v>
      </c>
      <c r="F181" s="1" t="s">
        <v>36</v>
      </c>
      <c r="G181" s="14" t="b">
        <f>'Predicción AMP'!$C181=F181</f>
        <v>1</v>
      </c>
      <c r="H181" s="1" t="s">
        <v>36</v>
      </c>
      <c r="I181" s="14" t="b">
        <f>'Predicción AMP'!$C181='Predicción AMP'!$H181</f>
        <v>1</v>
      </c>
      <c r="J181" s="1" t="s">
        <v>36</v>
      </c>
      <c r="K181" s="14" t="b">
        <f>'Predicción AMP'!$C181='Predicción AMP'!$J181</f>
        <v>1</v>
      </c>
      <c r="L181" s="1" t="s">
        <v>36</v>
      </c>
      <c r="M181" s="14" t="b">
        <f>'Predicción AMP'!$C181='Predicción AMP'!$L181</f>
        <v>1</v>
      </c>
    </row>
    <row r="182" ht="15.75" customHeight="1">
      <c r="B182" s="1" t="s">
        <v>1767</v>
      </c>
      <c r="C182" s="1" t="s">
        <v>36</v>
      </c>
      <c r="D182" s="1" t="s">
        <v>44</v>
      </c>
      <c r="E182" s="14" t="b">
        <f>'Predicción AMP'!$C182='Predicción AMP'!$D182</f>
        <v>0</v>
      </c>
      <c r="F182" s="1" t="s">
        <v>36</v>
      </c>
      <c r="G182" s="14" t="b">
        <f>'Predicción AMP'!$C182=F182</f>
        <v>1</v>
      </c>
      <c r="H182" s="1" t="s">
        <v>36</v>
      </c>
      <c r="I182" s="14" t="b">
        <f>'Predicción AMP'!$C182='Predicción AMP'!$H182</f>
        <v>1</v>
      </c>
      <c r="J182" s="1" t="s">
        <v>36</v>
      </c>
      <c r="K182" s="14" t="b">
        <f>'Predicción AMP'!$C182='Predicción AMP'!$J182</f>
        <v>1</v>
      </c>
      <c r="L182" s="1" t="s">
        <v>36</v>
      </c>
      <c r="M182" s="14" t="b">
        <f>'Predicción AMP'!$C182='Predicción AMP'!$L182</f>
        <v>1</v>
      </c>
    </row>
    <row r="183" ht="15.75" customHeight="1">
      <c r="B183" s="1" t="s">
        <v>1782</v>
      </c>
      <c r="C183" s="1" t="s">
        <v>36</v>
      </c>
      <c r="D183" s="1" t="s">
        <v>44</v>
      </c>
      <c r="E183" s="14" t="b">
        <f>'Predicción AMP'!$C183='Predicción AMP'!$D183</f>
        <v>0</v>
      </c>
      <c r="F183" s="1" t="s">
        <v>36</v>
      </c>
      <c r="G183" s="14" t="b">
        <f>'Predicción AMP'!$C183=F183</f>
        <v>1</v>
      </c>
      <c r="H183" s="1" t="s">
        <v>36</v>
      </c>
      <c r="I183" s="14" t="b">
        <f>'Predicción AMP'!$C183='Predicción AMP'!$H183</f>
        <v>1</v>
      </c>
      <c r="J183" s="1" t="s">
        <v>36</v>
      </c>
      <c r="K183" s="14" t="b">
        <f>'Predicción AMP'!$C183='Predicción AMP'!$J183</f>
        <v>1</v>
      </c>
      <c r="L183" s="1" t="s">
        <v>36</v>
      </c>
      <c r="M183" s="14" t="b">
        <f>'Predicción AMP'!$C183='Predicción AMP'!$L183</f>
        <v>1</v>
      </c>
    </row>
    <row r="184" ht="15.75" customHeight="1">
      <c r="B184" s="1" t="s">
        <v>1808</v>
      </c>
      <c r="C184" s="1" t="s">
        <v>44</v>
      </c>
      <c r="D184" s="1" t="s">
        <v>44</v>
      </c>
      <c r="E184" s="14" t="b">
        <f>'Predicción AMP'!$C184='Predicción AMP'!$D184</f>
        <v>1</v>
      </c>
      <c r="F184" s="1" t="s">
        <v>44</v>
      </c>
      <c r="G184" s="14" t="b">
        <f>'Predicción AMP'!$C184=F184</f>
        <v>1</v>
      </c>
      <c r="H184" s="1" t="s">
        <v>44</v>
      </c>
      <c r="I184" s="14" t="b">
        <f>'Predicción AMP'!$C184='Predicción AMP'!$H184</f>
        <v>1</v>
      </c>
      <c r="J184" s="1" t="s">
        <v>44</v>
      </c>
      <c r="K184" s="14" t="b">
        <f>'Predicción AMP'!$C184='Predicción AMP'!$J184</f>
        <v>1</v>
      </c>
      <c r="L184" s="1" t="s">
        <v>36</v>
      </c>
      <c r="M184" s="14" t="b">
        <f>'Predicción AMP'!$C184='Predicción AMP'!$L184</f>
        <v>0</v>
      </c>
    </row>
    <row r="185" ht="15.75" customHeight="1">
      <c r="B185" s="1" t="s">
        <v>1821</v>
      </c>
      <c r="C185" s="1" t="s">
        <v>36</v>
      </c>
      <c r="D185" s="1" t="s">
        <v>44</v>
      </c>
      <c r="E185" s="14" t="b">
        <f>'Predicción AMP'!$C185='Predicción AMP'!$D185</f>
        <v>0</v>
      </c>
      <c r="F185" s="1" t="s">
        <v>44</v>
      </c>
      <c r="G185" s="14" t="b">
        <f>'Predicción AMP'!$C185=F185</f>
        <v>0</v>
      </c>
      <c r="H185" s="1" t="s">
        <v>44</v>
      </c>
      <c r="I185" s="14" t="b">
        <f>'Predicción AMP'!$C185='Predicción AMP'!$H185</f>
        <v>0</v>
      </c>
      <c r="J185" s="1" t="s">
        <v>36</v>
      </c>
      <c r="K185" s="14" t="b">
        <f>'Predicción AMP'!$C185='Predicción AMP'!$J185</f>
        <v>1</v>
      </c>
      <c r="L185" s="1" t="s">
        <v>36</v>
      </c>
      <c r="M185" s="14" t="b">
        <f>'Predicción AMP'!$C185='Predicción AMP'!$L185</f>
        <v>1</v>
      </c>
    </row>
    <row r="186" ht="15.75" customHeight="1">
      <c r="B186" s="1" t="s">
        <v>1837</v>
      </c>
      <c r="C186" s="1" t="s">
        <v>36</v>
      </c>
      <c r="D186" s="1" t="s">
        <v>36</v>
      </c>
      <c r="E186" s="14" t="b">
        <f>'Predicción AMP'!$C186='Predicción AMP'!$D186</f>
        <v>1</v>
      </c>
      <c r="F186" s="1" t="s">
        <v>36</v>
      </c>
      <c r="G186" s="14" t="b">
        <f>'Predicción AMP'!$C186=F186</f>
        <v>1</v>
      </c>
      <c r="H186" s="1" t="s">
        <v>36</v>
      </c>
      <c r="I186" s="14" t="b">
        <f>'Predicción AMP'!$C186='Predicción AMP'!$H186</f>
        <v>1</v>
      </c>
      <c r="J186" s="1" t="s">
        <v>36</v>
      </c>
      <c r="K186" s="14" t="b">
        <f>'Predicción AMP'!$C186='Predicción AMP'!$J186</f>
        <v>1</v>
      </c>
      <c r="L186" s="1" t="s">
        <v>36</v>
      </c>
      <c r="M186" s="14" t="b">
        <f>'Predicción AMP'!$C186='Predicción AMP'!$L186</f>
        <v>1</v>
      </c>
    </row>
    <row r="187" ht="15.75" customHeight="1">
      <c r="B187" s="1" t="s">
        <v>1845</v>
      </c>
      <c r="C187" s="1" t="s">
        <v>36</v>
      </c>
      <c r="D187" s="1" t="s">
        <v>36</v>
      </c>
      <c r="E187" s="14" t="b">
        <f>'Predicción AMP'!$C187='Predicción AMP'!$D187</f>
        <v>1</v>
      </c>
      <c r="F187" s="1" t="s">
        <v>36</v>
      </c>
      <c r="G187" s="14" t="b">
        <f>'Predicción AMP'!$C187=F187</f>
        <v>1</v>
      </c>
      <c r="H187" s="1" t="s">
        <v>36</v>
      </c>
      <c r="I187" s="14" t="b">
        <f>'Predicción AMP'!$C187='Predicción AMP'!$H187</f>
        <v>1</v>
      </c>
      <c r="J187" s="1" t="s">
        <v>36</v>
      </c>
      <c r="K187" s="14" t="b">
        <f>'Predicción AMP'!$C187='Predicción AMP'!$J187</f>
        <v>1</v>
      </c>
      <c r="L187" s="1" t="s">
        <v>36</v>
      </c>
      <c r="M187" s="14" t="b">
        <f>'Predicción AMP'!$C187='Predicción AMP'!$L187</f>
        <v>1</v>
      </c>
    </row>
    <row r="188" ht="15.75" customHeight="1">
      <c r="B188" s="1" t="s">
        <v>1852</v>
      </c>
      <c r="C188" s="1" t="s">
        <v>36</v>
      </c>
      <c r="D188" s="1" t="s">
        <v>36</v>
      </c>
      <c r="E188" s="14" t="b">
        <f>'Predicción AMP'!$C188='Predicción AMP'!$D188</f>
        <v>1</v>
      </c>
      <c r="F188" s="1" t="s">
        <v>36</v>
      </c>
      <c r="G188" s="14" t="b">
        <f>'Predicción AMP'!$C188=F188</f>
        <v>1</v>
      </c>
      <c r="H188" s="1" t="s">
        <v>36</v>
      </c>
      <c r="I188" s="14" t="b">
        <f>'Predicción AMP'!$C188='Predicción AMP'!$H188</f>
        <v>1</v>
      </c>
      <c r="J188" s="1" t="s">
        <v>36</v>
      </c>
      <c r="K188" s="14" t="b">
        <f>'Predicción AMP'!$C188='Predicción AMP'!$J188</f>
        <v>1</v>
      </c>
      <c r="L188" s="1" t="s">
        <v>36</v>
      </c>
      <c r="M188" s="14" t="b">
        <f>'Predicción AMP'!$C188='Predicción AMP'!$L188</f>
        <v>1</v>
      </c>
    </row>
    <row r="189" ht="15.75" customHeight="1">
      <c r="B189" s="1" t="s">
        <v>1860</v>
      </c>
      <c r="C189" s="1" t="s">
        <v>44</v>
      </c>
      <c r="D189" s="1" t="s">
        <v>44</v>
      </c>
      <c r="E189" s="14" t="b">
        <f>'Predicción AMP'!$C189='Predicción AMP'!$D189</f>
        <v>1</v>
      </c>
      <c r="F189" s="1" t="s">
        <v>44</v>
      </c>
      <c r="G189" s="14" t="b">
        <f>'Predicción AMP'!$C189=F189</f>
        <v>1</v>
      </c>
      <c r="H189" s="1" t="s">
        <v>44</v>
      </c>
      <c r="I189" s="14" t="b">
        <f>'Predicción AMP'!$C189='Predicción AMP'!$H189</f>
        <v>1</v>
      </c>
      <c r="J189" s="1" t="s">
        <v>44</v>
      </c>
      <c r="K189" s="14" t="b">
        <f>'Predicción AMP'!$C189='Predicción AMP'!$J189</f>
        <v>1</v>
      </c>
      <c r="L189" s="1" t="s">
        <v>44</v>
      </c>
      <c r="M189" s="14" t="b">
        <f>'Predicción AMP'!$C189='Predicción AMP'!$L189</f>
        <v>1</v>
      </c>
    </row>
    <row r="190" ht="15.75" customHeight="1">
      <c r="B190" s="1" t="s">
        <v>1876</v>
      </c>
      <c r="C190" s="1" t="s">
        <v>36</v>
      </c>
      <c r="D190" s="1" t="s">
        <v>36</v>
      </c>
      <c r="E190" s="14" t="b">
        <f>'Predicción AMP'!$C190='Predicción AMP'!$D190</f>
        <v>1</v>
      </c>
      <c r="F190" s="1" t="s">
        <v>36</v>
      </c>
      <c r="G190" s="14" t="b">
        <f>'Predicción AMP'!$C190=F190</f>
        <v>1</v>
      </c>
      <c r="H190" s="1" t="s">
        <v>36</v>
      </c>
      <c r="I190" s="14" t="b">
        <f>'Predicción AMP'!$C190='Predicción AMP'!$H190</f>
        <v>1</v>
      </c>
      <c r="J190" s="1" t="s">
        <v>36</v>
      </c>
      <c r="K190" s="14" t="b">
        <f>'Predicción AMP'!$C190='Predicción AMP'!$J190</f>
        <v>1</v>
      </c>
      <c r="L190" s="1" t="s">
        <v>36</v>
      </c>
      <c r="M190" s="14" t="b">
        <f>'Predicción AMP'!$C190='Predicción AMP'!$L190</f>
        <v>1</v>
      </c>
    </row>
    <row r="191" ht="15.75" customHeight="1">
      <c r="B191" s="1" t="s">
        <v>1884</v>
      </c>
      <c r="C191" s="1" t="s">
        <v>36</v>
      </c>
      <c r="D191" s="1" t="s">
        <v>44</v>
      </c>
      <c r="E191" s="14" t="b">
        <f>'Predicción AMP'!$C191='Predicción AMP'!$D191</f>
        <v>0</v>
      </c>
      <c r="F191" s="1" t="s">
        <v>36</v>
      </c>
      <c r="G191" s="14" t="b">
        <f>'Predicción AMP'!$C191=F191</f>
        <v>1</v>
      </c>
      <c r="H191" s="1" t="s">
        <v>36</v>
      </c>
      <c r="I191" s="14" t="b">
        <f>'Predicción AMP'!$C191='Predicción AMP'!$H191</f>
        <v>1</v>
      </c>
      <c r="J191" s="1" t="s">
        <v>36</v>
      </c>
      <c r="K191" s="14" t="b">
        <f>'Predicción AMP'!$C191='Predicción AMP'!$J191</f>
        <v>1</v>
      </c>
      <c r="L191" s="1" t="s">
        <v>44</v>
      </c>
      <c r="M191" s="14" t="b">
        <f>'Predicción AMP'!$C191='Predicción AMP'!$L191</f>
        <v>0</v>
      </c>
    </row>
    <row r="192" ht="15.75" customHeight="1">
      <c r="B192" s="1" t="s">
        <v>1892</v>
      </c>
      <c r="C192" s="1" t="s">
        <v>36</v>
      </c>
      <c r="D192" s="1" t="s">
        <v>36</v>
      </c>
      <c r="E192" s="14" t="b">
        <f>'Predicción AMP'!$C192='Predicción AMP'!$D192</f>
        <v>1</v>
      </c>
      <c r="F192" s="1" t="s">
        <v>36</v>
      </c>
      <c r="G192" s="14" t="b">
        <f>'Predicción AMP'!$C192=F192</f>
        <v>1</v>
      </c>
      <c r="H192" s="1" t="s">
        <v>36</v>
      </c>
      <c r="I192" s="14" t="b">
        <f>'Predicción AMP'!$C192='Predicción AMP'!$H192</f>
        <v>1</v>
      </c>
      <c r="J192" s="1" t="s">
        <v>36</v>
      </c>
      <c r="K192" s="14" t="b">
        <f>'Predicción AMP'!$C192='Predicción AMP'!$J192</f>
        <v>1</v>
      </c>
      <c r="L192" s="1" t="s">
        <v>44</v>
      </c>
      <c r="M192" s="14" t="b">
        <f>'Predicción AMP'!$C192='Predicción AMP'!$L192</f>
        <v>0</v>
      </c>
    </row>
    <row r="193" ht="15.75" customHeight="1">
      <c r="B193" s="1" t="s">
        <v>1957</v>
      </c>
      <c r="C193" s="1" t="s">
        <v>44</v>
      </c>
      <c r="D193" s="1" t="s">
        <v>44</v>
      </c>
      <c r="E193" s="14" t="b">
        <f>'Predicción AMP'!$C193='Predicción AMP'!$D193</f>
        <v>1</v>
      </c>
      <c r="F193" s="1" t="s">
        <v>44</v>
      </c>
      <c r="G193" s="14" t="b">
        <f>'Predicción AMP'!$C193=F193</f>
        <v>1</v>
      </c>
      <c r="H193" s="1" t="s">
        <v>36</v>
      </c>
      <c r="I193" s="14" t="b">
        <f>'Predicción AMP'!$C193='Predicción AMP'!$H193</f>
        <v>0</v>
      </c>
      <c r="J193" s="1" t="s">
        <v>36</v>
      </c>
      <c r="K193" s="14" t="b">
        <f>'Predicción AMP'!$C193='Predicción AMP'!$J193</f>
        <v>0</v>
      </c>
      <c r="L193" s="1" t="s">
        <v>36</v>
      </c>
      <c r="M193" s="14" t="b">
        <f>'Predicción AMP'!$C193='Predicción AMP'!$L193</f>
        <v>0</v>
      </c>
    </row>
    <row r="194" ht="15.75" customHeight="1">
      <c r="B194" s="1" t="s">
        <v>1965</v>
      </c>
      <c r="C194" s="1" t="s">
        <v>44</v>
      </c>
      <c r="D194" s="1" t="s">
        <v>44</v>
      </c>
      <c r="E194" s="14" t="b">
        <f>'Predicción AMP'!$C194='Predicción AMP'!$D194</f>
        <v>1</v>
      </c>
      <c r="F194" s="1" t="s">
        <v>36</v>
      </c>
      <c r="G194" s="14" t="b">
        <f>'Predicción AMP'!$C194=F194</f>
        <v>0</v>
      </c>
      <c r="H194" s="1" t="s">
        <v>44</v>
      </c>
      <c r="I194" s="14" t="b">
        <f>'Predicción AMP'!$C194='Predicción AMP'!$H194</f>
        <v>1</v>
      </c>
      <c r="J194" s="1" t="s">
        <v>36</v>
      </c>
      <c r="K194" s="14" t="b">
        <f>'Predicción AMP'!$C194='Predicción AMP'!$J194</f>
        <v>0</v>
      </c>
      <c r="L194" s="1" t="s">
        <v>36</v>
      </c>
      <c r="M194" s="14" t="b">
        <f>'Predicción AMP'!$C194='Predicción AMP'!$L194</f>
        <v>0</v>
      </c>
    </row>
    <row r="195" ht="15.75" customHeight="1">
      <c r="B195" s="1" t="s">
        <v>1971</v>
      </c>
      <c r="C195" s="1" t="s">
        <v>44</v>
      </c>
      <c r="D195" s="1" t="s">
        <v>44</v>
      </c>
      <c r="E195" s="14" t="b">
        <f>'Predicción AMP'!$C195='Predicción AMP'!$D195</f>
        <v>1</v>
      </c>
      <c r="F195" s="1" t="s">
        <v>36</v>
      </c>
      <c r="G195" s="14" t="b">
        <f>'Predicción AMP'!$C195=F195</f>
        <v>0</v>
      </c>
      <c r="H195" s="1" t="s">
        <v>44</v>
      </c>
      <c r="I195" s="14" t="b">
        <f>'Predicción AMP'!$C195='Predicción AMP'!$H195</f>
        <v>1</v>
      </c>
      <c r="J195" s="1" t="s">
        <v>36</v>
      </c>
      <c r="K195" s="14" t="b">
        <f>'Predicción AMP'!$C195='Predicción AMP'!$J195</f>
        <v>0</v>
      </c>
      <c r="L195" s="1" t="s">
        <v>36</v>
      </c>
      <c r="M195" s="14" t="b">
        <f>'Predicción AMP'!$C195='Predicción AMP'!$L195</f>
        <v>0</v>
      </c>
    </row>
    <row r="196" ht="15.75" customHeight="1">
      <c r="B196" s="1" t="s">
        <v>1978</v>
      </c>
      <c r="C196" s="1" t="s">
        <v>44</v>
      </c>
      <c r="D196" s="1" t="s">
        <v>44</v>
      </c>
      <c r="E196" s="14" t="b">
        <f>'Predicción AMP'!$C196='Predicción AMP'!$D196</f>
        <v>1</v>
      </c>
      <c r="F196" s="1" t="s">
        <v>44</v>
      </c>
      <c r="G196" s="14" t="b">
        <f>'Predicción AMP'!$C196=F196</f>
        <v>1</v>
      </c>
      <c r="H196" s="1" t="s">
        <v>44</v>
      </c>
      <c r="I196" s="14" t="b">
        <f>'Predicción AMP'!$C196='Predicción AMP'!$H196</f>
        <v>1</v>
      </c>
      <c r="J196" s="1" t="s">
        <v>44</v>
      </c>
      <c r="K196" s="14" t="b">
        <f>'Predicción AMP'!$C196='Predicción AMP'!$J196</f>
        <v>1</v>
      </c>
      <c r="L196" s="1" t="s">
        <v>36</v>
      </c>
      <c r="M196" s="14" t="b">
        <f>'Predicción AMP'!$C196='Predicción AMP'!$L196</f>
        <v>0</v>
      </c>
    </row>
    <row r="197" ht="15.75" customHeight="1">
      <c r="B197" s="1" t="s">
        <v>1994</v>
      </c>
      <c r="C197" s="1" t="s">
        <v>36</v>
      </c>
      <c r="D197" s="1" t="s">
        <v>36</v>
      </c>
      <c r="E197" s="14" t="b">
        <f>'Predicción AMP'!$C197='Predicción AMP'!$D197</f>
        <v>1</v>
      </c>
      <c r="F197" s="1" t="s">
        <v>44</v>
      </c>
      <c r="G197" s="14" t="b">
        <f>'Predicción AMP'!$C197=F197</f>
        <v>0</v>
      </c>
      <c r="H197" s="1" t="s">
        <v>44</v>
      </c>
      <c r="I197" s="14" t="b">
        <f>'Predicción AMP'!$C197='Predicción AMP'!$H197</f>
        <v>0</v>
      </c>
      <c r="J197" s="1" t="s">
        <v>44</v>
      </c>
      <c r="K197" s="14" t="b">
        <f>'Predicción AMP'!$C197='Predicción AMP'!$J197</f>
        <v>0</v>
      </c>
      <c r="L197" s="1" t="s">
        <v>36</v>
      </c>
      <c r="M197" s="14" t="b">
        <f>'Predicción AMP'!$C197='Predicción AMP'!$L197</f>
        <v>1</v>
      </c>
    </row>
    <row r="198" ht="15.75" customHeight="1">
      <c r="B198" s="1" t="s">
        <v>2000</v>
      </c>
      <c r="C198" s="1" t="s">
        <v>36</v>
      </c>
      <c r="D198" s="1" t="s">
        <v>36</v>
      </c>
      <c r="E198" s="14" t="b">
        <f>'Predicción AMP'!$C198='Predicción AMP'!$D198</f>
        <v>1</v>
      </c>
      <c r="F198" s="1" t="s">
        <v>44</v>
      </c>
      <c r="G198" s="14" t="b">
        <f>'Predicción AMP'!$C198=F198</f>
        <v>0</v>
      </c>
      <c r="H198" s="1" t="s">
        <v>44</v>
      </c>
      <c r="I198" s="14" t="b">
        <f>'Predicción AMP'!$C198='Predicción AMP'!$H198</f>
        <v>0</v>
      </c>
      <c r="J198" s="1" t="s">
        <v>44</v>
      </c>
      <c r="K198" s="14" t="b">
        <f>'Predicción AMP'!$C198='Predicción AMP'!$J198</f>
        <v>0</v>
      </c>
      <c r="L198" s="1" t="s">
        <v>36</v>
      </c>
      <c r="M198" s="14" t="b">
        <f>'Predicción AMP'!$C198='Predicción AMP'!$L198</f>
        <v>1</v>
      </c>
    </row>
    <row r="199" ht="15.75" customHeight="1">
      <c r="B199" s="1" t="s">
        <v>2006</v>
      </c>
      <c r="C199" s="1" t="s">
        <v>44</v>
      </c>
      <c r="D199" s="1" t="s">
        <v>44</v>
      </c>
      <c r="E199" s="14" t="b">
        <f>'Predicción AMP'!$C199='Predicción AMP'!$D199</f>
        <v>1</v>
      </c>
      <c r="F199" s="1" t="s">
        <v>44</v>
      </c>
      <c r="G199" s="14" t="b">
        <f>'Predicción AMP'!$C199=F199</f>
        <v>1</v>
      </c>
      <c r="H199" s="1" t="s">
        <v>44</v>
      </c>
      <c r="I199" s="14" t="b">
        <f>'Predicción AMP'!$C199='Predicción AMP'!$H199</f>
        <v>1</v>
      </c>
      <c r="J199" s="1" t="s">
        <v>44</v>
      </c>
      <c r="K199" s="14" t="b">
        <f>'Predicción AMP'!$C199='Predicción AMP'!$J199</f>
        <v>1</v>
      </c>
      <c r="L199" s="1" t="s">
        <v>36</v>
      </c>
      <c r="M199" s="14" t="b">
        <f>'Predicción AMP'!$C199='Predicción AMP'!$L199</f>
        <v>0</v>
      </c>
    </row>
    <row r="200" ht="15.75" customHeight="1">
      <c r="B200" s="1" t="s">
        <v>2015</v>
      </c>
      <c r="C200" s="1" t="s">
        <v>36</v>
      </c>
      <c r="D200" s="1" t="s">
        <v>44</v>
      </c>
      <c r="E200" s="14" t="b">
        <f>'Predicción AMP'!$C200='Predicción AMP'!$D200</f>
        <v>0</v>
      </c>
      <c r="F200" s="1" t="s">
        <v>36</v>
      </c>
      <c r="G200" s="14" t="b">
        <f>'Predicción AMP'!$C200=F200</f>
        <v>1</v>
      </c>
      <c r="H200" s="1" t="s">
        <v>44</v>
      </c>
      <c r="I200" s="14" t="b">
        <f>'Predicción AMP'!$C200='Predicción AMP'!$H200</f>
        <v>0</v>
      </c>
      <c r="J200" s="1" t="s">
        <v>44</v>
      </c>
      <c r="K200" s="14" t="b">
        <f>'Predicción AMP'!$C200='Predicción AMP'!$J200</f>
        <v>0</v>
      </c>
      <c r="L200" s="1" t="s">
        <v>36</v>
      </c>
      <c r="M200" s="14" t="b">
        <f>'Predicción AMP'!$C200='Predicción AMP'!$L200</f>
        <v>1</v>
      </c>
    </row>
    <row r="201" ht="15.75" customHeight="1">
      <c r="B201" s="1" t="s">
        <v>2024</v>
      </c>
      <c r="C201" s="1" t="s">
        <v>44</v>
      </c>
      <c r="D201" s="1" t="s">
        <v>44</v>
      </c>
      <c r="E201" s="14" t="b">
        <f>'Predicción AMP'!$C201='Predicción AMP'!$D201</f>
        <v>1</v>
      </c>
      <c r="F201" s="1" t="s">
        <v>44</v>
      </c>
      <c r="G201" s="14" t="b">
        <f>'Predicción AMP'!$C201=F201</f>
        <v>1</v>
      </c>
      <c r="H201" s="1" t="s">
        <v>36</v>
      </c>
      <c r="I201" s="14" t="b">
        <f>'Predicción AMP'!$C201='Predicción AMP'!$H201</f>
        <v>0</v>
      </c>
      <c r="J201" s="1" t="s">
        <v>36</v>
      </c>
      <c r="K201" s="14" t="b">
        <f>'Predicción AMP'!$C201='Predicción AMP'!$J201</f>
        <v>0</v>
      </c>
      <c r="L201" s="1" t="s">
        <v>44</v>
      </c>
      <c r="M201" s="14" t="b">
        <f>'Predicción AMP'!$C201='Predicción AMP'!$L201</f>
        <v>1</v>
      </c>
    </row>
    <row r="202" ht="15.75" customHeight="1">
      <c r="B202" s="1" t="s">
        <v>2032</v>
      </c>
      <c r="C202" s="1" t="s">
        <v>36</v>
      </c>
      <c r="D202" s="1" t="s">
        <v>44</v>
      </c>
      <c r="E202" s="14" t="b">
        <f>'Predicción AMP'!$C202='Predicción AMP'!$D202</f>
        <v>0</v>
      </c>
      <c r="F202" s="1" t="s">
        <v>36</v>
      </c>
      <c r="G202" s="14" t="b">
        <f>'Predicción AMP'!$C202=F202</f>
        <v>1</v>
      </c>
      <c r="H202" s="1" t="s">
        <v>36</v>
      </c>
      <c r="I202" s="14" t="b">
        <f>'Predicción AMP'!$C202='Predicción AMP'!$H202</f>
        <v>1</v>
      </c>
      <c r="J202" s="1" t="s">
        <v>36</v>
      </c>
      <c r="K202" s="14" t="b">
        <f>'Predicción AMP'!$C202='Predicción AMP'!$J202</f>
        <v>1</v>
      </c>
      <c r="L202" s="1" t="s">
        <v>36</v>
      </c>
      <c r="M202" s="14" t="b">
        <f>'Predicción AMP'!$C202='Predicción AMP'!$L202</f>
        <v>1</v>
      </c>
    </row>
    <row r="203" ht="15.75" customHeight="1">
      <c r="B203" s="1" t="s">
        <v>2040</v>
      </c>
      <c r="C203" s="1" t="s">
        <v>36</v>
      </c>
      <c r="D203" s="1" t="s">
        <v>44</v>
      </c>
      <c r="E203" s="14" t="b">
        <f>'Predicción AMP'!$C203='Predicción AMP'!$D203</f>
        <v>0</v>
      </c>
      <c r="F203" s="1" t="s">
        <v>44</v>
      </c>
      <c r="G203" s="14" t="b">
        <f>'Predicción AMP'!$C203=F203</f>
        <v>0</v>
      </c>
      <c r="H203" s="1" t="s">
        <v>44</v>
      </c>
      <c r="I203" s="14" t="b">
        <f>'Predicción AMP'!$C203='Predicción AMP'!$H203</f>
        <v>0</v>
      </c>
      <c r="J203" s="1" t="s">
        <v>36</v>
      </c>
      <c r="K203" s="14" t="b">
        <f>'Predicción AMP'!$C203='Predicción AMP'!$J203</f>
        <v>1</v>
      </c>
      <c r="L203" s="1" t="s">
        <v>44</v>
      </c>
      <c r="M203" s="14" t="b">
        <f>'Predicción AMP'!$C203='Predicción AMP'!$L203</f>
        <v>0</v>
      </c>
    </row>
    <row r="204" ht="15.75" customHeight="1">
      <c r="B204" s="1" t="s">
        <v>2048</v>
      </c>
      <c r="C204" s="1" t="s">
        <v>36</v>
      </c>
      <c r="D204" s="1" t="s">
        <v>44</v>
      </c>
      <c r="E204" s="14" t="b">
        <f>'Predicción AMP'!$C204='Predicción AMP'!$D204</f>
        <v>0</v>
      </c>
      <c r="F204" s="1" t="s">
        <v>44</v>
      </c>
      <c r="G204" s="14" t="b">
        <f>'Predicción AMP'!$C204=F204</f>
        <v>0</v>
      </c>
      <c r="H204" s="1" t="s">
        <v>44</v>
      </c>
      <c r="I204" s="14" t="b">
        <f>'Predicción AMP'!$C204='Predicción AMP'!$H204</f>
        <v>0</v>
      </c>
      <c r="J204" s="1" t="s">
        <v>44</v>
      </c>
      <c r="K204" s="14" t="b">
        <f>'Predicción AMP'!$C204='Predicción AMP'!$J204</f>
        <v>0</v>
      </c>
      <c r="L204" s="1" t="s">
        <v>44</v>
      </c>
      <c r="M204" s="14" t="b">
        <f>'Predicción AMP'!$C204='Predicción AMP'!$L204</f>
        <v>0</v>
      </c>
    </row>
    <row r="205" ht="15.75" customHeight="1">
      <c r="B205" s="1" t="s">
        <v>2063</v>
      </c>
      <c r="C205" s="1" t="s">
        <v>36</v>
      </c>
      <c r="D205" s="1" t="s">
        <v>44</v>
      </c>
      <c r="E205" s="14" t="b">
        <f>'Predicción AMP'!$C205='Predicción AMP'!$D205</f>
        <v>0</v>
      </c>
      <c r="F205" s="1" t="s">
        <v>36</v>
      </c>
      <c r="G205" s="14" t="b">
        <f>'Predicción AMP'!$C205=F205</f>
        <v>1</v>
      </c>
      <c r="H205" s="1" t="s">
        <v>36</v>
      </c>
      <c r="I205" s="14" t="b">
        <f>'Predicción AMP'!$C205='Predicción AMP'!$H205</f>
        <v>1</v>
      </c>
      <c r="J205" s="1" t="s">
        <v>36</v>
      </c>
      <c r="K205" s="14" t="b">
        <f>'Predicción AMP'!$C205='Predicción AMP'!$J205</f>
        <v>1</v>
      </c>
      <c r="L205" s="1" t="s">
        <v>36</v>
      </c>
      <c r="M205" s="14" t="b">
        <f>'Predicción AMP'!$C205='Predicción AMP'!$L205</f>
        <v>1</v>
      </c>
    </row>
    <row r="206" ht="15.75" customHeight="1">
      <c r="B206" s="1" t="s">
        <v>2090</v>
      </c>
      <c r="C206" s="1" t="s">
        <v>44</v>
      </c>
      <c r="D206" s="1" t="s">
        <v>44</v>
      </c>
      <c r="E206" s="14" t="b">
        <f>'Predicción AMP'!$C206='Predicción AMP'!$D206</f>
        <v>1</v>
      </c>
      <c r="F206" s="1" t="s">
        <v>36</v>
      </c>
      <c r="G206" s="14" t="b">
        <f>'Predicción AMP'!$C206=F206</f>
        <v>0</v>
      </c>
      <c r="H206" s="1" t="s">
        <v>36</v>
      </c>
      <c r="I206" s="14" t="b">
        <f>'Predicción AMP'!$C206='Predicción AMP'!$H206</f>
        <v>0</v>
      </c>
      <c r="J206" s="1" t="s">
        <v>36</v>
      </c>
      <c r="K206" s="14" t="b">
        <f>'Predicción AMP'!$C206='Predicción AMP'!$J206</f>
        <v>0</v>
      </c>
      <c r="L206" s="1" t="s">
        <v>36</v>
      </c>
      <c r="M206" s="14" t="b">
        <f>'Predicción AMP'!$C206='Predicción AMP'!$L206</f>
        <v>0</v>
      </c>
    </row>
    <row r="207" ht="15.75" customHeight="1">
      <c r="B207" s="1" t="s">
        <v>2098</v>
      </c>
      <c r="C207" s="1" t="s">
        <v>36</v>
      </c>
      <c r="D207" s="1" t="s">
        <v>44</v>
      </c>
      <c r="E207" s="14" t="b">
        <f>'Predicción AMP'!$C207='Predicción AMP'!$D207</f>
        <v>0</v>
      </c>
      <c r="F207" s="1" t="s">
        <v>44</v>
      </c>
      <c r="G207" s="14" t="b">
        <f>'Predicción AMP'!$C207=F207</f>
        <v>0</v>
      </c>
      <c r="H207" s="1" t="s">
        <v>44</v>
      </c>
      <c r="I207" s="14" t="b">
        <f>'Predicción AMP'!$C207='Predicción AMP'!$H207</f>
        <v>0</v>
      </c>
      <c r="J207" s="1" t="s">
        <v>44</v>
      </c>
      <c r="K207" s="14" t="b">
        <f>'Predicción AMP'!$C207='Predicción AMP'!$J207</f>
        <v>0</v>
      </c>
      <c r="L207" s="1" t="s">
        <v>36</v>
      </c>
      <c r="M207" s="14" t="b">
        <f>'Predicción AMP'!$C207='Predicción AMP'!$L207</f>
        <v>1</v>
      </c>
    </row>
    <row r="208" ht="15.75" customHeight="1">
      <c r="B208" s="1" t="s">
        <v>2106</v>
      </c>
      <c r="C208" s="1" t="s">
        <v>36</v>
      </c>
      <c r="D208" s="1" t="s">
        <v>36</v>
      </c>
      <c r="E208" s="14" t="b">
        <f>'Predicción AMP'!$C208='Predicción AMP'!$D208</f>
        <v>1</v>
      </c>
      <c r="F208" s="1" t="s">
        <v>36</v>
      </c>
      <c r="G208" s="14" t="b">
        <f>'Predicción AMP'!$C208=F208</f>
        <v>1</v>
      </c>
      <c r="H208" s="1" t="s">
        <v>44</v>
      </c>
      <c r="I208" s="14" t="b">
        <f>'Predicción AMP'!$C208='Predicción AMP'!$H208</f>
        <v>0</v>
      </c>
      <c r="J208" s="1" t="s">
        <v>36</v>
      </c>
      <c r="K208" s="14" t="b">
        <f>'Predicción AMP'!$C208='Predicción AMP'!$J208</f>
        <v>1</v>
      </c>
      <c r="L208" s="1" t="s">
        <v>36</v>
      </c>
      <c r="M208" s="14" t="b">
        <f>'Predicción AMP'!$C208='Predicción AMP'!$L208</f>
        <v>1</v>
      </c>
    </row>
    <row r="209" ht="15.75" customHeight="1">
      <c r="B209" s="1" t="s">
        <v>2112</v>
      </c>
      <c r="C209" s="1" t="s">
        <v>36</v>
      </c>
      <c r="D209" s="1" t="s">
        <v>44</v>
      </c>
      <c r="E209" s="14" t="b">
        <f>'Predicción AMP'!$C209='Predicción AMP'!$D209</f>
        <v>0</v>
      </c>
      <c r="F209" s="1" t="s">
        <v>36</v>
      </c>
      <c r="G209" s="14" t="b">
        <f>'Predicción AMP'!$C209=F209</f>
        <v>1</v>
      </c>
      <c r="H209" s="1" t="s">
        <v>36</v>
      </c>
      <c r="I209" s="14" t="b">
        <f>'Predicción AMP'!$C209='Predicción AMP'!$H209</f>
        <v>1</v>
      </c>
      <c r="J209" s="1" t="s">
        <v>36</v>
      </c>
      <c r="K209" s="14" t="b">
        <f>'Predicción AMP'!$C209='Predicción AMP'!$J209</f>
        <v>1</v>
      </c>
      <c r="L209" s="1" t="s">
        <v>36</v>
      </c>
      <c r="M209" s="14" t="b">
        <f>'Predicción AMP'!$C209='Predicción AMP'!$L209</f>
        <v>1</v>
      </c>
    </row>
    <row r="210" ht="15.75" customHeight="1">
      <c r="B210" s="1" t="s">
        <v>2127</v>
      </c>
      <c r="C210" s="1" t="s">
        <v>36</v>
      </c>
      <c r="D210" s="1" t="s">
        <v>44</v>
      </c>
      <c r="E210" s="14" t="b">
        <f>'Predicción AMP'!$C210='Predicción AMP'!$D210</f>
        <v>0</v>
      </c>
      <c r="F210" s="1" t="s">
        <v>36</v>
      </c>
      <c r="G210" s="14" t="b">
        <f>'Predicción AMP'!$C210=F210</f>
        <v>1</v>
      </c>
      <c r="H210" s="1" t="s">
        <v>36</v>
      </c>
      <c r="I210" s="14" t="b">
        <f>'Predicción AMP'!$C210='Predicción AMP'!$H210</f>
        <v>1</v>
      </c>
      <c r="J210" s="1" t="s">
        <v>36</v>
      </c>
      <c r="K210" s="14" t="b">
        <f>'Predicción AMP'!$C210='Predicción AMP'!$J210</f>
        <v>1</v>
      </c>
      <c r="L210" s="1" t="s">
        <v>36</v>
      </c>
      <c r="M210" s="14" t="b">
        <f>'Predicción AMP'!$C210='Predicción AMP'!$L210</f>
        <v>1</v>
      </c>
    </row>
    <row r="211" ht="15.75" customHeight="1">
      <c r="B211" s="1" t="s">
        <v>2135</v>
      </c>
      <c r="C211" s="1" t="s">
        <v>36</v>
      </c>
      <c r="D211" s="1" t="s">
        <v>36</v>
      </c>
      <c r="E211" s="14" t="b">
        <f>'Predicción AMP'!$C211='Predicción AMP'!$D211</f>
        <v>1</v>
      </c>
      <c r="F211" s="1" t="s">
        <v>36</v>
      </c>
      <c r="G211" s="14" t="b">
        <f>'Predicción AMP'!$C211=F211</f>
        <v>1</v>
      </c>
      <c r="H211" s="1" t="s">
        <v>44</v>
      </c>
      <c r="I211" s="14" t="b">
        <f>'Predicción AMP'!$C211='Predicción AMP'!$H211</f>
        <v>0</v>
      </c>
      <c r="J211" s="1" t="s">
        <v>36</v>
      </c>
      <c r="K211" s="14" t="b">
        <f>'Predicción AMP'!$C211='Predicción AMP'!$J211</f>
        <v>1</v>
      </c>
      <c r="L211" s="1" t="s">
        <v>36</v>
      </c>
      <c r="M211" s="14" t="b">
        <f>'Predicción AMP'!$C211='Predicción AMP'!$L211</f>
        <v>1</v>
      </c>
    </row>
    <row r="212" ht="15.75" customHeight="1">
      <c r="B212" s="1" t="s">
        <v>2143</v>
      </c>
      <c r="C212" s="1" t="s">
        <v>44</v>
      </c>
      <c r="D212" s="1" t="s">
        <v>36</v>
      </c>
      <c r="E212" s="14" t="b">
        <f>'Predicción AMP'!$C212='Predicción AMP'!$D212</f>
        <v>0</v>
      </c>
      <c r="F212" s="1" t="s">
        <v>36</v>
      </c>
      <c r="G212" s="14" t="b">
        <f>'Predicción AMP'!$C212=F212</f>
        <v>0</v>
      </c>
      <c r="H212" s="1" t="s">
        <v>36</v>
      </c>
      <c r="I212" s="14" t="b">
        <f>'Predicción AMP'!$C212='Predicción AMP'!$H212</f>
        <v>0</v>
      </c>
      <c r="J212" s="1" t="s">
        <v>36</v>
      </c>
      <c r="K212" s="14" t="b">
        <f>'Predicción AMP'!$C212='Predicción AMP'!$J212</f>
        <v>0</v>
      </c>
      <c r="L212" s="1" t="s">
        <v>36</v>
      </c>
      <c r="M212" s="14" t="b">
        <f>'Predicción AMP'!$C212='Predicción AMP'!$L212</f>
        <v>0</v>
      </c>
    </row>
    <row r="213" ht="15.75" customHeight="1">
      <c r="B213" s="1" t="s">
        <v>2159</v>
      </c>
      <c r="C213" s="1" t="s">
        <v>36</v>
      </c>
      <c r="D213" s="1" t="s">
        <v>44</v>
      </c>
      <c r="E213" s="14" t="b">
        <f>'Predicción AMP'!$C213='Predicción AMP'!$D213</f>
        <v>0</v>
      </c>
      <c r="F213" s="1" t="s">
        <v>36</v>
      </c>
      <c r="G213" s="14" t="b">
        <f>'Predicción AMP'!$C213=F213</f>
        <v>1</v>
      </c>
      <c r="H213" s="1" t="s">
        <v>36</v>
      </c>
      <c r="I213" s="14" t="b">
        <f>'Predicción AMP'!$C213='Predicción AMP'!$H213</f>
        <v>1</v>
      </c>
      <c r="J213" s="1" t="s">
        <v>36</v>
      </c>
      <c r="K213" s="14" t="b">
        <f>'Predicción AMP'!$C213='Predicción AMP'!$J213</f>
        <v>1</v>
      </c>
      <c r="L213" s="1" t="s">
        <v>36</v>
      </c>
      <c r="M213" s="14" t="b">
        <f>'Predicción AMP'!$C213='Predicción AMP'!$L213</f>
        <v>1</v>
      </c>
    </row>
    <row r="214" ht="15.75" customHeight="1">
      <c r="B214" s="1" t="s">
        <v>2182</v>
      </c>
      <c r="C214" s="1" t="s">
        <v>44</v>
      </c>
      <c r="D214" s="1" t="s">
        <v>44</v>
      </c>
      <c r="E214" s="14" t="b">
        <f>'Predicción AMP'!$C214='Predicción AMP'!$D214</f>
        <v>1</v>
      </c>
      <c r="F214" s="1" t="s">
        <v>44</v>
      </c>
      <c r="G214" s="14" t="b">
        <f>'Predicción AMP'!$C214=F214</f>
        <v>1</v>
      </c>
      <c r="H214" s="1" t="s">
        <v>44</v>
      </c>
      <c r="I214" s="14" t="b">
        <f>'Predicción AMP'!$C214='Predicción AMP'!$H214</f>
        <v>1</v>
      </c>
      <c r="J214" s="1" t="s">
        <v>44</v>
      </c>
      <c r="K214" s="14" t="b">
        <f>'Predicción AMP'!$C214='Predicción AMP'!$J214</f>
        <v>1</v>
      </c>
      <c r="L214" s="1" t="s">
        <v>36</v>
      </c>
      <c r="M214" s="14" t="b">
        <f>'Predicción AMP'!$C214='Predicción AMP'!$L214</f>
        <v>0</v>
      </c>
    </row>
    <row r="215" ht="15.75" customHeight="1">
      <c r="B215" s="1" t="s">
        <v>2190</v>
      </c>
      <c r="C215" s="1" t="s">
        <v>36</v>
      </c>
      <c r="D215" s="1" t="s">
        <v>44</v>
      </c>
      <c r="E215" s="14" t="b">
        <f>'Predicción AMP'!$C215='Predicción AMP'!$D215</f>
        <v>0</v>
      </c>
      <c r="F215" s="1" t="s">
        <v>44</v>
      </c>
      <c r="G215" s="14" t="b">
        <f>'Predicción AMP'!$C215=F215</f>
        <v>0</v>
      </c>
      <c r="H215" s="1" t="s">
        <v>44</v>
      </c>
      <c r="I215" s="14" t="b">
        <f>'Predicción AMP'!$C215='Predicción AMP'!$H215</f>
        <v>0</v>
      </c>
      <c r="J215" s="1" t="s">
        <v>44</v>
      </c>
      <c r="K215" s="14" t="b">
        <f>'Predicción AMP'!$C215='Predicción AMP'!$J215</f>
        <v>0</v>
      </c>
      <c r="L215" s="1" t="s">
        <v>36</v>
      </c>
      <c r="M215" s="14" t="b">
        <f>'Predicción AMP'!$C215='Predicción AMP'!$L215</f>
        <v>1</v>
      </c>
    </row>
    <row r="216" ht="15.75" customHeight="1">
      <c r="B216" s="1" t="s">
        <v>2198</v>
      </c>
      <c r="C216" s="1" t="s">
        <v>36</v>
      </c>
      <c r="D216" s="1" t="s">
        <v>44</v>
      </c>
      <c r="E216" s="14" t="b">
        <f>'Predicción AMP'!$C216='Predicción AMP'!$D216</f>
        <v>0</v>
      </c>
      <c r="F216" s="1" t="s">
        <v>36</v>
      </c>
      <c r="G216" s="14" t="b">
        <f>'Predicción AMP'!$C216=F216</f>
        <v>1</v>
      </c>
      <c r="H216" s="1" t="s">
        <v>36</v>
      </c>
      <c r="I216" s="14" t="b">
        <f>'Predicción AMP'!$C216='Predicción AMP'!$H216</f>
        <v>1</v>
      </c>
      <c r="J216" s="1" t="s">
        <v>36</v>
      </c>
      <c r="K216" s="14" t="b">
        <f>'Predicción AMP'!$C216='Predicción AMP'!$J216</f>
        <v>1</v>
      </c>
      <c r="L216" s="1" t="s">
        <v>36</v>
      </c>
      <c r="M216" s="14" t="b">
        <f>'Predicción AMP'!$C216='Predicción AMP'!$L216</f>
        <v>1</v>
      </c>
    </row>
    <row r="217" ht="15.75" customHeight="1">
      <c r="B217" s="1" t="s">
        <v>2221</v>
      </c>
      <c r="C217" s="1" t="s">
        <v>44</v>
      </c>
      <c r="D217" s="1" t="s">
        <v>44</v>
      </c>
      <c r="E217" s="14" t="b">
        <f>'Predicción AMP'!$C217='Predicción AMP'!$D217</f>
        <v>1</v>
      </c>
      <c r="F217" s="1" t="s">
        <v>44</v>
      </c>
      <c r="G217" s="14" t="b">
        <f>'Predicción AMP'!$C217=F217</f>
        <v>1</v>
      </c>
      <c r="H217" s="1" t="s">
        <v>36</v>
      </c>
      <c r="I217" s="14" t="b">
        <f>'Predicción AMP'!$C217='Predicción AMP'!$H217</f>
        <v>0</v>
      </c>
      <c r="J217" s="1" t="s">
        <v>36</v>
      </c>
      <c r="K217" s="14" t="b">
        <f>'Predicción AMP'!$C217='Predicción AMP'!$J217</f>
        <v>0</v>
      </c>
      <c r="L217" s="1" t="s">
        <v>36</v>
      </c>
      <c r="M217" s="14" t="b">
        <f>'Predicción AMP'!$C217='Predicción AMP'!$L217</f>
        <v>0</v>
      </c>
    </row>
    <row r="218" ht="15.75" customHeight="1">
      <c r="B218" s="1" t="s">
        <v>2241</v>
      </c>
      <c r="C218" s="1" t="s">
        <v>36</v>
      </c>
      <c r="D218" s="1" t="s">
        <v>44</v>
      </c>
      <c r="E218" s="14" t="b">
        <f>'Predicción AMP'!$C218='Predicción AMP'!$D218</f>
        <v>0</v>
      </c>
      <c r="F218" s="1" t="s">
        <v>36</v>
      </c>
      <c r="G218" s="14" t="b">
        <f>'Predicción AMP'!$C218=F218</f>
        <v>1</v>
      </c>
      <c r="H218" s="1" t="s">
        <v>44</v>
      </c>
      <c r="I218" s="14" t="b">
        <f>'Predicción AMP'!$C218='Predicción AMP'!$H218</f>
        <v>0</v>
      </c>
      <c r="J218" s="1" t="s">
        <v>44</v>
      </c>
      <c r="K218" s="14" t="b">
        <f>'Predicción AMP'!$C218='Predicción AMP'!$J218</f>
        <v>0</v>
      </c>
      <c r="L218" s="1" t="s">
        <v>36</v>
      </c>
      <c r="M218" s="14" t="b">
        <f>'Predicción AMP'!$C218='Predicción AMP'!$L218</f>
        <v>1</v>
      </c>
    </row>
    <row r="219" ht="15.75" customHeight="1">
      <c r="B219" s="1" t="s">
        <v>2247</v>
      </c>
      <c r="C219" s="1" t="s">
        <v>36</v>
      </c>
      <c r="D219" s="1" t="s">
        <v>44</v>
      </c>
      <c r="E219" s="14" t="b">
        <f>'Predicción AMP'!$C219='Predicción AMP'!$D219</f>
        <v>0</v>
      </c>
      <c r="F219" s="1" t="s">
        <v>36</v>
      </c>
      <c r="G219" s="14" t="b">
        <f>'Predicción AMP'!$C219=F219</f>
        <v>1</v>
      </c>
      <c r="H219" s="1" t="s">
        <v>36</v>
      </c>
      <c r="I219" s="14" t="b">
        <f>'Predicción AMP'!$C219='Predicción AMP'!$H219</f>
        <v>1</v>
      </c>
      <c r="J219" s="1" t="s">
        <v>36</v>
      </c>
      <c r="K219" s="14" t="b">
        <f>'Predicción AMP'!$C219='Predicción AMP'!$J219</f>
        <v>1</v>
      </c>
      <c r="L219" s="1" t="s">
        <v>36</v>
      </c>
      <c r="M219" s="14" t="b">
        <f>'Predicción AMP'!$C219='Predicción AMP'!$L219</f>
        <v>1</v>
      </c>
    </row>
    <row r="220" ht="15.75" customHeight="1">
      <c r="B220" s="1" t="s">
        <v>2288</v>
      </c>
      <c r="C220" s="1" t="s">
        <v>36</v>
      </c>
      <c r="D220" s="1" t="s">
        <v>36</v>
      </c>
      <c r="E220" s="14" t="b">
        <f>'Predicción AMP'!$C220='Predicción AMP'!$D220</f>
        <v>1</v>
      </c>
      <c r="F220" s="1" t="s">
        <v>36</v>
      </c>
      <c r="G220" s="14" t="b">
        <f>'Predicción AMP'!$C220=F220</f>
        <v>1</v>
      </c>
      <c r="H220" s="1" t="s">
        <v>36</v>
      </c>
      <c r="I220" s="14" t="b">
        <f>'Predicción AMP'!$C220='Predicción AMP'!$H220</f>
        <v>1</v>
      </c>
      <c r="J220" s="1" t="s">
        <v>36</v>
      </c>
      <c r="K220" s="14" t="b">
        <f>'Predicción AMP'!$C220='Predicción AMP'!$J220</f>
        <v>1</v>
      </c>
      <c r="L220" s="1" t="s">
        <v>36</v>
      </c>
      <c r="M220" s="14" t="b">
        <f>'Predicción AMP'!$C220='Predicción AMP'!$L220</f>
        <v>1</v>
      </c>
    </row>
    <row r="221" ht="15.75" customHeight="1">
      <c r="B221" s="1" t="s">
        <v>2304</v>
      </c>
      <c r="C221" s="1" t="s">
        <v>36</v>
      </c>
      <c r="D221" s="1" t="s">
        <v>44</v>
      </c>
      <c r="E221" s="14" t="b">
        <f>'Predicción AMP'!$C221='Predicción AMP'!$D221</f>
        <v>0</v>
      </c>
      <c r="F221" s="1" t="s">
        <v>44</v>
      </c>
      <c r="G221" s="14" t="b">
        <f>'Predicción AMP'!$C221=F221</f>
        <v>0</v>
      </c>
      <c r="H221" s="1" t="s">
        <v>44</v>
      </c>
      <c r="I221" s="14" t="b">
        <f>'Predicción AMP'!$C221='Predicción AMP'!$H221</f>
        <v>0</v>
      </c>
      <c r="J221" s="1" t="s">
        <v>36</v>
      </c>
      <c r="K221" s="14" t="b">
        <f>'Predicción AMP'!$C221='Predicción AMP'!$J221</f>
        <v>1</v>
      </c>
      <c r="L221" s="1" t="s">
        <v>36</v>
      </c>
      <c r="M221" s="14" t="b">
        <f>'Predicción AMP'!$C221='Predicción AMP'!$L221</f>
        <v>1</v>
      </c>
    </row>
    <row r="222" ht="15.75" customHeight="1">
      <c r="B222" s="1" t="s">
        <v>2312</v>
      </c>
      <c r="C222" s="1" t="s">
        <v>36</v>
      </c>
      <c r="D222" s="1" t="s">
        <v>44</v>
      </c>
      <c r="E222" s="14" t="b">
        <f>'Predicción AMP'!$C222='Predicción AMP'!$D222</f>
        <v>0</v>
      </c>
      <c r="F222" s="1" t="s">
        <v>44</v>
      </c>
      <c r="G222" s="14" t="b">
        <f>'Predicción AMP'!$C222=F222</f>
        <v>0</v>
      </c>
      <c r="H222" s="1" t="s">
        <v>36</v>
      </c>
      <c r="I222" s="14" t="b">
        <f>'Predicción AMP'!$C222='Predicción AMP'!$H222</f>
        <v>1</v>
      </c>
      <c r="J222" s="1" t="s">
        <v>36</v>
      </c>
      <c r="K222" s="14" t="b">
        <f>'Predicción AMP'!$C222='Predicción AMP'!$J222</f>
        <v>1</v>
      </c>
      <c r="L222" s="1" t="s">
        <v>44</v>
      </c>
      <c r="M222" s="14" t="b">
        <f>'Predicción AMP'!$C222='Predicción AMP'!$L222</f>
        <v>0</v>
      </c>
    </row>
    <row r="223" ht="15.75" customHeight="1">
      <c r="B223" s="1" t="s">
        <v>2329</v>
      </c>
      <c r="C223" s="1" t="s">
        <v>44</v>
      </c>
      <c r="D223" s="1" t="s">
        <v>44</v>
      </c>
      <c r="E223" s="14" t="b">
        <f>'Predicción AMP'!$C223='Predicción AMP'!$D223</f>
        <v>1</v>
      </c>
      <c r="F223" s="1" t="s">
        <v>44</v>
      </c>
      <c r="G223" s="14" t="b">
        <f>'Predicción AMP'!$C223=F223</f>
        <v>1</v>
      </c>
      <c r="H223" s="1" t="s">
        <v>44</v>
      </c>
      <c r="I223" s="14" t="b">
        <f>'Predicción AMP'!$C223='Predicción AMP'!$H223</f>
        <v>1</v>
      </c>
      <c r="J223" s="1" t="s">
        <v>36</v>
      </c>
      <c r="K223" s="14" t="b">
        <f>'Predicción AMP'!$C223='Predicción AMP'!$J223</f>
        <v>0</v>
      </c>
      <c r="L223" s="1" t="s">
        <v>36</v>
      </c>
      <c r="M223" s="14" t="b">
        <f>'Predicción AMP'!$C223='Predicción AMP'!$L223</f>
        <v>0</v>
      </c>
    </row>
    <row r="224" ht="15.75" customHeight="1">
      <c r="B224" s="1" t="s">
        <v>2336</v>
      </c>
      <c r="C224" s="1" t="s">
        <v>44</v>
      </c>
      <c r="D224" s="1" t="s">
        <v>44</v>
      </c>
      <c r="E224" s="14" t="b">
        <f>'Predicción AMP'!$C224='Predicción AMP'!$D224</f>
        <v>1</v>
      </c>
      <c r="F224" s="1" t="s">
        <v>44</v>
      </c>
      <c r="G224" s="14" t="b">
        <f>'Predicción AMP'!$C224=F224</f>
        <v>1</v>
      </c>
      <c r="H224" s="1" t="s">
        <v>44</v>
      </c>
      <c r="I224" s="14" t="b">
        <f>'Predicción AMP'!$C224='Predicción AMP'!$H224</f>
        <v>1</v>
      </c>
      <c r="J224" s="1" t="s">
        <v>36</v>
      </c>
      <c r="K224" s="14" t="b">
        <f>'Predicción AMP'!$C224='Predicción AMP'!$J224</f>
        <v>0</v>
      </c>
      <c r="L224" s="1" t="s">
        <v>36</v>
      </c>
      <c r="M224" s="14" t="b">
        <f>'Predicción AMP'!$C224='Predicción AMP'!$L224</f>
        <v>0</v>
      </c>
    </row>
    <row r="225" ht="15.75" customHeight="1">
      <c r="B225" s="1" t="s">
        <v>2344</v>
      </c>
      <c r="C225" s="1" t="s">
        <v>36</v>
      </c>
      <c r="D225" s="1" t="s">
        <v>44</v>
      </c>
      <c r="E225" s="14" t="b">
        <f>'Predicción AMP'!$C225='Predicción AMP'!$D225</f>
        <v>0</v>
      </c>
      <c r="F225" s="1" t="s">
        <v>36</v>
      </c>
      <c r="G225" s="14" t="b">
        <f>'Predicción AMP'!$C225=F225</f>
        <v>1</v>
      </c>
      <c r="H225" s="1" t="s">
        <v>36</v>
      </c>
      <c r="I225" s="14" t="b">
        <f>'Predicción AMP'!$C225='Predicción AMP'!$H225</f>
        <v>1</v>
      </c>
      <c r="J225" s="1" t="s">
        <v>36</v>
      </c>
      <c r="K225" s="14" t="b">
        <f>'Predicción AMP'!$C225='Predicción AMP'!$J225</f>
        <v>1</v>
      </c>
      <c r="L225" s="1" t="s">
        <v>36</v>
      </c>
      <c r="M225" s="14" t="b">
        <f>'Predicción AMP'!$C225='Predicción AMP'!$L225</f>
        <v>1</v>
      </c>
    </row>
    <row r="226" ht="15.75" customHeight="1">
      <c r="B226" s="1" t="s">
        <v>2351</v>
      </c>
      <c r="C226" s="1" t="s">
        <v>36</v>
      </c>
      <c r="D226" s="1" t="s">
        <v>36</v>
      </c>
      <c r="E226" s="14" t="b">
        <f>'Predicción AMP'!$C226='Predicción AMP'!$D226</f>
        <v>1</v>
      </c>
      <c r="F226" s="1" t="s">
        <v>36</v>
      </c>
      <c r="G226" s="14" t="b">
        <f>'Predicción AMP'!$C226=F226</f>
        <v>1</v>
      </c>
      <c r="H226" s="1" t="s">
        <v>36</v>
      </c>
      <c r="I226" s="14" t="b">
        <f>'Predicción AMP'!$C226='Predicción AMP'!$H226</f>
        <v>1</v>
      </c>
      <c r="J226" s="1" t="s">
        <v>36</v>
      </c>
      <c r="K226" s="14" t="b">
        <f>'Predicción AMP'!$C226='Predicción AMP'!$J226</f>
        <v>1</v>
      </c>
      <c r="L226" s="1" t="s">
        <v>36</v>
      </c>
      <c r="M226" s="14" t="b">
        <f>'Predicción AMP'!$C226='Predicción AMP'!$L226</f>
        <v>1</v>
      </c>
    </row>
    <row r="227" ht="15.75" customHeight="1">
      <c r="B227" s="1" t="s">
        <v>2358</v>
      </c>
      <c r="C227" s="1" t="s">
        <v>36</v>
      </c>
      <c r="D227" s="1" t="s">
        <v>44</v>
      </c>
      <c r="E227" s="14" t="b">
        <f>'Predicción AMP'!$C227='Predicción AMP'!$D227</f>
        <v>0</v>
      </c>
      <c r="F227" s="1" t="s">
        <v>36</v>
      </c>
      <c r="G227" s="14" t="b">
        <f>'Predicción AMP'!$C227=F227</f>
        <v>1</v>
      </c>
      <c r="H227" s="1" t="s">
        <v>36</v>
      </c>
      <c r="I227" s="14" t="b">
        <f>'Predicción AMP'!$C227='Predicción AMP'!$H227</f>
        <v>1</v>
      </c>
      <c r="J227" s="1" t="s">
        <v>36</v>
      </c>
      <c r="K227" s="14" t="b">
        <f>'Predicción AMP'!$C227='Predicción AMP'!$J227</f>
        <v>1</v>
      </c>
      <c r="L227" s="1" t="s">
        <v>36</v>
      </c>
      <c r="M227" s="14" t="b">
        <f>'Predicción AMP'!$C227='Predicción AMP'!$L227</f>
        <v>1</v>
      </c>
    </row>
    <row r="228" ht="15.75" customHeight="1">
      <c r="B228" s="1" t="s">
        <v>2383</v>
      </c>
      <c r="C228" s="1" t="s">
        <v>36</v>
      </c>
      <c r="D228" s="1" t="s">
        <v>36</v>
      </c>
      <c r="E228" s="14" t="b">
        <f>'Predicción AMP'!$C228='Predicción AMP'!$D228</f>
        <v>1</v>
      </c>
      <c r="F228" s="1" t="s">
        <v>36</v>
      </c>
      <c r="G228" s="14" t="b">
        <f>'Predicción AMP'!$C228=F228</f>
        <v>1</v>
      </c>
      <c r="H228" s="1" t="s">
        <v>36</v>
      </c>
      <c r="I228" s="14" t="b">
        <f>'Predicción AMP'!$C228='Predicción AMP'!$H228</f>
        <v>1</v>
      </c>
      <c r="J228" s="1" t="s">
        <v>36</v>
      </c>
      <c r="K228" s="14" t="b">
        <f>'Predicción AMP'!$C228='Predicción AMP'!$J228</f>
        <v>1</v>
      </c>
      <c r="L228" s="1" t="s">
        <v>36</v>
      </c>
      <c r="M228" s="14" t="b">
        <f>'Predicción AMP'!$C228='Predicción AMP'!$L228</f>
        <v>1</v>
      </c>
    </row>
    <row r="229" ht="15.75" customHeight="1">
      <c r="B229" s="1" t="s">
        <v>2390</v>
      </c>
      <c r="C229" s="1" t="s">
        <v>44</v>
      </c>
      <c r="D229" s="1" t="s">
        <v>36</v>
      </c>
      <c r="E229" s="14" t="b">
        <f>'Predicción AMP'!$C229='Predicción AMP'!$D229</f>
        <v>0</v>
      </c>
      <c r="F229" s="1" t="s">
        <v>44</v>
      </c>
      <c r="G229" s="14" t="b">
        <f>'Predicción AMP'!$C229=F229</f>
        <v>1</v>
      </c>
      <c r="H229" s="1" t="s">
        <v>44</v>
      </c>
      <c r="I229" s="14" t="b">
        <f>'Predicción AMP'!$C229='Predicción AMP'!$H229</f>
        <v>1</v>
      </c>
      <c r="J229" s="1" t="s">
        <v>36</v>
      </c>
      <c r="K229" s="14" t="b">
        <f>'Predicción AMP'!$C229='Predicción AMP'!$J229</f>
        <v>0</v>
      </c>
      <c r="L229" s="1" t="s">
        <v>36</v>
      </c>
      <c r="M229" s="14" t="b">
        <f>'Predicción AMP'!$C229='Predicción AMP'!$L229</f>
        <v>0</v>
      </c>
    </row>
    <row r="230" ht="15.75" customHeight="1">
      <c r="B230" s="1" t="s">
        <v>2398</v>
      </c>
      <c r="C230" s="1" t="s">
        <v>44</v>
      </c>
      <c r="D230" s="1" t="s">
        <v>44</v>
      </c>
      <c r="E230" s="14" t="b">
        <f>'Predicción AMP'!$C230='Predicción AMP'!$D230</f>
        <v>1</v>
      </c>
      <c r="F230" s="1" t="s">
        <v>44</v>
      </c>
      <c r="G230" s="14" t="b">
        <f>'Predicción AMP'!$C230=F230</f>
        <v>1</v>
      </c>
      <c r="H230" s="1" t="s">
        <v>44</v>
      </c>
      <c r="I230" s="14" t="b">
        <f>'Predicción AMP'!$C230='Predicción AMP'!$H230</f>
        <v>1</v>
      </c>
      <c r="J230" s="1" t="s">
        <v>44</v>
      </c>
      <c r="K230" s="14" t="b">
        <f>'Predicción AMP'!$C230='Predicción AMP'!$J230</f>
        <v>1</v>
      </c>
      <c r="L230" s="1" t="s">
        <v>36</v>
      </c>
      <c r="M230" s="14" t="b">
        <f>'Predicción AMP'!$C230='Predicción AMP'!$L230</f>
        <v>0</v>
      </c>
    </row>
    <row r="231" ht="15.75" customHeight="1">
      <c r="B231" s="1" t="s">
        <v>2437</v>
      </c>
      <c r="C231" s="1" t="s">
        <v>36</v>
      </c>
      <c r="D231" s="1" t="s">
        <v>44</v>
      </c>
      <c r="E231" s="14" t="b">
        <f>'Predicción AMP'!$C231='Predicción AMP'!$D231</f>
        <v>0</v>
      </c>
      <c r="F231" s="1" t="s">
        <v>44</v>
      </c>
      <c r="G231" s="14" t="b">
        <f>'Predicción AMP'!$C231=F231</f>
        <v>0</v>
      </c>
      <c r="H231" s="1" t="s">
        <v>36</v>
      </c>
      <c r="I231" s="14" t="b">
        <f>'Predicción AMP'!$C231='Predicción AMP'!$H231</f>
        <v>1</v>
      </c>
      <c r="J231" s="1" t="s">
        <v>36</v>
      </c>
      <c r="K231" s="14" t="b">
        <f>'Predicción AMP'!$C231='Predicción AMP'!$J231</f>
        <v>1</v>
      </c>
      <c r="L231" s="1" t="s">
        <v>36</v>
      </c>
      <c r="M231" s="14" t="b">
        <f>'Predicción AMP'!$C231='Predicción AMP'!$L231</f>
        <v>1</v>
      </c>
    </row>
    <row r="232" ht="15.75" customHeight="1">
      <c r="B232" s="1" t="s">
        <v>2443</v>
      </c>
      <c r="C232" s="1" t="s">
        <v>36</v>
      </c>
      <c r="D232" s="1" t="s">
        <v>44</v>
      </c>
      <c r="E232" s="14" t="b">
        <f>'Predicción AMP'!$C232='Predicción AMP'!$D232</f>
        <v>0</v>
      </c>
      <c r="F232" s="1" t="s">
        <v>36</v>
      </c>
      <c r="G232" s="14" t="b">
        <f>'Predicción AMP'!$C232=F232</f>
        <v>1</v>
      </c>
      <c r="H232" s="1" t="s">
        <v>36</v>
      </c>
      <c r="I232" s="14" t="b">
        <f>'Predicción AMP'!$C232='Predicción AMP'!$H232</f>
        <v>1</v>
      </c>
      <c r="J232" s="1" t="s">
        <v>36</v>
      </c>
      <c r="K232" s="14" t="b">
        <f>'Predicción AMP'!$C232='Predicción AMP'!$J232</f>
        <v>1</v>
      </c>
      <c r="L232" s="1" t="s">
        <v>36</v>
      </c>
      <c r="M232" s="14" t="b">
        <f>'Predicción AMP'!$C232='Predicción AMP'!$L232</f>
        <v>1</v>
      </c>
    </row>
    <row r="233" ht="15.75" customHeight="1">
      <c r="B233" s="1" t="s">
        <v>2447</v>
      </c>
      <c r="C233" s="1" t="s">
        <v>36</v>
      </c>
      <c r="D233" s="1" t="s">
        <v>44</v>
      </c>
      <c r="E233" s="14" t="b">
        <f>'Predicción AMP'!$C233='Predicción AMP'!$D233</f>
        <v>0</v>
      </c>
      <c r="F233" s="1" t="s">
        <v>36</v>
      </c>
      <c r="G233" s="14" t="b">
        <f>'Predicción AMP'!$C233=F233</f>
        <v>1</v>
      </c>
      <c r="H233" s="1" t="s">
        <v>36</v>
      </c>
      <c r="I233" s="14" t="b">
        <f>'Predicción AMP'!$C233='Predicción AMP'!$H233</f>
        <v>1</v>
      </c>
      <c r="J233" s="1" t="s">
        <v>36</v>
      </c>
      <c r="K233" s="14" t="b">
        <f>'Predicción AMP'!$C233='Predicción AMP'!$J233</f>
        <v>1</v>
      </c>
      <c r="L233" s="1" t="s">
        <v>36</v>
      </c>
      <c r="M233" s="14" t="b">
        <f>'Predicción AMP'!$C233='Predicción AMP'!$L233</f>
        <v>1</v>
      </c>
    </row>
    <row r="234" ht="15.75" customHeight="1">
      <c r="B234" s="1" t="s">
        <v>2451</v>
      </c>
      <c r="C234" s="1" t="s">
        <v>36</v>
      </c>
      <c r="D234" s="1" t="s">
        <v>44</v>
      </c>
      <c r="E234" s="14" t="b">
        <f>'Predicción AMP'!$C234='Predicción AMP'!$D234</f>
        <v>0</v>
      </c>
      <c r="F234" s="1" t="s">
        <v>44</v>
      </c>
      <c r="G234" s="14" t="b">
        <f>'Predicción AMP'!$C234=F234</f>
        <v>0</v>
      </c>
      <c r="H234" s="1" t="s">
        <v>44</v>
      </c>
      <c r="I234" s="14" t="b">
        <f>'Predicción AMP'!$C234='Predicción AMP'!$H234</f>
        <v>0</v>
      </c>
      <c r="J234" s="1" t="s">
        <v>36</v>
      </c>
      <c r="K234" s="14" t="b">
        <f>'Predicción AMP'!$C234='Predicción AMP'!$J234</f>
        <v>1</v>
      </c>
      <c r="L234" s="1" t="s">
        <v>44</v>
      </c>
      <c r="M234" s="14" t="b">
        <f>'Predicción AMP'!$C234='Predicción AMP'!$L234</f>
        <v>0</v>
      </c>
    </row>
    <row r="235" ht="15.75" customHeight="1">
      <c r="B235" s="1" t="s">
        <v>2456</v>
      </c>
      <c r="C235" s="1" t="s">
        <v>36</v>
      </c>
      <c r="D235" s="1" t="s">
        <v>36</v>
      </c>
      <c r="E235" s="14" t="b">
        <f>'Predicción AMP'!$C235='Predicción AMP'!$D235</f>
        <v>1</v>
      </c>
      <c r="F235" s="1" t="s">
        <v>36</v>
      </c>
      <c r="G235" s="14" t="b">
        <f>'Predicción AMP'!$C235=F235</f>
        <v>1</v>
      </c>
      <c r="H235" s="1" t="s">
        <v>36</v>
      </c>
      <c r="I235" s="14" t="b">
        <f>'Predicción AMP'!$C235='Predicción AMP'!$H235</f>
        <v>1</v>
      </c>
      <c r="J235" s="1" t="s">
        <v>36</v>
      </c>
      <c r="K235" s="14" t="b">
        <f>'Predicción AMP'!$C235='Predicción AMP'!$J235</f>
        <v>1</v>
      </c>
      <c r="L235" s="1" t="s">
        <v>36</v>
      </c>
      <c r="M235" s="14" t="b">
        <f>'Predicción AMP'!$C235='Predicción AMP'!$L235</f>
        <v>1</v>
      </c>
    </row>
    <row r="236" ht="15.75" customHeight="1">
      <c r="B236" s="1" t="s">
        <v>2464</v>
      </c>
      <c r="C236" s="1" t="s">
        <v>44</v>
      </c>
      <c r="D236" s="1" t="s">
        <v>36</v>
      </c>
      <c r="E236" s="14" t="b">
        <f>'Predicción AMP'!$C236='Predicción AMP'!$D236</f>
        <v>0</v>
      </c>
      <c r="F236" s="1" t="s">
        <v>36</v>
      </c>
      <c r="G236" s="14" t="b">
        <f>'Predicción AMP'!$C236=F236</f>
        <v>0</v>
      </c>
      <c r="H236" s="1" t="s">
        <v>36</v>
      </c>
      <c r="I236" s="14" t="b">
        <f>'Predicción AMP'!$C236='Predicción AMP'!$H236</f>
        <v>0</v>
      </c>
      <c r="J236" s="1" t="s">
        <v>36</v>
      </c>
      <c r="K236" s="14" t="b">
        <f>'Predicción AMP'!$C236='Predicción AMP'!$J236</f>
        <v>0</v>
      </c>
      <c r="L236" s="1" t="s">
        <v>36</v>
      </c>
      <c r="M236" s="14" t="b">
        <f>'Predicción AMP'!$C236='Predicción AMP'!$L236</f>
        <v>0</v>
      </c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  <row r="995" ht="15.75" customHeight="1">
      <c r="B995" s="17"/>
    </row>
    <row r="996" ht="15.75" customHeight="1">
      <c r="B996" s="17"/>
    </row>
    <row r="997" ht="15.75" customHeight="1">
      <c r="B997" s="17"/>
    </row>
    <row r="998" ht="15.75" customHeight="1">
      <c r="B998" s="17"/>
    </row>
    <row r="999" ht="15.75" customHeight="1">
      <c r="B999" s="17"/>
    </row>
    <row r="1000" ht="15.75" customHeight="1">
      <c r="B1000" s="17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48.43"/>
    <col customWidth="1" min="3" max="3" width="13.14"/>
    <col customWidth="1" min="4" max="5" width="15.57"/>
    <col customWidth="1" min="6" max="7" width="11.43"/>
    <col customWidth="1" min="8" max="8" width="14.43"/>
    <col customWidth="1" min="9" max="26" width="11.43"/>
  </cols>
  <sheetData>
    <row r="1">
      <c r="A1" s="35" t="s">
        <v>2742</v>
      </c>
      <c r="B1" s="35" t="s">
        <v>2743</v>
      </c>
      <c r="C1" s="35" t="s">
        <v>2744</v>
      </c>
      <c r="D1" s="35" t="s">
        <v>2745</v>
      </c>
      <c r="E1" s="35" t="s">
        <v>2746</v>
      </c>
      <c r="F1" s="35" t="s">
        <v>4</v>
      </c>
      <c r="G1" s="35" t="s">
        <v>2747</v>
      </c>
      <c r="H1" s="35" t="s">
        <v>2748</v>
      </c>
      <c r="I1" s="35" t="s">
        <v>2749</v>
      </c>
      <c r="J1" s="35" t="s">
        <v>2750</v>
      </c>
      <c r="K1" s="35" t="s">
        <v>2751</v>
      </c>
      <c r="L1" s="35" t="s">
        <v>2752</v>
      </c>
      <c r="M1" s="35" t="s">
        <v>2753</v>
      </c>
      <c r="N1" s="35" t="s">
        <v>2754</v>
      </c>
      <c r="O1" s="35" t="s">
        <v>10</v>
      </c>
      <c r="P1" s="35" t="s">
        <v>2755</v>
      </c>
      <c r="Q1" s="35" t="s">
        <v>2756</v>
      </c>
      <c r="R1" s="35" t="s">
        <v>2757</v>
      </c>
      <c r="S1" s="35" t="s">
        <v>2758</v>
      </c>
      <c r="T1" s="35" t="s">
        <v>2759</v>
      </c>
      <c r="U1" s="35" t="s">
        <v>2760</v>
      </c>
      <c r="V1" s="35" t="s">
        <v>2761</v>
      </c>
      <c r="W1" s="35" t="s">
        <v>2762</v>
      </c>
    </row>
    <row r="2">
      <c r="A2" s="36" t="s">
        <v>2763</v>
      </c>
      <c r="B2" s="37" t="s">
        <v>2764</v>
      </c>
      <c r="C2" s="37" t="s">
        <v>2765</v>
      </c>
      <c r="D2" s="37">
        <v>240292.6</v>
      </c>
      <c r="E2" s="38" t="s">
        <v>2766</v>
      </c>
      <c r="F2" s="36" t="s">
        <v>2767</v>
      </c>
      <c r="G2" s="39" t="s">
        <v>2768</v>
      </c>
      <c r="H2" s="36" t="s">
        <v>2769</v>
      </c>
      <c r="I2" s="36"/>
      <c r="J2" s="40" t="s">
        <v>2770</v>
      </c>
      <c r="K2" s="36" t="s">
        <v>2771</v>
      </c>
      <c r="L2" s="41" t="s">
        <v>2772</v>
      </c>
      <c r="M2" s="36" t="s">
        <v>2769</v>
      </c>
      <c r="N2" s="36">
        <v>2857.39</v>
      </c>
      <c r="O2" s="36">
        <v>6.72</v>
      </c>
      <c r="P2" s="36">
        <v>0.43</v>
      </c>
      <c r="Q2" s="36">
        <v>3.0</v>
      </c>
      <c r="R2" s="36">
        <v>4.0</v>
      </c>
      <c r="S2" s="36">
        <v>1.0</v>
      </c>
      <c r="T2" s="40" t="s">
        <v>2773</v>
      </c>
      <c r="U2" s="36" t="str">
        <f>"&gt;"&amp;'Péptidos Alejo'!$W2&amp;" "&amp;'Péptidos Alejo'!$J2</f>
        <v>&gt;&gt;C.1 CTTCGNPLHTPIIKCKPVFGALEDISV MSVDIIRAWKDEEYRQSLSSEQLQQLPENPAGLIELSDEDMSSVAGGCTTCGNPLHTPIIKCKPVFGALEDISV</v>
      </c>
      <c r="V2" s="36" t="str">
        <f>"&gt;"&amp;'Péptidos Alejo'!$A2&amp;" "&amp;'Péptidos Alejo'!$K2</f>
        <v>&gt;C.1 MSVDIIRAWKDEEYRQSLSSEQLQQLPENPAGLIELSDEDMSSVAGG</v>
      </c>
      <c r="W2" s="36" t="str">
        <f>"&gt;"&amp;'Péptidos Alejo'!$A2&amp;" "&amp;'Péptidos Alejo'!$L2</f>
        <v>&gt;C.1 CTTCGNPLHTPIIKCKPVFGALEDISV</v>
      </c>
    </row>
    <row r="3" hidden="1">
      <c r="A3" s="37"/>
      <c r="B3" s="37" t="s">
        <v>2764</v>
      </c>
      <c r="C3" s="37" t="s">
        <v>2765</v>
      </c>
      <c r="D3" s="37">
        <v>240292.6</v>
      </c>
      <c r="E3" s="38" t="s">
        <v>2766</v>
      </c>
      <c r="F3" s="37" t="s">
        <v>2774</v>
      </c>
      <c r="G3" s="42" t="s">
        <v>2768</v>
      </c>
      <c r="H3" s="37" t="s">
        <v>2775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 t="str">
        <f>"&gt;"&amp;'Péptidos Alejo'!$W3&amp;" "&amp;'Péptidos Alejo'!$J3</f>
        <v>&gt;&gt;  </v>
      </c>
      <c r="V3" s="37" t="str">
        <f>"&gt;"&amp;'Péptidos Alejo'!$A3&amp;" "&amp;'Péptidos Alejo'!$K3</f>
        <v>&gt; </v>
      </c>
      <c r="W3" s="37" t="str">
        <f>"&gt;"&amp;'Péptidos Alejo'!$A3&amp;" "&amp;'Péptidos Alejo'!$L3</f>
        <v>&gt; </v>
      </c>
    </row>
    <row r="4">
      <c r="A4" s="37" t="s">
        <v>2776</v>
      </c>
      <c r="B4" s="43" t="s">
        <v>2764</v>
      </c>
      <c r="C4" s="43" t="s">
        <v>2777</v>
      </c>
      <c r="D4" s="43">
        <v>1170562.3</v>
      </c>
      <c r="E4" s="44" t="s">
        <v>2778</v>
      </c>
      <c r="F4" s="43" t="s">
        <v>2774</v>
      </c>
      <c r="G4" s="42" t="s">
        <v>2779</v>
      </c>
      <c r="H4" s="37" t="s">
        <v>2769</v>
      </c>
      <c r="I4" s="37" t="s">
        <v>2780</v>
      </c>
      <c r="J4" s="37" t="s">
        <v>2781</v>
      </c>
      <c r="K4" s="37" t="s">
        <v>2782</v>
      </c>
      <c r="L4" s="37" t="s">
        <v>2783</v>
      </c>
      <c r="M4" s="37" t="s">
        <v>2769</v>
      </c>
      <c r="N4" s="37">
        <v>4146.63</v>
      </c>
      <c r="O4" s="37">
        <v>9.99</v>
      </c>
      <c r="P4" s="37">
        <v>0.46</v>
      </c>
      <c r="Q4" s="37">
        <v>0.0</v>
      </c>
      <c r="R4" s="37">
        <v>8.0</v>
      </c>
      <c r="S4" s="37">
        <v>0.0</v>
      </c>
      <c r="T4" s="45" t="s">
        <v>2784</v>
      </c>
      <c r="U4" s="37" t="str">
        <f>"&gt;"&amp;'Péptidos Alejo'!$W4&amp;" "&amp;'Péptidos Alejo'!$J4</f>
        <v>&gt;&gt;C.10 GRAYFFSKAGGFGSIAVSISALSANGNTVNANTLGNANTVIL MASIKISELRPSGSELFQDSESFLNELNTQEMEIVGGRAYFFSKAGGFGSIAVSISALSANGNTVNANTLGNANTVIL</v>
      </c>
      <c r="V4" s="37" t="str">
        <f>"&gt;"&amp;'Péptidos Alejo'!$A4&amp;" "&amp;'Péptidos Alejo'!$K4</f>
        <v>&gt;C.10 MASIKISELRPSGSELFQDSESFLNELNTQEMEIVG</v>
      </c>
      <c r="W4" s="37" t="str">
        <f>"&gt;"&amp;'Péptidos Alejo'!$A4&amp;" "&amp;'Péptidos Alejo'!$L4</f>
        <v>&gt;C.10 GRAYFFSKAGGFGSIAVSISALSANGNTVNANTLGNANTVIL</v>
      </c>
    </row>
    <row r="5">
      <c r="A5" s="37" t="s">
        <v>2785</v>
      </c>
      <c r="B5" s="43" t="s">
        <v>2764</v>
      </c>
      <c r="C5" s="43" t="s">
        <v>2777</v>
      </c>
      <c r="D5" s="43">
        <v>1170562.3</v>
      </c>
      <c r="E5" s="44" t="s">
        <v>2778</v>
      </c>
      <c r="F5" s="43" t="s">
        <v>2774</v>
      </c>
      <c r="G5" s="42" t="s">
        <v>2786</v>
      </c>
      <c r="H5" s="37" t="s">
        <v>2775</v>
      </c>
      <c r="I5" s="37" t="s">
        <v>2787</v>
      </c>
      <c r="J5" s="46" t="s">
        <v>2788</v>
      </c>
      <c r="K5" s="46" t="s">
        <v>2789</v>
      </c>
      <c r="L5" s="46" t="s">
        <v>2790</v>
      </c>
      <c r="M5" s="37" t="s">
        <v>2769</v>
      </c>
      <c r="N5" s="37">
        <v>753429.0</v>
      </c>
      <c r="O5" s="37">
        <v>11.17</v>
      </c>
      <c r="P5" s="37">
        <v>1.401</v>
      </c>
      <c r="Q5" s="37">
        <v>0.0</v>
      </c>
      <c r="R5" s="37">
        <v>9.0</v>
      </c>
      <c r="S5" s="37">
        <v>0.0</v>
      </c>
      <c r="T5" s="45" t="s">
        <v>2791</v>
      </c>
      <c r="U5" s="37" t="str">
        <f>"&gt;"&amp;'Péptidos Alejo'!$W5&amp;" "&amp;'Péptidos Alejo'!$J5</f>
        <v>&gt;&gt;C.11 ISGLLLIIAGILQLQGQSYGFVFAGVITAILVIVFALRLQKTRKFMPAGLMTVLGVVTLLVIASQIFKAST MNLATIITFTYGILSIVGGIIGYKQAGSKISLISGAISGLLLIIAGILQLQGQSYGFVFAGVITAILVIVFALRLQKTRKFMPAGLMTVLGVVTLLVIASQIFKAST</v>
      </c>
      <c r="V5" s="37" t="str">
        <f>"&gt;"&amp;'Péptidos Alejo'!$A5&amp;" "&amp;'Péptidos Alejo'!$K5</f>
        <v>&gt;C.11 MNLATIITFTYGILSIVGGIIGYKQAGSKISLISGA</v>
      </c>
      <c r="W5" s="37" t="str">
        <f>"&gt;"&amp;'Péptidos Alejo'!$A5&amp;" "&amp;'Péptidos Alejo'!$L5</f>
        <v>&gt;C.11 ISGLLLIIAGILQLQGQSYGFVFAGVITAILVIVFALRLQKTRKFMPAGLMTVLGVVTLLVIASQIFKAST</v>
      </c>
    </row>
    <row r="6">
      <c r="A6" s="37" t="s">
        <v>2792</v>
      </c>
      <c r="B6" s="37" t="s">
        <v>2764</v>
      </c>
      <c r="C6" s="37" t="s">
        <v>2793</v>
      </c>
      <c r="D6" s="37">
        <v>32057.3</v>
      </c>
      <c r="E6" s="38" t="s">
        <v>2794</v>
      </c>
      <c r="F6" s="43" t="s">
        <v>2774</v>
      </c>
      <c r="G6" s="42" t="s">
        <v>2795</v>
      </c>
      <c r="H6" s="37" t="s">
        <v>2769</v>
      </c>
      <c r="I6" s="37" t="s">
        <v>2787</v>
      </c>
      <c r="J6" s="37" t="s">
        <v>2796</v>
      </c>
      <c r="K6" s="37" t="s">
        <v>2797</v>
      </c>
      <c r="L6" s="37" t="s">
        <v>2798</v>
      </c>
      <c r="M6" s="37" t="s">
        <v>2769</v>
      </c>
      <c r="N6" s="37">
        <v>4643.41</v>
      </c>
      <c r="O6" s="37">
        <v>10.31</v>
      </c>
      <c r="P6" s="37">
        <v>0.187</v>
      </c>
      <c r="Q6" s="37">
        <v>2.0</v>
      </c>
      <c r="R6" s="37">
        <v>5.0</v>
      </c>
      <c r="S6" s="37">
        <v>1.0</v>
      </c>
      <c r="T6" s="45" t="s">
        <v>2799</v>
      </c>
      <c r="U6" s="37" t="str">
        <f>"&gt;"&amp;'Péptidos Alejo'!$W6&amp;" "&amp;'Péptidos Alejo'!$J6</f>
        <v>&gt;&gt;C.12 L0TSPLCIVTAIRVGYAAARSSQQCAIGIAGAIGGAGRWLENKRKN MATIKISNLRPTGAELFSDSESYMNELGDSELVSVNGGLTSPLCIVTAIRVGYAAARSSQQCAIGIAGAIGGAGRWLENKRKN</v>
      </c>
      <c r="V6" s="37" t="str">
        <f>"&gt;"&amp;'Péptidos Alejo'!$A6&amp;" "&amp;'Péptidos Alejo'!$K6</f>
        <v>&gt;C.12 MATIKISNLRPTGAELFSDSESYMNELGDSELVSVNGG</v>
      </c>
      <c r="W6" s="37" t="str">
        <f>"&gt;"&amp;'Péptidos Alejo'!$A6&amp;" "&amp;'Péptidos Alejo'!$L6</f>
        <v>&gt;C.12 L0TSPLCIVTAIRVGYAAARSSQQCAIGIAGAIGGAGRWLENKRKN</v>
      </c>
    </row>
    <row r="7">
      <c r="A7" s="37" t="s">
        <v>2800</v>
      </c>
      <c r="B7" s="37" t="s">
        <v>2764</v>
      </c>
      <c r="C7" s="37" t="s">
        <v>2793</v>
      </c>
      <c r="D7" s="37">
        <v>32057.3</v>
      </c>
      <c r="E7" s="38" t="s">
        <v>2794</v>
      </c>
      <c r="F7" s="37" t="s">
        <v>2774</v>
      </c>
      <c r="G7" s="42" t="s">
        <v>2801</v>
      </c>
      <c r="H7" s="37" t="s">
        <v>2769</v>
      </c>
      <c r="I7" s="37" t="s">
        <v>2802</v>
      </c>
      <c r="J7" s="37" t="s">
        <v>2803</v>
      </c>
      <c r="K7" s="37" t="s">
        <v>2804</v>
      </c>
      <c r="L7" s="37" t="s">
        <v>2805</v>
      </c>
      <c r="M7" s="37" t="s">
        <v>2769</v>
      </c>
      <c r="N7" s="37">
        <v>3664.4</v>
      </c>
      <c r="O7" s="37">
        <v>8.42</v>
      </c>
      <c r="P7" s="37">
        <v>0.761</v>
      </c>
      <c r="Q7" s="37">
        <v>0.0</v>
      </c>
      <c r="R7" s="37">
        <v>6.0</v>
      </c>
      <c r="S7" s="37">
        <v>0.0</v>
      </c>
      <c r="T7" s="45" t="s">
        <v>2806</v>
      </c>
      <c r="U7" s="37" t="str">
        <f>"&gt;"&amp;'Péptidos Alejo'!$W7&amp;" "&amp;'Péptidos Alejo'!$J7</f>
        <v>&gt;&gt;C.13 YFYITSPIVYPTSIFTVKPVFPDIMQTIILR MATITISNLNLSGSELLIDTETYLHELTEAELDMTKGGYFYITSPIVYPTSIFTVKPVFPDIMQTIILR</v>
      </c>
      <c r="V7" s="37" t="str">
        <f>"&gt;"&amp;'Péptidos Alejo'!$A7&amp;" "&amp;'Péptidos Alejo'!$K7</f>
        <v>&gt;C.13 MATITISNLNLSGSELLIDTETYLHELTEAELDMTKGG</v>
      </c>
      <c r="W7" s="37" t="str">
        <f>"&gt;"&amp;'Péptidos Alejo'!$A7&amp;" "&amp;'Péptidos Alejo'!$L7</f>
        <v>&gt;C.13 YFYITSPIVYPTSIFTVKPVFPDIMQTIILR</v>
      </c>
    </row>
    <row r="8">
      <c r="A8" s="37" t="s">
        <v>2807</v>
      </c>
      <c r="B8" s="37" t="s">
        <v>2764</v>
      </c>
      <c r="C8" s="37" t="s">
        <v>2793</v>
      </c>
      <c r="D8" s="37">
        <v>32057.3</v>
      </c>
      <c r="E8" s="38" t="s">
        <v>2794</v>
      </c>
      <c r="F8" s="37" t="s">
        <v>2774</v>
      </c>
      <c r="G8" s="42" t="s">
        <v>2801</v>
      </c>
      <c r="H8" s="37" t="s">
        <v>2769</v>
      </c>
      <c r="I8" s="37" t="s">
        <v>2802</v>
      </c>
      <c r="J8" s="37" t="s">
        <v>2808</v>
      </c>
      <c r="K8" s="37" t="s">
        <v>2809</v>
      </c>
      <c r="L8" s="37" t="s">
        <v>2810</v>
      </c>
      <c r="M8" s="37" t="s">
        <v>2769</v>
      </c>
      <c r="N8" s="37">
        <v>2965.54</v>
      </c>
      <c r="O8" s="37">
        <v>9.51</v>
      </c>
      <c r="P8" s="37">
        <v>0.7</v>
      </c>
      <c r="Q8" s="37">
        <v>1.0</v>
      </c>
      <c r="R8" s="37">
        <v>10.0</v>
      </c>
      <c r="S8" s="37">
        <v>1.0</v>
      </c>
      <c r="T8" s="45" t="s">
        <v>2811</v>
      </c>
      <c r="U8" s="37" t="str">
        <f>"&gt;"&amp;'Péptidos Alejo'!$W8&amp;" "&amp;'Péptidos Alejo'!$J8</f>
        <v>&gt;&gt;C.14 CFPIPTFRPTTNTITTITITSIVSKLV MAAISISDLRISGADLFVDAETYLHELTDTELGMTKGGCFPIPTFRPTTNTITTITITSIVSKLV</v>
      </c>
      <c r="V8" s="37" t="str">
        <f>"&gt;"&amp;'Péptidos Alejo'!$A8&amp;" "&amp;'Péptidos Alejo'!$K8</f>
        <v>&gt;C.14 MAAISISDLRISGADLFVDAETYLHELTDTELGMTKGG</v>
      </c>
      <c r="W8" s="37" t="str">
        <f>"&gt;"&amp;'Péptidos Alejo'!$A8&amp;" "&amp;'Péptidos Alejo'!$L8</f>
        <v>&gt;C.14 CFPIPTFRPTTNTITTITITSIVSKLV</v>
      </c>
    </row>
    <row r="9">
      <c r="A9" s="37" t="s">
        <v>2812</v>
      </c>
      <c r="B9" s="37" t="s">
        <v>2764</v>
      </c>
      <c r="C9" s="37" t="s">
        <v>2793</v>
      </c>
      <c r="D9" s="37">
        <v>32057.3</v>
      </c>
      <c r="E9" s="38" t="s">
        <v>2794</v>
      </c>
      <c r="F9" s="37" t="s">
        <v>2767</v>
      </c>
      <c r="G9" s="42" t="s">
        <v>2813</v>
      </c>
      <c r="H9" s="37" t="s">
        <v>2769</v>
      </c>
      <c r="I9" s="37" t="s">
        <v>2814</v>
      </c>
      <c r="J9" s="37" t="s">
        <v>2815</v>
      </c>
      <c r="K9" s="37" t="s">
        <v>2816</v>
      </c>
      <c r="L9" s="37" t="s">
        <v>2817</v>
      </c>
      <c r="M9" s="37" t="s">
        <v>2769</v>
      </c>
      <c r="N9" s="37">
        <v>3768.51</v>
      </c>
      <c r="O9" s="37">
        <v>11.53</v>
      </c>
      <c r="P9" s="37">
        <v>-0.33</v>
      </c>
      <c r="Q9" s="37">
        <v>2.0</v>
      </c>
      <c r="R9" s="37">
        <v>3.0</v>
      </c>
      <c r="S9" s="37">
        <v>2.0</v>
      </c>
      <c r="T9" s="45" t="s">
        <v>2818</v>
      </c>
      <c r="U9" s="37" t="str">
        <f>"&gt;"&amp;'Péptidos Alejo'!$W9&amp;" "&amp;'Péptidos Alejo'!$J9</f>
        <v>&gt;&gt;C.15 INVVVCFLFTRIRRRIRRCLLRSRIYSEND MSNEQLMQEELKKAIALGNEVASDELSDEDLEQVAGGINVVVCFLFTRIRRRIRRCLLRSRIYSEND</v>
      </c>
      <c r="V9" s="37" t="str">
        <f>"&gt;"&amp;'Péptidos Alejo'!$A9&amp;" "&amp;'Péptidos Alejo'!$K9</f>
        <v>&gt;C.15 MSNEQLMQEELKKAIALGNEVASDELSDEDLEQVAGG</v>
      </c>
      <c r="W9" s="37" t="str">
        <f>"&gt;"&amp;'Péptidos Alejo'!$A9&amp;" "&amp;'Péptidos Alejo'!$L9</f>
        <v>&gt;C.15 INVVVCFLFTRIRRRIRRCLLRSRIYSEND</v>
      </c>
    </row>
    <row r="10">
      <c r="A10" s="37" t="s">
        <v>2819</v>
      </c>
      <c r="B10" s="37" t="s">
        <v>2764</v>
      </c>
      <c r="C10" s="37" t="s">
        <v>2793</v>
      </c>
      <c r="D10" s="37">
        <v>32057.3</v>
      </c>
      <c r="E10" s="38" t="s">
        <v>2794</v>
      </c>
      <c r="F10" s="37" t="s">
        <v>2767</v>
      </c>
      <c r="G10" s="42" t="s">
        <v>2813</v>
      </c>
      <c r="H10" s="37" t="s">
        <v>2769</v>
      </c>
      <c r="I10" s="37" t="s">
        <v>2814</v>
      </c>
      <c r="J10" s="47" t="s">
        <v>2820</v>
      </c>
      <c r="K10" s="47" t="s">
        <v>2816</v>
      </c>
      <c r="L10" s="47" t="s">
        <v>2821</v>
      </c>
      <c r="M10" s="37" t="s">
        <v>2769</v>
      </c>
      <c r="N10" s="36">
        <v>3712.48</v>
      </c>
      <c r="O10" s="36">
        <v>10.85</v>
      </c>
      <c r="P10" s="36">
        <v>0.007</v>
      </c>
      <c r="Q10" s="36">
        <v>1.0</v>
      </c>
      <c r="R10" s="36">
        <v>3.0</v>
      </c>
      <c r="S10" s="36">
        <v>1.0</v>
      </c>
      <c r="T10" s="45" t="s">
        <v>2822</v>
      </c>
      <c r="U10" s="37" t="str">
        <f>"&gt;"&amp;'Péptidos Alejo'!$W10&amp;" "&amp;'Péptidos Alejo'!$J10</f>
        <v>&gt;&gt;C.16 INVVVCFLFTRIRRRIKKCLLRSRIYSEND MSNEQLMQEELKKAIALGNEVASDELSDEDLEQVAGGINVVVCFLFTRIRRRIKKCLLRSRIYSEND</v>
      </c>
      <c r="V10" s="37" t="str">
        <f>"&gt;"&amp;'Péptidos Alejo'!$A10&amp;" "&amp;'Péptidos Alejo'!$K10</f>
        <v>&gt;C.16 MSNEQLMQEELKKAIALGNEVASDELSDEDLEQVAGG</v>
      </c>
      <c r="W10" s="37" t="str">
        <f>"&gt;"&amp;'Péptidos Alejo'!$A10&amp;" "&amp;'Péptidos Alejo'!$L10</f>
        <v>&gt;C.16 INVVVCFLFTRIRRRIKKCLLRSRIYSEND</v>
      </c>
    </row>
    <row r="11">
      <c r="A11" s="37" t="s">
        <v>2823</v>
      </c>
      <c r="B11" s="37" t="s">
        <v>2764</v>
      </c>
      <c r="C11" s="37" t="s">
        <v>2793</v>
      </c>
      <c r="D11" s="37">
        <v>32057.3</v>
      </c>
      <c r="E11" s="38" t="s">
        <v>2794</v>
      </c>
      <c r="F11" s="37" t="s">
        <v>2767</v>
      </c>
      <c r="G11" s="42" t="s">
        <v>2824</v>
      </c>
      <c r="H11" s="37" t="s">
        <v>2769</v>
      </c>
      <c r="I11" s="37" t="s">
        <v>2825</v>
      </c>
      <c r="J11" s="40" t="s">
        <v>2826</v>
      </c>
      <c r="K11" s="40" t="s">
        <v>2827</v>
      </c>
      <c r="L11" s="40" t="s">
        <v>2828</v>
      </c>
      <c r="M11" s="37" t="s">
        <v>2769</v>
      </c>
      <c r="N11" s="37">
        <v>3297.81</v>
      </c>
      <c r="O11" s="37">
        <v>6.9</v>
      </c>
      <c r="P11" s="37">
        <v>-0.507</v>
      </c>
      <c r="Q11" s="37">
        <v>3.0</v>
      </c>
      <c r="R11" s="37">
        <v>4.0</v>
      </c>
      <c r="S11" s="37">
        <v>1.0</v>
      </c>
      <c r="T11" s="45" t="s">
        <v>2829</v>
      </c>
      <c r="U11" s="37" t="str">
        <f>"&gt;"&amp;'Péptidos Alejo'!$W11&amp;" "&amp;'Péptidos Alejo'!$J11</f>
        <v>&gt;&gt;C.17 GLVAEPTHTKTCRHCCKPKPELGDASIELY MSNVDIIRAWKDPEYRASLSEAEKAQLPEHPAGLIELSDEDMSSLGGGLVAEPTHTKTCRHCCKPKPELGDASIELY</v>
      </c>
      <c r="V11" s="37" t="str">
        <f>"&gt;"&amp;'Péptidos Alejo'!$A11&amp;" "&amp;'Péptidos Alejo'!$K11</f>
        <v>&gt;C.17 MSNVDIIRAWKDPEYRASLSEAEKAQLPEHPAGLIELSDEDMSSLGG</v>
      </c>
      <c r="W11" s="37" t="str">
        <f>"&gt;"&amp;'Péptidos Alejo'!$A11&amp;" "&amp;'Péptidos Alejo'!$L11</f>
        <v>&gt;C.17 GLVAEPTHTKTCRHCCKPKPELGDASIELY</v>
      </c>
    </row>
    <row r="12">
      <c r="A12" s="37" t="s">
        <v>2830</v>
      </c>
      <c r="B12" s="43" t="s">
        <v>2764</v>
      </c>
      <c r="C12" s="43" t="s">
        <v>2831</v>
      </c>
      <c r="D12" s="43">
        <v>1173021.3</v>
      </c>
      <c r="E12" s="44" t="s">
        <v>2832</v>
      </c>
      <c r="F12" s="43" t="s">
        <v>2833</v>
      </c>
      <c r="G12" s="42" t="s">
        <v>2834</v>
      </c>
      <c r="H12" s="37" t="s">
        <v>2769</v>
      </c>
      <c r="I12" s="37" t="s">
        <v>2835</v>
      </c>
      <c r="J12" s="48" t="s">
        <v>2836</v>
      </c>
      <c r="K12" s="48" t="s">
        <v>2837</v>
      </c>
      <c r="L12" s="48" t="s">
        <v>2838</v>
      </c>
      <c r="M12" s="37" t="s">
        <v>2769</v>
      </c>
      <c r="N12" s="37">
        <v>2873.35</v>
      </c>
      <c r="O12" s="37">
        <v>5.32</v>
      </c>
      <c r="P12" s="37">
        <v>0.348</v>
      </c>
      <c r="Q12" s="37">
        <v>3.0</v>
      </c>
      <c r="R12" s="37">
        <v>5.0</v>
      </c>
      <c r="S12" s="37">
        <v>1.0</v>
      </c>
      <c r="T12" s="45" t="s">
        <v>2839</v>
      </c>
      <c r="U12" s="37" t="str">
        <f>"&gt;"&amp;'Péptidos Alejo'!$W12&amp;" "&amp;'Péptidos Alejo'!$J12</f>
        <v>&gt;&gt;C.18 GCTTCGNPLHTPIIQCKPVFGELSDISV MSVDIIRAWKDEEYRQSLSTEQLQQLPANPAGLIELSDEDMSSVSGGCTTCGNPLHTPIIQCKPVFGELSDISV</v>
      </c>
      <c r="V12" s="37" t="str">
        <f>"&gt;"&amp;'Péptidos Alejo'!$A12&amp;" "&amp;'Péptidos Alejo'!$K12</f>
        <v>&gt;C.18 MSVDIIRAWKDEEYRQSLSTEQLQQLPANPAGLIELSDEDMSSVSG</v>
      </c>
      <c r="W12" s="37" t="str">
        <f>"&gt;"&amp;'Péptidos Alejo'!$A12&amp;" "&amp;'Péptidos Alejo'!$L12</f>
        <v>&gt;C.18 GCTTCGNPLHTPIIQCKPVFGELSDISV</v>
      </c>
    </row>
    <row r="13">
      <c r="A13" s="37" t="s">
        <v>2840</v>
      </c>
      <c r="B13" s="37" t="s">
        <v>2764</v>
      </c>
      <c r="C13" s="37" t="s">
        <v>2841</v>
      </c>
      <c r="D13" s="37">
        <v>56107.3</v>
      </c>
      <c r="E13" s="38" t="s">
        <v>2842</v>
      </c>
      <c r="F13" s="37" t="s">
        <v>2843</v>
      </c>
      <c r="G13" s="42" t="s">
        <v>2844</v>
      </c>
      <c r="H13" s="37" t="s">
        <v>2769</v>
      </c>
      <c r="I13" s="37" t="s">
        <v>2845</v>
      </c>
      <c r="J13" s="46" t="s">
        <v>2846</v>
      </c>
      <c r="K13" s="46" t="s">
        <v>2847</v>
      </c>
      <c r="L13" s="46" t="s">
        <v>2848</v>
      </c>
      <c r="M13" s="37" t="s">
        <v>2769</v>
      </c>
      <c r="N13" s="37">
        <v>2442.8</v>
      </c>
      <c r="O13" s="37">
        <v>10.72</v>
      </c>
      <c r="P13" s="37">
        <v>-0.491</v>
      </c>
      <c r="Q13" s="37">
        <v>2.0</v>
      </c>
      <c r="R13" s="37">
        <v>4.0</v>
      </c>
      <c r="S13" s="37">
        <v>2.0</v>
      </c>
      <c r="T13" s="45" t="s">
        <v>2849</v>
      </c>
      <c r="U13" s="37" t="str">
        <f>"&gt;"&amp;'Péptidos Alejo'!$W13&amp;" "&amp;'Péptidos Alejo'!$J13</f>
        <v>&gt;&gt;C.19 GLNSTFAYTCTGAAGCRRQPLRR MANIKVNDIKPAGAELFTDSESFFDELNESDLNKLIGGLNSTFAYTCTGAAGCRRQPLRR</v>
      </c>
      <c r="V13" s="37" t="str">
        <f>"&gt;"&amp;'Péptidos Alejo'!$A13&amp;" "&amp;'Péptidos Alejo'!$K13</f>
        <v>&gt;C.19 MANIKVNDIKPAGAELFTDSESFFDELNESDLNKLIG</v>
      </c>
      <c r="W13" s="37" t="str">
        <f>"&gt;"&amp;'Péptidos Alejo'!$A13&amp;" "&amp;'Péptidos Alejo'!$L13</f>
        <v>&gt;C.19 GLNSTFAYTCTGAAGCRRQPLRR</v>
      </c>
    </row>
    <row r="14">
      <c r="A14" s="37" t="s">
        <v>2850</v>
      </c>
      <c r="B14" s="37" t="s">
        <v>2764</v>
      </c>
      <c r="C14" s="37" t="s">
        <v>2765</v>
      </c>
      <c r="D14" s="37">
        <v>240292.6</v>
      </c>
      <c r="E14" s="38" t="s">
        <v>2766</v>
      </c>
      <c r="F14" s="37" t="s">
        <v>2774</v>
      </c>
      <c r="G14" s="42" t="s">
        <v>2768</v>
      </c>
      <c r="H14" s="37" t="s">
        <v>2769</v>
      </c>
      <c r="I14" s="37" t="s">
        <v>2814</v>
      </c>
      <c r="J14" s="37" t="s">
        <v>2851</v>
      </c>
      <c r="K14" s="37" t="s">
        <v>2852</v>
      </c>
      <c r="L14" s="37" t="s">
        <v>2853</v>
      </c>
      <c r="M14" s="37" t="s">
        <v>2769</v>
      </c>
      <c r="N14" s="37">
        <v>4235.68</v>
      </c>
      <c r="O14" s="37">
        <v>4.66</v>
      </c>
      <c r="P14" s="37">
        <v>0.293</v>
      </c>
      <c r="Q14" s="37">
        <v>0.0</v>
      </c>
      <c r="R14" s="37">
        <v>7.0</v>
      </c>
      <c r="S14" s="37" t="s">
        <v>2854</v>
      </c>
      <c r="T14" s="45" t="s">
        <v>2855</v>
      </c>
      <c r="U14" s="37" t="str">
        <f>"&gt;"&amp;'Péptidos Alejo'!$W14&amp;" "&amp;'Péptidos Alejo'!$J14</f>
        <v>&gt;&gt;C.2 GDYSNTTNGVLDLAVKGFEFGVITYGIDAIGHLARSFSSAA MAFIAVKELQVTGAELFQDSESFLNELNNLDNSVHGGGDYSNTTNGVLDLAVKGFEFGVITYGIDAIGHLARSFSSAA</v>
      </c>
      <c r="V14" s="37" t="str">
        <f>"&gt;"&amp;'Péptidos Alejo'!$A14&amp;" "&amp;'Péptidos Alejo'!$K14</f>
        <v>&gt;C.2 MAFIAVKELQVTGAELFQDSESFLNELNNLDNSVHGG</v>
      </c>
      <c r="W14" s="37" t="str">
        <f>"&gt;"&amp;'Péptidos Alejo'!$A14&amp;" "&amp;'Péptidos Alejo'!$L14</f>
        <v>&gt;C.2 GDYSNTTNGVLDLAVKGFEFGVITYGIDAIGHLARSFSSAA</v>
      </c>
    </row>
    <row r="15">
      <c r="A15" s="37" t="s">
        <v>2856</v>
      </c>
      <c r="B15" s="37" t="s">
        <v>2764</v>
      </c>
      <c r="C15" s="37" t="s">
        <v>2841</v>
      </c>
      <c r="D15" s="37">
        <v>56107.3</v>
      </c>
      <c r="E15" s="38" t="s">
        <v>2842</v>
      </c>
      <c r="F15" s="37" t="s">
        <v>2843</v>
      </c>
      <c r="G15" s="42" t="s">
        <v>2844</v>
      </c>
      <c r="H15" s="37" t="s">
        <v>2769</v>
      </c>
      <c r="I15" s="37" t="s">
        <v>2845</v>
      </c>
      <c r="J15" s="49" t="s">
        <v>2857</v>
      </c>
      <c r="K15" s="47" t="s">
        <v>2858</v>
      </c>
      <c r="L15" s="50" t="s">
        <v>2859</v>
      </c>
      <c r="M15" s="37" t="s">
        <v>2769</v>
      </c>
      <c r="N15" s="37">
        <v>2767.13</v>
      </c>
      <c r="O15" s="37">
        <v>8.86</v>
      </c>
      <c r="P15" s="37">
        <v>-0.269</v>
      </c>
      <c r="Q15" s="37">
        <v>2.0</v>
      </c>
      <c r="R15" s="37">
        <v>6.0</v>
      </c>
      <c r="S15" s="37">
        <v>2.0</v>
      </c>
      <c r="T15" s="45" t="s">
        <v>2860</v>
      </c>
      <c r="U15" s="37" t="str">
        <f>"&gt;"&amp;'Péptidos Alejo'!$W15&amp;" "&amp;'Péptidos Alejo'!$J15</f>
        <v>&gt;&gt;C.20 GSTYARTCTGARTCATKQLPEFYLAG MANIKLNDIKPAGAELFTDAESFLNELNETDINKIIGGSTYARTCTGARTCATKQLPEFYLAG</v>
      </c>
      <c r="V15" s="37" t="str">
        <f>"&gt;"&amp;'Péptidos Alejo'!$A15&amp;" "&amp;'Péptidos Alejo'!$K15</f>
        <v>&gt;C.20 MANIKLNDIKPAGAELFTDAESFLNELNETDINKIIG</v>
      </c>
      <c r="W15" s="37" t="str">
        <f>"&gt;"&amp;'Péptidos Alejo'!$A15&amp;" "&amp;'Péptidos Alejo'!$L15</f>
        <v>&gt;C.20 GSTYARTCTGARTCATKQLPEFYLAG</v>
      </c>
    </row>
    <row r="16">
      <c r="A16" s="37" t="s">
        <v>2861</v>
      </c>
      <c r="B16" s="37" t="s">
        <v>2764</v>
      </c>
      <c r="C16" s="37" t="s">
        <v>2862</v>
      </c>
      <c r="D16" s="37">
        <v>372781.4</v>
      </c>
      <c r="E16" s="38" t="s">
        <v>2863</v>
      </c>
      <c r="F16" s="38" t="s">
        <v>2864</v>
      </c>
      <c r="G16" s="42" t="s">
        <v>2865</v>
      </c>
      <c r="H16" s="37" t="s">
        <v>2769</v>
      </c>
      <c r="I16" s="37" t="s">
        <v>2835</v>
      </c>
      <c r="J16" s="48" t="s">
        <v>2866</v>
      </c>
      <c r="K16" s="48" t="s">
        <v>2867</v>
      </c>
      <c r="L16" s="48" t="s">
        <v>2868</v>
      </c>
      <c r="M16" s="37" t="s">
        <v>2769</v>
      </c>
      <c r="N16" s="37">
        <v>2294.57</v>
      </c>
      <c r="O16" s="37">
        <v>8.35</v>
      </c>
      <c r="P16" s="37">
        <v>-0.146</v>
      </c>
      <c r="Q16" s="37">
        <v>6.0</v>
      </c>
      <c r="R16" s="37">
        <v>4.0</v>
      </c>
      <c r="S16" s="37">
        <v>2.0</v>
      </c>
      <c r="T16" s="45" t="s">
        <v>2869</v>
      </c>
      <c r="U16" s="37" t="str">
        <f>"&gt;"&amp;'Péptidos Alejo'!$W16&amp;" "&amp;'Péptidos Alejo'!$J16</f>
        <v>&gt;&gt;C.21 GRGCGGGTGCGTGGNCTCCGGNCTGKL MSQQDIIRAWKDAEFRESLSQEQRSQLPKNPAGIDEIPDESLETIVGGRGCGGGTGCGTGGNCTCCGGNCTGKL</v>
      </c>
      <c r="V16" s="37" t="str">
        <f>"&gt;"&amp;'Péptidos Alejo'!$A16&amp;" "&amp;'Péptidos Alejo'!$K16</f>
        <v>&gt;C.21 MSQQDIIRAWKDAEFRESLSQEQRSQLPKNPAGIDEIPDESLETIVG</v>
      </c>
      <c r="W16" s="37" t="str">
        <f>"&gt;"&amp;'Péptidos Alejo'!$A16&amp;" "&amp;'Péptidos Alejo'!$L16</f>
        <v>&gt;C.21 GRGCGGGTGCGTGGNCTCCGGNCTGKL</v>
      </c>
    </row>
    <row r="17">
      <c r="A17" s="37" t="s">
        <v>2870</v>
      </c>
      <c r="B17" s="37" t="s">
        <v>2764</v>
      </c>
      <c r="C17" s="37" t="s">
        <v>2871</v>
      </c>
      <c r="D17" s="37">
        <v>1173027.3</v>
      </c>
      <c r="E17" s="38" t="s">
        <v>2872</v>
      </c>
      <c r="F17" s="37" t="s">
        <v>2767</v>
      </c>
      <c r="G17" s="42" t="s">
        <v>2873</v>
      </c>
      <c r="H17" s="37" t="s">
        <v>2769</v>
      </c>
      <c r="I17" s="37" t="s">
        <v>2874</v>
      </c>
      <c r="J17" s="37" t="s">
        <v>2875</v>
      </c>
      <c r="K17" s="37" t="s">
        <v>2876</v>
      </c>
      <c r="L17" s="46" t="s">
        <v>2877</v>
      </c>
      <c r="M17" s="37" t="s">
        <v>2769</v>
      </c>
      <c r="N17" s="37">
        <v>1673.05</v>
      </c>
      <c r="O17" s="37">
        <v>11.71</v>
      </c>
      <c r="P17" s="37">
        <v>0.42</v>
      </c>
      <c r="Q17" s="37">
        <v>1.0</v>
      </c>
      <c r="R17" s="37">
        <v>3.0</v>
      </c>
      <c r="S17" s="37">
        <v>1.0</v>
      </c>
      <c r="T17" s="45" t="s">
        <v>2878</v>
      </c>
      <c r="U17" s="37" t="str">
        <f>"&gt;"&amp;'Péptidos Alejo'!$W17&amp;" "&amp;'Péptidos Alejo'!$J17</f>
        <v>&gt;&gt;C.22 SGSVRRSVRCLLKVL MLNGDVRDSLTCMGTLTAHCGIIISFAAEVFGKSGSVRRSVRCLLKVL</v>
      </c>
      <c r="V17" s="37" t="str">
        <f>"&gt;"&amp;'Péptidos Alejo'!$A17&amp;" "&amp;'Péptidos Alejo'!$K17</f>
        <v>&gt;C.22 MLNGDVRDSLTCMGTLTAHCGIIISFAAEVFGK</v>
      </c>
      <c r="W17" s="37" t="str">
        <f>"&gt;"&amp;'Péptidos Alejo'!$A17&amp;" "&amp;'Péptidos Alejo'!$L17</f>
        <v>&gt;C.22 SGSVRRSVRCLLKVL</v>
      </c>
    </row>
    <row r="18">
      <c r="A18" s="37" t="s">
        <v>2879</v>
      </c>
      <c r="B18" s="37" t="s">
        <v>2764</v>
      </c>
      <c r="C18" s="37" t="s">
        <v>2880</v>
      </c>
      <c r="D18" s="37">
        <v>224013.5</v>
      </c>
      <c r="E18" s="38" t="s">
        <v>2881</v>
      </c>
      <c r="F18" s="37" t="s">
        <v>2882</v>
      </c>
      <c r="G18" s="42" t="s">
        <v>2883</v>
      </c>
      <c r="H18" s="37" t="s">
        <v>2769</v>
      </c>
      <c r="I18" s="37" t="s">
        <v>2884</v>
      </c>
      <c r="J18" s="51" t="s">
        <v>2885</v>
      </c>
      <c r="K18" s="51" t="s">
        <v>2886</v>
      </c>
      <c r="L18" s="46" t="s">
        <v>2887</v>
      </c>
      <c r="M18" s="37" t="s">
        <v>2769</v>
      </c>
      <c r="N18" s="37">
        <v>4600.31</v>
      </c>
      <c r="O18" s="37">
        <v>6.01</v>
      </c>
      <c r="P18" s="37">
        <v>0.164</v>
      </c>
      <c r="Q18" s="37">
        <v>4.0</v>
      </c>
      <c r="R18" s="37">
        <v>8.0</v>
      </c>
      <c r="S18" s="37">
        <v>3.0</v>
      </c>
      <c r="T18" s="45" t="s">
        <v>2888</v>
      </c>
      <c r="U18" s="37" t="str">
        <f>"&gt;"&amp;'Péptidos Alejo'!$W18&amp;" "&amp;'Péptidos Alejo'!$J18</f>
        <v>&gt;&gt;C.23 GNQQLATGGTVGLKKQTITVSIDVCCSTGDLPCNGKTQDLLCIVY MSNFDIIRAWKDEDYRNSLSDEQRSQLPQNPAGMVELTNTSMETVVGGNQQLATGGTVGLKKQTITVSIDVCCSTGDLPCNGKTQDLLCIVY</v>
      </c>
      <c r="V18" s="37" t="str">
        <f>"&gt;"&amp;'Péptidos Alejo'!$A18&amp;" "&amp;'Péptidos Alejo'!$K18</f>
        <v>&gt;C.23 MSNFDIIRAWKDEDYRNSLSDEQRSQLPQNPAGMVELTNTSMETVVG</v>
      </c>
      <c r="W18" s="37" t="str">
        <f>"&gt;"&amp;'Péptidos Alejo'!$A18&amp;" "&amp;'Péptidos Alejo'!$L18</f>
        <v>&gt;C.23 GNQQLATGGTVGLKKQTITVSIDVCCSTGDLPCNGKTQDLLCIVY</v>
      </c>
    </row>
    <row r="19">
      <c r="A19" s="37" t="s">
        <v>2889</v>
      </c>
      <c r="B19" s="43" t="s">
        <v>2764</v>
      </c>
      <c r="C19" s="43" t="s">
        <v>2890</v>
      </c>
      <c r="D19" s="43">
        <v>63737.11</v>
      </c>
      <c r="E19" s="44" t="s">
        <v>2891</v>
      </c>
      <c r="F19" s="44" t="s">
        <v>2892</v>
      </c>
      <c r="G19" s="42" t="s">
        <v>2893</v>
      </c>
      <c r="H19" s="37" t="s">
        <v>2769</v>
      </c>
      <c r="I19" s="37" t="s">
        <v>2884</v>
      </c>
      <c r="J19" s="37" t="s">
        <v>2894</v>
      </c>
      <c r="K19" s="37" t="s">
        <v>2895</v>
      </c>
      <c r="L19" s="46" t="s">
        <v>2896</v>
      </c>
      <c r="M19" s="37" t="s">
        <v>2769</v>
      </c>
      <c r="N19" s="37">
        <v>3952.32</v>
      </c>
      <c r="O19" s="37">
        <v>4.24</v>
      </c>
      <c r="P19" s="37">
        <v>-0.092</v>
      </c>
      <c r="Q19" s="37">
        <v>3.0</v>
      </c>
      <c r="R19" s="37">
        <v>10.0</v>
      </c>
      <c r="S19" s="37">
        <v>2.0</v>
      </c>
      <c r="T19" s="45" t="s">
        <v>2897</v>
      </c>
      <c r="U19" s="37" t="str">
        <f>"&gt;"&amp;'Péptidos Alejo'!$W19&amp;" "&amp;'Péptidos Alejo'!$J19</f>
        <v>&gt;&gt;C.24 LTSVASDELSEEELLSVSGGAVSESHVHMSCCNDCPTK MLHQIKELLQNAQLQQQVKTAANQAEAIKVLAIASADKGYNFTVEAISQMLAELTSVASDELSEEELLSVSGGAVSESHVHMSCCNDCPTK</v>
      </c>
      <c r="V19" s="37" t="str">
        <f>"&gt;"&amp;'Péptidos Alejo'!$A19&amp;" "&amp;'Péptidos Alejo'!$K19</f>
        <v>&gt;C.24 MLHQIKELLQNAQLQQQVKTAANQAEAIKVLAIASADKGYNFTVEAISQMLAE</v>
      </c>
      <c r="W19" s="37" t="str">
        <f>"&gt;"&amp;'Péptidos Alejo'!$A19&amp;" "&amp;'Péptidos Alejo'!$L19</f>
        <v>&gt;C.24 LTSVASDELSEEELLSVSGGAVSESHVHMSCCNDCPTK</v>
      </c>
    </row>
    <row r="20">
      <c r="A20" s="37" t="s">
        <v>2898</v>
      </c>
      <c r="B20" s="43" t="s">
        <v>2764</v>
      </c>
      <c r="C20" s="43" t="s">
        <v>2890</v>
      </c>
      <c r="D20" s="43">
        <v>63737.11</v>
      </c>
      <c r="E20" s="44" t="s">
        <v>2891</v>
      </c>
      <c r="F20" s="44" t="s">
        <v>2892</v>
      </c>
      <c r="G20" s="42" t="s">
        <v>2899</v>
      </c>
      <c r="H20" s="37" t="s">
        <v>2769</v>
      </c>
      <c r="I20" s="37" t="s">
        <v>2884</v>
      </c>
      <c r="J20" s="37" t="s">
        <v>2900</v>
      </c>
      <c r="K20" s="37" t="s">
        <v>2901</v>
      </c>
      <c r="L20" s="46" t="s">
        <v>2902</v>
      </c>
      <c r="M20" s="37" t="s">
        <v>2769</v>
      </c>
      <c r="N20" s="37">
        <v>2724.18</v>
      </c>
      <c r="O20" s="37">
        <v>8.92</v>
      </c>
      <c r="P20" s="37">
        <v>-0.228</v>
      </c>
      <c r="Q20" s="37">
        <v>4.0</v>
      </c>
      <c r="R20" s="37">
        <v>5.0</v>
      </c>
      <c r="S20" s="37">
        <v>3.0</v>
      </c>
      <c r="T20" s="45" t="s">
        <v>2903</v>
      </c>
      <c r="U20" s="37" t="str">
        <f>"&gt;"&amp;'Péptidos Alejo'!$W20&amp;" "&amp;'Péptidos Alejo'!$J20</f>
        <v>&gt;&gt;C.26 GKGKSCPLDTQFTACFLRSGCWGSKC MSQENLEQFYVLVQNSEQLQELLGATENTDSFNELAVRLGQDNGYNFTIQEVDAFVTENLQNVNAELRDEELELVAGGKGKSCPLDTQFTACFLRSGCWGSKC</v>
      </c>
      <c r="V20" s="37" t="str">
        <f>"&gt;"&amp;'Péptidos Alejo'!$A20&amp;" "&amp;'Péptidos Alejo'!$K20</f>
        <v>&gt;C.26 MSQENLEQFYVLVQNSEQLQELLGATENTDSFNELAVRLGQDNGYNFTIQEVDAFVTENLQNVNAELRDEELELVAG</v>
      </c>
      <c r="W20" s="37" t="str">
        <f>"&gt;"&amp;'Péptidos Alejo'!$A20&amp;" "&amp;'Péptidos Alejo'!$L20</f>
        <v>&gt;C.26 GKGKSCPLDTQFTACFLRSGCWGSKC</v>
      </c>
    </row>
    <row r="21" ht="15.75" customHeight="1">
      <c r="A21" s="37" t="s">
        <v>2904</v>
      </c>
      <c r="B21" s="43" t="s">
        <v>2764</v>
      </c>
      <c r="C21" s="43" t="s">
        <v>2905</v>
      </c>
      <c r="D21" s="43">
        <v>28072.8</v>
      </c>
      <c r="E21" s="44" t="s">
        <v>2906</v>
      </c>
      <c r="F21" s="43" t="s">
        <v>2907</v>
      </c>
      <c r="G21" s="42" t="s">
        <v>2908</v>
      </c>
      <c r="H21" s="37" t="s">
        <v>2769</v>
      </c>
      <c r="I21" s="37" t="s">
        <v>2884</v>
      </c>
      <c r="J21" s="50" t="s">
        <v>2909</v>
      </c>
      <c r="K21" s="50" t="s">
        <v>2910</v>
      </c>
      <c r="L21" s="50" t="s">
        <v>2911</v>
      </c>
      <c r="M21" s="37" t="s">
        <v>2769</v>
      </c>
      <c r="N21" s="37">
        <v>2789.28</v>
      </c>
      <c r="O21" s="37">
        <v>6.72</v>
      </c>
      <c r="P21" s="37">
        <v>0.385</v>
      </c>
      <c r="Q21" s="37">
        <v>3.0</v>
      </c>
      <c r="R21" s="37">
        <v>4.0</v>
      </c>
      <c r="S21" s="37">
        <v>1.0</v>
      </c>
      <c r="T21" s="45" t="s">
        <v>2912</v>
      </c>
      <c r="U21" s="37" t="str">
        <f>"&gt;"&amp;'Péptidos Alejo'!$W21&amp;" "&amp;'Péptidos Alejo'!$J21</f>
        <v>&gt;&gt;C.27 GCTTCGNPLHTPIIKCKAVFGELGDISA MSVDIIRAWKDEEYRQSLSTEQLQQLPANPAGLIELNDEDMSSVSGGHPTVRPTTCSCCGSAALTA</v>
      </c>
      <c r="V21" s="37" t="str">
        <f>"&gt;"&amp;'Péptidos Alejo'!$A21&amp;" "&amp;'Péptidos Alejo'!$K21</f>
        <v>&gt;C.27 MSVDIIRAWKDEEYRQSLSTEQLQQLPANPAGLIELNDEDMSSVSG</v>
      </c>
      <c r="W21" s="37" t="str">
        <f>"&gt;"&amp;'Péptidos Alejo'!$A21&amp;" "&amp;'Péptidos Alejo'!$L21</f>
        <v>&gt;C.27 GCTTCGNPLHTPIIKCKAVFGELGDISA</v>
      </c>
    </row>
    <row r="22" ht="15.75" hidden="1" customHeight="1">
      <c r="A22" s="37"/>
      <c r="B22" s="43" t="s">
        <v>2764</v>
      </c>
      <c r="C22" s="43" t="s">
        <v>2913</v>
      </c>
      <c r="D22" s="43">
        <v>1173020.3</v>
      </c>
      <c r="E22" s="44" t="s">
        <v>2914</v>
      </c>
      <c r="F22" s="43" t="s">
        <v>2915</v>
      </c>
      <c r="G22" s="37"/>
      <c r="H22" s="37" t="s">
        <v>2775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45"/>
      <c r="U22" s="37" t="str">
        <f>"&gt;"&amp;'Péptidos Alejo'!$W22&amp;" "&amp;'Péptidos Alejo'!$J22</f>
        <v>&gt;&gt;  </v>
      </c>
      <c r="V22" s="37" t="str">
        <f>"&gt;"&amp;'Péptidos Alejo'!$A22&amp;" "&amp;'Péptidos Alejo'!$K22</f>
        <v>&gt; </v>
      </c>
      <c r="W22" s="37" t="str">
        <f>"&gt;"&amp;'Péptidos Alejo'!$A22&amp;" "&amp;'Péptidos Alejo'!$L22</f>
        <v>&gt; </v>
      </c>
    </row>
    <row r="23" ht="15.75" hidden="1" customHeight="1">
      <c r="A23" s="37"/>
      <c r="B23" s="37" t="s">
        <v>2764</v>
      </c>
      <c r="C23" s="37" t="s">
        <v>2916</v>
      </c>
      <c r="D23" s="37">
        <v>211165.4</v>
      </c>
      <c r="E23" s="38" t="s">
        <v>2917</v>
      </c>
      <c r="F23" s="37" t="s">
        <v>2918</v>
      </c>
      <c r="G23" s="37"/>
      <c r="H23" s="37" t="s">
        <v>2775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45"/>
      <c r="U23" s="37" t="str">
        <f>"&gt;"&amp;'Péptidos Alejo'!$W23&amp;" "&amp;'Péptidos Alejo'!$J23</f>
        <v>&gt;&gt;  </v>
      </c>
      <c r="V23" s="37" t="str">
        <f>"&gt;"&amp;'Péptidos Alejo'!$A23&amp;" "&amp;'Péptidos Alejo'!$K23</f>
        <v>&gt; </v>
      </c>
      <c r="W23" s="37" t="str">
        <f>"&gt;"&amp;'Péptidos Alejo'!$A23&amp;" "&amp;'Péptidos Alejo'!$L23</f>
        <v>&gt; </v>
      </c>
    </row>
    <row r="24" ht="15.75" hidden="1" customHeight="1">
      <c r="A24" s="37"/>
      <c r="B24" s="37" t="s">
        <v>2764</v>
      </c>
      <c r="C24" s="37" t="s">
        <v>2919</v>
      </c>
      <c r="D24" s="37">
        <v>184925.3</v>
      </c>
      <c r="E24" s="38" t="s">
        <v>2920</v>
      </c>
      <c r="F24" s="37" t="s">
        <v>2918</v>
      </c>
      <c r="G24" s="37"/>
      <c r="H24" s="37" t="s">
        <v>2775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45"/>
      <c r="U24" s="37" t="str">
        <f>"&gt;"&amp;'Péptidos Alejo'!$W24&amp;" "&amp;'Péptidos Alejo'!$J24</f>
        <v>&gt;&gt;  </v>
      </c>
      <c r="V24" s="37" t="str">
        <f>"&gt;"&amp;'Péptidos Alejo'!$A24&amp;" "&amp;'Péptidos Alejo'!$K24</f>
        <v>&gt; </v>
      </c>
      <c r="W24" s="37" t="str">
        <f>"&gt;"&amp;'Péptidos Alejo'!$A24&amp;" "&amp;'Péptidos Alejo'!$L24</f>
        <v>&gt; </v>
      </c>
    </row>
    <row r="25" ht="15.75" customHeight="1">
      <c r="A25" s="37" t="s">
        <v>2921</v>
      </c>
      <c r="B25" s="37" t="s">
        <v>2764</v>
      </c>
      <c r="C25" s="37" t="s">
        <v>2922</v>
      </c>
      <c r="D25" s="37">
        <v>56110.3</v>
      </c>
      <c r="E25" s="38" t="s">
        <v>2923</v>
      </c>
      <c r="F25" s="37" t="s">
        <v>2767</v>
      </c>
      <c r="G25" s="42" t="s">
        <v>2924</v>
      </c>
      <c r="H25" s="37" t="s">
        <v>2769</v>
      </c>
      <c r="I25" s="37" t="s">
        <v>2884</v>
      </c>
      <c r="J25" s="40" t="s">
        <v>2925</v>
      </c>
      <c r="K25" s="40" t="s">
        <v>2926</v>
      </c>
      <c r="L25" s="40" t="s">
        <v>2927</v>
      </c>
      <c r="M25" s="37" t="s">
        <v>2769</v>
      </c>
      <c r="N25" s="37">
        <v>1933.2</v>
      </c>
      <c r="O25" s="37">
        <v>7.98</v>
      </c>
      <c r="P25" s="37">
        <v>0.24</v>
      </c>
      <c r="Q25" s="37">
        <v>3.0</v>
      </c>
      <c r="R25" s="37">
        <v>6.0</v>
      </c>
      <c r="S25" s="37">
        <v>2.0</v>
      </c>
      <c r="T25" s="45" t="s">
        <v>2928</v>
      </c>
      <c r="U25" s="37" t="str">
        <f>"&gt;"&amp;'Péptidos Alejo'!$W25&amp;" "&amp;'Péptidos Alejo'!$J25</f>
        <v>&gt;&gt;C.28 GHPTVRPTTCSCCGSAALTA MFENIDVVRAWKDSDYRDSLTQDQRDRLPENPAGLIELSDEDMSSIAGGHPTVRPTTCSCCGSAALTA</v>
      </c>
      <c r="V25" s="37" t="str">
        <f>"&gt;"&amp;'Péptidos Alejo'!$A25&amp;" "&amp;'Péptidos Alejo'!$K25</f>
        <v>&gt;C.28 MFENIDVVRAWKDSDYRDSLTQDQRDRLPENPAGLIELSDEDMSSIAG</v>
      </c>
      <c r="W25" s="37" t="str">
        <f>"&gt;"&amp;'Péptidos Alejo'!$A25&amp;" "&amp;'Péptidos Alejo'!$L25</f>
        <v>&gt;C.28 GHPTVRPTTCSCCGSAALTA</v>
      </c>
    </row>
    <row r="26" ht="15.75" customHeight="1">
      <c r="A26" s="37" t="s">
        <v>2929</v>
      </c>
      <c r="B26" s="43" t="s">
        <v>2764</v>
      </c>
      <c r="C26" s="43" t="s">
        <v>2930</v>
      </c>
      <c r="D26" s="43">
        <v>118173.3</v>
      </c>
      <c r="E26" s="44" t="s">
        <v>2931</v>
      </c>
      <c r="F26" s="43" t="s">
        <v>2932</v>
      </c>
      <c r="G26" s="42" t="s">
        <v>2933</v>
      </c>
      <c r="H26" s="37" t="s">
        <v>2769</v>
      </c>
      <c r="I26" s="37" t="s">
        <v>2884</v>
      </c>
      <c r="J26" s="47" t="s">
        <v>2934</v>
      </c>
      <c r="K26" s="47" t="s">
        <v>2935</v>
      </c>
      <c r="L26" s="47" t="s">
        <v>2936</v>
      </c>
      <c r="M26" s="37" t="s">
        <v>2769</v>
      </c>
      <c r="N26" s="37">
        <v>3393.08</v>
      </c>
      <c r="O26" s="37">
        <v>7.95</v>
      </c>
      <c r="P26" s="37">
        <v>1.236</v>
      </c>
      <c r="Q26" s="37">
        <v>3.0</v>
      </c>
      <c r="R26" s="37">
        <v>6.0</v>
      </c>
      <c r="S26" s="37">
        <v>2.0</v>
      </c>
      <c r="T26" s="45" t="s">
        <v>2937</v>
      </c>
      <c r="U26" s="37" t="str">
        <f>"&gt;"&amp;'Péptidos Alejo'!$W26&amp;" "&amp;'Péptidos Alejo'!$J26</f>
        <v>&gt;&gt;C.29 GCVVSVASIPYRLNPYITALAICPASSTPVCALV MATIQINELNPAGSDLFNDLESFMSDLTDEQINSKRGGCVVSVASIPYRLNPYITALAICPASSTPVCALV</v>
      </c>
      <c r="V26" s="37" t="str">
        <f>"&gt;"&amp;'Péptidos Alejo'!$A26&amp;" "&amp;'Péptidos Alejo'!$K26</f>
        <v>&gt;C.29 MATIQINELNPAGSDLFNDLESFMSDLTDEQINSKRG</v>
      </c>
      <c r="W26" s="37" t="str">
        <f>"&gt;"&amp;'Péptidos Alejo'!$A26&amp;" "&amp;'Péptidos Alejo'!$L26</f>
        <v>&gt;C.29 GCVVSVASIPYRLNPYITALAICPASSTPVCALV</v>
      </c>
    </row>
    <row r="27" ht="15.75" customHeight="1">
      <c r="A27" s="37" t="s">
        <v>2938</v>
      </c>
      <c r="B27" s="37" t="s">
        <v>2764</v>
      </c>
      <c r="C27" s="37" t="s">
        <v>2765</v>
      </c>
      <c r="D27" s="37">
        <v>240292.6</v>
      </c>
      <c r="E27" s="38" t="s">
        <v>2766</v>
      </c>
      <c r="F27" s="37" t="s">
        <v>2774</v>
      </c>
      <c r="G27" s="42" t="s">
        <v>2768</v>
      </c>
      <c r="H27" s="37" t="s">
        <v>2769</v>
      </c>
      <c r="I27" s="37" t="s">
        <v>2814</v>
      </c>
      <c r="J27" s="47" t="s">
        <v>2939</v>
      </c>
      <c r="K27" s="47" t="s">
        <v>2852</v>
      </c>
      <c r="L27" s="47" t="s">
        <v>2940</v>
      </c>
      <c r="M27" s="37" t="s">
        <v>2769</v>
      </c>
      <c r="N27" s="37">
        <v>4535.94</v>
      </c>
      <c r="O27" s="37">
        <v>4.35</v>
      </c>
      <c r="P27" s="37">
        <v>-0.033</v>
      </c>
      <c r="Q27" s="37">
        <v>0.0</v>
      </c>
      <c r="R27" s="37">
        <v>7.0</v>
      </c>
      <c r="S27" s="37">
        <v>0.0</v>
      </c>
      <c r="T27" s="45" t="s">
        <v>2941</v>
      </c>
      <c r="U27" s="37" t="str">
        <f>"&gt;"&amp;'Péptidos Alejo'!$W27&amp;" "&amp;'Péptidos Alejo'!$J27</f>
        <v>&gt;&gt;C.3 GDYSNTTNGVLDLAAKGFEFGVITYGIDAIGHLAKSYSDAGYY MAFIAVKELQVTGAELFQDSESFLNELNNLDNSVHGGGDYSNTTNGVLDLAAKGFEFGVITYGIDAIGHLAKSYSDAGYY</v>
      </c>
      <c r="V27" s="37" t="str">
        <f>"&gt;"&amp;'Péptidos Alejo'!$A27&amp;" "&amp;'Péptidos Alejo'!$K27</f>
        <v>&gt;C.3 MAFIAVKELQVTGAELFQDSESFLNELNNLDNSVHGG</v>
      </c>
      <c r="W27" s="37" t="str">
        <f>"&gt;"&amp;'Péptidos Alejo'!$A27&amp;" "&amp;'Péptidos Alejo'!$L27</f>
        <v>&gt;C.3 GDYSNTTNGVLDLAAKGFEFGVITYGIDAIGHLAKSYSDAGYY</v>
      </c>
    </row>
    <row r="28" ht="15.75" customHeight="1">
      <c r="A28" s="37" t="s">
        <v>2942</v>
      </c>
      <c r="B28" s="43" t="s">
        <v>2764</v>
      </c>
      <c r="C28" s="43" t="s">
        <v>2930</v>
      </c>
      <c r="D28" s="43">
        <v>118173.3</v>
      </c>
      <c r="E28" s="44" t="s">
        <v>2931</v>
      </c>
      <c r="F28" s="43" t="s">
        <v>2932</v>
      </c>
      <c r="G28" s="42" t="s">
        <v>2933</v>
      </c>
      <c r="H28" s="37" t="s">
        <v>2769</v>
      </c>
      <c r="I28" s="37" t="s">
        <v>2884</v>
      </c>
      <c r="J28" s="47" t="s">
        <v>2943</v>
      </c>
      <c r="K28" s="47" t="s">
        <v>2944</v>
      </c>
      <c r="L28" s="47" t="s">
        <v>2945</v>
      </c>
      <c r="M28" s="37" t="s">
        <v>2769</v>
      </c>
      <c r="N28" s="37">
        <v>4518.25</v>
      </c>
      <c r="O28" s="37">
        <v>5.94</v>
      </c>
      <c r="P28" s="37">
        <v>0.298</v>
      </c>
      <c r="Q28" s="37">
        <v>3.0</v>
      </c>
      <c r="R28" s="37">
        <v>13.0</v>
      </c>
      <c r="S28" s="37">
        <v>3.0</v>
      </c>
      <c r="T28" s="45" t="s">
        <v>2946</v>
      </c>
      <c r="U28" s="37" t="str">
        <f>"&gt;"&amp;'Péptidos Alejo'!$W28&amp;" "&amp;'Péptidos Alejo'!$J28</f>
        <v>&gt;&gt;C.30 GLDADCWPTKPTTVTSITQSTAIICSIGFPTTKPYSPLCAVTMG MANIDINELNAIGSDLFDDAETYLQDLSEGELRIQGGLDADCWPTKPTTVTSITQSTAIICSIGFPTTKPYSPLCAVTMG</v>
      </c>
      <c r="V28" s="37" t="str">
        <f>"&gt;"&amp;'Péptidos Alejo'!$A28&amp;" "&amp;'Péptidos Alejo'!$K28</f>
        <v>&gt;C.30 MANIDINELNAIGSDLFDDAETYLQDLSEGELRIQG</v>
      </c>
      <c r="W28" s="37" t="str">
        <f>"&gt;"&amp;'Péptidos Alejo'!$A28&amp;" "&amp;'Péptidos Alejo'!$L28</f>
        <v>&gt;C.30 GLDADCWPTKPTTVTSITQSTAIICSIGFPTTKPYSPLCAVTMG</v>
      </c>
    </row>
    <row r="29" ht="15.75" hidden="1" customHeight="1">
      <c r="A29" s="37"/>
      <c r="B29" s="37" t="s">
        <v>2947</v>
      </c>
      <c r="C29" s="37" t="s">
        <v>2948</v>
      </c>
      <c r="D29" s="37">
        <v>491205.5</v>
      </c>
      <c r="E29" s="38" t="s">
        <v>2949</v>
      </c>
      <c r="F29" s="37" t="s">
        <v>2950</v>
      </c>
      <c r="G29" s="37"/>
      <c r="H29" s="37" t="s">
        <v>2775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 t="str">
        <f>"&gt;"&amp;'Péptidos Alejo'!$W29&amp;" "&amp;'Péptidos Alejo'!$J29</f>
        <v>&gt;&gt;  </v>
      </c>
      <c r="V29" s="37" t="str">
        <f>"&gt;"&amp;'Péptidos Alejo'!$A29&amp;" "&amp;'Péptidos Alejo'!$K29</f>
        <v>&gt; </v>
      </c>
      <c r="W29" s="37" t="str">
        <f>"&gt;"&amp;'Péptidos Alejo'!$A29&amp;" "&amp;'Péptidos Alejo'!$L29</f>
        <v>&gt; </v>
      </c>
    </row>
    <row r="30" ht="15.75" hidden="1" customHeight="1">
      <c r="A30" s="37"/>
      <c r="B30" s="43" t="s">
        <v>2947</v>
      </c>
      <c r="C30" s="43" t="s">
        <v>2951</v>
      </c>
      <c r="D30" s="43">
        <v>253.1</v>
      </c>
      <c r="E30" s="44" t="s">
        <v>2952</v>
      </c>
      <c r="F30" s="43" t="s">
        <v>2774</v>
      </c>
      <c r="G30" s="42">
        <v>0.0</v>
      </c>
      <c r="H30" s="37" t="s">
        <v>2775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 t="str">
        <f>"&gt;"&amp;'Péptidos Alejo'!$W30&amp;" "&amp;'Péptidos Alejo'!$J30</f>
        <v>&gt;&gt;  </v>
      </c>
      <c r="V30" s="37" t="str">
        <f>"&gt;"&amp;'Péptidos Alejo'!$A30&amp;" "&amp;'Péptidos Alejo'!$K30</f>
        <v>&gt; </v>
      </c>
      <c r="W30" s="37" t="str">
        <f>"&gt;"&amp;'Péptidos Alejo'!$A30&amp;" "&amp;'Péptidos Alejo'!$L30</f>
        <v>&gt; </v>
      </c>
    </row>
    <row r="31" ht="15.75" hidden="1" customHeight="1">
      <c r="A31" s="37"/>
      <c r="B31" s="37" t="s">
        <v>2764</v>
      </c>
      <c r="C31" s="37" t="s">
        <v>2953</v>
      </c>
      <c r="D31" s="37">
        <v>118168.3</v>
      </c>
      <c r="E31" s="38" t="s">
        <v>2954</v>
      </c>
      <c r="F31" s="37" t="s">
        <v>2915</v>
      </c>
      <c r="G31" s="42">
        <v>0.0</v>
      </c>
      <c r="H31" s="37" t="s">
        <v>2955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 t="str">
        <f>"&gt;"&amp;'Péptidos Alejo'!$W31&amp;" "&amp;'Péptidos Alejo'!$J31</f>
        <v>&gt;&gt;  </v>
      </c>
      <c r="V31" s="37" t="str">
        <f>"&gt;"&amp;'Péptidos Alejo'!$A31&amp;" "&amp;'Péptidos Alejo'!$K31</f>
        <v>&gt; </v>
      </c>
      <c r="W31" s="37" t="str">
        <f>"&gt;"&amp;'Péptidos Alejo'!$A31&amp;" "&amp;'Péptidos Alejo'!$L31</f>
        <v>&gt; </v>
      </c>
    </row>
    <row r="32" ht="15.75" customHeight="1">
      <c r="A32" s="37" t="s">
        <v>2956</v>
      </c>
      <c r="B32" s="43" t="s">
        <v>2764</v>
      </c>
      <c r="C32" s="43" t="s">
        <v>2930</v>
      </c>
      <c r="D32" s="43">
        <v>118173.3</v>
      </c>
      <c r="E32" s="44" t="s">
        <v>2931</v>
      </c>
      <c r="F32" s="43" t="s">
        <v>2932</v>
      </c>
      <c r="G32" s="42" t="s">
        <v>2933</v>
      </c>
      <c r="H32" s="37" t="s">
        <v>2769</v>
      </c>
      <c r="I32" s="37" t="s">
        <v>2884</v>
      </c>
      <c r="J32" s="47" t="s">
        <v>2957</v>
      </c>
      <c r="K32" s="47" t="s">
        <v>2958</v>
      </c>
      <c r="L32" s="47" t="s">
        <v>2959</v>
      </c>
      <c r="M32" s="37" t="s">
        <v>2769</v>
      </c>
      <c r="N32" s="37">
        <v>4563.31</v>
      </c>
      <c r="O32" s="37">
        <v>3.56</v>
      </c>
      <c r="P32" s="37">
        <v>0.496</v>
      </c>
      <c r="Q32" s="37">
        <v>4.0</v>
      </c>
      <c r="R32" s="37">
        <v>11.0</v>
      </c>
      <c r="S32" s="37">
        <v>4.0</v>
      </c>
      <c r="T32" s="45" t="s">
        <v>2960</v>
      </c>
      <c r="U32" s="37" t="str">
        <f>"&gt;"&amp;'Péptidos Alejo'!$W32&amp;" "&amp;'Péptidos Alejo'!$J32</f>
        <v>&gt;&gt;C.31 GIIDGCIPPLLPTPLTTDGMSTYVCSNCISITGSPLCVPPTANTAN MANIDISELNISGSDLFDDTETYLQELSEEELGIQGGIIDGCIPPLLPTPLTTDGMSTYVCSNCISITGSPLCVPPTANTAN</v>
      </c>
      <c r="V32" s="37" t="str">
        <f>"&gt;"&amp;'Péptidos Alejo'!$A32&amp;" "&amp;'Péptidos Alejo'!$K32</f>
        <v>&gt;C.31 MANIDISELNISGSDLFDDTETYLQELSEEELGIQG</v>
      </c>
      <c r="W32" s="37" t="str">
        <f>"&gt;"&amp;'Péptidos Alejo'!$A32&amp;" "&amp;'Péptidos Alejo'!$L32</f>
        <v>&gt;C.31 GIIDGCIPPLLPTPLTTDGMSTYVCSNCISITGSPLCVPPTANTAN</v>
      </c>
    </row>
    <row r="33" ht="15.75" hidden="1" customHeight="1">
      <c r="A33" s="37"/>
      <c r="B33" s="37" t="s">
        <v>2961</v>
      </c>
      <c r="C33" s="37" t="s">
        <v>2962</v>
      </c>
      <c r="D33" s="37">
        <v>227377.7</v>
      </c>
      <c r="E33" s="38" t="s">
        <v>2963</v>
      </c>
      <c r="F33" s="37" t="s">
        <v>2767</v>
      </c>
      <c r="G33" s="37"/>
      <c r="H33" s="37" t="s">
        <v>2775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 t="str">
        <f>"&gt;"&amp;'Péptidos Alejo'!$W33&amp;" "&amp;'Péptidos Alejo'!$J33</f>
        <v>&gt;&gt;  </v>
      </c>
      <c r="V33" s="37" t="str">
        <f>"&gt;"&amp;'Péptidos Alejo'!$A33&amp;" "&amp;'Péptidos Alejo'!$K33</f>
        <v>&gt; </v>
      </c>
      <c r="W33" s="37" t="str">
        <f>"&gt;"&amp;'Péptidos Alejo'!$A33&amp;" "&amp;'Péptidos Alejo'!$L33</f>
        <v>&gt; </v>
      </c>
    </row>
    <row r="34" ht="15.75" customHeight="1">
      <c r="A34" s="37" t="s">
        <v>2964</v>
      </c>
      <c r="B34" s="43" t="s">
        <v>2764</v>
      </c>
      <c r="C34" s="43" t="s">
        <v>2930</v>
      </c>
      <c r="D34" s="43">
        <v>118173.3</v>
      </c>
      <c r="E34" s="44" t="s">
        <v>2931</v>
      </c>
      <c r="F34" s="43" t="s">
        <v>2932</v>
      </c>
      <c r="G34" s="42" t="s">
        <v>2933</v>
      </c>
      <c r="H34" s="37" t="s">
        <v>2769</v>
      </c>
      <c r="I34" s="37" t="s">
        <v>2884</v>
      </c>
      <c r="J34" s="47" t="s">
        <v>2965</v>
      </c>
      <c r="K34" s="47" t="s">
        <v>2966</v>
      </c>
      <c r="L34" s="47" t="s">
        <v>2967</v>
      </c>
      <c r="M34" s="37" t="s">
        <v>2769</v>
      </c>
      <c r="N34" s="37">
        <v>4197.91</v>
      </c>
      <c r="O34" s="37">
        <v>5.95</v>
      </c>
      <c r="P34" s="37">
        <v>1.07</v>
      </c>
      <c r="Q34" s="37">
        <v>2.0</v>
      </c>
      <c r="R34" s="37">
        <v>11.0</v>
      </c>
      <c r="S34" s="37">
        <v>2.0</v>
      </c>
      <c r="T34" s="45" t="s">
        <v>2968</v>
      </c>
      <c r="U34" s="37" t="str">
        <f>"&gt;"&amp;'Péptidos Alejo'!$W34&amp;" "&amp;'Péptidos Alejo'!$J34</f>
        <v>&gt;&gt;C.32 GCLGGVVTITATPFSSSPVCGVVGGADLALSTVVVFTVIDSTKK MATIKINELNPAGSNLFNDSESFMADLTDEQISSTRGGCLGGVVTITATPFSSSPVCGVVGGADLALSTVVVFTVIDSTKK</v>
      </c>
      <c r="V34" s="37" t="str">
        <f>"&gt;"&amp;'Péptidos Alejo'!$A34&amp;" "&amp;'Péptidos Alejo'!$K34</f>
        <v>&gt;C.32 MATIKINELNPAGSNLFNDSESFMADLTDEQISSTRG</v>
      </c>
      <c r="W34" s="37" t="str">
        <f>"&gt;"&amp;'Péptidos Alejo'!$A34&amp;" "&amp;'Péptidos Alejo'!$L34</f>
        <v>&gt;C.32 GCLGGVVTITATPFSSSPVCGVVGGADLALSTVVVFTVIDSTKK</v>
      </c>
    </row>
    <row r="35" ht="15.75" hidden="1" customHeight="1">
      <c r="A35" s="37"/>
      <c r="B35" s="37" t="s">
        <v>2764</v>
      </c>
      <c r="C35" s="37" t="s">
        <v>2969</v>
      </c>
      <c r="D35" s="37">
        <v>395961.9</v>
      </c>
      <c r="E35" s="38" t="s">
        <v>2970</v>
      </c>
      <c r="F35" s="37" t="s">
        <v>2971</v>
      </c>
      <c r="G35" s="37"/>
      <c r="H35" s="37" t="s">
        <v>2775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 t="str">
        <f>"&gt;"&amp;'Péptidos Alejo'!$W35&amp;" "&amp;'Péptidos Alejo'!$J35</f>
        <v>&gt;&gt;  </v>
      </c>
      <c r="V35" s="37" t="str">
        <f>"&gt;"&amp;'Péptidos Alejo'!$A35&amp;" "&amp;'Péptidos Alejo'!$K35</f>
        <v>&gt; </v>
      </c>
      <c r="W35" s="37" t="str">
        <f>"&gt;"&amp;'Péptidos Alejo'!$A35&amp;" "&amp;'Péptidos Alejo'!$L35</f>
        <v>&gt; </v>
      </c>
    </row>
    <row r="36" ht="15.75" hidden="1" customHeight="1">
      <c r="A36" s="37"/>
      <c r="B36" s="37" t="s">
        <v>2764</v>
      </c>
      <c r="C36" s="37" t="s">
        <v>2972</v>
      </c>
      <c r="D36" s="37">
        <v>41431.8</v>
      </c>
      <c r="E36" s="38" t="s">
        <v>2973</v>
      </c>
      <c r="F36" s="37" t="s">
        <v>2767</v>
      </c>
      <c r="G36" s="37"/>
      <c r="H36" s="37" t="s">
        <v>2775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 t="str">
        <f>"&gt;"&amp;'Péptidos Alejo'!$W36&amp;" "&amp;'Péptidos Alejo'!$J36</f>
        <v>&gt;&gt;  </v>
      </c>
      <c r="V36" s="37" t="str">
        <f>"&gt;"&amp;'Péptidos Alejo'!$A36&amp;" "&amp;'Péptidos Alejo'!$K36</f>
        <v>&gt; </v>
      </c>
      <c r="W36" s="37" t="str">
        <f>"&gt;"&amp;'Péptidos Alejo'!$A36&amp;" "&amp;'Péptidos Alejo'!$L36</f>
        <v>&gt; </v>
      </c>
    </row>
    <row r="37" ht="15.75" hidden="1" customHeight="1">
      <c r="A37" s="37"/>
      <c r="B37" s="43" t="s">
        <v>2764</v>
      </c>
      <c r="C37" s="43" t="s">
        <v>2974</v>
      </c>
      <c r="D37" s="43">
        <v>395962.4</v>
      </c>
      <c r="E37" s="44" t="s">
        <v>2975</v>
      </c>
      <c r="F37" s="43" t="s">
        <v>2767</v>
      </c>
      <c r="G37" s="37"/>
      <c r="H37" s="37" t="s">
        <v>2775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 t="str">
        <f>"&gt;"&amp;'Péptidos Alejo'!$W37&amp;" "&amp;'Péptidos Alejo'!$J37</f>
        <v>&gt;&gt;  </v>
      </c>
      <c r="V37" s="37" t="str">
        <f>"&gt;"&amp;'Péptidos Alejo'!$A37&amp;" "&amp;'Péptidos Alejo'!$K37</f>
        <v>&gt; </v>
      </c>
      <c r="W37" s="37" t="str">
        <f>"&gt;"&amp;'Péptidos Alejo'!$A37&amp;" "&amp;'Péptidos Alejo'!$L37</f>
        <v>&gt; </v>
      </c>
    </row>
    <row r="38" ht="15.75" customHeight="1">
      <c r="A38" s="37" t="s">
        <v>2976</v>
      </c>
      <c r="B38" s="43" t="s">
        <v>2764</v>
      </c>
      <c r="C38" s="43" t="s">
        <v>2977</v>
      </c>
      <c r="D38" s="43">
        <v>128403.3</v>
      </c>
      <c r="E38" s="44" t="s">
        <v>2978</v>
      </c>
      <c r="F38" s="44" t="s">
        <v>2979</v>
      </c>
      <c r="G38" s="47"/>
      <c r="H38" s="37" t="s">
        <v>2769</v>
      </c>
      <c r="I38" s="37" t="s">
        <v>2884</v>
      </c>
      <c r="J38" s="47" t="s">
        <v>2980</v>
      </c>
      <c r="K38" s="47" t="s">
        <v>2981</v>
      </c>
      <c r="L38" s="50" t="s">
        <v>2982</v>
      </c>
      <c r="M38" s="37" t="s">
        <v>2769</v>
      </c>
      <c r="N38" s="37">
        <v>3947.51</v>
      </c>
      <c r="O38" s="37">
        <v>6.74</v>
      </c>
      <c r="P38" s="37">
        <v>-0.176</v>
      </c>
      <c r="Q38" s="37">
        <v>2.0</v>
      </c>
      <c r="R38" s="37">
        <v>8.0</v>
      </c>
      <c r="S38" s="37">
        <v>2.0</v>
      </c>
      <c r="T38" s="45" t="s">
        <v>2983</v>
      </c>
      <c r="U38" s="37" t="str">
        <f>"&gt;"&amp;'Péptidos Alejo'!$W38&amp;" "&amp;'Péptidos Alejo'!$J38</f>
        <v>&gt;&gt;C.33 GDVHIAMSCCGTKATNQSKKLPIQDSSILAEVSSLEKG MSNIDIIRAWKDEEYRNSLSEEQLSQLPENPAGMVELSDKEMETFMGGGDVHIAMSCCGTKATNQSKKLPIQDSSILAEVSSLEKG</v>
      </c>
      <c r="V38" s="37" t="str">
        <f>"&gt;"&amp;'Péptidos Alejo'!$A38&amp;" "&amp;'Péptidos Alejo'!$K38</f>
        <v>&gt;C.33 MSNIDIIRAWKDEEYRNSLSEEQLSQLPENPAGMVELSDKEMETFMGG</v>
      </c>
      <c r="W38" s="37" t="str">
        <f>"&gt;"&amp;'Péptidos Alejo'!$A38&amp;" "&amp;'Péptidos Alejo'!$L38</f>
        <v>&gt;C.33 GDVHIAMSCCGTKATNQSKKLPIQDSSILAEVSSLEKG</v>
      </c>
    </row>
    <row r="39" ht="15.75" customHeight="1">
      <c r="A39" s="37" t="s">
        <v>2984</v>
      </c>
      <c r="B39" s="37" t="s">
        <v>2764</v>
      </c>
      <c r="C39" s="37" t="s">
        <v>2985</v>
      </c>
      <c r="D39" s="37">
        <v>1233231.3</v>
      </c>
      <c r="E39" s="38" t="s">
        <v>2986</v>
      </c>
      <c r="F39" s="38" t="s">
        <v>2918</v>
      </c>
      <c r="G39" s="42" t="s">
        <v>2987</v>
      </c>
      <c r="H39" s="37" t="s">
        <v>2769</v>
      </c>
      <c r="I39" s="37" t="s">
        <v>2884</v>
      </c>
      <c r="J39" s="40" t="s">
        <v>2988</v>
      </c>
      <c r="K39" s="48" t="s">
        <v>2989</v>
      </c>
      <c r="L39" s="40" t="s">
        <v>2990</v>
      </c>
      <c r="M39" s="37" t="s">
        <v>2769</v>
      </c>
      <c r="N39" s="37">
        <v>2152.38</v>
      </c>
      <c r="O39" s="37">
        <v>3.79</v>
      </c>
      <c r="P39" s="37">
        <v>0.357</v>
      </c>
      <c r="Q39" s="37">
        <v>2.0</v>
      </c>
      <c r="R39" s="37">
        <v>3.0</v>
      </c>
      <c r="S39" s="37">
        <v>1.0</v>
      </c>
      <c r="T39" s="45" t="s">
        <v>2991</v>
      </c>
      <c r="U39" s="37" t="str">
        <f>"&gt;"&amp;'Péptidos Alejo'!$W39&amp;" "&amp;'Péptidos Alejo'!$J39</f>
        <v>&gt;&gt;C.34 GSYLCCGGAISEYFTNPVAAE MAEININNLDIDIIRAWKDEDYRNSLSEEQRSQFPQNPAGMIELSDDDMGSVVGGGSYLCCGGAISEYFTNPVAAE</v>
      </c>
      <c r="V39" s="37" t="str">
        <f>"&gt;"&amp;'Péptidos Alejo'!$A39&amp;" "&amp;'Péptidos Alejo'!$K39</f>
        <v>&gt;C.34 MAEININNLDIDIIRAWKDEDYRNSLSEEQRSQFPQNPAGMIELSDDDMGSVVGG</v>
      </c>
      <c r="W39" s="37" t="str">
        <f>"&gt;"&amp;'Péptidos Alejo'!$A39&amp;" "&amp;'Péptidos Alejo'!$L39</f>
        <v>&gt;C.34 GSYLCCGGAISEYFTNPVAAE</v>
      </c>
    </row>
    <row r="40" ht="15.75" hidden="1" customHeight="1">
      <c r="A40" s="37"/>
      <c r="B40" s="37" t="s">
        <v>2961</v>
      </c>
      <c r="C40" s="37" t="s">
        <v>2992</v>
      </c>
      <c r="D40" s="37">
        <v>1242864.3</v>
      </c>
      <c r="E40" s="38" t="s">
        <v>2993</v>
      </c>
      <c r="F40" s="38" t="s">
        <v>2994</v>
      </c>
      <c r="G40" s="37"/>
      <c r="H40" s="37" t="s">
        <v>2775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 t="str">
        <f>"&gt;"&amp;'Péptidos Alejo'!$W40&amp;" "&amp;'Péptidos Alejo'!$J40</f>
        <v>&gt;&gt;  </v>
      </c>
      <c r="V40" s="37" t="str">
        <f>"&gt;"&amp;'Péptidos Alejo'!$A40&amp;" "&amp;'Péptidos Alejo'!$K40</f>
        <v>&gt; </v>
      </c>
      <c r="W40" s="37" t="str">
        <f>"&gt;"&amp;'Péptidos Alejo'!$A40&amp;" "&amp;'Péptidos Alejo'!$L40</f>
        <v>&gt; </v>
      </c>
    </row>
    <row r="41" ht="15.75" hidden="1" customHeight="1">
      <c r="A41" s="37"/>
      <c r="B41" s="43" t="s">
        <v>2961</v>
      </c>
      <c r="C41" s="43" t="s">
        <v>2995</v>
      </c>
      <c r="D41" s="43">
        <v>215803.3</v>
      </c>
      <c r="E41" s="44" t="s">
        <v>2996</v>
      </c>
      <c r="F41" s="44" t="s">
        <v>2997</v>
      </c>
      <c r="G41" s="37"/>
      <c r="H41" s="37" t="s">
        <v>2775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 t="str">
        <f>"&gt;"&amp;'Péptidos Alejo'!$W41&amp;" "&amp;'Péptidos Alejo'!$J41</f>
        <v>&gt;&gt;  </v>
      </c>
      <c r="V41" s="37" t="str">
        <f>"&gt;"&amp;'Péptidos Alejo'!$A41&amp;" "&amp;'Péptidos Alejo'!$K41</f>
        <v>&gt; </v>
      </c>
      <c r="W41" s="37" t="str">
        <f>"&gt;"&amp;'Péptidos Alejo'!$A41&amp;" "&amp;'Péptidos Alejo'!$L41</f>
        <v>&gt; </v>
      </c>
    </row>
    <row r="42" ht="15.75" customHeight="1">
      <c r="A42" s="37" t="s">
        <v>2998</v>
      </c>
      <c r="B42" s="43" t="s">
        <v>2764</v>
      </c>
      <c r="C42" s="43" t="s">
        <v>2999</v>
      </c>
      <c r="D42" s="43">
        <v>1173029.3</v>
      </c>
      <c r="E42" s="44" t="s">
        <v>3000</v>
      </c>
      <c r="F42" s="43" t="s">
        <v>2767</v>
      </c>
      <c r="G42" s="42" t="s">
        <v>3001</v>
      </c>
      <c r="H42" s="37" t="s">
        <v>2769</v>
      </c>
      <c r="I42" s="37" t="s">
        <v>2884</v>
      </c>
      <c r="J42" s="47" t="s">
        <v>3002</v>
      </c>
      <c r="K42" s="47" t="s">
        <v>3003</v>
      </c>
      <c r="L42" s="50" t="s">
        <v>3004</v>
      </c>
      <c r="M42" s="37" t="s">
        <v>2769</v>
      </c>
      <c r="N42" s="37">
        <v>2996.26</v>
      </c>
      <c r="O42" s="37">
        <v>4.13</v>
      </c>
      <c r="P42" s="37">
        <v>-0.01</v>
      </c>
      <c r="Q42" s="37">
        <v>4.0</v>
      </c>
      <c r="R42" s="37">
        <v>10.0</v>
      </c>
      <c r="S42" s="37">
        <v>3.0</v>
      </c>
      <c r="T42" s="45" t="s">
        <v>3005</v>
      </c>
      <c r="U42" s="37" t="str">
        <f>"&gt;"&amp;'Péptidos Alejo'!$W42&amp;" "&amp;'Péptidos Alejo'!$J42</f>
        <v>&gt;&gt;C.35 GCTTCTGGTGFTHTCNWSCGLEAEDSLTIS MSNFEITRAWKDPEYRASLSAEQRRLLPENPAGLIELSDEDMSSLAGGCTTCTGGTGFTHTCNWSCGLEAEDSLTIS</v>
      </c>
      <c r="V42" s="37" t="str">
        <f>"&gt;"&amp;'Péptidos Alejo'!$A42&amp;" "&amp;'Péptidos Alejo'!$K42</f>
        <v>&gt;C.35 MSNFEITRAWKDPEYRASLSAEQRRLLPENPAGLIELSDEDMSSLAG</v>
      </c>
      <c r="W42" s="37" t="str">
        <f>"&gt;"&amp;'Péptidos Alejo'!$A42&amp;" "&amp;'Péptidos Alejo'!$L42</f>
        <v>&gt;C.35 GCTTCTGGTGFTHTCNWSCGLEAEDSLTIS</v>
      </c>
    </row>
    <row r="43" ht="15.75" hidden="1" customHeight="1">
      <c r="A43" s="37"/>
      <c r="B43" s="43" t="s">
        <v>2764</v>
      </c>
      <c r="C43" s="43" t="s">
        <v>3006</v>
      </c>
      <c r="D43" s="43">
        <v>1173024.4</v>
      </c>
      <c r="E43" s="44" t="s">
        <v>3007</v>
      </c>
      <c r="F43" s="44" t="s">
        <v>3008</v>
      </c>
      <c r="G43" s="37"/>
      <c r="H43" s="37" t="s">
        <v>2775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 t="str">
        <f>"&gt;"&amp;'Péptidos Alejo'!$W43&amp;" "&amp;'Péptidos Alejo'!$J43</f>
        <v>&gt;&gt;  </v>
      </c>
      <c r="V43" s="37" t="str">
        <f>"&gt;"&amp;'Péptidos Alejo'!$A43&amp;" "&amp;'Péptidos Alejo'!$K43</f>
        <v>&gt; </v>
      </c>
      <c r="W43" s="37" t="str">
        <f>"&gt;"&amp;'Péptidos Alejo'!$A43&amp;" "&amp;'Péptidos Alejo'!$L43</f>
        <v>&gt; </v>
      </c>
    </row>
    <row r="44" ht="15.75" hidden="1" customHeight="1">
      <c r="A44" s="37"/>
      <c r="B44" s="37" t="s">
        <v>2764</v>
      </c>
      <c r="C44" s="37" t="s">
        <v>3009</v>
      </c>
      <c r="D44" s="37">
        <v>98439.3</v>
      </c>
      <c r="E44" s="38" t="s">
        <v>3010</v>
      </c>
      <c r="F44" s="37" t="s">
        <v>3011</v>
      </c>
      <c r="G44" s="37"/>
      <c r="H44" s="37" t="s">
        <v>2775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 t="str">
        <f>"&gt;"&amp;'Péptidos Alejo'!$W44&amp;" "&amp;'Péptidos Alejo'!$J44</f>
        <v>&gt;&gt;  </v>
      </c>
      <c r="V44" s="37" t="str">
        <f>"&gt;"&amp;'Péptidos Alejo'!$A44&amp;" "&amp;'Péptidos Alejo'!$K44</f>
        <v>&gt; </v>
      </c>
      <c r="W44" s="37" t="str">
        <f>"&gt;"&amp;'Péptidos Alejo'!$A44&amp;" "&amp;'Péptidos Alejo'!$L44</f>
        <v>&gt; </v>
      </c>
    </row>
    <row r="45" ht="15.75" customHeight="1">
      <c r="A45" s="37" t="s">
        <v>3012</v>
      </c>
      <c r="B45" s="37" t="s">
        <v>2764</v>
      </c>
      <c r="C45" s="37" t="s">
        <v>3013</v>
      </c>
      <c r="D45" s="37">
        <v>111780.3</v>
      </c>
      <c r="E45" s="38" t="s">
        <v>3014</v>
      </c>
      <c r="F45" s="37" t="s">
        <v>3015</v>
      </c>
      <c r="G45" s="42" t="s">
        <v>3016</v>
      </c>
      <c r="H45" s="37" t="s">
        <v>2769</v>
      </c>
      <c r="I45" s="37" t="s">
        <v>2884</v>
      </c>
      <c r="J45" s="47" t="s">
        <v>3017</v>
      </c>
      <c r="K45" s="37" t="s">
        <v>3018</v>
      </c>
      <c r="L45" s="40" t="s">
        <v>3019</v>
      </c>
      <c r="M45" s="37" t="s">
        <v>2769</v>
      </c>
      <c r="N45" s="37">
        <v>2961.33</v>
      </c>
      <c r="O45" s="37">
        <v>5.5</v>
      </c>
      <c r="P45" s="37">
        <v>0.835</v>
      </c>
      <c r="Q45" s="37">
        <v>3.0</v>
      </c>
      <c r="R45" s="37">
        <v>5.0</v>
      </c>
      <c r="S45" s="37">
        <v>2.0</v>
      </c>
      <c r="T45" s="45" t="s">
        <v>3020</v>
      </c>
      <c r="U45" s="37" t="str">
        <f>"&gt;"&amp;'Péptidos Alejo'!$W45&amp;" "&amp;'Péptidos Alejo'!$J45</f>
        <v>&gt;&gt;C.36 GAVNINSFGACNLNSQAAIVCLSASGFGATC MSNSDIIRAWKDEDYSSSLSEEQRSQLPDNPIGIVELSDEDMEIVAGGAVNINSFGACNLNSQAAIVCLSASGFGATC</v>
      </c>
      <c r="V45" s="37" t="str">
        <f>"&gt;"&amp;'Péptidos Alejo'!$A45&amp;" "&amp;'Péptidos Alejo'!$K45</f>
        <v>&gt;C.36 MSNSDIIRAWKDEDYSSSLSEEQRSQLPDNPIGIVELSDEDMEIVAG</v>
      </c>
      <c r="W45" s="37" t="str">
        <f>"&gt;"&amp;'Péptidos Alejo'!$A45&amp;" "&amp;'Péptidos Alejo'!$L45</f>
        <v>&gt;C.36 GAVNINSFGACNLNSQAAIVCLSASGFGATC</v>
      </c>
    </row>
    <row r="46" ht="15.75" customHeight="1">
      <c r="A46" s="37" t="s">
        <v>3021</v>
      </c>
      <c r="B46" s="37" t="s">
        <v>2764</v>
      </c>
      <c r="C46" s="37" t="s">
        <v>3013</v>
      </c>
      <c r="D46" s="37">
        <v>111780.3</v>
      </c>
      <c r="E46" s="38" t="s">
        <v>3014</v>
      </c>
      <c r="F46" s="37" t="s">
        <v>3015</v>
      </c>
      <c r="G46" s="42" t="s">
        <v>3016</v>
      </c>
      <c r="H46" s="37" t="s">
        <v>2769</v>
      </c>
      <c r="I46" s="37" t="s">
        <v>2884</v>
      </c>
      <c r="J46" s="47" t="s">
        <v>3022</v>
      </c>
      <c r="K46" s="47" t="s">
        <v>3023</v>
      </c>
      <c r="L46" s="50" t="s">
        <v>3024</v>
      </c>
      <c r="M46" s="37" t="s">
        <v>2769</v>
      </c>
      <c r="N46" s="37">
        <v>4740.2</v>
      </c>
      <c r="O46" s="37">
        <v>4.37</v>
      </c>
      <c r="P46" s="37">
        <v>0.098</v>
      </c>
      <c r="Q46" s="37">
        <v>4.0</v>
      </c>
      <c r="R46" s="37">
        <v>7.0</v>
      </c>
      <c r="S46" s="37">
        <v>3.0</v>
      </c>
      <c r="T46" s="45" t="s">
        <v>3025</v>
      </c>
      <c r="U46" s="37" t="str">
        <f>"&gt;"&amp;'Péptidos Alejo'!$W46&amp;" "&amp;'Péptidos Alejo'!$J46</f>
        <v>&gt;&gt;C.37 GLQDNSFAACNINVNFNFNISVGEKATCNINSNNASVCISNIGGSC MDIIRAWKDEDYYSNLNQEELRLLPENPAGIIELSDEQMEGVSGGGLQDNSFAACNINVNFNFNISVGEKATCNINSNNASVCISNIGGSC</v>
      </c>
      <c r="V46" s="37" t="str">
        <f>"&gt;"&amp;'Péptidos Alejo'!$A46&amp;" "&amp;'Péptidos Alejo'!$K46</f>
        <v>&gt;C.37 MDIIRAWKDEDYYSNLNQEELRLLPENPAGIIELSDEQMEGVSGG</v>
      </c>
      <c r="W46" s="37" t="str">
        <f>"&gt;"&amp;'Péptidos Alejo'!$A46&amp;" "&amp;'Péptidos Alejo'!$L46</f>
        <v>&gt;C.37 GLQDNSFAACNINVNFNFNISVGEKATCNINSNNASVCISNIGGSC</v>
      </c>
    </row>
    <row r="47" ht="15.75" hidden="1" customHeight="1">
      <c r="A47" s="37"/>
      <c r="B47" s="37" t="s">
        <v>2947</v>
      </c>
      <c r="C47" s="37" t="s">
        <v>3026</v>
      </c>
      <c r="D47" s="37">
        <v>1455608.3</v>
      </c>
      <c r="E47" s="38" t="s">
        <v>3027</v>
      </c>
      <c r="F47" s="37" t="s">
        <v>3028</v>
      </c>
      <c r="G47" s="37"/>
      <c r="H47" s="37" t="s">
        <v>2775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45"/>
      <c r="U47" s="37" t="str">
        <f>"&gt;"&amp;'Péptidos Alejo'!$W47&amp;" "&amp;'Péptidos Alejo'!$J47</f>
        <v>&gt;&gt;  </v>
      </c>
      <c r="V47" s="37" t="str">
        <f>"&gt;"&amp;'Péptidos Alejo'!$A47&amp;" "&amp;'Péptidos Alejo'!$K47</f>
        <v>&gt; </v>
      </c>
      <c r="W47" s="37" t="str">
        <f>"&gt;"&amp;'Péptidos Alejo'!$A47&amp;" "&amp;'Péptidos Alejo'!$L47</f>
        <v>&gt; </v>
      </c>
    </row>
    <row r="48" ht="15.75" hidden="1" customHeight="1">
      <c r="A48" s="37"/>
      <c r="B48" s="43" t="s">
        <v>2947</v>
      </c>
      <c r="C48" s="43" t="s">
        <v>3029</v>
      </c>
      <c r="D48" s="43">
        <v>358396.7</v>
      </c>
      <c r="E48" s="44" t="s">
        <v>3030</v>
      </c>
      <c r="F48" s="43" t="s">
        <v>2767</v>
      </c>
      <c r="G48" s="37"/>
      <c r="H48" s="37" t="s">
        <v>2775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 t="str">
        <f>"&gt;"&amp;'Péptidos Alejo'!$W48&amp;" "&amp;'Péptidos Alejo'!$J48</f>
        <v>&gt;&gt;  </v>
      </c>
      <c r="V48" s="37" t="str">
        <f>"&gt;"&amp;'Péptidos Alejo'!$A48&amp;" "&amp;'Péptidos Alejo'!$K48</f>
        <v>&gt; </v>
      </c>
      <c r="W48" s="37" t="str">
        <f>"&gt;"&amp;'Péptidos Alejo'!$A48&amp;" "&amp;'Péptidos Alejo'!$L48</f>
        <v>&gt; </v>
      </c>
    </row>
    <row r="49" ht="15.75" hidden="1" customHeight="1">
      <c r="A49" s="37"/>
      <c r="B49" s="37" t="s">
        <v>2947</v>
      </c>
      <c r="C49" s="37" t="s">
        <v>3031</v>
      </c>
      <c r="D49" s="37">
        <v>523841.19</v>
      </c>
      <c r="E49" s="38" t="s">
        <v>3032</v>
      </c>
      <c r="F49" s="37" t="s">
        <v>2971</v>
      </c>
      <c r="G49" s="37"/>
      <c r="H49" s="37" t="s">
        <v>2775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 t="str">
        <f>"&gt;"&amp;'Péptidos Alejo'!$W49&amp;" "&amp;'Péptidos Alejo'!$J49</f>
        <v>&gt;&gt;  </v>
      </c>
      <c r="V49" s="37" t="str">
        <f>"&gt;"&amp;'Péptidos Alejo'!$A49&amp;" "&amp;'Péptidos Alejo'!$K49</f>
        <v>&gt; </v>
      </c>
      <c r="W49" s="37" t="str">
        <f>"&gt;"&amp;'Péptidos Alejo'!$A49&amp;" "&amp;'Péptidos Alejo'!$L49</f>
        <v>&gt; </v>
      </c>
    </row>
    <row r="50" ht="15.75" hidden="1" customHeight="1">
      <c r="A50" s="37"/>
      <c r="B50" s="43" t="s">
        <v>2764</v>
      </c>
      <c r="C50" s="43" t="s">
        <v>3033</v>
      </c>
      <c r="D50" s="43">
        <v>65093.3</v>
      </c>
      <c r="E50" s="44" t="s">
        <v>3034</v>
      </c>
      <c r="F50" s="43" t="s">
        <v>2767</v>
      </c>
      <c r="G50" s="37"/>
      <c r="H50" s="37" t="s">
        <v>2775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 t="str">
        <f>"&gt;"&amp;'Péptidos Alejo'!$W50&amp;" "&amp;'Péptidos Alejo'!$J50</f>
        <v>&gt;&gt;  </v>
      </c>
      <c r="V50" s="37" t="str">
        <f>"&gt;"&amp;'Péptidos Alejo'!$A50&amp;" "&amp;'Péptidos Alejo'!$K50</f>
        <v>&gt; </v>
      </c>
      <c r="W50" s="37" t="str">
        <f>"&gt;"&amp;'Péptidos Alejo'!$A50&amp;" "&amp;'Péptidos Alejo'!$L50</f>
        <v>&gt; </v>
      </c>
    </row>
    <row r="51" ht="15.75" customHeight="1">
      <c r="A51" s="37" t="s">
        <v>3035</v>
      </c>
      <c r="B51" s="37" t="s">
        <v>2764</v>
      </c>
      <c r="C51" s="37" t="s">
        <v>3013</v>
      </c>
      <c r="D51" s="37">
        <v>111780.3</v>
      </c>
      <c r="E51" s="38" t="s">
        <v>3014</v>
      </c>
      <c r="F51" s="37" t="s">
        <v>3015</v>
      </c>
      <c r="G51" s="42" t="s">
        <v>3016</v>
      </c>
      <c r="H51" s="37" t="s">
        <v>2769</v>
      </c>
      <c r="I51" s="37" t="s">
        <v>2884</v>
      </c>
      <c r="J51" s="37" t="s">
        <v>3036</v>
      </c>
      <c r="K51" s="37" t="s">
        <v>3037</v>
      </c>
      <c r="L51" s="47" t="s">
        <v>3038</v>
      </c>
      <c r="M51" s="37" t="s">
        <v>2769</v>
      </c>
      <c r="N51" s="37">
        <v>4809.66</v>
      </c>
      <c r="O51" s="37">
        <v>9.8</v>
      </c>
      <c r="P51" s="37">
        <v>0.037</v>
      </c>
      <c r="Q51" s="37">
        <v>4.0</v>
      </c>
      <c r="R51" s="37">
        <v>7.0</v>
      </c>
      <c r="S51" s="37">
        <v>2.0</v>
      </c>
      <c r="T51" s="45" t="s">
        <v>3039</v>
      </c>
      <c r="U51" s="37" t="str">
        <f>"&gt;"&amp;'Péptidos Alejo'!$W51&amp;" "&amp;'Péptidos Alejo'!$J51</f>
        <v>&gt;&gt;C.38 GLKISSRGNCTINSNHSQVCITKQNFNCLITKVIKNGVCINRVF MSNQDIVRAWKDEDYWHSLSEEMRSRLPENPAGIIELSDEQMELIVGGLKISSRGNCTINSNHSQVCITKQNFNCLITKVIKNGVCINRVF</v>
      </c>
      <c r="V51" s="37" t="str">
        <f>"&gt;"&amp;'Péptidos Alejo'!$A51&amp;" "&amp;'Péptidos Alejo'!$K51</f>
        <v>&gt;C.38 MSNQDIVRAWKDEDYWHSLSEEMRSRLPENPAGIIELSDEQMELIVG</v>
      </c>
      <c r="W51" s="37" t="str">
        <f>"&gt;"&amp;'Péptidos Alejo'!$A51&amp;" "&amp;'Péptidos Alejo'!$L51</f>
        <v>&gt;C.38 GLKISSRGNCTINSNHSQVCITKQNFNCLITKVIKNGVCINRVF</v>
      </c>
    </row>
    <row r="52" ht="15.75" customHeight="1">
      <c r="A52" s="37" t="s">
        <v>3040</v>
      </c>
      <c r="B52" s="37" t="s">
        <v>2764</v>
      </c>
      <c r="C52" s="37" t="s">
        <v>3013</v>
      </c>
      <c r="D52" s="37">
        <v>111780.3</v>
      </c>
      <c r="E52" s="38" t="s">
        <v>3014</v>
      </c>
      <c r="F52" s="37" t="s">
        <v>3015</v>
      </c>
      <c r="G52" s="42" t="s">
        <v>3016</v>
      </c>
      <c r="H52" s="37" t="s">
        <v>2769</v>
      </c>
      <c r="I52" s="37" t="s">
        <v>2884</v>
      </c>
      <c r="J52" s="47" t="s">
        <v>3041</v>
      </c>
      <c r="K52" s="50" t="s">
        <v>3042</v>
      </c>
      <c r="L52" s="50" t="s">
        <v>3043</v>
      </c>
      <c r="M52" s="37" t="s">
        <v>2769</v>
      </c>
      <c r="N52" s="37">
        <v>3623.16</v>
      </c>
      <c r="O52" s="37">
        <v>6.17</v>
      </c>
      <c r="P52" s="37">
        <v>-0.43</v>
      </c>
      <c r="Q52" s="37">
        <v>1.0</v>
      </c>
      <c r="R52" s="37">
        <v>3.0</v>
      </c>
      <c r="S52" s="37">
        <v>1.0</v>
      </c>
      <c r="T52" s="45" t="s">
        <v>3044</v>
      </c>
      <c r="U52" s="37" t="str">
        <f>"&gt;"&amp;'Péptidos Alejo'!$W52&amp;" "&amp;'Péptidos Alejo'!$J52</f>
        <v>&gt;&gt;C.39 GKYYLMPKFPREFFEQPSTYFLTGCDVFPNG MSNQDIIRAWKDENYWNSLSEEQRSQLPENPAGITELIDIEMETIAGGKYYLMPKFPREFFEQPSTYFLTGCDVFPNG</v>
      </c>
      <c r="V52" s="37" t="str">
        <f>"&gt;"&amp;'Péptidos Alejo'!$A52&amp;" "&amp;'Péptidos Alejo'!$K52</f>
        <v>&gt;C.39 MSNQDIIRAWKDENYWNSLSEEQRSQLPENPAGITELIDIEMETIAG</v>
      </c>
      <c r="W52" s="37" t="str">
        <f>"&gt;"&amp;'Péptidos Alejo'!$A52&amp;" "&amp;'Péptidos Alejo'!$L52</f>
        <v>&gt;C.39 GKYYLMPKFPREFFEQPSTYFLTGCDVFPNG</v>
      </c>
    </row>
    <row r="53" ht="15.75" customHeight="1">
      <c r="A53" s="37" t="s">
        <v>3045</v>
      </c>
      <c r="B53" s="37" t="s">
        <v>2764</v>
      </c>
      <c r="C53" s="37" t="s">
        <v>2765</v>
      </c>
      <c r="D53" s="37">
        <v>240292.6</v>
      </c>
      <c r="E53" s="38" t="s">
        <v>2766</v>
      </c>
      <c r="F53" s="37" t="s">
        <v>2774</v>
      </c>
      <c r="G53" s="42" t="s">
        <v>2768</v>
      </c>
      <c r="H53" s="37" t="s">
        <v>2769</v>
      </c>
      <c r="I53" s="37" t="s">
        <v>2814</v>
      </c>
      <c r="J53" s="37" t="s">
        <v>3046</v>
      </c>
      <c r="K53" s="37" t="s">
        <v>2852</v>
      </c>
      <c r="L53" s="47" t="s">
        <v>3047</v>
      </c>
      <c r="M53" s="37" t="s">
        <v>2769</v>
      </c>
      <c r="N53" s="37">
        <v>4179.61</v>
      </c>
      <c r="O53" s="37">
        <v>4.66</v>
      </c>
      <c r="P53" s="37">
        <v>0.249</v>
      </c>
      <c r="Q53" s="37">
        <v>0.0</v>
      </c>
      <c r="R53" s="37">
        <v>7.0</v>
      </c>
      <c r="S53" s="37">
        <v>0.0</v>
      </c>
      <c r="T53" s="45" t="s">
        <v>3048</v>
      </c>
      <c r="U53" s="37" t="str">
        <f>"&gt;"&amp;'Péptidos Alejo'!$W53&amp;" "&amp;'Péptidos Alejo'!$J53</f>
        <v>&gt;&gt;C.4 GDYSNTTNGVLDLAAKGFEFGVITYGIDAIGHLAKSFSSAA MAFIAVKELQVTGAELFQDSESFLNELNNLDNSVHGGGDYSNTTNGVLDLAAKGFEFGVITYGIDAIGHLAKSFSSAA</v>
      </c>
      <c r="V53" s="37" t="str">
        <f>"&gt;"&amp;'Péptidos Alejo'!$A53&amp;" "&amp;'Péptidos Alejo'!$K53</f>
        <v>&gt;C.4 MAFIAVKELQVTGAELFQDSESFLNELNNLDNSVHGG</v>
      </c>
      <c r="W53" s="37" t="str">
        <f>"&gt;"&amp;'Péptidos Alejo'!$A53&amp;" "&amp;'Péptidos Alejo'!$L53</f>
        <v>&gt;C.4 GDYSNTTNGVLDLAAKGFEFGVITYGIDAIGHLAKSFSSAA</v>
      </c>
    </row>
    <row r="54" ht="15.75" customHeight="1">
      <c r="A54" s="37" t="s">
        <v>3049</v>
      </c>
      <c r="B54" s="37" t="s">
        <v>2764</v>
      </c>
      <c r="C54" s="37" t="s">
        <v>3013</v>
      </c>
      <c r="D54" s="37">
        <v>111780.3</v>
      </c>
      <c r="E54" s="38" t="s">
        <v>3014</v>
      </c>
      <c r="F54" s="37" t="s">
        <v>3050</v>
      </c>
      <c r="G54" s="42" t="s">
        <v>3051</v>
      </c>
      <c r="H54" s="37" t="s">
        <v>2769</v>
      </c>
      <c r="I54" s="37" t="s">
        <v>2884</v>
      </c>
      <c r="J54" s="37" t="s">
        <v>3052</v>
      </c>
      <c r="K54" s="37" t="s">
        <v>3053</v>
      </c>
      <c r="L54" s="47" t="s">
        <v>3054</v>
      </c>
      <c r="M54" s="37" t="s">
        <v>2769</v>
      </c>
      <c r="N54" s="37">
        <v>3658.22</v>
      </c>
      <c r="O54" s="37">
        <v>10.28</v>
      </c>
      <c r="P54" s="37">
        <v>-1.549</v>
      </c>
      <c r="Q54" s="37">
        <v>3.0</v>
      </c>
      <c r="R54" s="37">
        <v>12.0</v>
      </c>
      <c r="S54" s="37">
        <v>2.0</v>
      </c>
      <c r="T54" s="52" t="s">
        <v>3055</v>
      </c>
      <c r="U54" s="37" t="str">
        <f>"&gt;"&amp;'Péptidos Alejo'!$W54&amp;" "&amp;'Péptidos Alejo'!$J54</f>
        <v>&gt;&gt;C.40 GSGKGSGSKKSGSKKSKSKKSKSKKSKKSGSCGCGYGC MANIQISELSPLGTALFADNESLMGSIRDLTEDELKITGGSGKGSGSKKSGSKKSKSKKSKSKKSKKSGSCGCGYGC</v>
      </c>
      <c r="V54" s="37" t="str">
        <f>"&gt;"&amp;'Péptidos Alejo'!$A54&amp;" "&amp;'Péptidos Alejo'!$K54</f>
        <v>&gt;C.40 MANIQISELSPLGTALFADNESLMGSIRDLTEDELKITG</v>
      </c>
      <c r="W54" s="37" t="str">
        <f>"&gt;"&amp;'Péptidos Alejo'!$A54&amp;" "&amp;'Péptidos Alejo'!$L54</f>
        <v>&gt;C.40 GSGKGSGSKKSGSKKSKSKKSKSKKSKKSGSCGCGYGC</v>
      </c>
    </row>
    <row r="55" ht="15.75" customHeight="1">
      <c r="A55" s="37" t="s">
        <v>3056</v>
      </c>
      <c r="B55" s="43" t="s">
        <v>2764</v>
      </c>
      <c r="C55" s="43" t="s">
        <v>3057</v>
      </c>
      <c r="D55" s="43">
        <v>927677.3</v>
      </c>
      <c r="E55" s="44" t="s">
        <v>3058</v>
      </c>
      <c r="F55" s="43" t="s">
        <v>2767</v>
      </c>
      <c r="G55" s="42" t="s">
        <v>3059</v>
      </c>
      <c r="H55" s="37" t="s">
        <v>2769</v>
      </c>
      <c r="I55" s="37" t="s">
        <v>2884</v>
      </c>
      <c r="J55" s="46" t="s">
        <v>3060</v>
      </c>
      <c r="K55" s="46" t="s">
        <v>3060</v>
      </c>
      <c r="L55" s="50" t="s">
        <v>3061</v>
      </c>
      <c r="M55" s="37" t="s">
        <v>2769</v>
      </c>
      <c r="N55" s="37">
        <v>2192.63</v>
      </c>
      <c r="O55" s="37">
        <v>9.5</v>
      </c>
      <c r="P55" s="37">
        <v>0.285</v>
      </c>
      <c r="Q55" s="37">
        <v>2.0</v>
      </c>
      <c r="R55" s="37">
        <v>2.0</v>
      </c>
      <c r="S55" s="37">
        <v>2.0</v>
      </c>
      <c r="T55" s="45" t="s">
        <v>3062</v>
      </c>
      <c r="U55" s="37" t="str">
        <f>"&gt;"&amp;'Péptidos Alejo'!$W55&amp;" "&amp;'Péptidos Alejo'!$J55</f>
        <v>&gt;&gt;C.41 GVVGRIAAVTDKTCPALRRYC MSHENIVRAWKDTEFCNSLSEKERLLLPENPVGLVQLTDAELGA</v>
      </c>
      <c r="V55" s="37" t="str">
        <f>"&gt;"&amp;'Péptidos Alejo'!$A55&amp;" "&amp;'Péptidos Alejo'!$K55</f>
        <v>&gt;C.41 MSHENIVRAWKDTEFCNSLSEKERLLLPENPVGLVQLTDAELGA</v>
      </c>
      <c r="W55" s="37" t="str">
        <f>"&gt;"&amp;'Péptidos Alejo'!$A55&amp;" "&amp;'Péptidos Alejo'!$L55</f>
        <v>&gt;C.41 GVVGRIAAVTDKTCPALRRYC</v>
      </c>
    </row>
    <row r="56" ht="15.75" customHeight="1">
      <c r="A56" s="37" t="s">
        <v>3063</v>
      </c>
      <c r="B56" s="43" t="s">
        <v>2764</v>
      </c>
      <c r="C56" s="43" t="s">
        <v>3057</v>
      </c>
      <c r="D56" s="43">
        <v>927677.3</v>
      </c>
      <c r="E56" s="44" t="s">
        <v>3058</v>
      </c>
      <c r="F56" s="43" t="s">
        <v>2767</v>
      </c>
      <c r="G56" s="42" t="s">
        <v>3059</v>
      </c>
      <c r="H56" s="37" t="s">
        <v>2769</v>
      </c>
      <c r="I56" s="37" t="s">
        <v>2884</v>
      </c>
      <c r="J56" s="47" t="s">
        <v>3064</v>
      </c>
      <c r="K56" s="47" t="s">
        <v>3065</v>
      </c>
      <c r="L56" s="50" t="s">
        <v>3066</v>
      </c>
      <c r="M56" s="37" t="s">
        <v>2769</v>
      </c>
      <c r="N56" s="37">
        <v>2107.44</v>
      </c>
      <c r="O56" s="37">
        <v>5.67</v>
      </c>
      <c r="P56" s="37">
        <v>-0.061</v>
      </c>
      <c r="Q56" s="37">
        <v>3.0</v>
      </c>
      <c r="R56" s="37">
        <v>3.0</v>
      </c>
      <c r="S56" s="37">
        <v>2.0</v>
      </c>
      <c r="T56" s="45" t="s">
        <v>3067</v>
      </c>
      <c r="U56" s="37" t="str">
        <f>"&gt;"&amp;'Péptidos Alejo'!$W56&amp;" "&amp;'Péptidos Alejo'!$J56</f>
        <v>&gt;&gt;C.42 GSYDCTYICCVTVKRQDPL MSHENIIRAWKDEEFRNSLSEKERALLPENPVGLVELTNNELGNVSGGRRNDDTLGGSYDCTYICCVTVKRQDPL</v>
      </c>
      <c r="V56" s="37" t="str">
        <f>"&gt;"&amp;'Péptidos Alejo'!$A56&amp;" "&amp;'Péptidos Alejo'!$K56</f>
        <v>&gt;C.42 MSHENIIRAWKDEEFRNSLSEKERALLPENPVGLVELTNNELGNVSGGRRNDDTLG</v>
      </c>
      <c r="W56" s="37" t="str">
        <f>"&gt;"&amp;'Péptidos Alejo'!$A56&amp;" "&amp;'Péptidos Alejo'!$L56</f>
        <v>&gt;C.42 GSYDCTYICCVTVKRQDPL</v>
      </c>
    </row>
    <row r="57" ht="15.75" customHeight="1">
      <c r="A57" s="37" t="s">
        <v>3068</v>
      </c>
      <c r="B57" s="43" t="s">
        <v>2764</v>
      </c>
      <c r="C57" s="43" t="s">
        <v>3057</v>
      </c>
      <c r="D57" s="43">
        <v>927677.3</v>
      </c>
      <c r="E57" s="44" t="s">
        <v>3058</v>
      </c>
      <c r="F57" s="43" t="s">
        <v>2767</v>
      </c>
      <c r="G57" s="42" t="s">
        <v>3059</v>
      </c>
      <c r="H57" s="37" t="s">
        <v>2769</v>
      </c>
      <c r="I57" s="37" t="s">
        <v>2884</v>
      </c>
      <c r="J57" s="37" t="s">
        <v>3069</v>
      </c>
      <c r="K57" s="37" t="s">
        <v>3070</v>
      </c>
      <c r="L57" s="50" t="s">
        <v>3071</v>
      </c>
      <c r="M57" s="37" t="s">
        <v>2769</v>
      </c>
      <c r="N57" s="37">
        <v>2375.44</v>
      </c>
      <c r="O57" s="37">
        <v>6.16</v>
      </c>
      <c r="P57" s="37">
        <v>0.129</v>
      </c>
      <c r="Q57" s="37">
        <v>3.0</v>
      </c>
      <c r="R57" s="37">
        <v>4.0</v>
      </c>
      <c r="S57" s="37">
        <v>3.0</v>
      </c>
      <c r="T57" s="45" t="s">
        <v>3072</v>
      </c>
      <c r="U57" s="37" t="str">
        <f>"&gt;"&amp;'Péptidos Alejo'!$W57&amp;" "&amp;'Péptidos Alejo'!$J57</f>
        <v>&gt;&gt;C.43 GRKFTYGGDESCNSGIIACTLPLICGVEK MSHENIIRAWKDENYRQSLTPEEQSLLPANPAGMLELTDTQLENAAGGRKFTYGGDESCNSGIIACTLPLICGVEK</v>
      </c>
      <c r="V57" s="37" t="str">
        <f>"&gt;"&amp;'Péptidos Alejo'!$A57&amp;" "&amp;'Péptidos Alejo'!$K57</f>
        <v>&gt;C.43 MSHENIIRAWKDENYRQSLTPEEQSLLPANPAGMLELTDTQLENAAG</v>
      </c>
      <c r="W57" s="37" t="str">
        <f>"&gt;"&amp;'Péptidos Alejo'!$A57&amp;" "&amp;'Péptidos Alejo'!$L57</f>
        <v>&gt;C.43 GRKFTYGGDESCNSGIIACTLPLICGVEK</v>
      </c>
    </row>
    <row r="58" ht="15.75" hidden="1" customHeight="1">
      <c r="A58" s="37"/>
      <c r="B58" s="43" t="s">
        <v>2764</v>
      </c>
      <c r="C58" s="43" t="s">
        <v>3073</v>
      </c>
      <c r="D58" s="43">
        <v>1552121.3</v>
      </c>
      <c r="E58" s="44" t="s">
        <v>3074</v>
      </c>
      <c r="F58" s="43" t="s">
        <v>2767</v>
      </c>
      <c r="G58" s="37"/>
      <c r="H58" s="37" t="s">
        <v>2775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 t="str">
        <f>"&gt;"&amp;'Péptidos Alejo'!$W58&amp;" "&amp;'Péptidos Alejo'!$J58</f>
        <v>&gt;&gt;  </v>
      </c>
      <c r="V58" s="37" t="str">
        <f>"&gt;"&amp;'Péptidos Alejo'!$A58&amp;" "&amp;'Péptidos Alejo'!$K58</f>
        <v>&gt; </v>
      </c>
      <c r="W58" s="37" t="str">
        <f>"&gt;"&amp;'Péptidos Alejo'!$A58&amp;" "&amp;'Péptidos Alejo'!$L58</f>
        <v>&gt; </v>
      </c>
    </row>
    <row r="59" ht="15.75" hidden="1" customHeight="1">
      <c r="A59" s="37"/>
      <c r="B59" s="37" t="s">
        <v>2764</v>
      </c>
      <c r="C59" s="37" t="s">
        <v>3075</v>
      </c>
      <c r="D59" s="37">
        <v>111781.3</v>
      </c>
      <c r="E59" s="38" t="s">
        <v>3076</v>
      </c>
      <c r="F59" s="37" t="s">
        <v>2767</v>
      </c>
      <c r="G59" s="37"/>
      <c r="H59" s="37" t="s">
        <v>2775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 t="str">
        <f>"&gt;"&amp;'Péptidos Alejo'!$W59&amp;" "&amp;'Péptidos Alejo'!$J59</f>
        <v>&gt;&gt;  </v>
      </c>
      <c r="V59" s="37" t="str">
        <f>"&gt;"&amp;'Péptidos Alejo'!$A59&amp;" "&amp;'Péptidos Alejo'!$K59</f>
        <v>&gt; </v>
      </c>
      <c r="W59" s="37" t="str">
        <f>"&gt;"&amp;'Péptidos Alejo'!$A59&amp;" "&amp;'Péptidos Alejo'!$L59</f>
        <v>&gt; </v>
      </c>
    </row>
    <row r="60" ht="15.75" hidden="1" customHeight="1">
      <c r="A60" s="37"/>
      <c r="B60" s="43" t="s">
        <v>2961</v>
      </c>
      <c r="C60" s="43" t="s">
        <v>3077</v>
      </c>
      <c r="D60" s="43">
        <v>1547516.3</v>
      </c>
      <c r="E60" s="44" t="s">
        <v>3078</v>
      </c>
      <c r="F60" s="43" t="s">
        <v>3079</v>
      </c>
      <c r="G60" s="37"/>
      <c r="H60" s="37" t="s">
        <v>2775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 t="str">
        <f>"&gt;"&amp;'Péptidos Alejo'!$W60&amp;" "&amp;'Péptidos Alejo'!$J60</f>
        <v>&gt;&gt;  </v>
      </c>
      <c r="V60" s="37" t="str">
        <f>"&gt;"&amp;'Péptidos Alejo'!$A60&amp;" "&amp;'Péptidos Alejo'!$K60</f>
        <v>&gt; </v>
      </c>
      <c r="W60" s="37" t="str">
        <f>"&gt;"&amp;'Péptidos Alejo'!$A60&amp;" "&amp;'Péptidos Alejo'!$L60</f>
        <v>&gt; </v>
      </c>
    </row>
    <row r="61" ht="15.75" hidden="1" customHeight="1">
      <c r="A61" s="37"/>
      <c r="B61" s="37" t="s">
        <v>2961</v>
      </c>
      <c r="C61" s="37" t="s">
        <v>3080</v>
      </c>
      <c r="D61" s="37">
        <v>1286308.3</v>
      </c>
      <c r="E61" s="38" t="s">
        <v>3081</v>
      </c>
      <c r="F61" s="37" t="s">
        <v>2767</v>
      </c>
      <c r="G61" s="37"/>
      <c r="H61" s="37" t="s">
        <v>2775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 t="str">
        <f>"&gt;"&amp;'Péptidos Alejo'!$W61&amp;" "&amp;'Péptidos Alejo'!$J61</f>
        <v>&gt;&gt;  </v>
      </c>
      <c r="V61" s="37" t="str">
        <f>"&gt;"&amp;'Péptidos Alejo'!$A61&amp;" "&amp;'Péptidos Alejo'!$K61</f>
        <v>&gt; </v>
      </c>
      <c r="W61" s="37" t="str">
        <f>"&gt;"&amp;'Péptidos Alejo'!$A61&amp;" "&amp;'Péptidos Alejo'!$L61</f>
        <v>&gt; </v>
      </c>
    </row>
    <row r="62" ht="15.75" customHeight="1">
      <c r="A62" s="37" t="s">
        <v>3082</v>
      </c>
      <c r="B62" s="43" t="s">
        <v>2764</v>
      </c>
      <c r="C62" s="43" t="s">
        <v>3057</v>
      </c>
      <c r="D62" s="43">
        <v>927677.3</v>
      </c>
      <c r="E62" s="44" t="s">
        <v>3058</v>
      </c>
      <c r="F62" s="43" t="s">
        <v>2767</v>
      </c>
      <c r="G62" s="42" t="s">
        <v>3059</v>
      </c>
      <c r="H62" s="37" t="s">
        <v>2769</v>
      </c>
      <c r="I62" s="37" t="s">
        <v>2884</v>
      </c>
      <c r="J62" s="37" t="s">
        <v>3083</v>
      </c>
      <c r="K62" s="37" t="s">
        <v>3084</v>
      </c>
      <c r="L62" s="50" t="s">
        <v>3085</v>
      </c>
      <c r="M62" s="37" t="s">
        <v>2769</v>
      </c>
      <c r="N62" s="37">
        <v>2128.48</v>
      </c>
      <c r="O62" s="37">
        <v>6.76</v>
      </c>
      <c r="P62" s="37">
        <v>0.29</v>
      </c>
      <c r="Q62" s="37">
        <v>3.0</v>
      </c>
      <c r="R62" s="37">
        <v>2.0</v>
      </c>
      <c r="S62" s="37">
        <v>2.0</v>
      </c>
      <c r="T62" s="45" t="s">
        <v>3086</v>
      </c>
      <c r="U62" s="37" t="str">
        <f>"&gt;"&amp;'Péptidos Alejo'!$W62&amp;" "&amp;'Péptidos Alejo'!$J62</f>
        <v>&gt;&gt;C.44 AAAGGIRAEDTHYMSKCIVCC MSNENIIRAWKDREFRNSLSKQESELLPTHPAGLVELIDEDLGAAAGGIRAEDTHYMSKCIVCC</v>
      </c>
      <c r="V62" s="37" t="str">
        <f>"&gt;"&amp;'Péptidos Alejo'!$A62&amp;" "&amp;'Péptidos Alejo'!$K62</f>
        <v>&gt;C.44 MSNENIIRAWKDREFRNSLSKQESELLPTHPAGLVELIDEDLG</v>
      </c>
      <c r="W62" s="37" t="str">
        <f>"&gt;"&amp;'Péptidos Alejo'!$A62&amp;" "&amp;'Péptidos Alejo'!$L62</f>
        <v>&gt;C.44 AAAGGIRAEDTHYMSKCIVCC</v>
      </c>
    </row>
    <row r="63" ht="15.75" hidden="1" customHeight="1">
      <c r="A63" s="37"/>
      <c r="B63" s="37" t="s">
        <v>2961</v>
      </c>
      <c r="C63" s="37" t="s">
        <v>3087</v>
      </c>
      <c r="D63" s="37">
        <v>435897.5</v>
      </c>
      <c r="E63" s="38" t="s">
        <v>3088</v>
      </c>
      <c r="F63" s="43" t="s">
        <v>3089</v>
      </c>
      <c r="G63" s="37"/>
      <c r="H63" s="37" t="s">
        <v>2775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 t="str">
        <f>"&gt;"&amp;'Péptidos Alejo'!$W63&amp;" "&amp;'Péptidos Alejo'!$J63</f>
        <v>&gt;&gt;  </v>
      </c>
      <c r="V63" s="37" t="str">
        <f>"&gt;"&amp;'Péptidos Alejo'!$A63&amp;" "&amp;'Péptidos Alejo'!$K63</f>
        <v>&gt; </v>
      </c>
      <c r="W63" s="37" t="str">
        <f>"&gt;"&amp;'Péptidos Alejo'!$A63&amp;" "&amp;'Péptidos Alejo'!$L63</f>
        <v>&gt; </v>
      </c>
    </row>
    <row r="64" ht="15.75" hidden="1" customHeight="1">
      <c r="A64" s="37"/>
      <c r="B64" s="43" t="s">
        <v>2961</v>
      </c>
      <c r="C64" s="43" t="s">
        <v>3090</v>
      </c>
      <c r="D64" s="43">
        <v>69.6</v>
      </c>
      <c r="E64" s="44" t="s">
        <v>3091</v>
      </c>
      <c r="F64" s="43" t="s">
        <v>3092</v>
      </c>
      <c r="G64" s="37"/>
      <c r="H64" s="37" t="s">
        <v>2775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 t="str">
        <f>"&gt;"&amp;'Péptidos Alejo'!$W64&amp;" "&amp;'Péptidos Alejo'!$J64</f>
        <v>&gt;&gt;  </v>
      </c>
      <c r="V64" s="37" t="str">
        <f>"&gt;"&amp;'Péptidos Alejo'!$A64&amp;" "&amp;'Péptidos Alejo'!$K64</f>
        <v>&gt; </v>
      </c>
      <c r="W64" s="37" t="str">
        <f>"&gt;"&amp;'Péptidos Alejo'!$A64&amp;" "&amp;'Péptidos Alejo'!$L64</f>
        <v>&gt; </v>
      </c>
    </row>
    <row r="65" ht="15.75" customHeight="1">
      <c r="A65" s="37" t="s">
        <v>3093</v>
      </c>
      <c r="B65" s="43" t="s">
        <v>2764</v>
      </c>
      <c r="C65" s="43" t="s">
        <v>3094</v>
      </c>
      <c r="D65" s="43">
        <v>1479485.3</v>
      </c>
      <c r="E65" s="44" t="s">
        <v>3095</v>
      </c>
      <c r="F65" s="44" t="s">
        <v>2882</v>
      </c>
      <c r="G65" s="42" t="s">
        <v>3096</v>
      </c>
      <c r="H65" s="37" t="s">
        <v>2769</v>
      </c>
      <c r="I65" s="37" t="s">
        <v>2884</v>
      </c>
      <c r="J65" s="48" t="s">
        <v>3097</v>
      </c>
      <c r="K65" s="48" t="s">
        <v>3098</v>
      </c>
      <c r="L65" s="40" t="s">
        <v>3099</v>
      </c>
      <c r="M65" s="37" t="s">
        <v>2769</v>
      </c>
      <c r="N65" s="37">
        <v>2644.11</v>
      </c>
      <c r="O65" s="37">
        <v>9.5</v>
      </c>
      <c r="P65" s="37">
        <v>0.604</v>
      </c>
      <c r="Q65" s="37">
        <v>2.0</v>
      </c>
      <c r="R65" s="37">
        <v>3.0</v>
      </c>
      <c r="S65" s="37">
        <v>1.0</v>
      </c>
      <c r="T65" s="45" t="s">
        <v>3100</v>
      </c>
      <c r="U65" s="37" t="str">
        <f>"&gt;"&amp;'Péptidos Alejo'!$W65&amp;" "&amp;'Péptidos Alejo'!$J65</f>
        <v>&gt;&gt;C.45 GVCLGWSFVKACVAWSFARNANKSV MQDELNQAISQALDTNTEFNTESTAPKTEGELSDEALEEVAGG</v>
      </c>
      <c r="V65" s="37" t="str">
        <f>"&gt;"&amp;'Péptidos Alejo'!$A65&amp;" "&amp;'Péptidos Alejo'!$K65</f>
        <v>&gt;C.45 MQDELNQAISQALDTNTEFNTESTAPKTEGELSDEALEEVAGGVCLGWSFVKACVAWSFARNANKSV</v>
      </c>
      <c r="W65" s="37" t="str">
        <f>"&gt;"&amp;'Péptidos Alejo'!$A65&amp;" "&amp;'Péptidos Alejo'!$L65</f>
        <v>&gt;C.45 GVCLGWSFVKACVAWSFARNANKSV</v>
      </c>
    </row>
    <row r="66" ht="15.75" customHeight="1">
      <c r="A66" s="37" t="s">
        <v>3101</v>
      </c>
      <c r="B66" s="37" t="s">
        <v>2764</v>
      </c>
      <c r="C66" s="37" t="s">
        <v>3102</v>
      </c>
      <c r="D66" s="37">
        <v>1245935.3</v>
      </c>
      <c r="E66" s="38" t="s">
        <v>3103</v>
      </c>
      <c r="F66" s="44" t="s">
        <v>2882</v>
      </c>
      <c r="G66" s="42" t="s">
        <v>3104</v>
      </c>
      <c r="H66" s="37" t="s">
        <v>2769</v>
      </c>
      <c r="I66" s="37" t="s">
        <v>3105</v>
      </c>
      <c r="J66" s="48" t="s">
        <v>3106</v>
      </c>
      <c r="K66" s="48" t="s">
        <v>3107</v>
      </c>
      <c r="L66" s="40" t="s">
        <v>3108</v>
      </c>
      <c r="M66" s="37" t="s">
        <v>2769</v>
      </c>
      <c r="N66" s="37">
        <v>3777.25</v>
      </c>
      <c r="O66" s="37">
        <v>9.19</v>
      </c>
      <c r="P66" s="37">
        <v>-0.806</v>
      </c>
      <c r="Q66" s="37">
        <v>2.0</v>
      </c>
      <c r="R66" s="37">
        <v>4.0</v>
      </c>
      <c r="S66" s="37">
        <v>1.0</v>
      </c>
      <c r="T66" s="45" t="s">
        <v>3109</v>
      </c>
      <c r="U66" s="37" t="str">
        <f>"&gt;"&amp;'Péptidos Alejo'!$W66&amp;" "&amp;'Péptidos Alejo'!$J66</f>
        <v>&gt;&gt;C.46 GKGCRQNSHVYDYVECTWASFSWKKDGLGVARGK MQDELKNVISQAMNTSSNSEQELVEQIAEGELSDEVLEAVAGGKGCRQNSHVYDYVECTWASFSWKKDGLGVARGK</v>
      </c>
      <c r="V66" s="37" t="str">
        <f>"&gt;"&amp;'Péptidos Alejo'!$A66&amp;" "&amp;'Péptidos Alejo'!$K66</f>
        <v>&gt;C.46 MQDELKNVISQAMNTSSNSEQELVEQIAEGELSDEVLEAVAG</v>
      </c>
      <c r="W66" s="37" t="str">
        <f>"&gt;"&amp;'Péptidos Alejo'!$A66&amp;" "&amp;'Péptidos Alejo'!$L66</f>
        <v>&gt;C.46 GKGCRQNSHVYDYVECTWASFSWKKDGLGVARGK</v>
      </c>
    </row>
    <row r="67" ht="15.75" customHeight="1">
      <c r="A67" s="37" t="s">
        <v>3110</v>
      </c>
      <c r="B67" s="37" t="s">
        <v>2764</v>
      </c>
      <c r="C67" s="37" t="s">
        <v>2765</v>
      </c>
      <c r="D67" s="37">
        <v>240292.6</v>
      </c>
      <c r="E67" s="38" t="s">
        <v>2766</v>
      </c>
      <c r="F67" s="37" t="s">
        <v>2774</v>
      </c>
      <c r="G67" s="42" t="s">
        <v>2768</v>
      </c>
      <c r="H67" s="37" t="s">
        <v>2769</v>
      </c>
      <c r="I67" s="37" t="s">
        <v>2814</v>
      </c>
      <c r="J67" s="37" t="s">
        <v>3111</v>
      </c>
      <c r="K67" s="37" t="s">
        <v>3112</v>
      </c>
      <c r="L67" s="47" t="s">
        <v>3113</v>
      </c>
      <c r="M67" s="37" t="s">
        <v>2769</v>
      </c>
      <c r="N67" s="37">
        <v>4207.66</v>
      </c>
      <c r="O67" s="37">
        <v>4.66</v>
      </c>
      <c r="P67" s="37">
        <v>0.37</v>
      </c>
      <c r="Q67" s="37">
        <v>0.0</v>
      </c>
      <c r="R67" s="37">
        <v>7.0</v>
      </c>
      <c r="S67" s="37">
        <v>0.0</v>
      </c>
      <c r="T67" s="45" t="s">
        <v>3114</v>
      </c>
      <c r="U67" s="37" t="str">
        <f>"&gt;"&amp;'Péptidos Alejo'!$W67&amp;" "&amp;'Péptidos Alejo'!$J67</f>
        <v>&gt;&gt;C.5 GDYSNTTNGVLDLAVKGFEFGVITYGIDAIGHLAKSFSSAA MAFIAVKELQATGAELFQDSESFLNELNNLDNSVHGGGDYSNTTNGVLDLAVKGFEFGVITYGIDAIGHLAKSFSSAA</v>
      </c>
      <c r="V67" s="37" t="str">
        <f>"&gt;"&amp;'Péptidos Alejo'!$A67&amp;" "&amp;'Péptidos Alejo'!$K67</f>
        <v>&gt;C.5 MAFIAVKELQATGAELFQDSESFLNELNNLDNSVHGG</v>
      </c>
      <c r="W67" s="37" t="str">
        <f>"&gt;"&amp;'Péptidos Alejo'!$A67&amp;" "&amp;'Péptidos Alejo'!$L67</f>
        <v>&gt;C.5 GDYSNTTNGVLDLAVKGFEFGVITYGIDAIGHLAKSFSSAA</v>
      </c>
    </row>
    <row r="68" ht="15.75" customHeight="1">
      <c r="A68" s="37" t="s">
        <v>3115</v>
      </c>
      <c r="B68" s="37" t="s">
        <v>2764</v>
      </c>
      <c r="C68" s="37" t="s">
        <v>2765</v>
      </c>
      <c r="D68" s="37">
        <v>240292.6</v>
      </c>
      <c r="E68" s="38" t="s">
        <v>2766</v>
      </c>
      <c r="F68" s="37" t="s">
        <v>2774</v>
      </c>
      <c r="G68" s="42" t="s">
        <v>2768</v>
      </c>
      <c r="H68" s="37" t="s">
        <v>2769</v>
      </c>
      <c r="I68" s="37" t="s">
        <v>2814</v>
      </c>
      <c r="J68" s="37" t="s">
        <v>2851</v>
      </c>
      <c r="K68" s="37" t="s">
        <v>2852</v>
      </c>
      <c r="L68" s="47" t="s">
        <v>2853</v>
      </c>
      <c r="M68" s="37" t="s">
        <v>2769</v>
      </c>
      <c r="N68" s="37">
        <v>4235.68</v>
      </c>
      <c r="O68" s="37">
        <v>4.66</v>
      </c>
      <c r="P68" s="37">
        <v>0.293</v>
      </c>
      <c r="Q68" s="37">
        <v>0.0</v>
      </c>
      <c r="R68" s="37">
        <v>7.0</v>
      </c>
      <c r="S68" s="37">
        <v>0.0</v>
      </c>
      <c r="T68" s="45" t="s">
        <v>3116</v>
      </c>
      <c r="U68" s="37" t="str">
        <f>"&gt;"&amp;'Péptidos Alejo'!$W68&amp;" "&amp;'Péptidos Alejo'!$J68</f>
        <v>&gt;&gt;C.6 GDYSNTTNGVLDLAVKGFEFGVITYGIDAIGHLARSFSSAA MAFIAVKELQVTGAELFQDSESFLNELNNLDNSVHGGGDYSNTTNGVLDLAVKGFEFGVITYGIDAIGHLARSFSSAA</v>
      </c>
      <c r="V68" s="37" t="str">
        <f>"&gt;"&amp;'Péptidos Alejo'!$A68&amp;" "&amp;'Péptidos Alejo'!$K68</f>
        <v>&gt;C.6 MAFIAVKELQVTGAELFQDSESFLNELNNLDNSVHGG</v>
      </c>
      <c r="W68" s="37" t="str">
        <f>"&gt;"&amp;'Péptidos Alejo'!$A68&amp;" "&amp;'Péptidos Alejo'!$L68</f>
        <v>&gt;C.6 GDYSNTTNGVLDLAVKGFEFGVITYGIDAIGHLARSFSSAA</v>
      </c>
    </row>
    <row r="69" ht="15.75" hidden="1" customHeight="1">
      <c r="A69" s="37"/>
      <c r="B69" s="43" t="s">
        <v>2947</v>
      </c>
      <c r="C69" s="43" t="s">
        <v>3117</v>
      </c>
      <c r="D69" s="43">
        <v>1129897.3</v>
      </c>
      <c r="E69" s="44" t="s">
        <v>3118</v>
      </c>
      <c r="F69" s="43" t="s">
        <v>2767</v>
      </c>
      <c r="G69" s="37"/>
      <c r="H69" s="37" t="s">
        <v>2775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 t="str">
        <f>"&gt;"&amp;'Péptidos Alejo'!$W69&amp;" "&amp;'Péptidos Alejo'!$J69</f>
        <v>&gt;&gt;  </v>
      </c>
      <c r="V69" s="37" t="str">
        <f>"&gt;"&amp;'Péptidos Alejo'!$A69&amp;" "&amp;'Péptidos Alejo'!$K69</f>
        <v>&gt; </v>
      </c>
      <c r="W69" s="37" t="str">
        <f>"&gt;"&amp;'Péptidos Alejo'!$A69&amp;" "&amp;'Péptidos Alejo'!$L69</f>
        <v>&gt; </v>
      </c>
    </row>
    <row r="70" ht="15.75" customHeight="1">
      <c r="A70" s="37" t="s">
        <v>3119</v>
      </c>
      <c r="B70" s="37" t="s">
        <v>2764</v>
      </c>
      <c r="C70" s="37" t="s">
        <v>2765</v>
      </c>
      <c r="D70" s="37">
        <v>240292.6</v>
      </c>
      <c r="E70" s="38" t="s">
        <v>2766</v>
      </c>
      <c r="F70" s="37" t="s">
        <v>2774</v>
      </c>
      <c r="G70" s="42" t="s">
        <v>2768</v>
      </c>
      <c r="H70" s="37" t="s">
        <v>2769</v>
      </c>
      <c r="I70" s="37" t="s">
        <v>2814</v>
      </c>
      <c r="J70" s="47" t="s">
        <v>3120</v>
      </c>
      <c r="K70" s="47" t="s">
        <v>3121</v>
      </c>
      <c r="L70" s="47" t="s">
        <v>3122</v>
      </c>
      <c r="M70" s="37" t="s">
        <v>2769</v>
      </c>
      <c r="N70" s="37">
        <v>4745.54</v>
      </c>
      <c r="O70" s="37">
        <v>9.16</v>
      </c>
      <c r="P70" s="37">
        <v>0.329</v>
      </c>
      <c r="Q70" s="37">
        <v>0.0</v>
      </c>
      <c r="R70" s="37">
        <v>5.0</v>
      </c>
      <c r="S70" s="37">
        <v>0.0</v>
      </c>
      <c r="T70" s="45" t="s">
        <v>3123</v>
      </c>
      <c r="U70" s="37" t="str">
        <f>"&gt;"&amp;'Péptidos Alejo'!$W70&amp;" "&amp;'Péptidos Alejo'!$J70</f>
        <v>&gt;&gt;C.7 NKYSYDQISVLAEKIFQFITISFAIAAILKIVDSYIGNRYK MARITVSELHLYGSENFLTELNHEESRLIHGGNKYSYDQISVLAEKIFQFITISFAIAAILKIVDSYIGNRYK</v>
      </c>
      <c r="V70" s="37" t="str">
        <f>"&gt;"&amp;'Péptidos Alejo'!$A70&amp;" "&amp;'Péptidos Alejo'!$K70</f>
        <v>&gt;C.7 MARITVSELHLYGSENFLTELNHEESRLIHGG</v>
      </c>
      <c r="W70" s="37" t="str">
        <f>"&gt;"&amp;'Péptidos Alejo'!$A70&amp;" "&amp;'Péptidos Alejo'!$L70</f>
        <v>&gt;C.7 NKYSYDQISVLAEKIFQFITISFAIAAILKIVDSYIGNRYK</v>
      </c>
    </row>
    <row r="71" ht="15.75" customHeight="1">
      <c r="A71" s="37" t="s">
        <v>3124</v>
      </c>
      <c r="B71" s="43" t="s">
        <v>2764</v>
      </c>
      <c r="C71" s="43" t="s">
        <v>2777</v>
      </c>
      <c r="D71" s="43">
        <v>1170562.3</v>
      </c>
      <c r="E71" s="44" t="s">
        <v>2778</v>
      </c>
      <c r="F71" s="43" t="s">
        <v>2774</v>
      </c>
      <c r="G71" s="42" t="s">
        <v>2779</v>
      </c>
      <c r="H71" s="37" t="s">
        <v>2769</v>
      </c>
      <c r="I71" s="37" t="s">
        <v>2780</v>
      </c>
      <c r="J71" s="37" t="s">
        <v>3125</v>
      </c>
      <c r="K71" s="37"/>
      <c r="L71" s="47"/>
      <c r="M71" s="37" t="s">
        <v>2775</v>
      </c>
      <c r="N71" s="37"/>
      <c r="O71" s="37"/>
      <c r="P71" s="37"/>
      <c r="Q71" s="37"/>
      <c r="R71" s="37"/>
      <c r="S71" s="37"/>
      <c r="T71" s="45" t="s">
        <v>3126</v>
      </c>
      <c r="U71" s="37" t="str">
        <f>"&gt;"&amp;'Péptidos Alejo'!$W71&amp;" "&amp;'Péptidos Alejo'!$J71</f>
        <v>&gt;&gt;C.8  MLKLYDLLVPGFDLLQDSETFLTDLTDNELNSIQAGFLETLFFDCGQLVILGDENLINANINGQTVNALTQNNVNTSI</v>
      </c>
      <c r="V71" s="37" t="str">
        <f>"&gt;"&amp;'Péptidos Alejo'!$A71&amp;" "&amp;'Péptidos Alejo'!$K71</f>
        <v>&gt;C.8 </v>
      </c>
      <c r="W71" s="37" t="str">
        <f>"&gt;"&amp;'Péptidos Alejo'!$A71&amp;" "&amp;'Péptidos Alejo'!$L71</f>
        <v>&gt;C.8 </v>
      </c>
    </row>
    <row r="72" ht="15.75" customHeight="1">
      <c r="A72" s="37" t="s">
        <v>3127</v>
      </c>
      <c r="B72" s="43" t="s">
        <v>2764</v>
      </c>
      <c r="C72" s="43" t="s">
        <v>2777</v>
      </c>
      <c r="D72" s="43">
        <v>1170562.3</v>
      </c>
      <c r="E72" s="44" t="s">
        <v>2778</v>
      </c>
      <c r="F72" s="43" t="s">
        <v>2774</v>
      </c>
      <c r="G72" s="42" t="s">
        <v>2779</v>
      </c>
      <c r="H72" s="37" t="s">
        <v>2769</v>
      </c>
      <c r="I72" s="37" t="s">
        <v>2780</v>
      </c>
      <c r="J72" s="37" t="s">
        <v>3128</v>
      </c>
      <c r="K72" s="37" t="s">
        <v>3129</v>
      </c>
      <c r="L72" s="47" t="s">
        <v>3130</v>
      </c>
      <c r="M72" s="37" t="s">
        <v>2769</v>
      </c>
      <c r="N72" s="37">
        <v>4357.81</v>
      </c>
      <c r="O72" s="37">
        <v>10.84</v>
      </c>
      <c r="P72" s="37">
        <v>0.08</v>
      </c>
      <c r="Q72" s="37">
        <v>0.0</v>
      </c>
      <c r="R72" s="37">
        <v>10.0</v>
      </c>
      <c r="S72" s="37">
        <v>0.0</v>
      </c>
      <c r="T72" s="45" t="s">
        <v>3131</v>
      </c>
      <c r="U72" s="37" t="str">
        <f>"&gt;"&amp;'Péptidos Alejo'!$W72&amp;" "&amp;'Péptidos Alejo'!$J72</f>
        <v>&gt;&gt;C.9 GYLASLVNSFISINSQINSLFSANSNSINANTVGNVNTRVR MSNIKIAELVPVGSDLFTDSESFLNELTSDQIMDTNGGGYLASLVNSFISINSQINSLFSANSNSINANTVGNVNTRVR</v>
      </c>
      <c r="V72" s="37" t="str">
        <f>"&gt;"&amp;'Péptidos Alejo'!$A72&amp;" "&amp;'Péptidos Alejo'!$K72</f>
        <v>&gt;C.9 MSNIKIAELVPVGSDLFTDSESFLNELTSDQIMDTNGG</v>
      </c>
      <c r="W72" s="37" t="str">
        <f>"&gt;"&amp;'Péptidos Alejo'!$A72&amp;" "&amp;'Péptidos Alejo'!$L72</f>
        <v>&gt;C.9 GYLASLVNSFISINSQINSLFSANSNSINANTVGNVNTRVR</v>
      </c>
    </row>
    <row r="73" ht="15.75" hidden="1" customHeight="1">
      <c r="A73" s="37"/>
      <c r="B73" s="37" t="s">
        <v>2764</v>
      </c>
      <c r="C73" s="37" t="s">
        <v>3132</v>
      </c>
      <c r="D73" s="37">
        <v>103690.1</v>
      </c>
      <c r="E73" s="38" t="s">
        <v>3133</v>
      </c>
      <c r="F73" s="37" t="s">
        <v>3134</v>
      </c>
      <c r="G73" s="37"/>
      <c r="H73" s="37" t="s">
        <v>2775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 t="str">
        <f>"&gt;"&amp;'Péptidos Alejo'!$W73&amp;" "&amp;'Péptidos Alejo'!$J73</f>
        <v>&gt;&gt;  </v>
      </c>
      <c r="V73" s="37" t="str">
        <f>"&gt;"&amp;'Péptidos Alejo'!$A73&amp;" "&amp;'Péptidos Alejo'!$K73</f>
        <v>&gt; </v>
      </c>
      <c r="W73" s="37" t="str">
        <f>"&gt;"&amp;'Péptidos Alejo'!$A73&amp;" "&amp;'Péptidos Alejo'!$L73</f>
        <v>&gt; </v>
      </c>
    </row>
    <row r="74" ht="15.75" customHeight="1">
      <c r="A74" s="37" t="s">
        <v>3135</v>
      </c>
      <c r="B74" s="43" t="s">
        <v>2961</v>
      </c>
      <c r="C74" s="43" t="s">
        <v>3136</v>
      </c>
      <c r="D74" s="43">
        <v>1192034.3</v>
      </c>
      <c r="E74" s="44" t="s">
        <v>3137</v>
      </c>
      <c r="F74" s="44" t="s">
        <v>3138</v>
      </c>
      <c r="G74" s="42" t="s">
        <v>3139</v>
      </c>
      <c r="H74" s="37" t="s">
        <v>2769</v>
      </c>
      <c r="I74" s="37" t="s">
        <v>3140</v>
      </c>
      <c r="J74" s="40" t="s">
        <v>3141</v>
      </c>
      <c r="K74" s="40" t="s">
        <v>3142</v>
      </c>
      <c r="L74" s="40" t="s">
        <v>3143</v>
      </c>
      <c r="M74" s="37" t="s">
        <v>2769</v>
      </c>
      <c r="N74" s="37">
        <v>2277.6</v>
      </c>
      <c r="O74" s="37">
        <v>3.67</v>
      </c>
      <c r="P74" s="37">
        <v>0.055</v>
      </c>
      <c r="Q74" s="37">
        <v>4.0</v>
      </c>
      <c r="R74" s="37">
        <v>3.0</v>
      </c>
      <c r="S74" s="37">
        <v>2.0</v>
      </c>
      <c r="T74" s="45" t="s">
        <v>3144</v>
      </c>
      <c r="U74" s="37" t="str">
        <f>"&gt;"&amp;'Péptidos Alejo'!$W74&amp;" "&amp;'Péptidos Alejo'!$J74</f>
        <v>&gt;&gt;P.1 ADSCEQFGSYYCTPCPPFVCM MSQNEHILRAWRDPEYFNSLSAEERASLPANPAAALELSDDVLESISGADSCEQFGSYYCTPCPPFVCM</v>
      </c>
      <c r="V74" s="37" t="str">
        <f>"&gt;"&amp;'Péptidos Alejo'!$A74&amp;" "&amp;'Péptidos Alejo'!$K74</f>
        <v>&gt;P.1 MSQNEHILRAWRDPEYFNSLSAEERASLPANPAAALELSDDVLESISG</v>
      </c>
      <c r="W74" s="37" t="str">
        <f>"&gt;"&amp;'Péptidos Alejo'!$A74&amp;" "&amp;'Péptidos Alejo'!$L74</f>
        <v>&gt;P.1 ADSCEQFGSYYCTPCPPFVCM</v>
      </c>
    </row>
    <row r="75" ht="15.75" customHeight="1">
      <c r="A75" s="37" t="s">
        <v>3145</v>
      </c>
      <c r="B75" s="43" t="s">
        <v>2961</v>
      </c>
      <c r="C75" s="43" t="s">
        <v>3136</v>
      </c>
      <c r="D75" s="43">
        <v>1192034.3</v>
      </c>
      <c r="E75" s="44" t="s">
        <v>3137</v>
      </c>
      <c r="F75" s="44" t="s">
        <v>3138</v>
      </c>
      <c r="G75" s="42" t="s">
        <v>3139</v>
      </c>
      <c r="H75" s="37" t="s">
        <v>3146</v>
      </c>
      <c r="I75" s="37" t="s">
        <v>3140</v>
      </c>
      <c r="J75" s="40" t="s">
        <v>3147</v>
      </c>
      <c r="K75" s="40" t="s">
        <v>3148</v>
      </c>
      <c r="L75" s="40" t="s">
        <v>3149</v>
      </c>
      <c r="M75" s="37" t="s">
        <v>2769</v>
      </c>
      <c r="N75" s="37">
        <v>2178.45</v>
      </c>
      <c r="O75" s="37">
        <v>3.57</v>
      </c>
      <c r="P75" s="37">
        <v>-0.195</v>
      </c>
      <c r="Q75" s="37">
        <v>4.0</v>
      </c>
      <c r="R75" s="37">
        <v>4.0</v>
      </c>
      <c r="S75" s="37">
        <v>3.0</v>
      </c>
      <c r="T75" s="45" t="s">
        <v>3150</v>
      </c>
      <c r="U75" s="37" t="str">
        <f>"&gt;"&amp;'Péptidos Alejo'!$W75&amp;" "&amp;'Péptidos Alejo'!$J75</f>
        <v>&gt;&gt;P.2 ADSCETIGSPYCTPCPPIECY MSQNEHILRAWRDPQYFNNLTAEERAALPANPAAELELSDDLLESVSGADSCETIGSPYCTPCPPIECY</v>
      </c>
      <c r="V75" s="37" t="str">
        <f>"&gt;"&amp;'Péptidos Alejo'!$A75&amp;" "&amp;'Péptidos Alejo'!$K75</f>
        <v>&gt;P.2 MSQNEHILRAWRDPQYFNNLTAEERAALPANPAAELELSDDLLESVSG</v>
      </c>
      <c r="W75" s="37" t="str">
        <f>"&gt;"&amp;'Péptidos Alejo'!$A75&amp;" "&amp;'Péptidos Alejo'!$L75</f>
        <v>&gt;P.2 ADSCETIGSPYCTPCPPIECY</v>
      </c>
    </row>
    <row r="76" ht="15.75" hidden="1" customHeight="1">
      <c r="A76" s="37"/>
      <c r="B76" s="43" t="s">
        <v>2764</v>
      </c>
      <c r="C76" s="43" t="s">
        <v>3151</v>
      </c>
      <c r="D76" s="43">
        <v>1173028.3</v>
      </c>
      <c r="E76" s="44" t="s">
        <v>3152</v>
      </c>
      <c r="F76" s="44" t="s">
        <v>2918</v>
      </c>
      <c r="G76" s="37"/>
      <c r="H76" s="37" t="s">
        <v>2775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 t="str">
        <f>"&gt;"&amp;'Péptidos Alejo'!$W76&amp;" "&amp;'Péptidos Alejo'!$J76</f>
        <v>&gt;&gt;  </v>
      </c>
      <c r="V76" s="37" t="str">
        <f>"&gt;"&amp;'Péptidos Alejo'!$A76&amp;" "&amp;'Péptidos Alejo'!$K76</f>
        <v>&gt; </v>
      </c>
      <c r="W76" s="37" t="str">
        <f>"&gt;"&amp;'Péptidos Alejo'!$A76&amp;" "&amp;'Péptidos Alejo'!$L76</f>
        <v>&gt; </v>
      </c>
    </row>
    <row r="77" ht="15.75" hidden="1" customHeight="1">
      <c r="A77" s="37"/>
      <c r="B77" s="37" t="s">
        <v>2764</v>
      </c>
      <c r="C77" s="37" t="s">
        <v>3153</v>
      </c>
      <c r="D77" s="37">
        <v>272129.4</v>
      </c>
      <c r="E77" s="38" t="s">
        <v>3154</v>
      </c>
      <c r="F77" s="38" t="s">
        <v>2767</v>
      </c>
      <c r="G77" s="37"/>
      <c r="H77" s="37" t="s">
        <v>2775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 t="str">
        <f>"&gt;"&amp;'Péptidos Alejo'!$W77&amp;" "&amp;'Péptidos Alejo'!$J77</f>
        <v>&gt;&gt;  </v>
      </c>
      <c r="V77" s="37" t="str">
        <f>"&gt;"&amp;'Péptidos Alejo'!$A77&amp;" "&amp;'Péptidos Alejo'!$K77</f>
        <v>&gt; </v>
      </c>
      <c r="W77" s="37" t="str">
        <f>"&gt;"&amp;'Péptidos Alejo'!$A77&amp;" "&amp;'Péptidos Alejo'!$L77</f>
        <v>&gt; </v>
      </c>
    </row>
    <row r="78" ht="15.75" hidden="1" customHeight="1">
      <c r="A78" s="37"/>
      <c r="B78" s="43" t="s">
        <v>2961</v>
      </c>
      <c r="C78" s="43" t="s">
        <v>3155</v>
      </c>
      <c r="D78" s="43">
        <v>556269.4</v>
      </c>
      <c r="E78" s="44" t="s">
        <v>3156</v>
      </c>
      <c r="F78" s="43" t="s">
        <v>2767</v>
      </c>
      <c r="G78" s="37"/>
      <c r="H78" s="37" t="s">
        <v>2775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 t="str">
        <f>"&gt;"&amp;'Péptidos Alejo'!$W78&amp;" "&amp;'Péptidos Alejo'!$J78</f>
        <v>&gt;&gt;  </v>
      </c>
      <c r="V78" s="37" t="str">
        <f>"&gt;"&amp;'Péptidos Alejo'!$A78&amp;" "&amp;'Péptidos Alejo'!$K78</f>
        <v>&gt; </v>
      </c>
      <c r="W78" s="37" t="str">
        <f>"&gt;"&amp;'Péptidos Alejo'!$A78&amp;" "&amp;'Péptidos Alejo'!$L78</f>
        <v>&gt; </v>
      </c>
    </row>
    <row r="79" ht="15.75" hidden="1" customHeight="1">
      <c r="A79" s="37"/>
      <c r="B79" s="37" t="s">
        <v>2947</v>
      </c>
      <c r="C79" s="37" t="s">
        <v>3157</v>
      </c>
      <c r="D79" s="37">
        <v>1122949.3</v>
      </c>
      <c r="E79" s="38" t="s">
        <v>3158</v>
      </c>
      <c r="F79" s="37" t="s">
        <v>3159</v>
      </c>
      <c r="G79" s="37"/>
      <c r="H79" s="37" t="s">
        <v>2775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 t="str">
        <f>"&gt;"&amp;'Péptidos Alejo'!$W79&amp;" "&amp;'Péptidos Alejo'!$J79</f>
        <v>&gt;&gt;  </v>
      </c>
      <c r="V79" s="37" t="str">
        <f>"&gt;"&amp;'Péptidos Alejo'!$A79&amp;" "&amp;'Péptidos Alejo'!$K79</f>
        <v>&gt; </v>
      </c>
      <c r="W79" s="37" t="str">
        <f>"&gt;"&amp;'Péptidos Alejo'!$A79&amp;" "&amp;'Péptidos Alejo'!$L79</f>
        <v>&gt; </v>
      </c>
    </row>
    <row r="80" ht="15.75" hidden="1" customHeight="1">
      <c r="A80" s="37"/>
      <c r="B80" s="43" t="s">
        <v>2947</v>
      </c>
      <c r="C80" s="43" t="s">
        <v>3160</v>
      </c>
      <c r="D80" s="43">
        <v>756272.5</v>
      </c>
      <c r="E80" s="44" t="s">
        <v>3161</v>
      </c>
      <c r="F80" s="43" t="s">
        <v>2767</v>
      </c>
      <c r="G80" s="37"/>
      <c r="H80" s="37" t="s">
        <v>2775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 t="str">
        <f>"&gt;"&amp;'Péptidos Alejo'!$W80&amp;" "&amp;'Péptidos Alejo'!$J80</f>
        <v>&gt;&gt;  </v>
      </c>
      <c r="V80" s="37" t="str">
        <f>"&gt;"&amp;'Péptidos Alejo'!$A80&amp;" "&amp;'Péptidos Alejo'!$K80</f>
        <v>&gt; </v>
      </c>
      <c r="W80" s="37" t="str">
        <f>"&gt;"&amp;'Péptidos Alejo'!$A80&amp;" "&amp;'Péptidos Alejo'!$L80</f>
        <v>&gt; </v>
      </c>
    </row>
    <row r="81" ht="15.75" hidden="1" customHeight="1">
      <c r="A81" s="37"/>
      <c r="B81" s="37" t="s">
        <v>2764</v>
      </c>
      <c r="C81" s="37" t="s">
        <v>1789</v>
      </c>
      <c r="D81" s="37">
        <v>118161.3</v>
      </c>
      <c r="E81" s="38" t="s">
        <v>3162</v>
      </c>
      <c r="F81" s="37" t="s">
        <v>2918</v>
      </c>
      <c r="G81" s="37"/>
      <c r="H81" s="37" t="s">
        <v>2775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 t="str">
        <f>"&gt;"&amp;'Péptidos Alejo'!$W81&amp;" "&amp;'Péptidos Alejo'!$J81</f>
        <v>&gt;&gt;  </v>
      </c>
      <c r="V81" s="37" t="str">
        <f>"&gt;"&amp;'Péptidos Alejo'!$A81&amp;" "&amp;'Péptidos Alejo'!$K81</f>
        <v>&gt; </v>
      </c>
      <c r="W81" s="37" t="str">
        <f>"&gt;"&amp;'Péptidos Alejo'!$A81&amp;" "&amp;'Péptidos Alejo'!$L81</f>
        <v>&gt; </v>
      </c>
    </row>
    <row r="82" ht="15.75" customHeight="1">
      <c r="A82" s="37" t="s">
        <v>3163</v>
      </c>
      <c r="B82" s="43" t="s">
        <v>2961</v>
      </c>
      <c r="C82" s="43" t="s">
        <v>3136</v>
      </c>
      <c r="D82" s="43">
        <v>1192034.3</v>
      </c>
      <c r="E82" s="44" t="s">
        <v>3137</v>
      </c>
      <c r="F82" s="44" t="s">
        <v>3138</v>
      </c>
      <c r="G82" s="42" t="s">
        <v>3139</v>
      </c>
      <c r="H82" s="37" t="s">
        <v>3146</v>
      </c>
      <c r="I82" s="37" t="s">
        <v>3140</v>
      </c>
      <c r="J82" s="48" t="s">
        <v>3164</v>
      </c>
      <c r="K82" s="48" t="s">
        <v>3165</v>
      </c>
      <c r="L82" s="40" t="s">
        <v>3166</v>
      </c>
      <c r="M82" s="37" t="s">
        <v>2769</v>
      </c>
      <c r="N82" s="37">
        <v>2162.0</v>
      </c>
      <c r="O82" s="37">
        <v>6.57</v>
      </c>
      <c r="P82" s="37">
        <v>-0.155</v>
      </c>
      <c r="Q82" s="37">
        <v>4.0</v>
      </c>
      <c r="R82" s="37">
        <v>3.0</v>
      </c>
      <c r="S82" s="37">
        <v>3.0</v>
      </c>
      <c r="T82" s="45" t="s">
        <v>3167</v>
      </c>
      <c r="U82" s="37" t="str">
        <f>"&gt;"&amp;'Péptidos Alejo'!$W82&amp;" "&amp;'Péptidos Alejo'!$J82</f>
        <v>&gt;&gt;P.3 GRSAPEQCSALCTPCPPYHCV MSQKEHILRAWRDPEYFNSLTAEERAALPANPAAELELGDDLLESISGGRSAPEQCSALCTPCPPYHCV</v>
      </c>
      <c r="V82" s="37" t="str">
        <f>"&gt;"&amp;'Péptidos Alejo'!$A82&amp;" "&amp;'Péptidos Alejo'!$K82</f>
        <v>&gt;P.3 MSQKEHILRAWRDPEYFNSLTAEERAALPANPAAELELGDDLLESISG</v>
      </c>
      <c r="W82" s="37" t="str">
        <f>"&gt;"&amp;'Péptidos Alejo'!$A82&amp;" "&amp;'Péptidos Alejo'!$L82</f>
        <v>&gt;P.3 GRSAPEQCSALCTPCPPYHCV</v>
      </c>
    </row>
    <row r="83" ht="15.75" hidden="1" customHeight="1">
      <c r="A83" s="37"/>
      <c r="B83" s="37" t="s">
        <v>2947</v>
      </c>
      <c r="C83" s="37" t="s">
        <v>3168</v>
      </c>
      <c r="D83" s="37">
        <v>1262938.3</v>
      </c>
      <c r="E83" s="38" t="s">
        <v>3169</v>
      </c>
      <c r="F83" s="37" t="s">
        <v>2767</v>
      </c>
      <c r="G83" s="37"/>
      <c r="H83" s="37" t="s">
        <v>2775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 t="str">
        <f>"&gt;"&amp;'Péptidos Alejo'!$W83&amp;" "&amp;'Péptidos Alejo'!$J83</f>
        <v>&gt;&gt;  </v>
      </c>
      <c r="V83" s="37" t="str">
        <f>"&gt;"&amp;'Péptidos Alejo'!$A83&amp;" "&amp;'Péptidos Alejo'!$K83</f>
        <v>&gt; </v>
      </c>
      <c r="W83" s="37" t="str">
        <f>"&gt;"&amp;'Péptidos Alejo'!$A83&amp;" "&amp;'Péptidos Alejo'!$L83</f>
        <v>&gt; </v>
      </c>
    </row>
    <row r="84" ht="15.75" customHeight="1">
      <c r="A84" s="37" t="s">
        <v>3170</v>
      </c>
      <c r="B84" s="43" t="s">
        <v>2961</v>
      </c>
      <c r="C84" s="43" t="s">
        <v>3136</v>
      </c>
      <c r="D84" s="43">
        <v>1192034.3</v>
      </c>
      <c r="E84" s="44" t="s">
        <v>3137</v>
      </c>
      <c r="F84" s="44" t="s">
        <v>3138</v>
      </c>
      <c r="G84" s="42" t="s">
        <v>3171</v>
      </c>
      <c r="H84" s="37" t="s">
        <v>2769</v>
      </c>
      <c r="I84" s="37" t="s">
        <v>2884</v>
      </c>
      <c r="J84" s="48" t="s">
        <v>3172</v>
      </c>
      <c r="K84" s="48" t="s">
        <v>3173</v>
      </c>
      <c r="L84" s="48" t="s">
        <v>3174</v>
      </c>
      <c r="M84" s="37" t="s">
        <v>2769</v>
      </c>
      <c r="N84" s="37">
        <v>3424.78</v>
      </c>
      <c r="O84" s="37">
        <v>4.35</v>
      </c>
      <c r="P84" s="37">
        <v>0.097</v>
      </c>
      <c r="Q84" s="37">
        <v>5.0</v>
      </c>
      <c r="R84" s="37">
        <v>13.0</v>
      </c>
      <c r="S84" s="37">
        <v>2.0</v>
      </c>
      <c r="T84" s="45" t="s">
        <v>3175</v>
      </c>
      <c r="U84" s="37" t="str">
        <f>"&gt;"&amp;'Péptidos Alejo'!$W84&amp;" "&amp;'Péptidos Alejo'!$J84</f>
        <v>&gt;&gt;P.4 GLEGGSTMLATTTSTQTSCLCPATSDTAHNGCACSC MSTKFDLTSLVGSSVLADEELETVTGGLEGGSTMLATTTSTQTSCLCPATSDTAHNGCACSC</v>
      </c>
      <c r="V84" s="37" t="str">
        <f>"&gt;"&amp;'Péptidos Alejo'!$A84&amp;" "&amp;'Péptidos Alejo'!$K84</f>
        <v>&gt;P.4 GLEGGSTMLATTTSTQTSCLCPATSDTAHNGCACSC</v>
      </c>
      <c r="W84" s="37" t="str">
        <f>"&gt;"&amp;'Péptidos Alejo'!$A84&amp;" "&amp;'Péptidos Alejo'!$L84</f>
        <v>&gt;P.4 GLEGGSTMLATTTSTQTSCLCPATSDTAHNGCACSC</v>
      </c>
    </row>
    <row r="85" ht="15.75" customHeight="1">
      <c r="A85" s="37" t="s">
        <v>3176</v>
      </c>
      <c r="B85" s="43" t="s">
        <v>2961</v>
      </c>
      <c r="C85" s="43" t="s">
        <v>3177</v>
      </c>
      <c r="D85" s="43">
        <v>1144275.3</v>
      </c>
      <c r="E85" s="44" t="s">
        <v>3178</v>
      </c>
      <c r="F85" s="43" t="s">
        <v>3179</v>
      </c>
      <c r="G85" s="42" t="s">
        <v>3180</v>
      </c>
      <c r="H85" s="37" t="s">
        <v>2769</v>
      </c>
      <c r="I85" s="37" t="s">
        <v>3181</v>
      </c>
      <c r="J85" s="46" t="s">
        <v>3182</v>
      </c>
      <c r="K85" s="46" t="s">
        <v>3183</v>
      </c>
      <c r="L85" s="46" t="s">
        <v>3184</v>
      </c>
      <c r="M85" s="37" t="s">
        <v>2769</v>
      </c>
      <c r="N85" s="37">
        <v>3491.89</v>
      </c>
      <c r="O85" s="37">
        <v>3.57</v>
      </c>
      <c r="P85" s="37">
        <v>0.494</v>
      </c>
      <c r="Q85" s="37">
        <v>5.0</v>
      </c>
      <c r="R85" s="37">
        <v>9.0</v>
      </c>
      <c r="S85" s="37">
        <v>4.0</v>
      </c>
      <c r="T85" s="45" t="s">
        <v>3185</v>
      </c>
      <c r="U85" s="37" t="str">
        <f>"&gt;"&amp;'Péptidos Alejo'!$W85&amp;" "&amp;'Péptidos Alejo'!$J85</f>
        <v>&gt;&gt;P.5 APTSVVACTGTDPTEATVCYTNALCSTGEAFGCCF MKKPTKKLTLSKDTLRSLNETELKQVAGGAPTSVVACTGTDPTEATVCYTNALCSTGEAFGCCF</v>
      </c>
      <c r="V85" s="37" t="str">
        <f>"&gt;"&amp;'Péptidos Alejo'!$A85&amp;" "&amp;'Péptidos Alejo'!$K85</f>
        <v>&gt;P.5 MKKPTKKLTLSKDTLRSLNETELKQVAGG</v>
      </c>
      <c r="W85" s="37" t="str">
        <f>"&gt;"&amp;'Péptidos Alejo'!$A85&amp;" "&amp;'Péptidos Alejo'!$L85</f>
        <v>&gt;P.5 APTSVVACTGTDPTEATVCYTNALCSTGEAFGCCF</v>
      </c>
    </row>
    <row r="86" ht="15.75" customHeight="1">
      <c r="A86" s="37" t="s">
        <v>3186</v>
      </c>
      <c r="B86" s="43" t="s">
        <v>2961</v>
      </c>
      <c r="C86" s="43" t="s">
        <v>3187</v>
      </c>
      <c r="D86" s="43">
        <v>1444315.4</v>
      </c>
      <c r="E86" s="44" t="s">
        <v>3188</v>
      </c>
      <c r="F86" s="43" t="s">
        <v>3089</v>
      </c>
      <c r="G86" s="42" t="s">
        <v>3189</v>
      </c>
      <c r="H86" s="37" t="s">
        <v>3146</v>
      </c>
      <c r="I86" s="37" t="s">
        <v>3190</v>
      </c>
      <c r="J86" s="37" t="s">
        <v>3191</v>
      </c>
      <c r="K86" s="37" t="s">
        <v>3192</v>
      </c>
      <c r="L86" s="46" t="s">
        <v>3193</v>
      </c>
      <c r="M86" s="37" t="s">
        <v>2769</v>
      </c>
      <c r="N86" s="37">
        <v>2642.88</v>
      </c>
      <c r="O86" s="37">
        <v>4.0</v>
      </c>
      <c r="P86" s="37">
        <v>0.475</v>
      </c>
      <c r="Q86" s="37">
        <v>4.0</v>
      </c>
      <c r="R86" s="37">
        <v>10.0</v>
      </c>
      <c r="S86" s="37">
        <v>3.0</v>
      </c>
      <c r="T86" s="45" t="s">
        <v>3194</v>
      </c>
      <c r="U86" s="37" t="str">
        <f>"&gt;"&amp;'Péptidos Alejo'!$W86&amp;" "&amp;'Péptidos Alejo'!$J86</f>
        <v>&gt;&gt;P.6 STSSFAGCNCSTSSNGGCLCSGEVTIAV MNRILNLQKLAVSADPSDGAAADSTSSFAGCNCSTSSNGGCLCSGEVTIAV</v>
      </c>
      <c r="V86" s="37" t="str">
        <f>"&gt;"&amp;'Péptidos Alejo'!$A86&amp;" "&amp;'Péptidos Alejo'!$K86</f>
        <v>&gt;P.6 MNRILNLQKLAVSADPSDGAAAD</v>
      </c>
      <c r="W86" s="37" t="str">
        <f>"&gt;"&amp;'Péptidos Alejo'!$A86&amp;" "&amp;'Péptidos Alejo'!$L86</f>
        <v>&gt;P.6 STSSFAGCNCSTSSNGGCLCSGEVTIAV</v>
      </c>
    </row>
    <row r="87" ht="15.75" customHeight="1">
      <c r="A87" s="37" t="s">
        <v>3195</v>
      </c>
      <c r="B87" s="43" t="s">
        <v>2961</v>
      </c>
      <c r="C87" s="43" t="s">
        <v>3196</v>
      </c>
      <c r="D87" s="43">
        <v>483219.12</v>
      </c>
      <c r="E87" s="44" t="s">
        <v>3197</v>
      </c>
      <c r="F87" s="43" t="s">
        <v>3028</v>
      </c>
      <c r="G87" s="42" t="s">
        <v>3198</v>
      </c>
      <c r="H87" s="37" t="s">
        <v>2769</v>
      </c>
      <c r="I87" s="37" t="s">
        <v>3140</v>
      </c>
      <c r="J87" s="37" t="s">
        <v>3199</v>
      </c>
      <c r="K87" s="37" t="s">
        <v>3200</v>
      </c>
      <c r="L87" s="46" t="s">
        <v>3201</v>
      </c>
      <c r="M87" s="37" t="s">
        <v>2769</v>
      </c>
      <c r="N87" s="37">
        <v>2277.59</v>
      </c>
      <c r="O87" s="37">
        <v>5.32</v>
      </c>
      <c r="P87" s="37">
        <v>-0.2</v>
      </c>
      <c r="Q87" s="37">
        <v>4.0</v>
      </c>
      <c r="R87" s="37">
        <v>3.0</v>
      </c>
      <c r="S87" s="37">
        <v>2.0</v>
      </c>
      <c r="T87" s="45" t="s">
        <v>3202</v>
      </c>
      <c r="U87" s="37" t="str">
        <f>"&gt;"&amp;'Péptidos Alejo'!$W87&amp;" "&amp;'Péptidos Alejo'!$J87</f>
        <v>&gt;&gt;P.7 ADSCERFGSYHCTPCPPYVCL MSQKKDHILRAWRDPEYFNSLSAEARASLPANPAAELELSDEVLESISGADSCERFGSYHCTPCPPYVCL</v>
      </c>
      <c r="V87" s="37" t="str">
        <f>"&gt;"&amp;'Péptidos Alejo'!$A87&amp;" "&amp;'Péptidos Alejo'!$K87</f>
        <v>&gt;P.7 MSQKKDHILRAWRDPEYFNSLSAEARASLPANPAAELELSDEVLESISG</v>
      </c>
      <c r="W87" s="37" t="str">
        <f>"&gt;"&amp;'Péptidos Alejo'!$A87&amp;" "&amp;'Péptidos Alejo'!$L87</f>
        <v>&gt;P.7 ADSCERFGSYHCTPCPPYVCL</v>
      </c>
    </row>
    <row r="88" ht="15.75" hidden="1" customHeight="1">
      <c r="A88" s="37"/>
      <c r="B88" s="43" t="s">
        <v>2961</v>
      </c>
      <c r="C88" s="43" t="s">
        <v>3203</v>
      </c>
      <c r="D88" s="43">
        <v>1114970.3</v>
      </c>
      <c r="E88" s="44" t="s">
        <v>3204</v>
      </c>
      <c r="F88" s="43" t="s">
        <v>2767</v>
      </c>
      <c r="G88" s="37"/>
      <c r="H88" s="37" t="s">
        <v>2775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 t="str">
        <f>"&gt;"&amp;'Péptidos Alejo'!$W88&amp;" "&amp;'Péptidos Alejo'!$J88</f>
        <v>&gt;&gt;  </v>
      </c>
      <c r="V88" s="37" t="str">
        <f>"&gt;"&amp;'Péptidos Alejo'!$A88&amp;" "&amp;'Péptidos Alejo'!$K88</f>
        <v>&gt; </v>
      </c>
      <c r="W88" s="37" t="str">
        <f>"&gt;"&amp;'Péptidos Alejo'!$A88&amp;" "&amp;'Péptidos Alejo'!$L88</f>
        <v>&gt; </v>
      </c>
    </row>
    <row r="89" ht="15.75" hidden="1" customHeight="1">
      <c r="A89" s="37"/>
      <c r="B89" s="37" t="s">
        <v>2764</v>
      </c>
      <c r="C89" s="37" t="s">
        <v>3205</v>
      </c>
      <c r="D89" s="37">
        <v>373994.3</v>
      </c>
      <c r="E89" s="38" t="s">
        <v>3206</v>
      </c>
      <c r="F89" s="37" t="s">
        <v>3207</v>
      </c>
      <c r="G89" s="37"/>
      <c r="H89" s="37" t="s">
        <v>2775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 t="str">
        <f>"&gt;"&amp;'Péptidos Alejo'!$W89&amp;" "&amp;'Péptidos Alejo'!$J89</f>
        <v>&gt;&gt;  </v>
      </c>
      <c r="V89" s="37" t="str">
        <f>"&gt;"&amp;'Péptidos Alejo'!$A89&amp;" "&amp;'Péptidos Alejo'!$K89</f>
        <v>&gt; </v>
      </c>
      <c r="W89" s="37" t="str">
        <f>"&gt;"&amp;'Péptidos Alejo'!$A89&amp;" "&amp;'Péptidos Alejo'!$L89</f>
        <v>&gt; </v>
      </c>
    </row>
    <row r="90" ht="15.75" customHeight="1">
      <c r="A90" s="37" t="s">
        <v>3208</v>
      </c>
      <c r="B90" s="37" t="s">
        <v>2961</v>
      </c>
      <c r="C90" s="37" t="s">
        <v>3209</v>
      </c>
      <c r="D90" s="37">
        <v>246197.24</v>
      </c>
      <c r="E90" s="38" t="s">
        <v>3210</v>
      </c>
      <c r="F90" s="37" t="s">
        <v>2971</v>
      </c>
      <c r="G90" s="51" t="s">
        <v>3211</v>
      </c>
      <c r="H90" s="37" t="s">
        <v>2769</v>
      </c>
      <c r="I90" s="37" t="s">
        <v>3140</v>
      </c>
      <c r="J90" s="37" t="s">
        <v>3212</v>
      </c>
      <c r="K90" s="37" t="s">
        <v>3213</v>
      </c>
      <c r="L90" s="50" t="s">
        <v>3214</v>
      </c>
      <c r="M90" s="37" t="s">
        <v>2769</v>
      </c>
      <c r="N90" s="37">
        <v>2293.6</v>
      </c>
      <c r="O90" s="37">
        <v>3.67</v>
      </c>
      <c r="P90" s="37">
        <v>-0.15</v>
      </c>
      <c r="Q90" s="37">
        <v>4.0</v>
      </c>
      <c r="R90" s="37">
        <v>3.0</v>
      </c>
      <c r="S90" s="37">
        <v>2.0</v>
      </c>
      <c r="T90" s="45" t="s">
        <v>3215</v>
      </c>
      <c r="U90" s="37" t="str">
        <f>"&gt;"&amp;'Péptidos Alejo'!$W90&amp;" "&amp;'Péptidos Alejo'!$J90</f>
        <v>&gt;&gt;P.8 ADSCEQFGSYYCTPCPPYVCM MSKKEHILRAWRDPEYFNSLSSEERAALPANPAAELELSDEVLESISGADSCEQFGSYYCTPCPPYVCM</v>
      </c>
      <c r="V90" s="37" t="str">
        <f>"&gt;"&amp;'Péptidos Alejo'!$A90&amp;" "&amp;'Péptidos Alejo'!$K90</f>
        <v>&gt;P.8 MSKKEHILRAWRDPEYFNSLSSEERAALPANPAAELELSDEVLESISG</v>
      </c>
      <c r="W90" s="37" t="str">
        <f>"&gt;"&amp;'Péptidos Alejo'!$A90&amp;" "&amp;'Péptidos Alejo'!$L90</f>
        <v>&gt;P.8 ADSCEQFGSYYCTPCPPYVCM</v>
      </c>
    </row>
    <row r="91" ht="15.75" customHeight="1">
      <c r="A91" s="37" t="s">
        <v>3216</v>
      </c>
      <c r="B91" s="37" t="s">
        <v>2961</v>
      </c>
      <c r="C91" s="37" t="s">
        <v>3209</v>
      </c>
      <c r="D91" s="37">
        <v>246197.24</v>
      </c>
      <c r="E91" s="38" t="s">
        <v>3210</v>
      </c>
      <c r="F91" s="37" t="s">
        <v>2971</v>
      </c>
      <c r="G91" s="42" t="s">
        <v>3211</v>
      </c>
      <c r="H91" s="37" t="s">
        <v>2769</v>
      </c>
      <c r="I91" s="37" t="s">
        <v>3140</v>
      </c>
      <c r="J91" s="47" t="s">
        <v>3217</v>
      </c>
      <c r="K91" s="47" t="s">
        <v>3218</v>
      </c>
      <c r="L91" s="50" t="s">
        <v>3219</v>
      </c>
      <c r="M91" s="37" t="s">
        <v>2769</v>
      </c>
      <c r="N91" s="37">
        <v>2260.6</v>
      </c>
      <c r="O91" s="37">
        <v>6.71</v>
      </c>
      <c r="P91" s="37">
        <v>-0.243</v>
      </c>
      <c r="Q91" s="37">
        <v>4.0</v>
      </c>
      <c r="R91" s="37">
        <v>3.0</v>
      </c>
      <c r="S91" s="37">
        <v>2.0</v>
      </c>
      <c r="T91" s="45" t="s">
        <v>3220</v>
      </c>
      <c r="U91" s="37" t="str">
        <f>"&gt;"&amp;'Péptidos Alejo'!$W91&amp;" "&amp;'Péptidos Alejo'!$J91</f>
        <v>&gt;&gt;P.9 GDFCLPGQSSAQCTPCPPRHCL MSQKKDHILRAWRDPEYFNSLSSEERAALPANPAAELELGDDLLEVITGGDFCLPGQSSAQCTPCPPRHCL</v>
      </c>
      <c r="V91" s="37" t="str">
        <f>"&gt;"&amp;'Péptidos Alejo'!$A91&amp;" "&amp;'Péptidos Alejo'!$K91</f>
        <v>&gt;P.9 MSQKKDHILRAWRDPEYFNSLSSEERAALPANPAAELELGDDLLEVITG</v>
      </c>
      <c r="W91" s="37" t="str">
        <f>"&gt;"&amp;'Péptidos Alejo'!$A91&amp;" "&amp;'Péptidos Alejo'!$L91</f>
        <v>&gt;P.9 GDFCLPGQSSAQCTPCPPRHCL</v>
      </c>
    </row>
    <row r="92" ht="15.75" customHeight="1">
      <c r="A92" s="37" t="s">
        <v>3221</v>
      </c>
      <c r="B92" s="43" t="s">
        <v>2947</v>
      </c>
      <c r="C92" s="43" t="s">
        <v>3222</v>
      </c>
      <c r="D92" s="43">
        <v>938294.3</v>
      </c>
      <c r="E92" s="44" t="s">
        <v>3223</v>
      </c>
      <c r="F92" s="43" t="s">
        <v>2767</v>
      </c>
      <c r="G92" s="42" t="s">
        <v>3224</v>
      </c>
      <c r="H92" s="37" t="s">
        <v>2769</v>
      </c>
      <c r="I92" s="37" t="s">
        <v>3225</v>
      </c>
      <c r="J92" s="48" t="s">
        <v>3226</v>
      </c>
      <c r="K92" s="48" t="s">
        <v>3227</v>
      </c>
      <c r="L92" s="40" t="s">
        <v>3228</v>
      </c>
      <c r="M92" s="37" t="s">
        <v>2769</v>
      </c>
      <c r="N92" s="37">
        <v>3569.11</v>
      </c>
      <c r="O92" s="37">
        <v>7.75</v>
      </c>
      <c r="P92" s="37">
        <v>0.229</v>
      </c>
      <c r="Q92" s="37">
        <v>7.0</v>
      </c>
      <c r="R92" s="37">
        <v>8.0</v>
      </c>
      <c r="S92" s="37">
        <v>5.0</v>
      </c>
      <c r="T92" s="45" t="s">
        <v>3229</v>
      </c>
      <c r="U92" s="37" t="str">
        <f>"&gt;"&amp;'Péptidos Alejo'!$W92&amp;" "&amp;'Péptidos Alejo'!$J92</f>
        <v>&gt;&gt;R.1 GTANTYCHCYSGKHSCGRACTITSECPIATIICC MSKKVENWKKAIYSKSENLDNPAGDIFRELSDSELDGIMAG</v>
      </c>
      <c r="V92" s="37" t="str">
        <f>"&gt;"&amp;'Péptidos Alejo'!$A92&amp;" "&amp;'Péptidos Alejo'!$K92</f>
        <v>&gt;R.1 MSKKVENWKKAIYSKSENLDNPAGDIFRELSDSELDGIMAGGTANTYCHCYSGKHSCGRACTITSECPIATIICC</v>
      </c>
      <c r="W92" s="37" t="str">
        <f>"&gt;"&amp;'Péptidos Alejo'!$A92&amp;" "&amp;'Péptidos Alejo'!$L92</f>
        <v>&gt;R.1 GTANTYCHCYSGKHSCGRACTITSECPIATIICC</v>
      </c>
    </row>
    <row r="93" ht="15.75" customHeight="1">
      <c r="A93" s="37" t="s">
        <v>3230</v>
      </c>
      <c r="B93" s="37" t="s">
        <v>2947</v>
      </c>
      <c r="C93" s="37" t="s">
        <v>3231</v>
      </c>
      <c r="D93" s="37">
        <v>316274.7</v>
      </c>
      <c r="E93" s="38" t="s">
        <v>3232</v>
      </c>
      <c r="F93" s="37" t="s">
        <v>2767</v>
      </c>
      <c r="G93" s="42" t="s">
        <v>3233</v>
      </c>
      <c r="H93" s="37" t="s">
        <v>2769</v>
      </c>
      <c r="I93" s="37" t="s">
        <v>3190</v>
      </c>
      <c r="J93" s="46" t="s">
        <v>3234</v>
      </c>
      <c r="K93" s="46" t="s">
        <v>3235</v>
      </c>
      <c r="L93" s="50" t="s">
        <v>3236</v>
      </c>
      <c r="M93" s="37" t="s">
        <v>2769</v>
      </c>
      <c r="N93" s="37">
        <v>1414.54</v>
      </c>
      <c r="O93" s="37">
        <v>5.5</v>
      </c>
      <c r="P93" s="37">
        <v>0.153</v>
      </c>
      <c r="Q93" s="37">
        <v>3.0</v>
      </c>
      <c r="R93" s="37">
        <v>5.0</v>
      </c>
      <c r="S93" s="37">
        <v>2.0</v>
      </c>
      <c r="T93" s="45" t="s">
        <v>3237</v>
      </c>
      <c r="U93" s="37" t="str">
        <f>"&gt;"&amp;'Péptidos Alejo'!$W93&amp;" "&amp;'Péptidos Alejo'!$J93</f>
        <v>&gt;&gt;R.10 CTCTCSASAAPSQNA MLNIDLNTVVGSLELSDEELEVVSAGKEKKSYSCTVSRGDGA</v>
      </c>
      <c r="V93" s="37" t="str">
        <f>"&gt;"&amp;'Péptidos Alejo'!$A93&amp;" "&amp;'Péptidos Alejo'!$K93</f>
        <v>&gt;R.10 MLNIDLNTVVGSLELSDEELEVVSAGKEKKSYS</v>
      </c>
      <c r="W93" s="37" t="str">
        <f>"&gt;"&amp;'Péptidos Alejo'!$A93&amp;" "&amp;'Péptidos Alejo'!$L93</f>
        <v>&gt;R.10 CTCTCSASAAPSQNA</v>
      </c>
    </row>
    <row r="94" ht="15.75" customHeight="1">
      <c r="A94" s="37" t="s">
        <v>3238</v>
      </c>
      <c r="B94" s="37" t="s">
        <v>2947</v>
      </c>
      <c r="C94" s="37" t="s">
        <v>3231</v>
      </c>
      <c r="D94" s="37">
        <v>316274.7</v>
      </c>
      <c r="E94" s="38" t="s">
        <v>3232</v>
      </c>
      <c r="F94" s="37" t="s">
        <v>2767</v>
      </c>
      <c r="G94" s="42" t="s">
        <v>3233</v>
      </c>
      <c r="H94" s="37" t="s">
        <v>2769</v>
      </c>
      <c r="I94" s="37" t="s">
        <v>3190</v>
      </c>
      <c r="J94" s="37" t="s">
        <v>3239</v>
      </c>
      <c r="K94" s="37" t="s">
        <v>3240</v>
      </c>
      <c r="L94" s="50" t="s">
        <v>3241</v>
      </c>
      <c r="M94" s="37" t="s">
        <v>2769</v>
      </c>
      <c r="N94" s="37">
        <v>3157.42</v>
      </c>
      <c r="O94" s="37">
        <v>8.5</v>
      </c>
      <c r="P94" s="37">
        <v>-0.894</v>
      </c>
      <c r="Q94" s="37">
        <v>4.0</v>
      </c>
      <c r="R94" s="37">
        <v>10.0</v>
      </c>
      <c r="S94" s="37">
        <v>4.0</v>
      </c>
      <c r="T94" s="45" t="s">
        <v>3242</v>
      </c>
      <c r="U94" s="37" t="str">
        <f>"&gt;"&amp;'Péptidos Alejo'!$W94&amp;" "&amp;'Péptidos Alejo'!$J94</f>
        <v>&gt;&gt;R.11 GKEKKSYSCTVSRGDGGCNCTCSSSATPSQNA MIEQNTIIGSLELSDEELEVVSAGKEKKSYSCTVSRGDGGCNCTCSSSATPSQNA</v>
      </c>
      <c r="V94" s="37" t="str">
        <f>"&gt;"&amp;'Péptidos Alejo'!$A94&amp;" "&amp;'Péptidos Alejo'!$K94</f>
        <v>&gt;R.11 MIEQNTIIGSLELSDEELEVVSA</v>
      </c>
      <c r="W94" s="37" t="str">
        <f>"&gt;"&amp;'Péptidos Alejo'!$A94&amp;" "&amp;'Péptidos Alejo'!$L94</f>
        <v>&gt;R.11 GKEKKSYSCTVSRGDGGCNCTCSSSATPSQNA</v>
      </c>
    </row>
    <row r="95" ht="15.75" customHeight="1">
      <c r="A95" s="37" t="s">
        <v>3243</v>
      </c>
      <c r="B95" s="43" t="s">
        <v>2947</v>
      </c>
      <c r="C95" s="43" t="s">
        <v>3244</v>
      </c>
      <c r="D95" s="43">
        <v>1262937.3</v>
      </c>
      <c r="E95" s="44" t="s">
        <v>3245</v>
      </c>
      <c r="F95" s="43" t="s">
        <v>2767</v>
      </c>
      <c r="G95" s="42" t="s">
        <v>3246</v>
      </c>
      <c r="H95" s="37" t="s">
        <v>2769</v>
      </c>
      <c r="I95" s="37" t="s">
        <v>2884</v>
      </c>
      <c r="J95" s="37" t="s">
        <v>3247</v>
      </c>
      <c r="K95" s="37" t="s">
        <v>3248</v>
      </c>
      <c r="L95" s="48" t="s">
        <v>3249</v>
      </c>
      <c r="M95" s="37" t="s">
        <v>2769</v>
      </c>
      <c r="N95" s="37">
        <v>4730.44</v>
      </c>
      <c r="O95" s="37">
        <v>9.3</v>
      </c>
      <c r="P95" s="37">
        <v>-0.361</v>
      </c>
      <c r="Q95" s="37">
        <v>5.0</v>
      </c>
      <c r="R95" s="37">
        <v>12.0</v>
      </c>
      <c r="S95" s="37">
        <v>3.0</v>
      </c>
      <c r="T95" s="45" t="s">
        <v>3250</v>
      </c>
      <c r="U95" s="37" t="str">
        <f>"&gt;"&amp;'Péptidos Alejo'!$W95&amp;" "&amp;'Péptidos Alejo'!$J95</f>
        <v>&gt;&gt;R.12 QAHTVAAQGSCGSSRSSQSCNSTATCNCICPIIKPKPQPSLPTIKK MKKFNQLKSVLTDEFSVLNKESLMLVLGGQAHTVAAQGSCGSSRSSQSCNSTATCNCICPIIKPKPQPSLPTIKK</v>
      </c>
      <c r="V95" s="37" t="str">
        <f>"&gt;"&amp;'Péptidos Alejo'!$A95&amp;" "&amp;'Péptidos Alejo'!$K95</f>
        <v>&gt;R.12 MKKFNQLKSVLTDEFSVLNKESLMLVLGG</v>
      </c>
      <c r="W95" s="37" t="str">
        <f>"&gt;"&amp;'Péptidos Alejo'!$A95&amp;" "&amp;'Péptidos Alejo'!$L95</f>
        <v>&gt;R.12 QAHTVAAQGSCGSSRSSQSCNSTATCNCICPIIKPKPQPSLPTIKK</v>
      </c>
    </row>
    <row r="96" ht="15.75" customHeight="1">
      <c r="A96" s="37" t="s">
        <v>3251</v>
      </c>
      <c r="B96" s="37" t="s">
        <v>2947</v>
      </c>
      <c r="C96" s="37" t="s">
        <v>3252</v>
      </c>
      <c r="D96" s="37">
        <v>525255.3</v>
      </c>
      <c r="E96" s="38" t="s">
        <v>3253</v>
      </c>
      <c r="F96" s="37" t="s">
        <v>2767</v>
      </c>
      <c r="G96" s="42" t="s">
        <v>3254</v>
      </c>
      <c r="H96" s="37" t="s">
        <v>2769</v>
      </c>
      <c r="I96" s="37" t="s">
        <v>3225</v>
      </c>
      <c r="J96" s="48" t="s">
        <v>3255</v>
      </c>
      <c r="K96" s="40" t="s">
        <v>3256</v>
      </c>
      <c r="L96" s="40" t="s">
        <v>3257</v>
      </c>
      <c r="M96" s="37" t="s">
        <v>2769</v>
      </c>
      <c r="N96" s="37">
        <v>3535.9</v>
      </c>
      <c r="O96" s="37">
        <v>6.25</v>
      </c>
      <c r="P96" s="37">
        <v>0.071</v>
      </c>
      <c r="Q96" s="37">
        <v>7.0</v>
      </c>
      <c r="R96" s="37">
        <v>8.0</v>
      </c>
      <c r="S96" s="37">
        <v>4.0</v>
      </c>
      <c r="T96" s="45" t="s">
        <v>3258</v>
      </c>
      <c r="U96" s="37" t="str">
        <f>"&gt;"&amp;'Péptidos Alejo'!$W96&amp;" "&amp;'Péptidos Alejo'!$J96</f>
        <v>&gt;&gt;R.2 GTANTHCHCYSGKDSCGHGCTITTECPFATLICC MSKKMENWKKAIYFKNEDVDNPAGDIFRELSDSELDGIMAG</v>
      </c>
      <c r="V96" s="37" t="str">
        <f>"&gt;"&amp;'Péptidos Alejo'!$A96&amp;" "&amp;'Péptidos Alejo'!$K96</f>
        <v>&gt;R.2 MSKKMENWKKAIYFKNEDVDNPAGDIFRELSDSELDGIMAGGTANTHCHCYSGKDSCGHGCTITTECPFATLICC</v>
      </c>
      <c r="W96" s="37" t="str">
        <f>"&gt;"&amp;'Péptidos Alejo'!$A96&amp;" "&amp;'Péptidos Alejo'!$L96</f>
        <v>&gt;R.2 GTANTHCHCYSGKDSCGHGCTITTECPFATLICC</v>
      </c>
    </row>
    <row r="97" ht="15.75" customHeight="1">
      <c r="A97" s="37" t="s">
        <v>3259</v>
      </c>
      <c r="B97" s="43" t="s">
        <v>2947</v>
      </c>
      <c r="C97" s="43" t="s">
        <v>3260</v>
      </c>
      <c r="D97" s="43">
        <v>379066.3</v>
      </c>
      <c r="E97" s="44" t="s">
        <v>3261</v>
      </c>
      <c r="F97" s="43" t="s">
        <v>2767</v>
      </c>
      <c r="G97" s="42" t="s">
        <v>3262</v>
      </c>
      <c r="H97" s="37" t="s">
        <v>2769</v>
      </c>
      <c r="I97" s="37" t="s">
        <v>3263</v>
      </c>
      <c r="J97" s="46" t="s">
        <v>3264</v>
      </c>
      <c r="K97" s="37" t="s">
        <v>3265</v>
      </c>
      <c r="L97" s="46" t="s">
        <v>3266</v>
      </c>
      <c r="M97" s="37" t="s">
        <v>2769</v>
      </c>
      <c r="N97" s="37">
        <v>2656.11</v>
      </c>
      <c r="O97" s="37">
        <v>4.21</v>
      </c>
      <c r="P97" s="37">
        <v>0.68</v>
      </c>
      <c r="Q97" s="37">
        <v>3.0</v>
      </c>
      <c r="R97" s="37">
        <v>7.0</v>
      </c>
      <c r="S97" s="37">
        <v>3.0</v>
      </c>
      <c r="T97" s="45" t="s">
        <v>3267</v>
      </c>
      <c r="U97" s="37" t="str">
        <f>"&gt;"&amp;'Péptidos Alejo'!$W97&amp;" "&amp;'Péptidos Alejo'!$J97</f>
        <v>&gt;&gt;R.3 FTGGSVCTSDCMTIWLTTDAICAMK MTDTLIRAWKDQHFRDSLPHATRAALPANPAGELANIDPEVGAAVGGESRTEFLLTLGCCQGFTQFCGAFTGGSVCTSDCMTIWLTTDAICAMK</v>
      </c>
      <c r="V97" s="37" t="str">
        <f>"&gt;"&amp;'Péptidos Alejo'!$A97&amp;" "&amp;'Péptidos Alejo'!$K97</f>
        <v>&gt;R.3 MTDTLIRAWKDQHFRDSLPHATRAALPANPAGELANIDPEVG</v>
      </c>
      <c r="W97" s="37" t="str">
        <f>"&gt;"&amp;'Péptidos Alejo'!$A97&amp;" "&amp;'Péptidos Alejo'!$L97</f>
        <v>&gt;R.3 FTGGSVCTSDCMTIWLTTDAICAMK</v>
      </c>
    </row>
    <row r="98" ht="15.75" hidden="1" customHeight="1">
      <c r="A98" s="37"/>
      <c r="B98" s="37" t="s">
        <v>2961</v>
      </c>
      <c r="C98" s="37" t="s">
        <v>3268</v>
      </c>
      <c r="D98" s="37">
        <v>378806.8</v>
      </c>
      <c r="E98" s="38" t="s">
        <v>3269</v>
      </c>
      <c r="F98" s="37" t="s">
        <v>3270</v>
      </c>
      <c r="G98" s="37"/>
      <c r="H98" s="37" t="s">
        <v>2775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 t="str">
        <f>"&gt;"&amp;'Péptidos Alejo'!$W98&amp;" "&amp;'Péptidos Alejo'!$J98</f>
        <v>&gt;&gt;  </v>
      </c>
      <c r="V98" s="37" t="str">
        <f>"&gt;"&amp;'Péptidos Alejo'!$A98&amp;" "&amp;'Péptidos Alejo'!$K98</f>
        <v>&gt; </v>
      </c>
      <c r="W98" s="37" t="str">
        <f>"&gt;"&amp;'Péptidos Alejo'!$A98&amp;" "&amp;'Péptidos Alejo'!$L98</f>
        <v>&gt; </v>
      </c>
    </row>
    <row r="99" ht="15.75" customHeight="1">
      <c r="A99" s="37" t="s">
        <v>3259</v>
      </c>
      <c r="B99" s="43" t="s">
        <v>2947</v>
      </c>
      <c r="C99" s="43" t="s">
        <v>3260</v>
      </c>
      <c r="D99" s="43">
        <v>379066.3</v>
      </c>
      <c r="E99" s="44" t="s">
        <v>3261</v>
      </c>
      <c r="F99" s="43" t="s">
        <v>2767</v>
      </c>
      <c r="G99" s="42" t="s">
        <v>3262</v>
      </c>
      <c r="H99" s="37" t="s">
        <v>2769</v>
      </c>
      <c r="I99" s="37" t="s">
        <v>3263</v>
      </c>
      <c r="J99" s="50" t="s">
        <v>3271</v>
      </c>
      <c r="K99" s="50" t="s">
        <v>3272</v>
      </c>
      <c r="L99" s="50" t="s">
        <v>3273</v>
      </c>
      <c r="M99" s="37" t="s">
        <v>2769</v>
      </c>
      <c r="N99" s="37">
        <v>3115.68</v>
      </c>
      <c r="O99" s="37">
        <v>7.95</v>
      </c>
      <c r="P99" s="37">
        <v>0.576</v>
      </c>
      <c r="Q99" s="37">
        <v>3.0</v>
      </c>
      <c r="R99" s="37">
        <v>2.0</v>
      </c>
      <c r="S99" s="37">
        <v>2.0</v>
      </c>
      <c r="T99" s="45" t="s">
        <v>3274</v>
      </c>
      <c r="U99" s="37" t="str">
        <f>"&gt;"&amp;'Péptidos Alejo'!$W99&amp;" "&amp;'Péptidos Alejo'!$J99</f>
        <v>&gt;&gt;R.3 VLSFCIGCGCVEGTQRALRHERLAAQLIA LCTGGARVLPGAVLSFCIGCGCVEGTQRALRHERLAAQLIA</v>
      </c>
      <c r="V99" s="37" t="str">
        <f>"&gt;"&amp;'Péptidos Alejo'!$A99&amp;" "&amp;'Péptidos Alejo'!$K99</f>
        <v>&gt;R.3 LCTGGARVLPGA</v>
      </c>
      <c r="W99" s="37" t="str">
        <f>"&gt;"&amp;'Péptidos Alejo'!$A99&amp;" "&amp;'Péptidos Alejo'!$L99</f>
        <v>&gt;R.3 VLSFCIGCGCVEGTQRALRHERLAAQLIA</v>
      </c>
    </row>
    <row r="100" ht="15.75" customHeight="1">
      <c r="A100" s="37" t="s">
        <v>3275</v>
      </c>
      <c r="B100" s="37" t="s">
        <v>2947</v>
      </c>
      <c r="C100" s="37" t="s">
        <v>3231</v>
      </c>
      <c r="D100" s="37">
        <v>316274.7</v>
      </c>
      <c r="E100" s="38" t="s">
        <v>3232</v>
      </c>
      <c r="F100" s="37" t="s">
        <v>2767</v>
      </c>
      <c r="G100" s="42" t="s">
        <v>3233</v>
      </c>
      <c r="H100" s="37" t="s">
        <v>2769</v>
      </c>
      <c r="I100" s="37" t="s">
        <v>3190</v>
      </c>
      <c r="J100" s="37" t="s">
        <v>3276</v>
      </c>
      <c r="K100" s="37" t="s">
        <v>3277</v>
      </c>
      <c r="L100" s="50" t="s">
        <v>3278</v>
      </c>
      <c r="M100" s="37" t="s">
        <v>2769</v>
      </c>
      <c r="N100" s="37">
        <v>3793.0</v>
      </c>
      <c r="O100" s="37">
        <v>6.37</v>
      </c>
      <c r="P100" s="37">
        <v>-1.048</v>
      </c>
      <c r="Q100" s="37">
        <v>1.0</v>
      </c>
      <c r="R100" s="37">
        <v>6.0</v>
      </c>
      <c r="S100" s="37">
        <v>1.0</v>
      </c>
      <c r="T100" s="45" t="s">
        <v>3279</v>
      </c>
      <c r="U100" s="37" t="str">
        <f>"&gt;"&amp;'Péptidos Alejo'!$W100&amp;" "&amp;'Péptidos Alejo'!$J100</f>
        <v>&gt;&gt;R.5 AMNSDIHCSNQHLRGLPNPTTLQRLESASHWPDH MQRFGKSLSGSATGMAGAMNSDIHCSNQHLRGLPNPTTLQRLESASHWPDH</v>
      </c>
      <c r="V100" s="37" t="str">
        <f>"&gt;"&amp;'Péptidos Alejo'!$A100&amp;" "&amp;'Péptidos Alejo'!$K100</f>
        <v>&gt;R.5 MQRFGKSLSGSATGMAG</v>
      </c>
      <c r="W100" s="37" t="str">
        <f>"&gt;"&amp;'Péptidos Alejo'!$A100&amp;" "&amp;'Péptidos Alejo'!$L100</f>
        <v>&gt;R.5 AMNSDIHCSNQHLRGLPNPTTLQRLESASHWPDH</v>
      </c>
    </row>
    <row r="101" ht="15.75" customHeight="1">
      <c r="A101" s="37" t="s">
        <v>3280</v>
      </c>
      <c r="B101" s="37" t="s">
        <v>2947</v>
      </c>
      <c r="C101" s="37" t="s">
        <v>3231</v>
      </c>
      <c r="D101" s="37">
        <v>316274.7</v>
      </c>
      <c r="E101" s="38" t="s">
        <v>3232</v>
      </c>
      <c r="F101" s="37" t="s">
        <v>2767</v>
      </c>
      <c r="G101" s="42" t="s">
        <v>3233</v>
      </c>
      <c r="H101" s="37" t="s">
        <v>2769</v>
      </c>
      <c r="I101" s="37" t="s">
        <v>3190</v>
      </c>
      <c r="J101" s="46" t="s">
        <v>3281</v>
      </c>
      <c r="K101" s="46" t="s">
        <v>3282</v>
      </c>
      <c r="L101" s="50" t="s">
        <v>3283</v>
      </c>
      <c r="M101" s="37" t="s">
        <v>3146</v>
      </c>
      <c r="N101" s="37">
        <v>2866.2</v>
      </c>
      <c r="O101" s="37">
        <v>7.91</v>
      </c>
      <c r="P101" s="37">
        <v>-0.892</v>
      </c>
      <c r="Q101" s="37">
        <v>4.0</v>
      </c>
      <c r="R101" s="37">
        <v>8.0</v>
      </c>
      <c r="S101" s="37">
        <v>3.0</v>
      </c>
      <c r="T101" s="45" t="s">
        <v>3284</v>
      </c>
      <c r="U101" s="37" t="str">
        <f>"&gt;"&amp;'Péptidos Alejo'!$W101&amp;" "&amp;'Péptidos Alejo'!$J101</f>
        <v>&gt;&gt;R.6 ATAKSYSCTISRSTKECECTCPPREN MMHTINYELIIGSVELSDEELEVVSAGATAKSYSCTISRSTKECECTCPPREN</v>
      </c>
      <c r="V101" s="37" t="str">
        <f>"&gt;"&amp;'Péptidos Alejo'!$A101&amp;" "&amp;'Péptidos Alejo'!$K101</f>
        <v>&gt;R.6 MMHTINYELIIGSVELSDEELEVVSAG</v>
      </c>
      <c r="W101" s="37" t="str">
        <f>"&gt;"&amp;'Péptidos Alejo'!$A101&amp;" "&amp;'Péptidos Alejo'!$L101</f>
        <v>&gt;R.6 ATAKSYSCTISRSTKECECTCPPREN</v>
      </c>
    </row>
    <row r="102" ht="15.75" customHeight="1">
      <c r="A102" s="37" t="s">
        <v>3285</v>
      </c>
      <c r="B102" s="37" t="s">
        <v>2947</v>
      </c>
      <c r="C102" s="37" t="s">
        <v>3231</v>
      </c>
      <c r="D102" s="37">
        <v>316274.7</v>
      </c>
      <c r="E102" s="38" t="s">
        <v>3232</v>
      </c>
      <c r="F102" s="37" t="s">
        <v>2767</v>
      </c>
      <c r="G102" s="42" t="s">
        <v>3233</v>
      </c>
      <c r="H102" s="37" t="s">
        <v>2769</v>
      </c>
      <c r="I102" s="37" t="s">
        <v>3190</v>
      </c>
      <c r="J102" s="37" t="s">
        <v>3286</v>
      </c>
      <c r="K102" s="37" t="s">
        <v>3287</v>
      </c>
      <c r="L102" s="50" t="s">
        <v>3288</v>
      </c>
      <c r="M102" s="37" t="s">
        <v>2769</v>
      </c>
      <c r="N102" s="37">
        <v>1258.4</v>
      </c>
      <c r="O102" s="37">
        <v>5.5</v>
      </c>
      <c r="P102" s="37">
        <v>0.538</v>
      </c>
      <c r="Q102" s="37">
        <v>3.0</v>
      </c>
      <c r="R102" s="37">
        <v>4.0</v>
      </c>
      <c r="S102" s="37">
        <v>2.0</v>
      </c>
      <c r="T102" s="45" t="s">
        <v>3289</v>
      </c>
      <c r="U102" s="37" t="str">
        <f>"&gt;"&amp;'Péptidos Alejo'!$W102&amp;" "&amp;'Péptidos Alejo'!$J102</f>
        <v>&gt;&gt;R.7 CQCTCQASSAVSA MQQFDLNTIIGSVELNDEELEIVSAGSKEKKSYSCTVSRGDGACQCTCQASSAVSA</v>
      </c>
      <c r="V102" s="37" t="str">
        <f>"&gt;"&amp;'Péptidos Alejo'!$A102&amp;" "&amp;'Péptidos Alejo'!$K102</f>
        <v>&gt;R.7 MQQFDLNTIIGSVELNDEELEIVSAGSKEKKSYSCTVSRGDGA</v>
      </c>
      <c r="W102" s="37" t="str">
        <f>"&gt;"&amp;'Péptidos Alejo'!$A102&amp;" "&amp;'Péptidos Alejo'!$L102</f>
        <v>&gt;R.7 CQCTCQASSAVSA</v>
      </c>
    </row>
    <row r="103" ht="15.75" hidden="1" customHeight="1">
      <c r="A103" s="37"/>
      <c r="B103" s="37" t="s">
        <v>2947</v>
      </c>
      <c r="C103" s="37" t="s">
        <v>3290</v>
      </c>
      <c r="D103" s="37">
        <v>1382306.3</v>
      </c>
      <c r="E103" s="38" t="s">
        <v>3291</v>
      </c>
      <c r="F103" s="37" t="s">
        <v>2767</v>
      </c>
      <c r="G103" s="37"/>
      <c r="H103" s="37" t="s">
        <v>2775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 t="str">
        <f>"&gt;"&amp;'Péptidos Alejo'!$W103&amp;" "&amp;'Péptidos Alejo'!$J103</f>
        <v>&gt;&gt;  </v>
      </c>
      <c r="V103" s="37" t="str">
        <f>"&gt;"&amp;'Péptidos Alejo'!$A103&amp;" "&amp;'Péptidos Alejo'!$K103</f>
        <v>&gt; </v>
      </c>
      <c r="W103" s="37" t="str">
        <f>"&gt;"&amp;'Péptidos Alejo'!$A103&amp;" "&amp;'Péptidos Alejo'!$L103</f>
        <v>&gt; </v>
      </c>
    </row>
    <row r="104" ht="15.75" customHeight="1">
      <c r="A104" s="37" t="s">
        <v>3292</v>
      </c>
      <c r="B104" s="37" t="s">
        <v>2947</v>
      </c>
      <c r="C104" s="37" t="s">
        <v>3231</v>
      </c>
      <c r="D104" s="37">
        <v>316274.7</v>
      </c>
      <c r="E104" s="38" t="s">
        <v>3232</v>
      </c>
      <c r="F104" s="37" t="s">
        <v>2767</v>
      </c>
      <c r="G104" s="42" t="s">
        <v>3233</v>
      </c>
      <c r="H104" s="37" t="s">
        <v>2769</v>
      </c>
      <c r="I104" s="37" t="s">
        <v>3190</v>
      </c>
      <c r="J104" s="47" t="s">
        <v>3293</v>
      </c>
      <c r="K104" s="47" t="s">
        <v>3294</v>
      </c>
      <c r="L104" s="50" t="s">
        <v>3294</v>
      </c>
      <c r="M104" s="37" t="s">
        <v>2769</v>
      </c>
      <c r="N104" s="37">
        <v>861.9</v>
      </c>
      <c r="O104" s="37">
        <v>5.5</v>
      </c>
      <c r="P104" s="37">
        <v>0.611</v>
      </c>
      <c r="Q104" s="37">
        <v>3.0</v>
      </c>
      <c r="R104" s="37">
        <v>5.0</v>
      </c>
      <c r="S104" s="37">
        <v>2.0</v>
      </c>
      <c r="T104" s="45" t="s">
        <v>3295</v>
      </c>
      <c r="U104" s="37" t="str">
        <f>"&gt;"&amp;'Péptidos Alejo'!$W104&amp;" "&amp;'Péptidos Alejo'!$J104</f>
        <v>&gt;&gt;R.8 ACTCSCTSAS MDNLNIDLNAVVGDIELSDEELEIVSAGSKEKKSYSCTVSRGDGACTCSCTSAS</v>
      </c>
      <c r="V104" s="37" t="str">
        <f>"&gt;"&amp;'Péptidos Alejo'!$A104&amp;" "&amp;'Péptidos Alejo'!$K104</f>
        <v>&gt;R.8 ACTCSCTSAS</v>
      </c>
      <c r="W104" s="37" t="str">
        <f>"&gt;"&amp;'Péptidos Alejo'!$A104&amp;" "&amp;'Péptidos Alejo'!$L104</f>
        <v>&gt;R.8 ACTCSCTSAS</v>
      </c>
    </row>
    <row r="105" ht="15.75" customHeight="1">
      <c r="A105" s="37" t="s">
        <v>3296</v>
      </c>
      <c r="B105" s="37" t="s">
        <v>2947</v>
      </c>
      <c r="C105" s="37" t="s">
        <v>3231</v>
      </c>
      <c r="D105" s="37">
        <v>316274.7</v>
      </c>
      <c r="E105" s="38" t="s">
        <v>3232</v>
      </c>
      <c r="F105" s="37" t="s">
        <v>2767</v>
      </c>
      <c r="G105" s="42" t="s">
        <v>3233</v>
      </c>
      <c r="H105" s="37" t="s">
        <v>2769</v>
      </c>
      <c r="I105" s="37" t="s">
        <v>3190</v>
      </c>
      <c r="J105" s="47" t="s">
        <v>3297</v>
      </c>
      <c r="K105" s="47" t="s">
        <v>3298</v>
      </c>
      <c r="L105" s="50" t="s">
        <v>3299</v>
      </c>
      <c r="M105" s="37" t="s">
        <v>2769</v>
      </c>
      <c r="N105" s="37">
        <v>1559.75</v>
      </c>
      <c r="O105" s="37">
        <v>6.71</v>
      </c>
      <c r="P105" s="37">
        <v>-0.319</v>
      </c>
      <c r="Q105" s="37">
        <v>3.0</v>
      </c>
      <c r="R105" s="37">
        <v>6.0</v>
      </c>
      <c r="S105" s="37">
        <v>2.0</v>
      </c>
      <c r="T105" s="45" t="s">
        <v>3300</v>
      </c>
      <c r="U105" s="37" t="str">
        <f>"&gt;"&amp;'Péptidos Alejo'!$W105&amp;" "&amp;'Péptidos Alejo'!$J105</f>
        <v>&gt;&gt;R.9 ACTCTCGSSPTPPATPH MLNIDLNTVVGSLELSDEELEIVSAGAEKKSYSCTVSRGDGACTCTCGSSPTPPATPH</v>
      </c>
      <c r="V105" s="37" t="str">
        <f>"&gt;"&amp;'Péptidos Alejo'!$A105&amp;" "&amp;'Péptidos Alejo'!$K105</f>
        <v>&gt;R.9 MLNIDLNTVVGSLELSDEELEIVSAGAEKKSYSCTVSRGDG</v>
      </c>
      <c r="W105" s="37" t="str">
        <f>"&gt;"&amp;'Péptidos Alejo'!$A105&amp;" "&amp;'Péptidos Alejo'!$L105</f>
        <v>&gt;R.9 ACTCTCGSSPTPPATPH</v>
      </c>
    </row>
    <row r="106" ht="15.75" hidden="1" customHeight="1">
      <c r="A106" s="37"/>
      <c r="B106" s="43" t="s">
        <v>2764</v>
      </c>
      <c r="C106" s="43" t="s">
        <v>3301</v>
      </c>
      <c r="D106" s="43">
        <v>1188.3</v>
      </c>
      <c r="E106" s="44" t="s">
        <v>3302</v>
      </c>
      <c r="F106" s="44" t="s">
        <v>3303</v>
      </c>
      <c r="G106" s="37"/>
      <c r="H106" s="37" t="s">
        <v>2775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 t="str">
        <f>"&gt;"&amp;'Péptidos Alejo'!$W106&amp;" "&amp;'Péptidos Alejo'!$J106</f>
        <v>&gt;&gt;  </v>
      </c>
      <c r="V106" s="37" t="str">
        <f>"&gt;"&amp;'Péptidos Alejo'!$A106&amp;" "&amp;'Péptidos Alejo'!$K106</f>
        <v>&gt; </v>
      </c>
      <c r="W106" s="37" t="str">
        <f>"&gt;"&amp;'Péptidos Alejo'!$A106&amp;" "&amp;'Péptidos Alejo'!$L106</f>
        <v>&gt; </v>
      </c>
    </row>
    <row r="107" ht="15.75" hidden="1" customHeight="1">
      <c r="A107" s="37"/>
      <c r="B107" s="53" t="s">
        <v>2961</v>
      </c>
      <c r="C107" s="53" t="s">
        <v>3304</v>
      </c>
      <c r="D107" s="53">
        <v>1094174.3</v>
      </c>
      <c r="E107" s="54" t="s">
        <v>3305</v>
      </c>
      <c r="F107" s="53"/>
      <c r="G107" s="53"/>
      <c r="H107" s="53" t="s">
        <v>2775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 t="str">
        <f>"&gt;"&amp;'Péptidos Alejo'!$W107&amp;" "&amp;'Péptidos Alejo'!$J107</f>
        <v>&gt;&gt;  </v>
      </c>
      <c r="V107" s="53" t="str">
        <f>"&gt;"&amp;'Péptidos Alejo'!$A107&amp;" "&amp;'Péptidos Alejo'!$K107</f>
        <v>&gt; </v>
      </c>
      <c r="W107" s="53" t="str">
        <f>"&gt;"&amp;'Péptidos Alejo'!$A107&amp;" "&amp;'Péptidos Alejo'!$L107</f>
        <v>&gt; </v>
      </c>
    </row>
    <row r="108" ht="15.75" hidden="1" customHeight="1">
      <c r="A108" s="37"/>
      <c r="B108" s="53" t="s">
        <v>3306</v>
      </c>
      <c r="C108" s="53" t="s">
        <v>3307</v>
      </c>
      <c r="D108" s="53">
        <v>1120930.3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 t="str">
        <f>"&gt;"&amp;'Péptidos Alejo'!$W108&amp;" "&amp;'Péptidos Alejo'!$J108</f>
        <v>&gt;&gt;  </v>
      </c>
      <c r="V108" s="53" t="str">
        <f>"&gt;"&amp;'Péptidos Alejo'!$A108&amp;" "&amp;'Péptidos Alejo'!$K108</f>
        <v>&gt; </v>
      </c>
      <c r="W108" s="53" t="str">
        <f>"&gt;"&amp;'Péptidos Alejo'!$A108&amp;" "&amp;'Péptidos Alejo'!$L108</f>
        <v>&gt; </v>
      </c>
    </row>
    <row r="109" ht="15.75" hidden="1" customHeight="1">
      <c r="A109" s="37"/>
      <c r="B109" s="53" t="s">
        <v>3306</v>
      </c>
      <c r="C109" s="53" t="s">
        <v>3308</v>
      </c>
      <c r="D109" s="53">
        <v>65497.3</v>
      </c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 t="str">
        <f>"&gt;"&amp;'Péptidos Alejo'!$W109&amp;" "&amp;'Péptidos Alejo'!$J109</f>
        <v>&gt;&gt;  </v>
      </c>
      <c r="V109" s="53" t="str">
        <f>"&gt;"&amp;'Péptidos Alejo'!$A109&amp;" "&amp;'Péptidos Alejo'!$K109</f>
        <v>&gt; </v>
      </c>
      <c r="W109" s="53" t="str">
        <f>"&gt;"&amp;'Péptidos Alejo'!$A109&amp;" "&amp;'Péptidos Alejo'!$L109</f>
        <v>&gt; </v>
      </c>
    </row>
    <row r="110" ht="15.75" hidden="1" customHeight="1">
      <c r="A110" s="37"/>
      <c r="B110" s="53" t="s">
        <v>3306</v>
      </c>
      <c r="C110" s="53" t="s">
        <v>3309</v>
      </c>
      <c r="D110" s="53">
        <v>390989.3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 t="str">
        <f>"&gt;"&amp;'Péptidos Alejo'!$W110&amp;" "&amp;'Péptidos Alejo'!$J110</f>
        <v>&gt;&gt;  </v>
      </c>
      <c r="V110" s="53" t="str">
        <f>"&gt;"&amp;'Péptidos Alejo'!$A110&amp;" "&amp;'Péptidos Alejo'!$K110</f>
        <v>&gt; </v>
      </c>
      <c r="W110" s="53" t="str">
        <f>"&gt;"&amp;'Péptidos Alejo'!$A110&amp;" "&amp;'Péptidos Alejo'!$L110</f>
        <v>&gt; </v>
      </c>
    </row>
    <row r="111" ht="15.75" hidden="1" customHeight="1">
      <c r="A111" s="37"/>
      <c r="B111" s="53" t="s">
        <v>3306</v>
      </c>
      <c r="C111" s="53" t="s">
        <v>1460</v>
      </c>
      <c r="D111" s="53">
        <v>1120936.3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 t="str">
        <f>"&gt;"&amp;'Péptidos Alejo'!$W111&amp;" "&amp;'Péptidos Alejo'!$J111</f>
        <v>&gt;&gt;  </v>
      </c>
      <c r="V111" s="53" t="str">
        <f>"&gt;"&amp;'Péptidos Alejo'!$A111&amp;" "&amp;'Péptidos Alejo'!$K111</f>
        <v>&gt; </v>
      </c>
      <c r="W111" s="53" t="str">
        <f>"&gt;"&amp;'Péptidos Alejo'!$A111&amp;" "&amp;'Péptidos Alejo'!$L111</f>
        <v>&gt; </v>
      </c>
    </row>
    <row r="112" ht="15.75" hidden="1" customHeight="1">
      <c r="A112" s="37"/>
      <c r="B112" s="53" t="s">
        <v>3306</v>
      </c>
      <c r="C112" s="53" t="s">
        <v>3310</v>
      </c>
      <c r="D112" s="53">
        <v>1399798.3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 t="str">
        <f>"&gt;"&amp;'Péptidos Alejo'!$W112&amp;" "&amp;'Péptidos Alejo'!$J112</f>
        <v>&gt;&gt;  </v>
      </c>
      <c r="V112" s="53" t="str">
        <f>"&gt;"&amp;'Péptidos Alejo'!$A112&amp;" "&amp;'Péptidos Alejo'!$K112</f>
        <v>&gt; </v>
      </c>
      <c r="W112" s="53" t="str">
        <f>"&gt;"&amp;'Péptidos Alejo'!$A112&amp;" "&amp;'Péptidos Alejo'!$L112</f>
        <v>&gt; </v>
      </c>
    </row>
    <row r="113" ht="15.75" hidden="1" customHeight="1">
      <c r="A113" s="37"/>
      <c r="B113" s="53" t="s">
        <v>3306</v>
      </c>
      <c r="C113" s="53" t="s">
        <v>3311</v>
      </c>
      <c r="D113" s="53">
        <v>1120943.3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 t="str">
        <f>"&gt;"&amp;'Péptidos Alejo'!$W113&amp;" "&amp;'Péptidos Alejo'!$J113</f>
        <v>&gt;&gt;  </v>
      </c>
      <c r="V113" s="53" t="str">
        <f>"&gt;"&amp;'Péptidos Alejo'!$A113&amp;" "&amp;'Péptidos Alejo'!$K113</f>
        <v>&gt; </v>
      </c>
      <c r="W113" s="53" t="str">
        <f>"&gt;"&amp;'Péptidos Alejo'!$A113&amp;" "&amp;'Péptidos Alejo'!$L113</f>
        <v>&gt; </v>
      </c>
    </row>
    <row r="114" ht="15.75" hidden="1" customHeight="1">
      <c r="A114" s="37"/>
      <c r="B114" s="53" t="s">
        <v>3306</v>
      </c>
      <c r="C114" s="53" t="s">
        <v>3312</v>
      </c>
      <c r="D114" s="53">
        <v>1120944.3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 t="str">
        <f>"&gt;"&amp;'Péptidos Alejo'!$W114&amp;" "&amp;'Péptidos Alejo'!$J114</f>
        <v>&gt;&gt;  </v>
      </c>
      <c r="V114" s="53" t="str">
        <f>"&gt;"&amp;'Péptidos Alejo'!$A114&amp;" "&amp;'Péptidos Alejo'!$K114</f>
        <v>&gt; </v>
      </c>
      <c r="W114" s="53" t="str">
        <f>"&gt;"&amp;'Péptidos Alejo'!$A114&amp;" "&amp;'Péptidos Alejo'!$L114</f>
        <v>&gt; </v>
      </c>
    </row>
    <row r="115" ht="15.75" customHeight="1">
      <c r="A115" s="37"/>
      <c r="B115" s="53" t="s">
        <v>3306</v>
      </c>
      <c r="C115" s="53" t="s">
        <v>3313</v>
      </c>
      <c r="D115" s="53">
        <v>888056.4</v>
      </c>
      <c r="E115" s="53" t="s">
        <v>3314</v>
      </c>
      <c r="F115" s="53" t="s">
        <v>2767</v>
      </c>
      <c r="G115" s="42" t="s">
        <v>3315</v>
      </c>
      <c r="H115" s="53" t="s">
        <v>2769</v>
      </c>
      <c r="I115" s="53" t="s">
        <v>3263</v>
      </c>
      <c r="J115" s="53" t="s">
        <v>3316</v>
      </c>
      <c r="K115" s="53" t="s">
        <v>3317</v>
      </c>
      <c r="L115" s="53" t="s">
        <v>3318</v>
      </c>
      <c r="M115" s="53" t="s">
        <v>2769</v>
      </c>
      <c r="N115" s="53">
        <v>2800.13</v>
      </c>
      <c r="O115" s="53">
        <v>5.98</v>
      </c>
      <c r="P115" s="53">
        <v>0.279</v>
      </c>
      <c r="Q115" s="53">
        <v>3.0</v>
      </c>
      <c r="R115" s="53">
        <v>4.0</v>
      </c>
      <c r="S115" s="53"/>
      <c r="T115" s="40" t="s">
        <v>3319</v>
      </c>
      <c r="U115" s="53" t="str">
        <f>"&gt;"&amp;'Péptidos Alejo'!$W115&amp;" "&amp;'Péptidos Alejo'!$J115</f>
        <v>&gt;&gt; GNGVFHTISHECYYNSWAFIFTCC MTADILVEMTDAELDATLGAGNGVFHTISHECYYNSWAFIFTCC</v>
      </c>
      <c r="V115" s="53" t="str">
        <f>"&gt;"&amp;'Péptidos Alejo'!$A115&amp;" "&amp;'Péptidos Alejo'!$K115</f>
        <v>&gt; MTADILVEMTDAELDATLGA</v>
      </c>
      <c r="W115" s="53" t="str">
        <f>"&gt;"&amp;'Péptidos Alejo'!$A115&amp;" "&amp;'Péptidos Alejo'!$L115</f>
        <v>&gt; GNGVFHTISHECYYNSWAFIFTCC</v>
      </c>
    </row>
    <row r="116" ht="15.75" hidden="1" customHeight="1">
      <c r="A116" s="37"/>
      <c r="B116" s="53" t="s">
        <v>3306</v>
      </c>
      <c r="C116" s="53" t="s">
        <v>3320</v>
      </c>
      <c r="D116" s="53">
        <v>211114.3</v>
      </c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 t="str">
        <f>"&gt;"&amp;'Péptidos Alejo'!$W116&amp;" "&amp;'Péptidos Alejo'!$J116</f>
        <v>&gt;&gt;  </v>
      </c>
      <c r="V116" s="53" t="str">
        <f>"&gt;"&amp;'Péptidos Alejo'!$A116&amp;" "&amp;'Péptidos Alejo'!$K116</f>
        <v>&gt; </v>
      </c>
      <c r="W116" s="53" t="str">
        <f>"&gt;"&amp;'Péptidos Alejo'!$A116&amp;" "&amp;'Péptidos Alejo'!$L116</f>
        <v>&gt; </v>
      </c>
    </row>
    <row r="117" ht="15.75" hidden="1" customHeight="1">
      <c r="A117" s="37"/>
      <c r="B117" s="53" t="s">
        <v>3306</v>
      </c>
      <c r="C117" s="53" t="s">
        <v>3321</v>
      </c>
      <c r="D117" s="53">
        <v>1238180.3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 t="str">
        <f>"&gt;"&amp;'Péptidos Alejo'!$W117&amp;" "&amp;'Péptidos Alejo'!$J117</f>
        <v>&gt;&gt;  </v>
      </c>
      <c r="V117" s="53" t="str">
        <f>"&gt;"&amp;'Péptidos Alejo'!$A117&amp;" "&amp;'Péptidos Alejo'!$K117</f>
        <v>&gt; </v>
      </c>
      <c r="W117" s="53" t="str">
        <f>"&gt;"&amp;'Péptidos Alejo'!$A117&amp;" "&amp;'Péptidos Alejo'!$L117</f>
        <v>&gt; </v>
      </c>
    </row>
    <row r="118" ht="15.75" hidden="1" customHeight="1">
      <c r="A118" s="37"/>
      <c r="B118" s="53" t="s">
        <v>3306</v>
      </c>
      <c r="C118" s="53" t="s">
        <v>3322</v>
      </c>
      <c r="D118" s="53">
        <v>1089545.3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 t="str">
        <f>"&gt;"&amp;'Péptidos Alejo'!$W118&amp;" "&amp;'Péptidos Alejo'!$J118</f>
        <v>&gt;&gt;  </v>
      </c>
      <c r="V118" s="53" t="str">
        <f>"&gt;"&amp;'Péptidos Alejo'!$A118&amp;" "&amp;'Péptidos Alejo'!$K118</f>
        <v>&gt; </v>
      </c>
      <c r="W118" s="53" t="str">
        <f>"&gt;"&amp;'Péptidos Alejo'!$A118&amp;" "&amp;'Péptidos Alejo'!$L118</f>
        <v>&gt; </v>
      </c>
    </row>
    <row r="119" ht="15.75" hidden="1" customHeight="1">
      <c r="A119" s="37"/>
      <c r="B119" s="37" t="s">
        <v>3306</v>
      </c>
      <c r="C119" s="37" t="s">
        <v>3323</v>
      </c>
      <c r="D119" s="37">
        <v>1284240.4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 t="str">
        <f>"&gt;"&amp;'Péptidos Alejo'!$W119&amp;" "&amp;'Péptidos Alejo'!$J119</f>
        <v>&gt;&gt;  </v>
      </c>
      <c r="V119" s="37" t="str">
        <f>"&gt;"&amp;'Péptidos Alejo'!$A119&amp;" "&amp;'Péptidos Alejo'!$K119</f>
        <v>&gt; </v>
      </c>
      <c r="W119" s="37" t="str">
        <f>"&gt;"&amp;'Péptidos Alejo'!$A119&amp;" "&amp;'Péptidos Alejo'!$L119</f>
        <v>&gt; </v>
      </c>
    </row>
    <row r="120" ht="15.75" hidden="1" customHeight="1">
      <c r="A120" s="37"/>
      <c r="B120" s="37" t="s">
        <v>3306</v>
      </c>
      <c r="C120" s="37" t="s">
        <v>3324</v>
      </c>
      <c r="D120" s="37">
        <v>208439.3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 t="str">
        <f>"&gt;"&amp;'Péptidos Alejo'!$W120&amp;" "&amp;'Péptidos Alejo'!$J120</f>
        <v>&gt;&gt;  </v>
      </c>
      <c r="V120" s="37" t="str">
        <f>"&gt;"&amp;'Péptidos Alejo'!$A120&amp;" "&amp;'Péptidos Alejo'!$K120</f>
        <v>&gt; </v>
      </c>
      <c r="W120" s="37" t="str">
        <f>"&gt;"&amp;'Péptidos Alejo'!$A120&amp;" "&amp;'Péptidos Alejo'!$L120</f>
        <v>&gt; </v>
      </c>
    </row>
    <row r="121" ht="15.75" hidden="1" customHeight="1">
      <c r="A121" s="37"/>
      <c r="B121" s="37" t="s">
        <v>3306</v>
      </c>
      <c r="C121" s="37" t="s">
        <v>3325</v>
      </c>
      <c r="D121" s="37">
        <v>1125971.3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 t="str">
        <f>"&gt;"&amp;'Péptidos Alejo'!$W121&amp;" "&amp;'Péptidos Alejo'!$J121</f>
        <v>&gt;&gt;  </v>
      </c>
      <c r="V121" s="37" t="str">
        <f>"&gt;"&amp;'Péptidos Alejo'!$A121&amp;" "&amp;'Péptidos Alejo'!$K121</f>
        <v>&gt; </v>
      </c>
      <c r="W121" s="37" t="str">
        <f>"&gt;"&amp;'Péptidos Alejo'!$A121&amp;" "&amp;'Péptidos Alejo'!$L121</f>
        <v>&gt; </v>
      </c>
    </row>
    <row r="122" ht="15.75" hidden="1" customHeight="1">
      <c r="A122" s="37"/>
      <c r="B122" s="37" t="s">
        <v>3306</v>
      </c>
      <c r="C122" s="37" t="s">
        <v>3326</v>
      </c>
      <c r="D122" s="37">
        <v>1156913.3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 t="str">
        <f>"&gt;"&amp;'Péptidos Alejo'!$W122&amp;" "&amp;'Péptidos Alejo'!$J122</f>
        <v>&gt;&gt;  </v>
      </c>
      <c r="V122" s="37" t="str">
        <f>"&gt;"&amp;'Péptidos Alejo'!$A122&amp;" "&amp;'Péptidos Alejo'!$K122</f>
        <v>&gt; </v>
      </c>
      <c r="W122" s="37" t="str">
        <f>"&gt;"&amp;'Péptidos Alejo'!$A122&amp;" "&amp;'Péptidos Alejo'!$L122</f>
        <v>&gt; </v>
      </c>
    </row>
    <row r="123" ht="15.75" hidden="1" customHeight="1">
      <c r="A123" s="37"/>
      <c r="B123" s="37" t="s">
        <v>3306</v>
      </c>
      <c r="C123" s="37" t="s">
        <v>3327</v>
      </c>
      <c r="D123" s="37">
        <v>443218.3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 t="str">
        <f>"&gt;"&amp;'Péptidos Alejo'!$W123&amp;" "&amp;'Péptidos Alejo'!$J123</f>
        <v>&gt;&gt;  </v>
      </c>
      <c r="V123" s="37" t="str">
        <f>"&gt;"&amp;'Péptidos Alejo'!$A123&amp;" "&amp;'Péptidos Alejo'!$K123</f>
        <v>&gt; </v>
      </c>
      <c r="W123" s="37" t="str">
        <f>"&gt;"&amp;'Péptidos Alejo'!$A123&amp;" "&amp;'Péptidos Alejo'!$L123</f>
        <v>&gt; </v>
      </c>
    </row>
    <row r="124" ht="15.75" hidden="1" customHeight="1">
      <c r="A124" s="37"/>
      <c r="B124" s="37" t="s">
        <v>3306</v>
      </c>
      <c r="C124" s="37" t="s">
        <v>3328</v>
      </c>
      <c r="D124" s="37">
        <v>1329411.4</v>
      </c>
      <c r="E124" s="37" t="s">
        <v>3329</v>
      </c>
      <c r="F124" s="37" t="s">
        <v>2767</v>
      </c>
      <c r="G124" s="42" t="s">
        <v>3330</v>
      </c>
      <c r="H124" s="37" t="s">
        <v>2775</v>
      </c>
      <c r="I124" s="37" t="s">
        <v>3331</v>
      </c>
      <c r="J124" s="37"/>
      <c r="K124" s="37"/>
      <c r="L124" s="37"/>
      <c r="M124" s="37" t="s">
        <v>2955</v>
      </c>
      <c r="N124" s="37"/>
      <c r="O124" s="37"/>
      <c r="P124" s="37"/>
      <c r="Q124" s="37"/>
      <c r="R124" s="37"/>
      <c r="S124" s="37"/>
      <c r="T124" s="37"/>
      <c r="U124" s="37" t="str">
        <f>"&gt;"&amp;'Péptidos Alejo'!$W124&amp;" "&amp;'Péptidos Alejo'!$J124</f>
        <v>&gt;&gt;  </v>
      </c>
      <c r="V124" s="37" t="str">
        <f>"&gt;"&amp;'Péptidos Alejo'!$A124&amp;" "&amp;'Péptidos Alejo'!$K124</f>
        <v>&gt; </v>
      </c>
      <c r="W124" s="37" t="str">
        <f>"&gt;"&amp;'Péptidos Alejo'!$A124&amp;" "&amp;'Péptidos Alejo'!$L124</f>
        <v>&gt; </v>
      </c>
    </row>
    <row r="125" ht="15.75" hidden="1" customHeight="1">
      <c r="A125" s="37"/>
      <c r="B125" s="37" t="s">
        <v>3306</v>
      </c>
      <c r="C125" s="37" t="s">
        <v>3332</v>
      </c>
      <c r="D125" s="37">
        <v>518635.7</v>
      </c>
      <c r="E125" s="37" t="s">
        <v>3333</v>
      </c>
      <c r="F125" s="37" t="s">
        <v>2767</v>
      </c>
      <c r="G125" s="42" t="s">
        <v>3334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 t="str">
        <f>"&gt;"&amp;'Péptidos Alejo'!$W125&amp;" "&amp;'Péptidos Alejo'!$J125</f>
        <v>&gt;&gt;  </v>
      </c>
      <c r="V125" s="37" t="str">
        <f>"&gt;"&amp;'Péptidos Alejo'!$A125&amp;" "&amp;'Péptidos Alejo'!$K125</f>
        <v>&gt; </v>
      </c>
      <c r="W125" s="37" t="str">
        <f>"&gt;"&amp;'Péptidos Alejo'!$A125&amp;" "&amp;'Péptidos Alejo'!$L125</f>
        <v>&gt; </v>
      </c>
    </row>
    <row r="126" ht="15.75" hidden="1" customHeight="1">
      <c r="A126" s="37"/>
      <c r="B126" s="37" t="s">
        <v>3306</v>
      </c>
      <c r="C126" s="37" t="s">
        <v>3335</v>
      </c>
      <c r="D126" s="37">
        <v>518635.17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 t="str">
        <f>"&gt;"&amp;'Péptidos Alejo'!$W126&amp;" "&amp;'Péptidos Alejo'!$J126</f>
        <v>&gt;&gt;  </v>
      </c>
      <c r="V126" s="37" t="str">
        <f>"&gt;"&amp;'Péptidos Alejo'!$A126&amp;" "&amp;'Péptidos Alejo'!$K126</f>
        <v>&gt; </v>
      </c>
      <c r="W126" s="37" t="str">
        <f>"&gt;"&amp;'Péptidos Alejo'!$A126&amp;" "&amp;'Péptidos Alejo'!$L126</f>
        <v>&gt; </v>
      </c>
    </row>
    <row r="127" ht="15.75" hidden="1" customHeight="1">
      <c r="A127" s="37"/>
      <c r="B127" s="37" t="s">
        <v>3306</v>
      </c>
      <c r="C127" s="37" t="s">
        <v>3336</v>
      </c>
      <c r="D127" s="37">
        <v>205913.6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 t="str">
        <f>"&gt;"&amp;'Péptidos Alejo'!$W127&amp;" "&amp;'Péptidos Alejo'!$J127</f>
        <v>&gt;&gt;  </v>
      </c>
      <c r="V127" s="37" t="str">
        <f>"&gt;"&amp;'Péptidos Alejo'!$A127&amp;" "&amp;'Péptidos Alejo'!$K127</f>
        <v>&gt; </v>
      </c>
      <c r="W127" s="37" t="str">
        <f>"&gt;"&amp;'Péptidos Alejo'!$A127&amp;" "&amp;'Péptidos Alejo'!$L127</f>
        <v>&gt; </v>
      </c>
    </row>
    <row r="128" ht="15.75" hidden="1" customHeight="1">
      <c r="A128" s="37"/>
      <c r="B128" s="37" t="s">
        <v>3306</v>
      </c>
      <c r="C128" s="37" t="s">
        <v>299</v>
      </c>
      <c r="D128" s="37">
        <v>479433.5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 t="str">
        <f>"&gt;"&amp;'Péptidos Alejo'!$W128&amp;" "&amp;'Péptidos Alejo'!$J128</f>
        <v>&gt;&gt;  </v>
      </c>
      <c r="V128" s="37" t="str">
        <f>"&gt;"&amp;'Péptidos Alejo'!$A128&amp;" "&amp;'Péptidos Alejo'!$K128</f>
        <v>&gt; </v>
      </c>
      <c r="W128" s="37" t="str">
        <f>"&gt;"&amp;'Péptidos Alejo'!$A128&amp;" "&amp;'Péptidos Alejo'!$L128</f>
        <v>&gt; </v>
      </c>
    </row>
    <row r="129" ht="15.75" hidden="1" customHeight="1">
      <c r="A129" s="53"/>
      <c r="B129" s="37" t="s">
        <v>3306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 t="str">
        <f>"&gt;"&amp;'Péptidos Alejo'!$W129&amp;" "&amp;'Péptidos Alejo'!$J129</f>
        <v>&gt;&gt;  </v>
      </c>
      <c r="V129" s="37" t="str">
        <f>"&gt;"&amp;'Péptidos Alejo'!$A129&amp;" "&amp;'Péptidos Alejo'!$K129</f>
        <v>&gt; </v>
      </c>
      <c r="W129" s="37" t="str">
        <f>"&gt;"&amp;'Péptidos Alejo'!$A129&amp;" "&amp;'Péptidos Alejo'!$L129</f>
        <v>&gt; 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</hyperlinks>
  <printOptions/>
  <pageMargins bottom="0.75" footer="0.0" header="0.0" left="0.7" right="0.7" top="0.75"/>
  <pageSetup orientation="portrait"/>
  <drawing r:id="rId107"/>
  <tableParts count="1">
    <tablePart r:id="rId10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2023-04-26T01:30:39Z</dcterms:created>
  <dc:creator>sergio rosete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0x010100506523F64C4FE441B5962812C755D408</vt:lpwstr>
  </property>
</Properties>
</file>