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Documentation\V7\Three Competitions\"/>
    </mc:Choice>
  </mc:AlternateContent>
  <xr:revisionPtr revIDLastSave="0" documentId="13_ncr:1_{B1954E45-8F24-4797-A06D-2F3B6CCADD9C}" xr6:coauthVersionLast="47" xr6:coauthVersionMax="47" xr10:uidLastSave="{00000000-0000-0000-0000-000000000000}"/>
  <bookViews>
    <workbookView xWindow="-120" yWindow="-120" windowWidth="29040" windowHeight="15840" xr2:uid="{B3D4951D-22B8-4C0D-A087-9AFDEADEB344}"/>
  </bookViews>
  <sheets>
    <sheet name="Uncertainty Calculator" sheetId="4" r:id="rId1"/>
  </sheets>
  <definedNames>
    <definedName name="_xlnm._FilterDatabase" localSheetId="0" hidden="1">'Uncertainty Calculator'!$A:$A</definedName>
    <definedName name="_xlnm.Extract" localSheetId="0">'Uncertainty Calculator'!#REF!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4" l="1"/>
  <c r="N16" i="4" s="1"/>
  <c r="L16" i="4"/>
  <c r="M16" i="4" s="1"/>
  <c r="K18" i="4"/>
  <c r="N18" i="4" s="1"/>
  <c r="L18" i="4"/>
  <c r="M18" i="4" s="1"/>
  <c r="K17" i="4"/>
  <c r="L17" i="4"/>
  <c r="M17" i="4" s="1"/>
  <c r="K14" i="4"/>
  <c r="L14" i="4"/>
  <c r="M14" i="4" s="1"/>
  <c r="K12" i="4"/>
  <c r="L12" i="4"/>
  <c r="M12" i="4" s="1"/>
  <c r="K13" i="4"/>
  <c r="L13" i="4"/>
  <c r="M13" i="4" s="1"/>
  <c r="K10" i="4"/>
  <c r="L10" i="4"/>
  <c r="M10" i="4" s="1"/>
  <c r="K11" i="4"/>
  <c r="L11" i="4"/>
  <c r="K9" i="4"/>
  <c r="L9" i="4"/>
  <c r="M9" i="4" s="1"/>
  <c r="K8" i="4"/>
  <c r="L8" i="4"/>
  <c r="M8" i="4" s="1"/>
  <c r="K5" i="4"/>
  <c r="L5" i="4"/>
  <c r="M5" i="4" s="1"/>
  <c r="K19" i="4"/>
  <c r="L19" i="4"/>
  <c r="M19" i="4" s="1"/>
  <c r="K15" i="4"/>
  <c r="L15" i="4"/>
  <c r="M15" i="4" s="1"/>
  <c r="K6" i="4"/>
  <c r="N6" i="4" s="1"/>
  <c r="L6" i="4"/>
  <c r="M6" i="4" s="1"/>
  <c r="K7" i="4"/>
  <c r="L7" i="4"/>
  <c r="M7" i="4" s="1"/>
  <c r="K21" i="4"/>
  <c r="L21" i="4"/>
  <c r="K3" i="4"/>
  <c r="L3" i="4"/>
  <c r="M3" i="4" s="1"/>
  <c r="K2" i="4"/>
  <c r="L2" i="4"/>
  <c r="M2" i="4" s="1"/>
  <c r="K4" i="4"/>
  <c r="L4" i="4"/>
  <c r="E537" i="4"/>
  <c r="D537" i="4"/>
  <c r="C537" i="4"/>
  <c r="E536" i="4"/>
  <c r="D536" i="4"/>
  <c r="C536" i="4"/>
  <c r="E535" i="4"/>
  <c r="D535" i="4"/>
  <c r="C535" i="4"/>
  <c r="E534" i="4"/>
  <c r="D534" i="4"/>
  <c r="C534" i="4"/>
  <c r="E533" i="4"/>
  <c r="D533" i="4"/>
  <c r="C533" i="4"/>
  <c r="C532" i="4"/>
  <c r="C531" i="4"/>
  <c r="C530" i="4"/>
  <c r="E529" i="4"/>
  <c r="D529" i="4"/>
  <c r="C529" i="4"/>
  <c r="E528" i="4"/>
  <c r="D528" i="4"/>
  <c r="C528" i="4"/>
  <c r="C527" i="4"/>
  <c r="E526" i="4"/>
  <c r="D526" i="4"/>
  <c r="C526" i="4"/>
  <c r="E525" i="4"/>
  <c r="D525" i="4"/>
  <c r="C525" i="4"/>
  <c r="C524" i="4"/>
  <c r="C523" i="4"/>
  <c r="C522" i="4"/>
  <c r="E521" i="4"/>
  <c r="D521" i="4"/>
  <c r="C521" i="4"/>
  <c r="E520" i="4"/>
  <c r="D520" i="4"/>
  <c r="C520" i="4"/>
  <c r="E519" i="4"/>
  <c r="D519" i="4"/>
  <c r="C519" i="4"/>
  <c r="E518" i="4"/>
  <c r="D518" i="4"/>
  <c r="C518" i="4"/>
  <c r="E517" i="4"/>
  <c r="D517" i="4"/>
  <c r="C517" i="4"/>
  <c r="C516" i="4"/>
  <c r="C515" i="4"/>
  <c r="C514" i="4"/>
  <c r="C513" i="4"/>
  <c r="E512" i="4"/>
  <c r="D512" i="4"/>
  <c r="C512" i="4"/>
  <c r="C511" i="4"/>
  <c r="E510" i="4"/>
  <c r="D510" i="4"/>
  <c r="C510" i="4"/>
  <c r="C509" i="4"/>
  <c r="C508" i="4"/>
  <c r="C507" i="4"/>
  <c r="C506" i="4"/>
  <c r="C505" i="4"/>
  <c r="C504" i="4"/>
  <c r="E503" i="4"/>
  <c r="D503" i="4"/>
  <c r="C503" i="4"/>
  <c r="C502" i="4"/>
  <c r="E501" i="4"/>
  <c r="D501" i="4"/>
  <c r="C501" i="4"/>
  <c r="E500" i="4"/>
  <c r="D500" i="4"/>
  <c r="C500" i="4"/>
  <c r="C499" i="4"/>
  <c r="E498" i="4"/>
  <c r="D498" i="4"/>
  <c r="C498" i="4"/>
  <c r="C497" i="4"/>
  <c r="E496" i="4"/>
  <c r="D496" i="4"/>
  <c r="C496" i="4"/>
  <c r="C495" i="4"/>
  <c r="C494" i="4"/>
  <c r="C493" i="4"/>
  <c r="C492" i="4"/>
  <c r="C491" i="4"/>
  <c r="C490" i="4"/>
  <c r="C489" i="4"/>
  <c r="C488" i="4"/>
  <c r="E487" i="4"/>
  <c r="D487" i="4"/>
  <c r="C487" i="4"/>
  <c r="C486" i="4"/>
  <c r="C485" i="4"/>
  <c r="C484" i="4"/>
  <c r="C483" i="4"/>
  <c r="C482" i="4"/>
  <c r="C481" i="4"/>
  <c r="C480" i="4"/>
  <c r="C479" i="4"/>
  <c r="E478" i="4"/>
  <c r="D478" i="4"/>
  <c r="C478" i="4"/>
  <c r="C477" i="4"/>
  <c r="C476" i="4"/>
  <c r="C475" i="4"/>
  <c r="C474" i="4"/>
  <c r="E473" i="4"/>
  <c r="D473" i="4"/>
  <c r="C473" i="4"/>
  <c r="E472" i="4"/>
  <c r="D472" i="4"/>
  <c r="C472" i="4"/>
  <c r="E471" i="4"/>
  <c r="D471" i="4"/>
  <c r="C471" i="4"/>
  <c r="E470" i="4"/>
  <c r="D470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E455" i="4"/>
  <c r="D455" i="4"/>
  <c r="C455" i="4"/>
  <c r="C454" i="4"/>
  <c r="E453" i="4"/>
  <c r="D453" i="4"/>
  <c r="C453" i="4"/>
  <c r="C452" i="4"/>
  <c r="C451" i="4"/>
  <c r="C450" i="4"/>
  <c r="C449" i="4"/>
  <c r="C448" i="4"/>
  <c r="E447" i="4"/>
  <c r="D447" i="4"/>
  <c r="C447" i="4"/>
  <c r="C446" i="4"/>
  <c r="C445" i="4"/>
  <c r="C444" i="4"/>
  <c r="C443" i="4"/>
  <c r="C442" i="4"/>
  <c r="C441" i="4"/>
  <c r="C440" i="4"/>
  <c r="E439" i="4"/>
  <c r="D439" i="4"/>
  <c r="C439" i="4"/>
  <c r="E438" i="4"/>
  <c r="D438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E391" i="4"/>
  <c r="D391" i="4"/>
  <c r="C391" i="4"/>
  <c r="C390" i="4"/>
  <c r="C389" i="4"/>
  <c r="C388" i="4"/>
  <c r="E387" i="4"/>
  <c r="D387" i="4"/>
  <c r="C387" i="4"/>
  <c r="C386" i="4"/>
  <c r="C385" i="4"/>
  <c r="C384" i="4"/>
  <c r="C383" i="4"/>
  <c r="E382" i="4"/>
  <c r="D382" i="4"/>
  <c r="C382" i="4"/>
  <c r="C381" i="4"/>
  <c r="C380" i="4"/>
  <c r="C379" i="4"/>
  <c r="C378" i="4"/>
  <c r="E377" i="4"/>
  <c r="D377" i="4"/>
  <c r="C377" i="4"/>
  <c r="E376" i="4"/>
  <c r="D376" i="4"/>
  <c r="C376" i="4"/>
  <c r="E375" i="4"/>
  <c r="D375" i="4"/>
  <c r="C375" i="4"/>
  <c r="E374" i="4"/>
  <c r="D374" i="4"/>
  <c r="C374" i="4"/>
  <c r="C373" i="4"/>
  <c r="E372" i="4"/>
  <c r="D372" i="4"/>
  <c r="C372" i="4"/>
  <c r="E371" i="4"/>
  <c r="D371" i="4"/>
  <c r="C371" i="4"/>
  <c r="E370" i="4"/>
  <c r="D370" i="4"/>
  <c r="C370" i="4"/>
  <c r="C369" i="4"/>
  <c r="C368" i="4"/>
  <c r="C367" i="4"/>
  <c r="C366" i="4"/>
  <c r="E365" i="4"/>
  <c r="D365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E345" i="4"/>
  <c r="D345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E329" i="4"/>
  <c r="D329" i="4"/>
  <c r="C329" i="4"/>
  <c r="C328" i="4"/>
  <c r="C327" i="4"/>
  <c r="C326" i="4"/>
  <c r="C325" i="4"/>
  <c r="E324" i="4"/>
  <c r="D324" i="4"/>
  <c r="C324" i="4"/>
  <c r="C323" i="4"/>
  <c r="C322" i="4"/>
  <c r="E321" i="4"/>
  <c r="D321" i="4"/>
  <c r="C321" i="4"/>
  <c r="E320" i="4"/>
  <c r="D320" i="4"/>
  <c r="C320" i="4"/>
  <c r="E319" i="4"/>
  <c r="D319" i="4"/>
  <c r="C319" i="4"/>
  <c r="E318" i="4"/>
  <c r="D318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E305" i="4"/>
  <c r="D305" i="4"/>
  <c r="C305" i="4"/>
  <c r="E304" i="4"/>
  <c r="D304" i="4"/>
  <c r="C304" i="4"/>
  <c r="E303" i="4"/>
  <c r="D303" i="4"/>
  <c r="C303" i="4"/>
  <c r="E302" i="4"/>
  <c r="D302" i="4"/>
  <c r="C302" i="4"/>
  <c r="C301" i="4"/>
  <c r="C300" i="4"/>
  <c r="C299" i="4"/>
  <c r="C298" i="4"/>
  <c r="C297" i="4"/>
  <c r="C296" i="4"/>
  <c r="C295" i="4"/>
  <c r="E294" i="4"/>
  <c r="D294" i="4"/>
  <c r="C294" i="4"/>
  <c r="E293" i="4"/>
  <c r="D293" i="4"/>
  <c r="C293" i="4"/>
  <c r="C292" i="4"/>
  <c r="C291" i="4"/>
  <c r="C290" i="4"/>
  <c r="E289" i="4"/>
  <c r="D289" i="4"/>
  <c r="C289" i="4"/>
  <c r="E288" i="4"/>
  <c r="D288" i="4"/>
  <c r="C288" i="4"/>
  <c r="E287" i="4"/>
  <c r="D287" i="4"/>
  <c r="C287" i="4"/>
  <c r="C286" i="4"/>
  <c r="C285" i="4"/>
  <c r="C284" i="4"/>
  <c r="C283" i="4"/>
  <c r="E282" i="4"/>
  <c r="D282" i="4"/>
  <c r="C282" i="4"/>
  <c r="E281" i="4"/>
  <c r="D281" i="4"/>
  <c r="C281" i="4"/>
  <c r="C280" i="4"/>
  <c r="C279" i="4"/>
  <c r="C278" i="4"/>
  <c r="C277" i="4"/>
  <c r="E276" i="4"/>
  <c r="D276" i="4"/>
  <c r="C276" i="4"/>
  <c r="C275" i="4"/>
  <c r="E274" i="4"/>
  <c r="D274" i="4"/>
  <c r="C274" i="4"/>
  <c r="E273" i="4"/>
  <c r="D273" i="4"/>
  <c r="C273" i="4"/>
  <c r="C272" i="4"/>
  <c r="C271" i="4"/>
  <c r="C270" i="4"/>
  <c r="E269" i="4"/>
  <c r="D269" i="4"/>
  <c r="C269" i="4"/>
  <c r="C268" i="4"/>
  <c r="C267" i="4"/>
  <c r="C266" i="4"/>
  <c r="C265" i="4"/>
  <c r="C264" i="4"/>
  <c r="E263" i="4"/>
  <c r="D263" i="4"/>
  <c r="C263" i="4"/>
  <c r="C262" i="4"/>
  <c r="E261" i="4"/>
  <c r="D261" i="4"/>
  <c r="C261" i="4"/>
  <c r="C260" i="4"/>
  <c r="C259" i="4"/>
  <c r="C258" i="4"/>
  <c r="E257" i="4"/>
  <c r="D257" i="4"/>
  <c r="C257" i="4"/>
  <c r="C256" i="4"/>
  <c r="C255" i="4"/>
  <c r="C254" i="4"/>
  <c r="C253" i="4"/>
  <c r="C252" i="4"/>
  <c r="E251" i="4"/>
  <c r="C251" i="4"/>
  <c r="E250" i="4"/>
  <c r="D250" i="4"/>
  <c r="C250" i="4"/>
  <c r="C249" i="4"/>
  <c r="C248" i="4"/>
  <c r="C247" i="4"/>
  <c r="D246" i="4"/>
  <c r="C246" i="4"/>
  <c r="C245" i="4"/>
  <c r="C244" i="4"/>
  <c r="C243" i="4"/>
  <c r="C242" i="4"/>
  <c r="C241" i="4"/>
  <c r="C240" i="4"/>
  <c r="C239" i="4"/>
  <c r="E238" i="4"/>
  <c r="D238" i="4"/>
  <c r="C238" i="4"/>
  <c r="C237" i="4"/>
  <c r="C236" i="4"/>
  <c r="C235" i="4"/>
  <c r="E234" i="4"/>
  <c r="D234" i="4"/>
  <c r="C234" i="4"/>
  <c r="C233" i="4"/>
  <c r="C232" i="4"/>
  <c r="C231" i="4"/>
  <c r="C230" i="4"/>
  <c r="C229" i="4"/>
  <c r="C228" i="4"/>
  <c r="E227" i="4"/>
  <c r="D227" i="4"/>
  <c r="C227" i="4"/>
  <c r="C226" i="4"/>
  <c r="C225" i="4"/>
  <c r="C224" i="4"/>
  <c r="C223" i="4"/>
  <c r="C222" i="4"/>
  <c r="C221" i="4"/>
  <c r="C220" i="4"/>
  <c r="C219" i="4"/>
  <c r="C218" i="4"/>
  <c r="E217" i="4"/>
  <c r="D217" i="4"/>
  <c r="C217" i="4"/>
  <c r="E216" i="4"/>
  <c r="D216" i="4"/>
  <c r="C216" i="4"/>
  <c r="E215" i="4"/>
  <c r="D215" i="4"/>
  <c r="C215" i="4"/>
  <c r="E214" i="4"/>
  <c r="D214" i="4"/>
  <c r="C214" i="4"/>
  <c r="C213" i="4"/>
  <c r="C212" i="4"/>
  <c r="C211" i="4"/>
  <c r="C210" i="4"/>
  <c r="E209" i="4"/>
  <c r="D209" i="4"/>
  <c r="C209" i="4"/>
  <c r="C208" i="4"/>
  <c r="C207" i="4"/>
  <c r="C206" i="4"/>
  <c r="C205" i="4"/>
  <c r="C204" i="4"/>
  <c r="E203" i="4"/>
  <c r="D203" i="4"/>
  <c r="C203" i="4"/>
  <c r="E202" i="4"/>
  <c r="D202" i="4"/>
  <c r="C202" i="4"/>
  <c r="C201" i="4"/>
  <c r="C200" i="4"/>
  <c r="C199" i="4"/>
  <c r="C198" i="4"/>
  <c r="E197" i="4"/>
  <c r="D197" i="4"/>
  <c r="C197" i="4"/>
  <c r="C196" i="4"/>
  <c r="E195" i="4"/>
  <c r="D195" i="4"/>
  <c r="C195" i="4"/>
  <c r="C194" i="4"/>
  <c r="C193" i="4"/>
  <c r="C192" i="4"/>
  <c r="E191" i="4"/>
  <c r="D191" i="4"/>
  <c r="C191" i="4"/>
  <c r="C190" i="4"/>
  <c r="C189" i="4"/>
  <c r="C188" i="4"/>
  <c r="C187" i="4"/>
  <c r="E186" i="4"/>
  <c r="D186" i="4"/>
  <c r="C186" i="4"/>
  <c r="C185" i="4"/>
  <c r="E184" i="4"/>
  <c r="D184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E286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E299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L20" i="4"/>
  <c r="M20" i="4" s="1"/>
  <c r="K20" i="4"/>
  <c r="C20" i="4"/>
  <c r="C19" i="4"/>
  <c r="C18" i="4"/>
  <c r="C17" i="4"/>
  <c r="C16" i="4"/>
  <c r="C15" i="4"/>
  <c r="C14" i="4"/>
  <c r="C13" i="4"/>
  <c r="C12" i="4"/>
  <c r="C11" i="4"/>
  <c r="H10" i="4"/>
  <c r="C10" i="4"/>
  <c r="H9" i="4"/>
  <c r="C9" i="4"/>
  <c r="C8" i="4"/>
  <c r="C7" i="4"/>
  <c r="C6" i="4"/>
  <c r="C5" i="4"/>
  <c r="C4" i="4"/>
  <c r="C3" i="4"/>
  <c r="C2" i="4"/>
  <c r="N14" i="4" l="1"/>
  <c r="N21" i="4"/>
  <c r="N11" i="4"/>
  <c r="N5" i="4"/>
  <c r="E103" i="4" s="1"/>
  <c r="N10" i="4"/>
  <c r="N3" i="4"/>
  <c r="N8" i="4"/>
  <c r="D97" i="4" s="1"/>
  <c r="N17" i="4"/>
  <c r="E35" i="4" s="1"/>
  <c r="N12" i="4"/>
  <c r="N20" i="4"/>
  <c r="N4" i="4"/>
  <c r="D177" i="4" s="1"/>
  <c r="N2" i="4"/>
  <c r="E165" i="4" s="1"/>
  <c r="N13" i="4"/>
  <c r="N7" i="4"/>
  <c r="N19" i="4"/>
  <c r="E118" i="4" s="1"/>
  <c r="N9" i="4"/>
  <c r="D76" i="4" s="1"/>
  <c r="N15" i="4"/>
  <c r="E123" i="4" s="1"/>
  <c r="M21" i="4"/>
  <c r="M11" i="4"/>
  <c r="M4" i="4"/>
  <c r="E63" i="4"/>
  <c r="D98" i="4"/>
  <c r="D117" i="4"/>
  <c r="D103" i="4"/>
  <c r="E20" i="4"/>
  <c r="D20" i="4"/>
  <c r="E24" i="4"/>
  <c r="E21" i="4"/>
  <c r="D22" i="4"/>
  <c r="D24" i="4"/>
  <c r="D21" i="4"/>
  <c r="D28" i="4"/>
  <c r="E22" i="4"/>
  <c r="E2" i="4"/>
  <c r="D119" i="4"/>
  <c r="D159" i="4"/>
  <c r="E57" i="4"/>
  <c r="D60" i="4"/>
  <c r="E60" i="4"/>
  <c r="E76" i="4"/>
  <c r="D59" i="4"/>
  <c r="D115" i="4"/>
  <c r="D164" i="4"/>
  <c r="E59" i="4"/>
  <c r="D75" i="4"/>
  <c r="D58" i="4"/>
  <c r="D125" i="4"/>
  <c r="E142" i="4"/>
  <c r="D499" i="4"/>
  <c r="E499" i="4"/>
  <c r="E313" i="4"/>
  <c r="D313" i="4"/>
  <c r="E310" i="4"/>
  <c r="E312" i="4"/>
  <c r="D312" i="4"/>
  <c r="E311" i="4"/>
  <c r="D311" i="4"/>
  <c r="D310" i="4"/>
  <c r="D332" i="4"/>
  <c r="D331" i="4"/>
  <c r="E333" i="4"/>
  <c r="D333" i="4"/>
  <c r="E330" i="4"/>
  <c r="D330" i="4"/>
  <c r="E332" i="4"/>
  <c r="E331" i="4"/>
  <c r="E41" i="4"/>
  <c r="D41" i="4"/>
  <c r="E38" i="4"/>
  <c r="D38" i="4"/>
  <c r="E39" i="4"/>
  <c r="D39" i="4"/>
  <c r="E40" i="4"/>
  <c r="E449" i="4"/>
  <c r="D449" i="4"/>
  <c r="E446" i="4"/>
  <c r="E448" i="4"/>
  <c r="D448" i="4"/>
  <c r="D446" i="4"/>
  <c r="E489" i="4"/>
  <c r="D489" i="4"/>
  <c r="E486" i="4"/>
  <c r="E488" i="4"/>
  <c r="D488" i="4"/>
  <c r="D486" i="4"/>
  <c r="D476" i="4"/>
  <c r="D475" i="4"/>
  <c r="E477" i="4"/>
  <c r="D477" i="4"/>
  <c r="E474" i="4"/>
  <c r="D474" i="4"/>
  <c r="E476" i="4"/>
  <c r="E475" i="4"/>
  <c r="D468" i="4"/>
  <c r="D467" i="4"/>
  <c r="E469" i="4"/>
  <c r="D469" i="4"/>
  <c r="E466" i="4"/>
  <c r="D466" i="4"/>
  <c r="E468" i="4"/>
  <c r="E467" i="4"/>
  <c r="D228" i="4"/>
  <c r="E229" i="4"/>
  <c r="D229" i="4"/>
  <c r="E226" i="4"/>
  <c r="D226" i="4"/>
  <c r="E228" i="4"/>
  <c r="E513" i="4"/>
  <c r="D513" i="4"/>
  <c r="E511" i="4"/>
  <c r="D511" i="4"/>
  <c r="D25" i="4"/>
  <c r="E23" i="4"/>
  <c r="D23" i="4"/>
  <c r="D452" i="4"/>
  <c r="D451" i="4"/>
  <c r="E450" i="4"/>
  <c r="D450" i="4"/>
  <c r="E452" i="4"/>
  <c r="E451" i="4"/>
  <c r="E297" i="4"/>
  <c r="D297" i="4"/>
  <c r="E296" i="4"/>
  <c r="D296" i="4"/>
  <c r="E295" i="4"/>
  <c r="D295" i="4"/>
  <c r="E373" i="4"/>
  <c r="D373" i="4"/>
  <c r="D120" i="4"/>
  <c r="D121" i="4"/>
  <c r="E122" i="4"/>
  <c r="D122" i="4"/>
  <c r="E120" i="4"/>
  <c r="E121" i="4"/>
  <c r="D123" i="4"/>
  <c r="E505" i="4"/>
  <c r="D505" i="4"/>
  <c r="E502" i="4"/>
  <c r="E504" i="4"/>
  <c r="D504" i="4"/>
  <c r="D502" i="4"/>
  <c r="E353" i="4"/>
  <c r="D353" i="4"/>
  <c r="E350" i="4"/>
  <c r="E352" i="4"/>
  <c r="D352" i="4"/>
  <c r="E351" i="4"/>
  <c r="D351" i="4"/>
  <c r="D350" i="4"/>
  <c r="E369" i="4"/>
  <c r="D369" i="4"/>
  <c r="E366" i="4"/>
  <c r="E368" i="4"/>
  <c r="D368" i="4"/>
  <c r="E367" i="4"/>
  <c r="D367" i="4"/>
  <c r="D366" i="4"/>
  <c r="D68" i="4"/>
  <c r="E25" i="4"/>
  <c r="E527" i="4"/>
  <c r="D527" i="4"/>
  <c r="E326" i="4"/>
  <c r="E328" i="4"/>
  <c r="D328" i="4"/>
  <c r="E327" i="4"/>
  <c r="D327" i="4"/>
  <c r="D326" i="4"/>
  <c r="D148" i="4"/>
  <c r="E148" i="4"/>
  <c r="H5" i="4"/>
  <c r="O21" i="4" s="1"/>
  <c r="E361" i="4"/>
  <c r="D361" i="4"/>
  <c r="E358" i="4"/>
  <c r="E360" i="4"/>
  <c r="D360" i="4"/>
  <c r="E359" i="4"/>
  <c r="D359" i="4"/>
  <c r="D358" i="4"/>
  <c r="E265" i="4"/>
  <c r="D265" i="4"/>
  <c r="E262" i="4"/>
  <c r="E264" i="4"/>
  <c r="D264" i="4"/>
  <c r="D262" i="4"/>
  <c r="E425" i="4"/>
  <c r="D425" i="4"/>
  <c r="E422" i="4"/>
  <c r="E424" i="4"/>
  <c r="D424" i="4"/>
  <c r="E423" i="4"/>
  <c r="D423" i="4"/>
  <c r="D422" i="4"/>
  <c r="D484" i="4"/>
  <c r="D483" i="4"/>
  <c r="E485" i="4"/>
  <c r="D485" i="4"/>
  <c r="E482" i="4"/>
  <c r="D482" i="4"/>
  <c r="E484" i="4"/>
  <c r="E483" i="4"/>
  <c r="D340" i="4"/>
  <c r="D339" i="4"/>
  <c r="E341" i="4"/>
  <c r="D341" i="4"/>
  <c r="E338" i="4"/>
  <c r="D338" i="4"/>
  <c r="E340" i="4"/>
  <c r="E339" i="4"/>
  <c r="D50" i="4"/>
  <c r="E49" i="4"/>
  <c r="D49" i="4"/>
  <c r="E52" i="4"/>
  <c r="D52" i="4"/>
  <c r="E50" i="4"/>
  <c r="D124" i="4"/>
  <c r="E126" i="4"/>
  <c r="D126" i="4"/>
  <c r="E127" i="4"/>
  <c r="E124" i="4"/>
  <c r="D127" i="4"/>
  <c r="D104" i="4"/>
  <c r="D105" i="4"/>
  <c r="D106" i="4"/>
  <c r="E107" i="4"/>
  <c r="E104" i="4"/>
  <c r="E106" i="4"/>
  <c r="D107" i="4"/>
  <c r="E105" i="4"/>
  <c r="E385" i="4"/>
  <c r="D385" i="4"/>
  <c r="E384" i="4"/>
  <c r="D384" i="4"/>
  <c r="E383" i="4"/>
  <c r="D383" i="4"/>
  <c r="D204" i="4"/>
  <c r="E205" i="4"/>
  <c r="D205" i="4"/>
  <c r="E204" i="4"/>
  <c r="D532" i="4"/>
  <c r="E531" i="4"/>
  <c r="D531" i="4"/>
  <c r="E530" i="4"/>
  <c r="D530" i="4"/>
  <c r="E532" i="4"/>
  <c r="E28" i="4"/>
  <c r="D516" i="4"/>
  <c r="D515" i="4"/>
  <c r="E514" i="4"/>
  <c r="D514" i="4"/>
  <c r="E516" i="4"/>
  <c r="E515" i="4"/>
  <c r="E185" i="4"/>
  <c r="E183" i="4"/>
  <c r="D183" i="4"/>
  <c r="E182" i="4"/>
  <c r="D182" i="4"/>
  <c r="D185" i="4"/>
  <c r="D284" i="4"/>
  <c r="D283" i="4"/>
  <c r="E285" i="4"/>
  <c r="D285" i="4"/>
  <c r="E284" i="4"/>
  <c r="E283" i="4"/>
  <c r="D27" i="4"/>
  <c r="D172" i="4"/>
  <c r="D171" i="4"/>
  <c r="E170" i="4"/>
  <c r="D170" i="4"/>
  <c r="E172" i="4"/>
  <c r="E171" i="4"/>
  <c r="E153" i="4"/>
  <c r="E152" i="4"/>
  <c r="D152" i="4"/>
  <c r="E154" i="4"/>
  <c r="D154" i="4"/>
  <c r="D153" i="4"/>
  <c r="D460" i="4"/>
  <c r="D459" i="4"/>
  <c r="E461" i="4"/>
  <c r="D461" i="4"/>
  <c r="E458" i="4"/>
  <c r="D458" i="4"/>
  <c r="E460" i="4"/>
  <c r="E459" i="4"/>
  <c r="D412" i="4"/>
  <c r="D411" i="4"/>
  <c r="E413" i="4"/>
  <c r="D413" i="4"/>
  <c r="E410" i="4"/>
  <c r="D410" i="4"/>
  <c r="E412" i="4"/>
  <c r="E411" i="4"/>
  <c r="E27" i="4"/>
  <c r="E441" i="4"/>
  <c r="D441" i="4"/>
  <c r="E440" i="4"/>
  <c r="D440" i="4"/>
  <c r="D252" i="4"/>
  <c r="D251" i="4"/>
  <c r="E253" i="4"/>
  <c r="D253" i="4"/>
  <c r="E252" i="4"/>
  <c r="D26" i="4"/>
  <c r="E64" i="4"/>
  <c r="D144" i="4"/>
  <c r="D428" i="4"/>
  <c r="D427" i="4"/>
  <c r="E429" i="4"/>
  <c r="D429" i="4"/>
  <c r="E426" i="4"/>
  <c r="D426" i="4"/>
  <c r="E428" i="4"/>
  <c r="E427" i="4"/>
  <c r="E26" i="4"/>
  <c r="D404" i="4"/>
  <c r="D403" i="4"/>
  <c r="E405" i="4"/>
  <c r="D405" i="4"/>
  <c r="E402" i="4"/>
  <c r="D402" i="4"/>
  <c r="E404" i="4"/>
  <c r="E403" i="4"/>
  <c r="D61" i="4"/>
  <c r="E62" i="4"/>
  <c r="D99" i="4"/>
  <c r="E97" i="4"/>
  <c r="E61" i="4"/>
  <c r="D62" i="4"/>
  <c r="D63" i="4"/>
  <c r="D64" i="4"/>
  <c r="D108" i="4"/>
  <c r="D109" i="4"/>
  <c r="D110" i="4"/>
  <c r="E111" i="4"/>
  <c r="E108" i="4"/>
  <c r="E109" i="4"/>
  <c r="E233" i="4"/>
  <c r="D233" i="4"/>
  <c r="E232" i="4"/>
  <c r="D232" i="4"/>
  <c r="E231" i="4"/>
  <c r="D231" i="4"/>
  <c r="E230" i="4"/>
  <c r="D230" i="4"/>
  <c r="E169" i="4"/>
  <c r="E168" i="4"/>
  <c r="D168" i="4"/>
  <c r="E167" i="4"/>
  <c r="D167" i="4"/>
  <c r="E166" i="4"/>
  <c r="D166" i="4"/>
  <c r="D169" i="4"/>
  <c r="D220" i="4"/>
  <c r="D219" i="4"/>
  <c r="E221" i="4"/>
  <c r="D221" i="4"/>
  <c r="E218" i="4"/>
  <c r="D218" i="4"/>
  <c r="E220" i="4"/>
  <c r="E219" i="4"/>
  <c r="D101" i="4"/>
  <c r="D102" i="4"/>
  <c r="E100" i="4"/>
  <c r="E101" i="4"/>
  <c r="D316" i="4"/>
  <c r="D315" i="4"/>
  <c r="E317" i="4"/>
  <c r="D317" i="4"/>
  <c r="E314" i="4"/>
  <c r="D314" i="4"/>
  <c r="E316" i="4"/>
  <c r="E315" i="4"/>
  <c r="D260" i="4"/>
  <c r="D259" i="4"/>
  <c r="E258" i="4"/>
  <c r="D258" i="4"/>
  <c r="E260" i="4"/>
  <c r="E259" i="4"/>
  <c r="D524" i="4"/>
  <c r="D523" i="4"/>
  <c r="E522" i="4"/>
  <c r="D522" i="4"/>
  <c r="E524" i="4"/>
  <c r="E523" i="4"/>
  <c r="E278" i="4"/>
  <c r="E280" i="4"/>
  <c r="D280" i="4"/>
  <c r="E279" i="4"/>
  <c r="D279" i="4"/>
  <c r="D278" i="4"/>
  <c r="E201" i="4"/>
  <c r="E200" i="4"/>
  <c r="D200" i="4"/>
  <c r="E199" i="4"/>
  <c r="D199" i="4"/>
  <c r="D198" i="4"/>
  <c r="D201" i="4"/>
  <c r="E198" i="4"/>
  <c r="E393" i="4"/>
  <c r="D393" i="4"/>
  <c r="E390" i="4"/>
  <c r="E392" i="4"/>
  <c r="D392" i="4"/>
  <c r="D390" i="4"/>
  <c r="D143" i="4"/>
  <c r="D420" i="4"/>
  <c r="D419" i="4"/>
  <c r="E421" i="4"/>
  <c r="D421" i="4"/>
  <c r="E418" i="4"/>
  <c r="D418" i="4"/>
  <c r="E420" i="4"/>
  <c r="E419" i="4"/>
  <c r="D188" i="4"/>
  <c r="D187" i="4"/>
  <c r="E189" i="4"/>
  <c r="D189" i="4"/>
  <c r="E188" i="4"/>
  <c r="E187" i="4"/>
  <c r="E113" i="4"/>
  <c r="D492" i="4"/>
  <c r="D491" i="4"/>
  <c r="E493" i="4"/>
  <c r="D493" i="4"/>
  <c r="E490" i="4"/>
  <c r="D490" i="4"/>
  <c r="E492" i="4"/>
  <c r="D112" i="4"/>
  <c r="E249" i="4"/>
  <c r="D249" i="4"/>
  <c r="E246" i="4"/>
  <c r="E248" i="4"/>
  <c r="D248" i="4"/>
  <c r="E247" i="4"/>
  <c r="D247" i="4"/>
  <c r="D388" i="4"/>
  <c r="E389" i="4"/>
  <c r="D389" i="4"/>
  <c r="E386" i="4"/>
  <c r="D386" i="4"/>
  <c r="E388" i="4"/>
  <c r="D175" i="4"/>
  <c r="E457" i="4"/>
  <c r="D457" i="4"/>
  <c r="E454" i="4"/>
  <c r="E456" i="4"/>
  <c r="D456" i="4"/>
  <c r="D454" i="4"/>
  <c r="E417" i="4"/>
  <c r="D417" i="4"/>
  <c r="E414" i="4"/>
  <c r="E416" i="4"/>
  <c r="D416" i="4"/>
  <c r="E415" i="4"/>
  <c r="D415" i="4"/>
  <c r="D414" i="4"/>
  <c r="E270" i="4"/>
  <c r="E272" i="4"/>
  <c r="D272" i="4"/>
  <c r="E271" i="4"/>
  <c r="D271" i="4"/>
  <c r="D270" i="4"/>
  <c r="D436" i="4"/>
  <c r="D435" i="4"/>
  <c r="E437" i="4"/>
  <c r="D437" i="4"/>
  <c r="E434" i="4"/>
  <c r="D434" i="4"/>
  <c r="E436" i="4"/>
  <c r="E435" i="4"/>
  <c r="E254" i="4"/>
  <c r="E256" i="4"/>
  <c r="D256" i="4"/>
  <c r="E255" i="4"/>
  <c r="D255" i="4"/>
  <c r="D254" i="4"/>
  <c r="D275" i="4"/>
  <c r="E277" i="4"/>
  <c r="D277" i="4"/>
  <c r="E275" i="4"/>
  <c r="E491" i="4"/>
  <c r="D300" i="4"/>
  <c r="D299" i="4"/>
  <c r="E301" i="4"/>
  <c r="D301" i="4"/>
  <c r="E298" i="4"/>
  <c r="D298" i="4"/>
  <c r="E300" i="4"/>
  <c r="D380" i="4"/>
  <c r="D379" i="4"/>
  <c r="E381" i="4"/>
  <c r="D381" i="4"/>
  <c r="E378" i="4"/>
  <c r="D378" i="4"/>
  <c r="E380" i="4"/>
  <c r="E497" i="4"/>
  <c r="D497" i="4"/>
  <c r="E494" i="4"/>
  <c r="E495" i="4"/>
  <c r="D495" i="4"/>
  <c r="D396" i="4"/>
  <c r="D395" i="4"/>
  <c r="E397" i="4"/>
  <c r="D397" i="4"/>
  <c r="E394" i="4"/>
  <c r="D394" i="4"/>
  <c r="E396" i="4"/>
  <c r="E193" i="4"/>
  <c r="E192" i="4"/>
  <c r="D192" i="4"/>
  <c r="D118" i="4"/>
  <c r="D193" i="4"/>
  <c r="D494" i="4"/>
  <c r="D190" i="4"/>
  <c r="E379" i="4"/>
  <c r="E395" i="4"/>
  <c r="E190" i="4"/>
  <c r="D286" i="4"/>
  <c r="H12" i="4" a="1"/>
  <c r="E99" i="4" l="1"/>
  <c r="E96" i="4"/>
  <c r="E112" i="4"/>
  <c r="D100" i="4"/>
  <c r="E117" i="4"/>
  <c r="E98" i="4"/>
  <c r="E115" i="4"/>
  <c r="D86" i="4"/>
  <c r="E31" i="4"/>
  <c r="D116" i="4"/>
  <c r="D114" i="4"/>
  <c r="D111" i="4"/>
  <c r="E114" i="4"/>
  <c r="D113" i="4"/>
  <c r="E110" i="4"/>
  <c r="E116" i="4"/>
  <c r="E32" i="4"/>
  <c r="D35" i="4"/>
  <c r="E30" i="4"/>
  <c r="D165" i="4"/>
  <c r="D31" i="4"/>
  <c r="E102" i="4"/>
  <c r="D33" i="4"/>
  <c r="D30" i="4"/>
  <c r="P17" i="4" s="1"/>
  <c r="Q17" i="4" s="1"/>
  <c r="E33" i="4"/>
  <c r="D29" i="4"/>
  <c r="D32" i="4"/>
  <c r="E164" i="4"/>
  <c r="D88" i="4"/>
  <c r="E86" i="4"/>
  <c r="D96" i="4"/>
  <c r="O5" i="4"/>
  <c r="E75" i="4"/>
  <c r="P2" i="4"/>
  <c r="Q2" i="4" s="1"/>
  <c r="O16" i="4"/>
  <c r="O11" i="4"/>
  <c r="O6" i="4"/>
  <c r="O14" i="4"/>
  <c r="O18" i="4"/>
  <c r="O2" i="4"/>
  <c r="O9" i="4"/>
  <c r="O19" i="4"/>
  <c r="O13" i="4"/>
  <c r="O12" i="4"/>
  <c r="O15" i="4"/>
  <c r="O10" i="4"/>
  <c r="O7" i="4"/>
  <c r="O3" i="4"/>
  <c r="O8" i="4"/>
  <c r="O17" i="4"/>
  <c r="O4" i="4"/>
  <c r="E174" i="4"/>
  <c r="D174" i="4"/>
  <c r="E140" i="4"/>
  <c r="E68" i="4"/>
  <c r="E175" i="4"/>
  <c r="E143" i="4"/>
  <c r="E144" i="4"/>
  <c r="E180" i="4"/>
  <c r="D4" i="4"/>
  <c r="D173" i="4"/>
  <c r="D178" i="4"/>
  <c r="E125" i="4"/>
  <c r="E119" i="4"/>
  <c r="P15" i="4" s="1"/>
  <c r="Q15" i="4" s="1"/>
  <c r="E141" i="4"/>
  <c r="E173" i="4"/>
  <c r="E178" i="4"/>
  <c r="E176" i="4"/>
  <c r="E177" i="4"/>
  <c r="D140" i="4"/>
  <c r="D180" i="4"/>
  <c r="E58" i="4"/>
  <c r="D57" i="4"/>
  <c r="D141" i="4"/>
  <c r="D142" i="4"/>
  <c r="D176" i="4"/>
  <c r="H12" i="4"/>
  <c r="E4" i="4"/>
  <c r="D48" i="4"/>
  <c r="E53" i="4"/>
  <c r="E51" i="4"/>
  <c r="D53" i="4"/>
  <c r="D51" i="4"/>
  <c r="E47" i="4"/>
  <c r="E48" i="4"/>
  <c r="D47" i="4"/>
  <c r="D85" i="4"/>
  <c r="D155" i="4"/>
  <c r="D5" i="4"/>
  <c r="E17" i="4"/>
  <c r="E13" i="4"/>
  <c r="E19" i="4"/>
  <c r="D17" i="4"/>
  <c r="E14" i="4"/>
  <c r="D13" i="4"/>
  <c r="E15" i="4"/>
  <c r="D14" i="4"/>
  <c r="E18" i="4"/>
  <c r="D15" i="4"/>
  <c r="E11" i="4"/>
  <c r="D11" i="4"/>
  <c r="E16" i="4"/>
  <c r="D12" i="4"/>
  <c r="D18" i="4"/>
  <c r="D19" i="4"/>
  <c r="D16" i="4"/>
  <c r="E12" i="4"/>
  <c r="D3" i="4"/>
  <c r="D151" i="4"/>
  <c r="E147" i="4"/>
  <c r="E150" i="4"/>
  <c r="D147" i="4"/>
  <c r="D150" i="4"/>
  <c r="E146" i="4"/>
  <c r="D149" i="4"/>
  <c r="E149" i="4"/>
  <c r="D146" i="4"/>
  <c r="E151" i="4"/>
  <c r="E29" i="4"/>
  <c r="E91" i="4"/>
  <c r="E90" i="4"/>
  <c r="D91" i="4"/>
  <c r="E83" i="4"/>
  <c r="D83" i="4"/>
  <c r="D89" i="4"/>
  <c r="E89" i="4"/>
  <c r="D90" i="4"/>
  <c r="D87" i="4"/>
  <c r="D131" i="4"/>
  <c r="E131" i="4"/>
  <c r="E66" i="4"/>
  <c r="E87" i="4"/>
  <c r="E155" i="4"/>
  <c r="E162" i="4"/>
  <c r="E156" i="4"/>
  <c r="D162" i="4"/>
  <c r="D156" i="4"/>
  <c r="D163" i="4"/>
  <c r="E158" i="4"/>
  <c r="D157" i="4"/>
  <c r="E161" i="4"/>
  <c r="D158" i="4"/>
  <c r="D161" i="4"/>
  <c r="E160" i="4"/>
  <c r="E163" i="4"/>
  <c r="E157" i="4"/>
  <c r="D160" i="4"/>
  <c r="E88" i="4"/>
  <c r="E159" i="4"/>
  <c r="D145" i="4"/>
  <c r="E137" i="4"/>
  <c r="D137" i="4"/>
  <c r="E145" i="4"/>
  <c r="D179" i="4"/>
  <c r="E181" i="4"/>
  <c r="D181" i="4"/>
  <c r="E179" i="4"/>
  <c r="D2" i="4"/>
  <c r="E9" i="4"/>
  <c r="D6" i="4"/>
  <c r="E10" i="4"/>
  <c r="D9" i="4"/>
  <c r="E6" i="4"/>
  <c r="D10" i="4"/>
  <c r="E7" i="4"/>
  <c r="E8" i="4"/>
  <c r="D7" i="4"/>
  <c r="E3" i="4"/>
  <c r="D8" i="4"/>
  <c r="E85" i="4"/>
  <c r="E70" i="4"/>
  <c r="D67" i="4"/>
  <c r="E65" i="4"/>
  <c r="D70" i="4"/>
  <c r="D65" i="4"/>
  <c r="E69" i="4"/>
  <c r="E71" i="4"/>
  <c r="D71" i="4"/>
  <c r="D72" i="4"/>
  <c r="E72" i="4"/>
  <c r="D69" i="4"/>
  <c r="E67" i="4"/>
  <c r="E5" i="4"/>
  <c r="D66" i="4"/>
  <c r="E45" i="4"/>
  <c r="E43" i="4"/>
  <c r="D45" i="4"/>
  <c r="D43" i="4"/>
  <c r="E46" i="4"/>
  <c r="D46" i="4"/>
  <c r="D40" i="4"/>
  <c r="P19" i="4" s="1"/>
  <c r="Q19" i="4" s="1"/>
  <c r="E77" i="4"/>
  <c r="D77" i="4"/>
  <c r="E78" i="4"/>
  <c r="D78" i="4"/>
  <c r="E79" i="4"/>
  <c r="D79" i="4"/>
  <c r="D80" i="4"/>
  <c r="E80" i="4"/>
  <c r="D364" i="4"/>
  <c r="D363" i="4"/>
  <c r="E362" i="4"/>
  <c r="D362" i="4"/>
  <c r="E364" i="4"/>
  <c r="E363" i="4"/>
  <c r="E208" i="4"/>
  <c r="D208" i="4"/>
  <c r="E207" i="4"/>
  <c r="D207" i="4"/>
  <c r="E206" i="4"/>
  <c r="D206" i="4"/>
  <c r="D308" i="4"/>
  <c r="D307" i="4"/>
  <c r="E309" i="4"/>
  <c r="D309" i="4"/>
  <c r="E306" i="4"/>
  <c r="D306" i="4"/>
  <c r="E308" i="4"/>
  <c r="E307" i="4"/>
  <c r="D508" i="4"/>
  <c r="D507" i="4"/>
  <c r="E509" i="4"/>
  <c r="D509" i="4"/>
  <c r="E506" i="4"/>
  <c r="D506" i="4"/>
  <c r="E508" i="4"/>
  <c r="E507" i="4"/>
  <c r="E481" i="4"/>
  <c r="D481" i="4"/>
  <c r="E480" i="4"/>
  <c r="D480" i="4"/>
  <c r="E479" i="4"/>
  <c r="D479" i="4"/>
  <c r="O20" i="4"/>
  <c r="D292" i="4"/>
  <c r="D291" i="4"/>
  <c r="E290" i="4"/>
  <c r="D290" i="4"/>
  <c r="E292" i="4"/>
  <c r="E291" i="4"/>
  <c r="E241" i="4"/>
  <c r="D241" i="4"/>
  <c r="E240" i="4"/>
  <c r="D240" i="4"/>
  <c r="E239" i="4"/>
  <c r="D239" i="4"/>
  <c r="E42" i="4"/>
  <c r="D42" i="4"/>
  <c r="E44" i="4"/>
  <c r="D44" i="4"/>
  <c r="D139" i="4"/>
  <c r="E138" i="4"/>
  <c r="D138" i="4"/>
  <c r="E136" i="4"/>
  <c r="D136" i="4"/>
  <c r="E139" i="4"/>
  <c r="D196" i="4"/>
  <c r="E194" i="4"/>
  <c r="D194" i="4"/>
  <c r="E196" i="4"/>
  <c r="E81" i="4"/>
  <c r="D81" i="4"/>
  <c r="E84" i="4"/>
  <c r="E82" i="4"/>
  <c r="D84" i="4"/>
  <c r="D82" i="4"/>
  <c r="E465" i="4"/>
  <c r="D465" i="4"/>
  <c r="E462" i="4"/>
  <c r="E464" i="4"/>
  <c r="D464" i="4"/>
  <c r="E463" i="4"/>
  <c r="D463" i="4"/>
  <c r="D462" i="4"/>
  <c r="D54" i="4"/>
  <c r="D55" i="4"/>
  <c r="D56" i="4"/>
  <c r="E56" i="4"/>
  <c r="E55" i="4"/>
  <c r="E54" i="4"/>
  <c r="D212" i="4"/>
  <c r="D211" i="4"/>
  <c r="E213" i="4"/>
  <c r="D213" i="4"/>
  <c r="E210" i="4"/>
  <c r="D210" i="4"/>
  <c r="E212" i="4"/>
  <c r="E211" i="4"/>
  <c r="E37" i="4"/>
  <c r="D37" i="4"/>
  <c r="E34" i="4"/>
  <c r="D34" i="4"/>
  <c r="E36" i="4"/>
  <c r="D36" i="4"/>
  <c r="E337" i="4"/>
  <c r="D337" i="4"/>
  <c r="E334" i="4"/>
  <c r="E336" i="4"/>
  <c r="D336" i="4"/>
  <c r="E335" i="4"/>
  <c r="D335" i="4"/>
  <c r="D334" i="4"/>
  <c r="E73" i="4"/>
  <c r="D73" i="4"/>
  <c r="D74" i="4"/>
  <c r="E74" i="4"/>
  <c r="D348" i="4"/>
  <c r="D347" i="4"/>
  <c r="E349" i="4"/>
  <c r="D349" i="4"/>
  <c r="E346" i="4"/>
  <c r="D346" i="4"/>
  <c r="E348" i="4"/>
  <c r="E347" i="4"/>
  <c r="D92" i="4"/>
  <c r="D93" i="4"/>
  <c r="D94" i="4"/>
  <c r="E92" i="4"/>
  <c r="E95" i="4"/>
  <c r="E93" i="4"/>
  <c r="D95" i="4"/>
  <c r="E94" i="4"/>
  <c r="E225" i="4"/>
  <c r="E224" i="4"/>
  <c r="D224" i="4"/>
  <c r="E223" i="4"/>
  <c r="D223" i="4"/>
  <c r="E222" i="4"/>
  <c r="D222" i="4"/>
  <c r="D225" i="4"/>
  <c r="E401" i="4"/>
  <c r="D401" i="4"/>
  <c r="E398" i="4"/>
  <c r="E400" i="4"/>
  <c r="D400" i="4"/>
  <c r="E399" i="4"/>
  <c r="D399" i="4"/>
  <c r="D398" i="4"/>
  <c r="E133" i="4"/>
  <c r="E135" i="4"/>
  <c r="E132" i="4"/>
  <c r="D132" i="4"/>
  <c r="D135" i="4"/>
  <c r="E134" i="4"/>
  <c r="D134" i="4"/>
  <c r="D133" i="4"/>
  <c r="D268" i="4"/>
  <c r="D267" i="4"/>
  <c r="E266" i="4"/>
  <c r="D266" i="4"/>
  <c r="E268" i="4"/>
  <c r="E267" i="4"/>
  <c r="D128" i="4"/>
  <c r="D129" i="4"/>
  <c r="E130" i="4"/>
  <c r="D130" i="4"/>
  <c r="E128" i="4"/>
  <c r="E129" i="4"/>
  <c r="D236" i="4"/>
  <c r="D235" i="4"/>
  <c r="E237" i="4"/>
  <c r="D237" i="4"/>
  <c r="E236" i="4"/>
  <c r="E235" i="4"/>
  <c r="E433" i="4"/>
  <c r="D433" i="4"/>
  <c r="E430" i="4"/>
  <c r="E432" i="4"/>
  <c r="D432" i="4"/>
  <c r="E431" i="4"/>
  <c r="D431" i="4"/>
  <c r="D430" i="4"/>
  <c r="D323" i="4"/>
  <c r="E325" i="4"/>
  <c r="D325" i="4"/>
  <c r="E322" i="4"/>
  <c r="D322" i="4"/>
  <c r="E323" i="4"/>
  <c r="D244" i="4"/>
  <c r="D243" i="4"/>
  <c r="E245" i="4"/>
  <c r="D245" i="4"/>
  <c r="E242" i="4"/>
  <c r="D242" i="4"/>
  <c r="E244" i="4"/>
  <c r="E243" i="4"/>
  <c r="D356" i="4"/>
  <c r="D355" i="4"/>
  <c r="E357" i="4"/>
  <c r="D357" i="4"/>
  <c r="E354" i="4"/>
  <c r="D354" i="4"/>
  <c r="E356" i="4"/>
  <c r="E355" i="4"/>
  <c r="D444" i="4"/>
  <c r="D443" i="4"/>
  <c r="E445" i="4"/>
  <c r="D445" i="4"/>
  <c r="E442" i="4"/>
  <c r="D442" i="4"/>
  <c r="E444" i="4"/>
  <c r="E443" i="4"/>
  <c r="E409" i="4"/>
  <c r="D409" i="4"/>
  <c r="E406" i="4"/>
  <c r="E408" i="4"/>
  <c r="D408" i="4"/>
  <c r="E407" i="4"/>
  <c r="D407" i="4"/>
  <c r="D406" i="4"/>
  <c r="E342" i="4"/>
  <c r="E344" i="4"/>
  <c r="D344" i="4"/>
  <c r="E343" i="4"/>
  <c r="D343" i="4"/>
  <c r="D342" i="4"/>
  <c r="P20" i="4" l="1"/>
  <c r="Q20" i="4" s="1"/>
  <c r="P21" i="4"/>
  <c r="Q21" i="4" s="1"/>
  <c r="R21" i="4" s="1"/>
  <c r="P4" i="4"/>
  <c r="Q4" i="4" s="1"/>
  <c r="P3" i="4"/>
  <c r="Q3" i="4" s="1"/>
  <c r="R3" i="4" s="1"/>
  <c r="P7" i="4"/>
  <c r="Q7" i="4" s="1"/>
  <c r="R7" i="4" s="1"/>
  <c r="R2" i="4"/>
  <c r="P5" i="4"/>
  <c r="Q5" i="4" s="1"/>
  <c r="R5" i="4" s="1"/>
  <c r="R17" i="4"/>
  <c r="P13" i="4"/>
  <c r="Q13" i="4" s="1"/>
  <c r="R13" i="4" s="1"/>
  <c r="P14" i="4"/>
  <c r="Q14" i="4" s="1"/>
  <c r="R14" i="4" s="1"/>
  <c r="P9" i="4"/>
  <c r="Q9" i="4" s="1"/>
  <c r="R9" i="4" s="1"/>
  <c r="P12" i="4"/>
  <c r="Q12" i="4" s="1"/>
  <c r="R12" i="4" s="1"/>
  <c r="R19" i="4"/>
  <c r="P11" i="4"/>
  <c r="Q11" i="4" s="1"/>
  <c r="R11" i="4" s="1"/>
  <c r="P16" i="4"/>
  <c r="Q16" i="4" s="1"/>
  <c r="R16" i="4" s="1"/>
  <c r="P8" i="4"/>
  <c r="Q8" i="4" s="1"/>
  <c r="R8" i="4" s="1"/>
  <c r="P6" i="4"/>
  <c r="Q6" i="4" s="1"/>
  <c r="R6" i="4" s="1"/>
  <c r="P18" i="4"/>
  <c r="Q18" i="4" s="1"/>
  <c r="R18" i="4" s="1"/>
  <c r="R15" i="4"/>
  <c r="P10" i="4"/>
  <c r="Q10" i="4" s="1"/>
  <c r="R10" i="4" s="1"/>
  <c r="R4" i="4"/>
  <c r="H7" i="4" l="1"/>
  <c r="H6" i="4"/>
  <c r="R20" i="4"/>
  <c r="T7" i="4" l="1"/>
  <c r="S9" i="4"/>
  <c r="S3" i="4"/>
  <c r="S8" i="4"/>
  <c r="S4" i="4"/>
  <c r="T11" i="4"/>
  <c r="S12" i="4"/>
  <c r="S15" i="4"/>
  <c r="S16" i="4"/>
  <c r="T12" i="4"/>
  <c r="S19" i="4"/>
  <c r="T15" i="4"/>
  <c r="S11" i="4"/>
  <c r="T8" i="4"/>
  <c r="S18" i="4"/>
  <c r="S10" i="4"/>
  <c r="T16" i="4"/>
  <c r="T19" i="4"/>
  <c r="S17" i="4"/>
  <c r="S5" i="4"/>
  <c r="T4" i="4"/>
  <c r="T9" i="4"/>
  <c r="T5" i="4"/>
  <c r="T21" i="4"/>
  <c r="T18" i="4"/>
  <c r="T10" i="4"/>
  <c r="T6" i="4"/>
  <c r="S2" i="4"/>
  <c r="T13" i="4"/>
  <c r="S6" i="4"/>
  <c r="T17" i="4"/>
  <c r="S14" i="4"/>
  <c r="T14" i="4"/>
  <c r="S13" i="4"/>
  <c r="S7" i="4"/>
  <c r="T3" i="4"/>
  <c r="S21" i="4"/>
  <c r="T2" i="4"/>
  <c r="S20" i="4"/>
  <c r="T20" i="4"/>
  <c r="H13" i="4" a="1"/>
  <c r="H14" i="4" a="1"/>
  <c r="H14" i="4" l="1"/>
  <c r="U21" i="4" s="1"/>
  <c r="H13" i="4"/>
  <c r="U20" i="4" l="1"/>
  <c r="U2" i="4"/>
  <c r="U14" i="4"/>
  <c r="U8" i="4"/>
  <c r="U7" i="4"/>
  <c r="U3" i="4"/>
  <c r="H17" i="4" s="1"/>
  <c r="U11" i="4"/>
  <c r="U6" i="4"/>
  <c r="U17" i="4"/>
  <c r="U12" i="4"/>
  <c r="U15" i="4"/>
  <c r="U18" i="4"/>
  <c r="U16" i="4"/>
  <c r="U13" i="4"/>
  <c r="U19" i="4"/>
  <c r="U5" i="4"/>
  <c r="U10" i="4"/>
  <c r="U4" i="4"/>
  <c r="U9" i="4"/>
  <c r="H19" i="4" l="1"/>
  <c r="H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tc={D22500E6-0C66-4849-9ACE-F04BA7EB87A2}</author>
    <author>tc={5169E633-9281-41C4-9051-06F93F6FFAE4}</author>
    <author>tc={E70AD3E8-BEDB-4A6D-9D25-47A1AD5C7A7B}</author>
    <author>tc={7A061C42-28F1-4762-917B-BEBCA2216802}</author>
    <author>tc={2CF2E573-D711-4CE2-BC8F-0CECFFE28791}</author>
    <author>tc={A6F539DF-9D25-4197-800A-2D51FEB0A5FE}</author>
    <author>tc={55E79AC5-CF08-4B53-AB86-0F8092B3EC8F}</author>
    <author>tc={46B4E25A-3DCF-4865-B390-BAD5CFD43CB1}</author>
    <author>tc={5D4A2A51-E269-4DAE-8C6A-8D6608E0D347}</author>
    <author>tc={5FA795BB-820C-4921-80C3-B8CD7612DA50}</author>
    <author>tc={A2BA2C08-04FA-48CA-9AF9-93B8C7DEA2FC}</author>
    <author>tc={2573F58B-BE0F-4E21-8396-D2DE91D1EDA3}</author>
    <author>tc={E85820A3-09D1-455F-89A2-BC907BB4C265}</author>
    <author>tc={57DE2FF3-5645-491D-BA8C-AC02A158906A}</author>
    <author>tc={95B12CD5-0274-4D6C-BD41-087893204C0B}</author>
    <author>tc={0080939A-88EB-490E-A358-C4B484B95C97}</author>
  </authors>
  <commentList>
    <comment ref="A1" authorId="0" shapeId="0" xr:uid="{D22500E6-0C66-4849-9ACE-F04BA7EB87A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can be a numeric identifier, person's name, project title. There should be one row below for each score recieved for that submission.</t>
      </text>
    </comment>
    <comment ref="C1" authorId="1" shapeId="0" xr:uid="{5169E633-9281-41C4-9051-06F93F6FFAE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D1" authorId="2" shapeId="0" xr:uid="{E70AD3E8-BEDB-4A6D-9D25-47A1AD5C7A7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E1" authorId="3" shapeId="0" xr:uid="{7A061C42-28F1-4762-917B-BEBCA221680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to calculate the Standard Deviation.</t>
      </text>
    </comment>
    <comment ref="J1" authorId="4" shapeId="0" xr:uid="{2CF2E573-D711-4CE2-BC8F-0CECFFE28791}">
      <text>
        <t>[Threaded comment]
Your version of Excel allows you to read this threaded comment; however, any edits to it will get removed if the file is opened in a newer version of Excel. Learn more: https://go.microsoft.com/fwlink/?linkid=870924
Comment:
    Paste in this column the unique identifiers for the projects in the competition.</t>
      </text>
    </comment>
    <comment ref="L1" authorId="5" shapeId="0" xr:uid="{A6F539DF-9D25-4197-800A-2D51FEB0A5F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counts the rows with non-zero scores.</t>
      </text>
    </comment>
    <comment ref="M1" authorId="6" shapeId="0" xr:uid="{55E79AC5-CF08-4B53-AB86-0F8092B3EC8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for the sort.</t>
      </text>
    </comment>
    <comment ref="O1" authorId="7" shapeId="0" xr:uid="{46B4E25A-3DCF-4865-B390-BAD5CFD43CB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number of scores recieved for a project is much less than the general case, the standard deviation (&amp; standard error) is prone to be noisy. In this case using the average of the variability measure is a better idea.</t>
      </text>
    </comment>
    <comment ref="P1" authorId="8" shapeId="0" xr:uid="{5D4A2A51-E269-4DAE-8C6A-8D6608E0D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by expanding the Std. Dev'n formula: = sqrt ( ( Xi^2 -2Xi*Xavg + Xavg^2) / n )</t>
      </text>
    </comment>
    <comment ref="R1" authorId="9" shapeId="0" xr:uid="{5FA795BB-820C-4921-80C3-B8CD7612DA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calculates the (one-sided) size of the score uncertainty bound (used to define the lower and upper bounds.</t>
      </text>
    </comment>
    <comment ref="S1" authorId="10" shapeId="0" xr:uid="{A2BA2C08-04FA-48CA-9AF9-93B8C7DEA2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T1" authorId="11" shapeId="0" xr:uid="{2573F58B-BE0F-4E21-8396-D2DE91D1EDA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lowest (average) score that another group of similarly qualified scorers would be expected to give this submission.</t>
      </text>
    </comment>
    <comment ref="U1" authorId="12" shapeId="0" xr:uid="{E85820A3-09D1-455F-89A2-BC907BB4C26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flags whether a project/application is clearly selected (YES), in the uncertainty zone (MAYBE), or clearly not selectable (NO).
adjust the parameters in column 'H' to see the impact of different parameters.</t>
      </text>
    </comment>
    <comment ref="H3" authorId="13" shapeId="0" xr:uid="{57DE2FF3-5645-491D-BA8C-AC02A158906A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positive number (recommend value:  2 for 95% of scores)</t>
      </text>
    </comment>
    <comment ref="G5" authorId="14" shapeId="0" xr:uid="{95B12CD5-0274-4D6C-BD41-087893204C0B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# of scores found for any project.  In other words, at least one project recieved scores from this many markers.</t>
      </text>
    </comment>
    <comment ref="H11" authorId="15" shapeId="0" xr:uid="{0080939A-88EB-490E-A358-C4B484B95C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this to the number of submissions that are to be selected in the competition.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<sst xmlns="http://schemas.openxmlformats.org/spreadsheetml/2006/main" count="235" uniqueCount="55">
  <si>
    <t>Project Name</t>
  </si>
  <si>
    <t>Total Score</t>
  </si>
  <si>
    <t>Sum of Scores</t>
  </si>
  <si>
    <t># of Scores</t>
  </si>
  <si>
    <t>Average Score</t>
  </si>
  <si>
    <t>Xi ^2</t>
  </si>
  <si>
    <t>Xi * Xavg</t>
  </si>
  <si>
    <t>Xavg^2</t>
  </si>
  <si>
    <t>Parameters</t>
  </si>
  <si>
    <t>StdDev(1) or StdErr(2)</t>
  </si>
  <si>
    <t># of error bounds</t>
  </si>
  <si>
    <t>Lower Bound</t>
  </si>
  <si>
    <t>Upper Bound</t>
  </si>
  <si>
    <t>Cutoff Score</t>
  </si>
  <si>
    <t>Value</t>
  </si>
  <si>
    <t>Selection Decision Status</t>
  </si>
  <si>
    <t>YES</t>
  </si>
  <si>
    <t>MAYBE</t>
  </si>
  <si>
    <t>NO</t>
  </si>
  <si>
    <t>Selection Results</t>
  </si>
  <si>
    <t>Lower Limit</t>
  </si>
  <si>
    <t>Upper Limit</t>
  </si>
  <si>
    <t>Has Scores?</t>
  </si>
  <si>
    <t>Max number of scores</t>
  </si>
  <si>
    <t>Std. Dev'n</t>
  </si>
  <si>
    <t>Std.Err.</t>
  </si>
  <si>
    <t>Enough Scores for valid Std.Dev'n?</t>
  </si>
  <si>
    <t>Bound Size</t>
  </si>
  <si>
    <t>Base bounds on Average(1) or Individual(2) error type</t>
  </si>
  <si>
    <t>Number of applications</t>
  </si>
  <si>
    <t># of winners desired</t>
  </si>
  <si>
    <t>Tina GARABEDIAN Simon PROULX</t>
  </si>
  <si>
    <t>Laurence FOURNIER BEAUDRY Nik</t>
  </si>
  <si>
    <t>Tiffani ZAGORSKI Jonathan GUE</t>
  </si>
  <si>
    <t>Anna CAPPELLINI Luca LANOTTE</t>
  </si>
  <si>
    <t>Jasmine TESSARI Francesco FI</t>
  </si>
  <si>
    <t>Anna YANOVSKAYA Adam LUKACS</t>
  </si>
  <si>
    <t>Penny COOMES Nicholas BUCKLAN</t>
  </si>
  <si>
    <t>Charlene GUIGNARD Marco FABBR</t>
  </si>
  <si>
    <t>Viktoria KAVALIOVA Yurii BIE</t>
  </si>
  <si>
    <t>Ekaterina BOBROVA Dmitri SOLO</t>
  </si>
  <si>
    <t>Gabriella PAPADAKIS Guillaume</t>
  </si>
  <si>
    <t>Angelique ABACHKINA Louis TH</t>
  </si>
  <si>
    <t>Alexandra STEPANOVA Ivan BUKI</t>
  </si>
  <si>
    <t>Lucie MYSLIVECKOVA Lukas CSO</t>
  </si>
  <si>
    <t>Cecilia TÖRN Jussiville PART</t>
  </si>
  <si>
    <t>Alisa AGAFONOVA Alper UCAR</t>
  </si>
  <si>
    <t>Alexandra NAZAROVA Maxim NIK</t>
  </si>
  <si>
    <t xml:space="preserve">Marie-Jade LAURIAULT Romain </t>
  </si>
  <si>
    <t>Sara HURTADO Kirill KHALIAVI</t>
  </si>
  <si>
    <t>Natalia KALISZEK Maksym SPODY</t>
  </si>
  <si>
    <t>Unique Project Names</t>
  </si>
  <si>
    <t>Number of Score Assignments</t>
  </si>
  <si>
    <t>Average Std. Error</t>
  </si>
  <si>
    <t>Average 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</si>
</sst>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CC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2" xfId="0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5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164" fontId="1" fillId="3" borderId="0" xfId="0" applyNumberFormat="1" applyFont="1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1" tint="0.499984740745262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E8AD96E9-5343-461E-8B03-548108C9E7A4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01T16:38:30.76" personId="{E8AD96E9-5343-461E-8B03-548108C9E7A4}" id="{D22500E6-0C66-4849-9ACE-F04BA7EB87A2}">
    <text>This can be a numeric identifier, person's name, project title. There should be one row below for each score recieved for that submission.</text>
  </threadedComment>
  <threadedComment ref="C1" dT="2021-12-01T16:00:36.80" personId="{E8AD96E9-5343-461E-8B03-548108C9E7A4}" id="{5169E633-9281-41C4-9051-06F93F6FFAE4}">
    <text>Used to calculate the Standard Deviation.</text>
  </threadedComment>
  <threadedComment ref="D1" dT="2021-12-01T16:00:42.22" personId="{E8AD96E9-5343-461E-8B03-548108C9E7A4}" id="{E70AD3E8-BEDB-4A6D-9D25-47A1AD5C7A7B}">
    <text>Used to calculate the Standard Deviation.</text>
  </threadedComment>
  <threadedComment ref="E1" dT="2021-12-01T16:00:46.45" personId="{E8AD96E9-5343-461E-8B03-548108C9E7A4}" id="{7A061C42-28F1-4762-917B-BEBCA2216802}">
    <text>Used to calculate the Standard Deviation.</text>
  </threadedComment>
  <threadedComment ref="J1" dT="2021-12-01T02:48:27.79" personId="{E8AD96E9-5343-461E-8B03-548108C9E7A4}" id="{2CF2E573-D711-4CE2-BC8F-0CECFFE28791}">
    <text>Paste in this column the unique identifiers for the projects in the competition.</text>
  </threadedComment>
  <threadedComment ref="L1" dT="2021-12-01T02:21:19.20" personId="{E8AD96E9-5343-461E-8B03-548108C9E7A4}" id="{A6F539DF-9D25-4197-800A-2D51FEB0A5FE}">
    <text>Only counts the rows with non-zero scores.</text>
  </threadedComment>
  <threadedComment ref="M1" dT="2021-12-01T02:21:38.97" personId="{E8AD96E9-5343-461E-8B03-548108C9E7A4}" id="{55E79AC5-CF08-4B53-AB86-0F8092B3EC8F}">
    <text>Used for the sort.</text>
  </threadedComment>
  <threadedComment ref="O1" dT="2021-12-01T02:23:05.77" personId="{E8AD96E9-5343-461E-8B03-548108C9E7A4}" id="{46B4E25A-3DCF-4865-B390-BAD5CFD43CB1}">
    <text>If the number of scores recieved for a project is much less than the general case, the standard deviation (&amp; standard error) is prone to be noisy. In this case using the average of the variability measure is a better idea.</text>
  </threadedComment>
  <threadedComment ref="P1" dT="2021-12-01T02:24:43.82" personId="{E8AD96E9-5343-461E-8B03-548108C9E7A4}" id="{5D4A2A51-E269-4DAE-8C6A-8D6608E0D347}">
    <text>Calculated by expanding the Std. Dev'n formula: = sqrt ( ( Xi^2 -2Xi*Xavg + Xavg^2) / n )</text>
  </threadedComment>
  <threadedComment ref="R1" dT="2021-12-01T15:56:24.98" personId="{E8AD96E9-5343-461E-8B03-548108C9E7A4}" id="{5FA795BB-820C-4921-80C3-B8CD7612DA50}">
    <text>This column calculates the (one-sided) size of the score uncertainty bound (used to define the lower and upper bounds.</text>
  </threadedComment>
  <threadedComment ref="S1" dT="2021-12-01T15:57:31.44" personId="{E8AD96E9-5343-461E-8B03-548108C9E7A4}" id="{A2BA2C08-04FA-48CA-9AF9-93B8C7DEA2FC}">
    <text>The lowest (average) score that another group of similarly qualified scorers would be expected to give this submission.</text>
  </threadedComment>
  <threadedComment ref="T1" dT="2021-12-01T15:57:43.84" personId="{E8AD96E9-5343-461E-8B03-548108C9E7A4}" id="{2573F58B-BE0F-4E21-8396-D2DE91D1EDA3}">
    <text>The lowest (average) score that another group of similarly qualified scorers would be expected to give this submission.</text>
  </threadedComment>
  <threadedComment ref="U1" dT="2021-12-01T02:25:32.60" personId="{E8AD96E9-5343-461E-8B03-548108C9E7A4}" id="{E85820A3-09D1-455F-89A2-BC907BB4C265}">
    <text>This column flags whether a project/application is clearly selected (YES), in the uncertainty zone (MAYBE), or clearly not selectable (NO).
adjust the parameters in column 'H' to see the impact of different parameters.</text>
  </threadedComment>
  <threadedComment ref="H3" dT="2021-12-01T02:09:38.78" personId="{E8AD96E9-5343-461E-8B03-548108C9E7A4}" id="{57DE2FF3-5645-491D-BA8C-AC02A158906A}">
    <text>Any positive number (recommend value:  2 for 95% of scores)</text>
  </threadedComment>
  <threadedComment ref="G5" dT="2021-12-01T16:00:03.68" personId="{E8AD96E9-5343-461E-8B03-548108C9E7A4}" id="{95B12CD5-0274-4D6C-BD41-087893204C0B}">
    <text>Maximum # of scores found for any project.  In other words, at least one project recieved scores from this many markers.</text>
  </threadedComment>
  <threadedComment ref="H11" dT="2021-12-01T02:26:04.67" personId="{E8AD96E9-5343-461E-8B03-548108C9E7A4}" id="{0080939A-88EB-490E-A358-C4B484B95C97}">
    <text>Set this to the number of submissions that are to be selected in the competition.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B439-CB3C-4442-B4D1-4B23EEACE56B}">
  <sheetPr codeName="Sheet3"/>
  <dimension ref="A1:U537"/>
  <sheetViews>
    <sheetView tabSelected="1" zoomScale="115" zoomScaleNormal="11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140625" style="1" bestFit="1" customWidth="1"/>
    <col min="2" max="2" width="6.7109375" style="1" bestFit="1" customWidth="1"/>
    <col min="3" max="3" width="7.28515625" style="14" bestFit="1" customWidth="1"/>
    <col min="4" max="4" width="8.85546875" style="14" bestFit="1" customWidth="1"/>
    <col min="5" max="5" width="7.28515625" style="14" bestFit="1" customWidth="1"/>
    <col min="6" max="6" width="1.7109375" style="2" customWidth="1"/>
    <col min="7" max="7" width="27.85546875" style="3" bestFit="1" customWidth="1"/>
    <col min="8" max="8" width="6.140625" style="3" bestFit="1" customWidth="1"/>
    <col min="9" max="9" width="1.7109375" style="2" customWidth="1"/>
    <col min="10" max="10" width="32.140625" style="1" bestFit="1" customWidth="1"/>
    <col min="11" max="11" width="7.85546875" style="14" bestFit="1" customWidth="1"/>
    <col min="12" max="12" width="6.7109375" style="14" bestFit="1" customWidth="1"/>
    <col min="13" max="13" width="7.7109375" style="14" bestFit="1" customWidth="1"/>
    <col min="14" max="14" width="8.28515625" style="14" bestFit="1" customWidth="1"/>
    <col min="15" max="15" width="10.7109375" style="14" bestFit="1" customWidth="1"/>
    <col min="16" max="16" width="6.140625" style="14" bestFit="1" customWidth="1"/>
    <col min="17" max="17" width="7.7109375" style="14" bestFit="1" customWidth="1"/>
    <col min="18" max="20" width="6.7109375" style="14" bestFit="1" customWidth="1"/>
    <col min="21" max="21" width="9.140625" style="14"/>
    <col min="22" max="16384" width="9.140625" style="1"/>
  </cols>
  <sheetData>
    <row r="1" spans="1:21" s="7" customFormat="1" ht="60" x14ac:dyDescent="0.25">
      <c r="A1" s="7" t="s">
        <v>0</v>
      </c>
      <c r="B1" s="4" t="s">
        <v>1</v>
      </c>
      <c r="C1" s="12" t="s">
        <v>5</v>
      </c>
      <c r="D1" s="12" t="s">
        <v>6</v>
      </c>
      <c r="E1" s="12" t="s">
        <v>7</v>
      </c>
      <c r="F1" s="5"/>
      <c r="G1" s="6" t="s">
        <v>8</v>
      </c>
      <c r="H1" s="6" t="s">
        <v>14</v>
      </c>
      <c r="I1" s="5"/>
      <c r="J1" s="10" t="s">
        <v>51</v>
      </c>
      <c r="K1" s="15" t="s">
        <v>2</v>
      </c>
      <c r="L1" s="15" t="s">
        <v>3</v>
      </c>
      <c r="M1" s="15" t="s">
        <v>22</v>
      </c>
      <c r="N1" s="15" t="s">
        <v>4</v>
      </c>
      <c r="O1" s="15" t="s">
        <v>26</v>
      </c>
      <c r="P1" s="15" t="s">
        <v>24</v>
      </c>
      <c r="Q1" s="16" t="s">
        <v>25</v>
      </c>
      <c r="R1" s="15" t="s">
        <v>27</v>
      </c>
      <c r="S1" s="15" t="s">
        <v>11</v>
      </c>
      <c r="T1" s="15" t="s">
        <v>12</v>
      </c>
      <c r="U1" s="17" t="s">
        <v>15</v>
      </c>
    </row>
    <row r="2" spans="1:21" x14ac:dyDescent="0.25">
      <c r="A2" s="1" t="s">
        <v>31</v>
      </c>
      <c r="B2" s="1">
        <v>34.25</v>
      </c>
      <c r="C2" s="13">
        <f>IF(B2&gt;0,B2^2,"")</f>
        <v>1173.0625</v>
      </c>
      <c r="D2" s="13">
        <f t="shared" ref="D2:D65" si="0">IF(B2&gt;0,2*B2*_xlfn.XLOOKUP(A2,J:J,N:N,"",0,1),"")</f>
        <v>2171.0694444444443</v>
      </c>
      <c r="E2" s="13">
        <f t="shared" ref="E2:E65" si="1">IF(B2&gt;0,_xlfn.XLOOKUP(A2,J:J,N:N,"",0,1)^2,"")</f>
        <v>1004.5378086419752</v>
      </c>
      <c r="G2" s="14" t="s">
        <v>9</v>
      </c>
      <c r="H2" s="3">
        <v>2</v>
      </c>
      <c r="J2" s="11" t="s">
        <v>49</v>
      </c>
      <c r="K2" s="18">
        <f t="shared" ref="K2:K21" si="2">SUMIF(A:A,J2,B:B)</f>
        <v>445.25</v>
      </c>
      <c r="L2" s="18">
        <f t="shared" ref="L2:L21" si="3">COUNTIFS(A:A,J2,B:B,"&gt;"&amp;0)</f>
        <v>9</v>
      </c>
      <c r="M2" s="18" t="str">
        <f t="shared" ref="M2:M21" si="4">IF(L2&gt;0,"Yes","No")</f>
        <v>Yes</v>
      </c>
      <c r="N2" s="19">
        <f t="shared" ref="N2:N21" si="5">IF(K2&gt;0,K2/L2,"")</f>
        <v>49.472222222222221</v>
      </c>
      <c r="O2" s="19" t="str">
        <f t="shared" ref="O2:O21" si="6">IF(L2&gt;$H$5/2,"Yes","No")</f>
        <v>Yes</v>
      </c>
      <c r="P2" s="19">
        <f t="shared" ref="P2:P21" si="7">IF(L2&gt;0,((SUMIF(A:A,J2,C:C)-SUMIF(A:A,J2,D:D)+SUMIF(A:A,J2,E:E))/L2)^(1/2),"")</f>
        <v>0.21872244094364315</v>
      </c>
      <c r="Q2" s="19">
        <f t="shared" ref="Q2:Q21" si="8">IF(LEN(P2)&gt;0,P2/SQRT(L2),"")</f>
        <v>7.2907480314547718E-2</v>
      </c>
      <c r="R2" s="19">
        <f t="shared" ref="R2:R21" si="9">IF(LEN(N2)&gt;0,IF(OR($H$4=1,O2="No"),IF($H$2=1,$H$3*$H$6,$H$3*$H$7),IF($H$4=2,IF($H$2=1,$H$3*P2,$H$3*Q2),"Invalid Error Bound Type Flag value")),"")</f>
        <v>1.0088910164947795</v>
      </c>
      <c r="S2" s="19">
        <f t="shared" ref="S2:S21" si="10">IF(LEN(N2)&gt;0,N2-IF($H$4=1,IF($H$2=1,$H$3*$H$7,$H$6*$H$3),IF($H$4=2,IF($H$2=2,$H$3*$H$7,$H$6*$H$3),"Invalid Error Bound Type Flag value")),"")</f>
        <v>46.445549172737884</v>
      </c>
      <c r="T2" s="19">
        <f t="shared" ref="T2:T21" si="11">IF(LEN(N2)&gt;0,N2+IF($H$4=1,IF($H$2=1,$H$3*$H$7,$H$6*$H$3),IF($H$4=2,IF($H$2=2,$H$3*$H$7,$H$6*$H$3),"Invalid Error Bound Type Flag value")),"")</f>
        <v>52.498895271706559</v>
      </c>
      <c r="U2" s="20" t="str">
        <f t="shared" ref="U2:U21" ca="1" si="12">IF(LEN(N2)&gt;0,IF(N2&gt;=$H$14,"YES",IF(T2&gt;=$H$13,"MAYBE","NO")),"")</f>
        <v>YES</v>
      </c>
    </row>
    <row r="3" spans="1:21" x14ac:dyDescent="0.25">
      <c r="A3" s="1" t="s">
        <v>31</v>
      </c>
      <c r="B3" s="1">
        <v>29.25</v>
      </c>
      <c r="C3" s="13">
        <f t="shared" ref="C3:C66" si="13">IF(B3&gt;0,B3^2,"")</f>
        <v>855.5625</v>
      </c>
      <c r="D3" s="13">
        <f t="shared" si="0"/>
        <v>1854.125</v>
      </c>
      <c r="E3" s="13">
        <f t="shared" si="1"/>
        <v>1004.5378086419752</v>
      </c>
      <c r="G3" s="14" t="s">
        <v>10</v>
      </c>
      <c r="H3" s="3">
        <v>2</v>
      </c>
      <c r="J3" s="11" t="s">
        <v>48</v>
      </c>
      <c r="K3" s="18">
        <f t="shared" si="2"/>
        <v>420.25</v>
      </c>
      <c r="L3" s="18">
        <f t="shared" si="3"/>
        <v>9</v>
      </c>
      <c r="M3" s="18" t="str">
        <f t="shared" si="4"/>
        <v>Yes</v>
      </c>
      <c r="N3" s="19">
        <f t="shared" si="5"/>
        <v>46.694444444444443</v>
      </c>
      <c r="O3" s="19" t="str">
        <f t="shared" si="6"/>
        <v>Yes</v>
      </c>
      <c r="P3" s="19">
        <f t="shared" si="7"/>
        <v>0.91876863380787044</v>
      </c>
      <c r="Q3" s="19">
        <f t="shared" si="8"/>
        <v>0.30625621126929015</v>
      </c>
      <c r="R3" s="19">
        <f t="shared" si="9"/>
        <v>1.0088910164947795</v>
      </c>
      <c r="S3" s="19">
        <f t="shared" si="10"/>
        <v>43.667771394960106</v>
      </c>
      <c r="T3" s="19">
        <f t="shared" si="11"/>
        <v>49.72111749392878</v>
      </c>
      <c r="U3" s="20" t="str">
        <f t="shared" ca="1" si="12"/>
        <v>MAYBE</v>
      </c>
    </row>
    <row r="4" spans="1:21" ht="30" x14ac:dyDescent="0.25">
      <c r="A4" s="1" t="s">
        <v>31</v>
      </c>
      <c r="B4" s="1">
        <v>31.25</v>
      </c>
      <c r="C4" s="13">
        <f t="shared" si="13"/>
        <v>976.5625</v>
      </c>
      <c r="D4" s="13">
        <f t="shared" si="0"/>
        <v>1980.9027777777776</v>
      </c>
      <c r="E4" s="13">
        <f t="shared" si="1"/>
        <v>1004.5378086419752</v>
      </c>
      <c r="G4" s="21" t="s">
        <v>28</v>
      </c>
      <c r="H4" s="1">
        <v>1</v>
      </c>
      <c r="J4" s="11" t="s">
        <v>50</v>
      </c>
      <c r="K4" s="18">
        <f t="shared" si="2"/>
        <v>413</v>
      </c>
      <c r="L4" s="18">
        <f t="shared" si="3"/>
        <v>9</v>
      </c>
      <c r="M4" s="18" t="str">
        <f t="shared" si="4"/>
        <v>Yes</v>
      </c>
      <c r="N4" s="19">
        <f t="shared" si="5"/>
        <v>45.888888888888886</v>
      </c>
      <c r="O4" s="19" t="str">
        <f t="shared" si="6"/>
        <v>Yes</v>
      </c>
      <c r="P4" s="19">
        <f t="shared" si="7"/>
        <v>1.1371938605812968</v>
      </c>
      <c r="Q4" s="19">
        <f t="shared" si="8"/>
        <v>0.37906462019376558</v>
      </c>
      <c r="R4" s="19">
        <f t="shared" si="9"/>
        <v>1.0088910164947795</v>
      </c>
      <c r="S4" s="19">
        <f t="shared" si="10"/>
        <v>42.862215839404548</v>
      </c>
      <c r="T4" s="19">
        <f t="shared" si="11"/>
        <v>48.915561938373223</v>
      </c>
      <c r="U4" s="20" t="str">
        <f t="shared" ca="1" si="12"/>
        <v>MAYBE</v>
      </c>
    </row>
    <row r="5" spans="1:21" x14ac:dyDescent="0.25">
      <c r="A5" s="1" t="s">
        <v>31</v>
      </c>
      <c r="B5" s="1">
        <v>32.75</v>
      </c>
      <c r="C5" s="13">
        <f t="shared" si="13"/>
        <v>1072.5625</v>
      </c>
      <c r="D5" s="13">
        <f t="shared" si="0"/>
        <v>2075.9861111111109</v>
      </c>
      <c r="E5" s="13">
        <f t="shared" si="1"/>
        <v>1004.5378086419752</v>
      </c>
      <c r="G5" s="14" t="s">
        <v>23</v>
      </c>
      <c r="H5" s="14">
        <f>MAX(L:L)</f>
        <v>9</v>
      </c>
      <c r="J5" s="11" t="s">
        <v>42</v>
      </c>
      <c r="K5" s="18">
        <f t="shared" si="2"/>
        <v>408.5</v>
      </c>
      <c r="L5" s="18">
        <f t="shared" si="3"/>
        <v>9</v>
      </c>
      <c r="M5" s="18" t="str">
        <f t="shared" si="4"/>
        <v>Yes</v>
      </c>
      <c r="N5" s="19">
        <f t="shared" si="5"/>
        <v>45.388888888888886</v>
      </c>
      <c r="O5" s="19" t="str">
        <f t="shared" si="6"/>
        <v>Yes</v>
      </c>
      <c r="P5" s="19">
        <f t="shared" si="7"/>
        <v>1.118723920311498</v>
      </c>
      <c r="Q5" s="19">
        <f t="shared" si="8"/>
        <v>0.37290797343716603</v>
      </c>
      <c r="R5" s="19">
        <f t="shared" si="9"/>
        <v>1.0088910164947795</v>
      </c>
      <c r="S5" s="19">
        <f t="shared" si="10"/>
        <v>42.362215839404548</v>
      </c>
      <c r="T5" s="19">
        <f t="shared" si="11"/>
        <v>48.415561938373223</v>
      </c>
      <c r="U5" s="20" t="str">
        <f t="shared" ca="1" si="12"/>
        <v>MAYBE</v>
      </c>
    </row>
    <row r="6" spans="1:21" x14ac:dyDescent="0.25">
      <c r="A6" s="1" t="s">
        <v>31</v>
      </c>
      <c r="B6" s="1">
        <v>31.25</v>
      </c>
      <c r="C6" s="13">
        <f t="shared" si="13"/>
        <v>976.5625</v>
      </c>
      <c r="D6" s="13">
        <f t="shared" si="0"/>
        <v>1980.9027777777776</v>
      </c>
      <c r="E6" s="13">
        <f t="shared" si="1"/>
        <v>1004.5378086419752</v>
      </c>
      <c r="G6" s="14" t="s">
        <v>54</v>
      </c>
      <c r="H6" s="13">
        <f>AVERAGE(P:P)</f>
        <v>1.5133365247421691</v>
      </c>
      <c r="J6" s="11" t="s">
        <v>45</v>
      </c>
      <c r="K6" s="18">
        <f t="shared" si="2"/>
        <v>389.25</v>
      </c>
      <c r="L6" s="18">
        <f t="shared" si="3"/>
        <v>9</v>
      </c>
      <c r="M6" s="18" t="str">
        <f t="shared" si="4"/>
        <v>Yes</v>
      </c>
      <c r="N6" s="19">
        <f t="shared" si="5"/>
        <v>43.25</v>
      </c>
      <c r="O6" s="19" t="str">
        <f t="shared" si="6"/>
        <v>Yes</v>
      </c>
      <c r="P6" s="19">
        <f t="shared" si="7"/>
        <v>1.3228756555322954</v>
      </c>
      <c r="Q6" s="19">
        <f t="shared" si="8"/>
        <v>0.44095855184409843</v>
      </c>
      <c r="R6" s="19">
        <f t="shared" si="9"/>
        <v>1.0088910164947795</v>
      </c>
      <c r="S6" s="19">
        <f t="shared" si="10"/>
        <v>40.223326950515663</v>
      </c>
      <c r="T6" s="19">
        <f t="shared" si="11"/>
        <v>46.276673049484337</v>
      </c>
      <c r="U6" s="20" t="str">
        <f t="shared" ca="1" si="12"/>
        <v>MAYBE</v>
      </c>
    </row>
    <row r="7" spans="1:21" x14ac:dyDescent="0.25">
      <c r="A7" s="1" t="s">
        <v>31</v>
      </c>
      <c r="B7" s="1">
        <v>31.25</v>
      </c>
      <c r="C7" s="13">
        <f t="shared" si="13"/>
        <v>976.5625</v>
      </c>
      <c r="D7" s="13">
        <f t="shared" si="0"/>
        <v>1980.9027777777776</v>
      </c>
      <c r="E7" s="13">
        <f t="shared" si="1"/>
        <v>1004.5378086419752</v>
      </c>
      <c r="G7" s="14" t="s">
        <v>53</v>
      </c>
      <c r="H7" s="13">
        <f>AVERAGE(Q:Q)</f>
        <v>0.50444550824738976</v>
      </c>
      <c r="J7" s="11" t="s">
        <v>46</v>
      </c>
      <c r="K7" s="18">
        <f t="shared" si="2"/>
        <v>388</v>
      </c>
      <c r="L7" s="18">
        <f t="shared" si="3"/>
        <v>9</v>
      </c>
      <c r="M7" s="18" t="str">
        <f t="shared" si="4"/>
        <v>Yes</v>
      </c>
      <c r="N7" s="19">
        <f t="shared" si="5"/>
        <v>43.111111111111114</v>
      </c>
      <c r="O7" s="19" t="str">
        <f t="shared" si="6"/>
        <v>Yes</v>
      </c>
      <c r="P7" s="19">
        <f t="shared" si="7"/>
        <v>1.0213764617137921</v>
      </c>
      <c r="Q7" s="19">
        <f t="shared" si="8"/>
        <v>0.34045882057126403</v>
      </c>
      <c r="R7" s="19">
        <f t="shared" si="9"/>
        <v>1.0088910164947795</v>
      </c>
      <c r="S7" s="19">
        <f t="shared" si="10"/>
        <v>40.084438061626777</v>
      </c>
      <c r="T7" s="19">
        <f t="shared" si="11"/>
        <v>46.137784160595452</v>
      </c>
      <c r="U7" s="20" t="str">
        <f t="shared" ca="1" si="12"/>
        <v>MAYBE</v>
      </c>
    </row>
    <row r="8" spans="1:21" x14ac:dyDescent="0.25">
      <c r="A8" s="1" t="s">
        <v>31</v>
      </c>
      <c r="B8" s="1">
        <v>32</v>
      </c>
      <c r="C8" s="13">
        <f t="shared" si="13"/>
        <v>1024</v>
      </c>
      <c r="D8" s="13">
        <f t="shared" si="0"/>
        <v>2028.4444444444443</v>
      </c>
      <c r="E8" s="13">
        <f t="shared" si="1"/>
        <v>1004.5378086419752</v>
      </c>
      <c r="J8" s="11" t="s">
        <v>41</v>
      </c>
      <c r="K8" s="18">
        <f t="shared" si="2"/>
        <v>374</v>
      </c>
      <c r="L8" s="18">
        <f t="shared" si="3"/>
        <v>9</v>
      </c>
      <c r="M8" s="18" t="str">
        <f t="shared" si="4"/>
        <v>Yes</v>
      </c>
      <c r="N8" s="19">
        <f t="shared" si="5"/>
        <v>41.555555555555557</v>
      </c>
      <c r="O8" s="19" t="str">
        <f t="shared" si="6"/>
        <v>Yes</v>
      </c>
      <c r="P8" s="19">
        <f t="shared" si="7"/>
        <v>2.4714418243927301</v>
      </c>
      <c r="Q8" s="19">
        <f t="shared" si="8"/>
        <v>0.82381394146424336</v>
      </c>
      <c r="R8" s="19">
        <f t="shared" si="9"/>
        <v>1.0088910164947795</v>
      </c>
      <c r="S8" s="19">
        <f t="shared" si="10"/>
        <v>38.52888250607122</v>
      </c>
      <c r="T8" s="19">
        <f t="shared" si="11"/>
        <v>44.582228605039894</v>
      </c>
      <c r="U8" s="20" t="str">
        <f t="shared" ca="1" si="12"/>
        <v>MAYBE</v>
      </c>
    </row>
    <row r="9" spans="1:21" x14ac:dyDescent="0.25">
      <c r="A9" s="1" t="s">
        <v>31</v>
      </c>
      <c r="B9" s="1">
        <v>32.5</v>
      </c>
      <c r="C9" s="13">
        <f t="shared" si="13"/>
        <v>1056.25</v>
      </c>
      <c r="D9" s="13">
        <f t="shared" si="0"/>
        <v>2060.1388888888887</v>
      </c>
      <c r="E9" s="13">
        <f t="shared" si="1"/>
        <v>1004.5378086419752</v>
      </c>
      <c r="G9" s="14" t="s">
        <v>52</v>
      </c>
      <c r="H9" s="14">
        <f>COUNTA(A:A)-1</f>
        <v>180</v>
      </c>
      <c r="J9" s="11" t="s">
        <v>40</v>
      </c>
      <c r="K9" s="18">
        <f t="shared" si="2"/>
        <v>369.5</v>
      </c>
      <c r="L9" s="18">
        <f t="shared" si="3"/>
        <v>9</v>
      </c>
      <c r="M9" s="18" t="str">
        <f t="shared" si="4"/>
        <v>Yes</v>
      </c>
      <c r="N9" s="19">
        <f t="shared" si="5"/>
        <v>41.055555555555557</v>
      </c>
      <c r="O9" s="19" t="str">
        <f t="shared" si="6"/>
        <v>Yes</v>
      </c>
      <c r="P9" s="19">
        <f t="shared" si="7"/>
        <v>2.2784551838232856</v>
      </c>
      <c r="Q9" s="19">
        <f t="shared" si="8"/>
        <v>0.7594850612744285</v>
      </c>
      <c r="R9" s="19">
        <f t="shared" si="9"/>
        <v>1.0088910164947795</v>
      </c>
      <c r="S9" s="19">
        <f t="shared" si="10"/>
        <v>38.02888250607122</v>
      </c>
      <c r="T9" s="19">
        <f t="shared" si="11"/>
        <v>44.082228605039894</v>
      </c>
      <c r="U9" s="20" t="str">
        <f t="shared" ca="1" si="12"/>
        <v>MAYBE</v>
      </c>
    </row>
    <row r="10" spans="1:21" x14ac:dyDescent="0.25">
      <c r="A10" s="1" t="s">
        <v>31</v>
      </c>
      <c r="B10" s="1">
        <v>30.75</v>
      </c>
      <c r="C10" s="13">
        <f t="shared" si="13"/>
        <v>945.5625</v>
      </c>
      <c r="D10" s="13">
        <f t="shared" si="0"/>
        <v>1949.2083333333333</v>
      </c>
      <c r="E10" s="13">
        <f t="shared" si="1"/>
        <v>1004.5378086419752</v>
      </c>
      <c r="G10" s="14" t="s">
        <v>29</v>
      </c>
      <c r="H10" s="14">
        <f>COUNTA(J:J)-1</f>
        <v>20</v>
      </c>
      <c r="J10" s="11" t="s">
        <v>38</v>
      </c>
      <c r="K10" s="18">
        <f t="shared" si="2"/>
        <v>365</v>
      </c>
      <c r="L10" s="18">
        <f t="shared" si="3"/>
        <v>9</v>
      </c>
      <c r="M10" s="18" t="str">
        <f t="shared" si="4"/>
        <v>Yes</v>
      </c>
      <c r="N10" s="19">
        <f t="shared" si="5"/>
        <v>40.555555555555557</v>
      </c>
      <c r="O10" s="19" t="str">
        <f t="shared" si="6"/>
        <v>Yes</v>
      </c>
      <c r="P10" s="19">
        <f t="shared" si="7"/>
        <v>1.3425606637325211</v>
      </c>
      <c r="Q10" s="19">
        <f t="shared" si="8"/>
        <v>0.44752022124417373</v>
      </c>
      <c r="R10" s="19">
        <f t="shared" si="9"/>
        <v>1.0088910164947795</v>
      </c>
      <c r="S10" s="19">
        <f t="shared" si="10"/>
        <v>37.52888250607122</v>
      </c>
      <c r="T10" s="19">
        <f t="shared" si="11"/>
        <v>43.582228605039894</v>
      </c>
      <c r="U10" s="20" t="str">
        <f t="shared" ca="1" si="12"/>
        <v>MAYBE</v>
      </c>
    </row>
    <row r="11" spans="1:21" x14ac:dyDescent="0.25">
      <c r="A11" s="1" t="s">
        <v>32</v>
      </c>
      <c r="B11" s="1">
        <v>36</v>
      </c>
      <c r="C11" s="13">
        <f t="shared" si="13"/>
        <v>1296</v>
      </c>
      <c r="D11" s="13">
        <f t="shared" si="0"/>
        <v>2584</v>
      </c>
      <c r="E11" s="13">
        <f t="shared" si="1"/>
        <v>1288.012345679012</v>
      </c>
      <c r="G11" s="14" t="s">
        <v>30</v>
      </c>
      <c r="H11" s="3">
        <v>3</v>
      </c>
      <c r="J11" s="11" t="s">
        <v>39</v>
      </c>
      <c r="K11" s="18">
        <f t="shared" si="2"/>
        <v>360.25</v>
      </c>
      <c r="L11" s="18">
        <f t="shared" si="3"/>
        <v>9</v>
      </c>
      <c r="M11" s="18" t="str">
        <f t="shared" si="4"/>
        <v>Yes</v>
      </c>
      <c r="N11" s="19">
        <f t="shared" si="5"/>
        <v>40.027777777777779</v>
      </c>
      <c r="O11" s="19" t="str">
        <f t="shared" si="6"/>
        <v>Yes</v>
      </c>
      <c r="P11" s="19">
        <f t="shared" si="7"/>
        <v>1.3040771771449438</v>
      </c>
      <c r="Q11" s="19">
        <f t="shared" si="8"/>
        <v>0.43469239238164792</v>
      </c>
      <c r="R11" s="19">
        <f t="shared" si="9"/>
        <v>1.0088910164947795</v>
      </c>
      <c r="S11" s="19">
        <f t="shared" si="10"/>
        <v>37.001104728293441</v>
      </c>
      <c r="T11" s="19">
        <f t="shared" si="11"/>
        <v>43.054450827262116</v>
      </c>
      <c r="U11" s="20" t="str">
        <f t="shared" ca="1" si="12"/>
        <v>MAYBE</v>
      </c>
    </row>
    <row r="12" spans="1:21" x14ac:dyDescent="0.25">
      <c r="A12" s="1" t="s">
        <v>32</v>
      </c>
      <c r="B12" s="1">
        <v>36</v>
      </c>
      <c r="C12" s="13">
        <f t="shared" si="13"/>
        <v>1296</v>
      </c>
      <c r="D12" s="13">
        <f t="shared" si="0"/>
        <v>2584</v>
      </c>
      <c r="E12" s="13">
        <f t="shared" si="1"/>
        <v>1288.012345679012</v>
      </c>
      <c r="G12" s="14" t="s">
        <v>13</v>
      </c>
      <c r="H12" s="22" cm="1">
        <f t="array" aca="1" ref="H12" ca="1">INDIRECT("n"&amp;(H11+1))</f>
        <v>45.888888888888886</v>
      </c>
      <c r="J12" s="11" t="s">
        <v>36</v>
      </c>
      <c r="K12" s="18">
        <f t="shared" si="2"/>
        <v>348.75</v>
      </c>
      <c r="L12" s="18">
        <f t="shared" si="3"/>
        <v>9</v>
      </c>
      <c r="M12" s="18" t="str">
        <f t="shared" si="4"/>
        <v>Yes</v>
      </c>
      <c r="N12" s="19">
        <f t="shared" si="5"/>
        <v>38.75</v>
      </c>
      <c r="O12" s="19" t="str">
        <f t="shared" si="6"/>
        <v>Yes</v>
      </c>
      <c r="P12" s="19">
        <f t="shared" si="7"/>
        <v>2.2852182001336816</v>
      </c>
      <c r="Q12" s="19">
        <f t="shared" si="8"/>
        <v>0.76173940004456053</v>
      </c>
      <c r="R12" s="19">
        <f t="shared" si="9"/>
        <v>1.0088910164947795</v>
      </c>
      <c r="S12" s="19">
        <f t="shared" si="10"/>
        <v>35.723326950515663</v>
      </c>
      <c r="T12" s="19">
        <f t="shared" si="11"/>
        <v>41.776673049484337</v>
      </c>
      <c r="U12" s="20" t="str">
        <f t="shared" ca="1" si="12"/>
        <v>NO</v>
      </c>
    </row>
    <row r="13" spans="1:21" x14ac:dyDescent="0.25">
      <c r="A13" s="1" t="s">
        <v>32</v>
      </c>
      <c r="B13" s="1">
        <v>37.5</v>
      </c>
      <c r="C13" s="13">
        <f t="shared" si="13"/>
        <v>1406.25</v>
      </c>
      <c r="D13" s="13">
        <f t="shared" si="0"/>
        <v>2691.6666666666665</v>
      </c>
      <c r="E13" s="13">
        <f t="shared" si="1"/>
        <v>1288.012345679012</v>
      </c>
      <c r="G13" s="14" t="s">
        <v>20</v>
      </c>
      <c r="H13" s="13" cm="1">
        <f t="array" aca="1" ref="H13" ca="1">INDIRECT("s"&amp;(H11+1))</f>
        <v>42.862215839404548</v>
      </c>
      <c r="J13" s="11" t="s">
        <v>37</v>
      </c>
      <c r="K13" s="18">
        <f t="shared" si="2"/>
        <v>341.75</v>
      </c>
      <c r="L13" s="18">
        <f t="shared" si="3"/>
        <v>9</v>
      </c>
      <c r="M13" s="18" t="str">
        <f t="shared" si="4"/>
        <v>Yes</v>
      </c>
      <c r="N13" s="19">
        <f t="shared" si="5"/>
        <v>37.972222222222221</v>
      </c>
      <c r="O13" s="19" t="str">
        <f t="shared" si="6"/>
        <v>Yes</v>
      </c>
      <c r="P13" s="19">
        <f t="shared" si="7"/>
        <v>1.6306289023821645</v>
      </c>
      <c r="Q13" s="19">
        <f t="shared" si="8"/>
        <v>0.5435429674607215</v>
      </c>
      <c r="R13" s="19">
        <f t="shared" si="9"/>
        <v>1.0088910164947795</v>
      </c>
      <c r="S13" s="19">
        <f t="shared" si="10"/>
        <v>34.945549172737884</v>
      </c>
      <c r="T13" s="19">
        <f t="shared" si="11"/>
        <v>40.998895271706559</v>
      </c>
      <c r="U13" s="20" t="str">
        <f t="shared" ca="1" si="12"/>
        <v>NO</v>
      </c>
    </row>
    <row r="14" spans="1:21" x14ac:dyDescent="0.25">
      <c r="A14" s="1" t="s">
        <v>32</v>
      </c>
      <c r="B14" s="1">
        <v>38</v>
      </c>
      <c r="C14" s="13">
        <f t="shared" si="13"/>
        <v>1444</v>
      </c>
      <c r="D14" s="13">
        <f t="shared" si="0"/>
        <v>2727.5555555555552</v>
      </c>
      <c r="E14" s="13">
        <f t="shared" si="1"/>
        <v>1288.012345679012</v>
      </c>
      <c r="G14" s="14" t="s">
        <v>21</v>
      </c>
      <c r="H14" s="13" cm="1">
        <f t="array" aca="1" ref="H14" ca="1">INDIRECT("t"&amp;(H11+1))</f>
        <v>48.915561938373223</v>
      </c>
      <c r="J14" s="11" t="s">
        <v>35</v>
      </c>
      <c r="K14" s="18">
        <f t="shared" si="2"/>
        <v>336</v>
      </c>
      <c r="L14" s="18">
        <f t="shared" si="3"/>
        <v>9</v>
      </c>
      <c r="M14" s="18" t="str">
        <f t="shared" si="4"/>
        <v>Yes</v>
      </c>
      <c r="N14" s="19">
        <f t="shared" si="5"/>
        <v>37.333333333333336</v>
      </c>
      <c r="O14" s="19" t="str">
        <f t="shared" si="6"/>
        <v>Yes</v>
      </c>
      <c r="P14" s="19">
        <f t="shared" si="7"/>
        <v>1.8446619684314451</v>
      </c>
      <c r="Q14" s="19">
        <f t="shared" si="8"/>
        <v>0.61488732281048175</v>
      </c>
      <c r="R14" s="19">
        <f t="shared" si="9"/>
        <v>1.0088910164947795</v>
      </c>
      <c r="S14" s="19">
        <f t="shared" si="10"/>
        <v>34.306660283848998</v>
      </c>
      <c r="T14" s="19">
        <f t="shared" si="11"/>
        <v>40.360006382817673</v>
      </c>
      <c r="U14" s="20" t="str">
        <f t="shared" ca="1" si="12"/>
        <v>NO</v>
      </c>
    </row>
    <row r="15" spans="1:21" ht="15.75" thickBot="1" x14ac:dyDescent="0.3">
      <c r="A15" s="1" t="s">
        <v>32</v>
      </c>
      <c r="B15" s="1">
        <v>36.5</v>
      </c>
      <c r="C15" s="13">
        <f t="shared" si="13"/>
        <v>1332.25</v>
      </c>
      <c r="D15" s="13">
        <f t="shared" si="0"/>
        <v>2619.8888888888887</v>
      </c>
      <c r="E15" s="13">
        <f t="shared" si="1"/>
        <v>1288.012345679012</v>
      </c>
      <c r="G15" s="1"/>
      <c r="H15" s="1"/>
      <c r="J15" s="11" t="s">
        <v>44</v>
      </c>
      <c r="K15" s="18">
        <f t="shared" si="2"/>
        <v>330.5</v>
      </c>
      <c r="L15" s="18">
        <f t="shared" si="3"/>
        <v>9</v>
      </c>
      <c r="M15" s="18" t="str">
        <f t="shared" si="4"/>
        <v>Yes</v>
      </c>
      <c r="N15" s="19">
        <f t="shared" si="5"/>
        <v>36.722222222222221</v>
      </c>
      <c r="O15" s="19" t="str">
        <f t="shared" si="6"/>
        <v>Yes</v>
      </c>
      <c r="P15" s="19">
        <f t="shared" si="7"/>
        <v>1.1986360561328191</v>
      </c>
      <c r="Q15" s="19">
        <f t="shared" si="8"/>
        <v>0.39954535204427305</v>
      </c>
      <c r="R15" s="19">
        <f t="shared" si="9"/>
        <v>1.0088910164947795</v>
      </c>
      <c r="S15" s="19">
        <f t="shared" si="10"/>
        <v>33.695549172737884</v>
      </c>
      <c r="T15" s="19">
        <f t="shared" si="11"/>
        <v>39.748895271706559</v>
      </c>
      <c r="U15" s="20" t="str">
        <f t="shared" ca="1" si="12"/>
        <v>NO</v>
      </c>
    </row>
    <row r="16" spans="1:21" x14ac:dyDescent="0.25">
      <c r="A16" s="1" t="s">
        <v>32</v>
      </c>
      <c r="B16" s="1">
        <v>36.5</v>
      </c>
      <c r="C16" s="13">
        <f t="shared" si="13"/>
        <v>1332.25</v>
      </c>
      <c r="D16" s="13">
        <f t="shared" si="0"/>
        <v>2619.8888888888887</v>
      </c>
      <c r="E16" s="13">
        <f t="shared" si="1"/>
        <v>1288.012345679012</v>
      </c>
      <c r="G16" s="9" t="s">
        <v>19</v>
      </c>
      <c r="H16" s="8"/>
      <c r="J16" s="11" t="s">
        <v>32</v>
      </c>
      <c r="K16" s="18">
        <f t="shared" si="2"/>
        <v>323</v>
      </c>
      <c r="L16" s="18">
        <f t="shared" si="3"/>
        <v>9</v>
      </c>
      <c r="M16" s="18" t="str">
        <f t="shared" si="4"/>
        <v>Yes</v>
      </c>
      <c r="N16" s="19">
        <f t="shared" si="5"/>
        <v>35.888888888888886</v>
      </c>
      <c r="O16" s="19" t="str">
        <f t="shared" si="6"/>
        <v>Yes</v>
      </c>
      <c r="P16" s="19">
        <f t="shared" si="7"/>
        <v>1.6587776252036674</v>
      </c>
      <c r="Q16" s="19">
        <f t="shared" si="8"/>
        <v>0.55292587506788915</v>
      </c>
      <c r="R16" s="19">
        <f t="shared" si="9"/>
        <v>1.0088910164947795</v>
      </c>
      <c r="S16" s="19">
        <f t="shared" si="10"/>
        <v>32.862215839404548</v>
      </c>
      <c r="T16" s="19">
        <f t="shared" si="11"/>
        <v>38.915561938373223</v>
      </c>
      <c r="U16" s="20" t="str">
        <f t="shared" ca="1" si="12"/>
        <v>NO</v>
      </c>
    </row>
    <row r="17" spans="1:21" x14ac:dyDescent="0.25">
      <c r="A17" s="1" t="s">
        <v>32</v>
      </c>
      <c r="B17" s="1">
        <v>36.25</v>
      </c>
      <c r="C17" s="13">
        <f t="shared" si="13"/>
        <v>1314.0625</v>
      </c>
      <c r="D17" s="13">
        <f t="shared" si="0"/>
        <v>2601.9444444444443</v>
      </c>
      <c r="E17" s="13">
        <f t="shared" si="1"/>
        <v>1288.012345679012</v>
      </c>
      <c r="G17" s="23" t="s">
        <v>16</v>
      </c>
      <c r="H17" s="24">
        <f ca="1">COUNTIF(U:U,G17)</f>
        <v>1</v>
      </c>
      <c r="J17" s="11" t="s">
        <v>34</v>
      </c>
      <c r="K17" s="18">
        <f t="shared" si="2"/>
        <v>320.5</v>
      </c>
      <c r="L17" s="18">
        <f t="shared" si="3"/>
        <v>9</v>
      </c>
      <c r="M17" s="18" t="str">
        <f t="shared" si="4"/>
        <v>Yes</v>
      </c>
      <c r="N17" s="19">
        <f t="shared" si="5"/>
        <v>35.611111111111114</v>
      </c>
      <c r="O17" s="19" t="str">
        <f t="shared" si="6"/>
        <v>Yes</v>
      </c>
      <c r="P17" s="19">
        <f t="shared" si="7"/>
        <v>2.0107734523170393</v>
      </c>
      <c r="Q17" s="19">
        <f t="shared" si="8"/>
        <v>0.67025781743901314</v>
      </c>
      <c r="R17" s="19">
        <f t="shared" si="9"/>
        <v>1.0088910164947795</v>
      </c>
      <c r="S17" s="19">
        <f t="shared" si="10"/>
        <v>32.584438061626777</v>
      </c>
      <c r="T17" s="19">
        <f t="shared" si="11"/>
        <v>38.637784160595452</v>
      </c>
      <c r="U17" s="20" t="str">
        <f t="shared" ca="1" si="12"/>
        <v>NO</v>
      </c>
    </row>
    <row r="18" spans="1:21" x14ac:dyDescent="0.25">
      <c r="A18" s="1" t="s">
        <v>32</v>
      </c>
      <c r="B18" s="1">
        <v>34</v>
      </c>
      <c r="C18" s="13">
        <f t="shared" si="13"/>
        <v>1156</v>
      </c>
      <c r="D18" s="13">
        <f t="shared" si="0"/>
        <v>2440.4444444444443</v>
      </c>
      <c r="E18" s="13">
        <f t="shared" si="1"/>
        <v>1288.012345679012</v>
      </c>
      <c r="G18" s="25" t="s">
        <v>17</v>
      </c>
      <c r="H18" s="26">
        <f ca="1">COUNTIF(U:U,G18)</f>
        <v>9</v>
      </c>
      <c r="J18" s="11" t="s">
        <v>33</v>
      </c>
      <c r="K18" s="18">
        <f t="shared" si="2"/>
        <v>309.5</v>
      </c>
      <c r="L18" s="18">
        <f t="shared" si="3"/>
        <v>9</v>
      </c>
      <c r="M18" s="18" t="str">
        <f t="shared" si="4"/>
        <v>Yes</v>
      </c>
      <c r="N18" s="19">
        <f t="shared" si="5"/>
        <v>34.388888888888886</v>
      </c>
      <c r="O18" s="19" t="str">
        <f t="shared" si="6"/>
        <v>Yes</v>
      </c>
      <c r="P18" s="19">
        <f t="shared" si="7"/>
        <v>1.6077551253874613</v>
      </c>
      <c r="Q18" s="19">
        <f t="shared" si="8"/>
        <v>0.53591837512915375</v>
      </c>
      <c r="R18" s="19">
        <f t="shared" si="9"/>
        <v>1.0088910164947795</v>
      </c>
      <c r="S18" s="19">
        <f t="shared" si="10"/>
        <v>31.362215839404548</v>
      </c>
      <c r="T18" s="19">
        <f t="shared" si="11"/>
        <v>37.415561938373223</v>
      </c>
      <c r="U18" s="20" t="str">
        <f t="shared" ca="1" si="12"/>
        <v>NO</v>
      </c>
    </row>
    <row r="19" spans="1:21" ht="15.75" thickBot="1" x14ac:dyDescent="0.3">
      <c r="A19" s="1" t="s">
        <v>32</v>
      </c>
      <c r="B19" s="1">
        <v>32.25</v>
      </c>
      <c r="C19" s="13">
        <f t="shared" si="13"/>
        <v>1040.0625</v>
      </c>
      <c r="D19" s="13">
        <f t="shared" si="0"/>
        <v>2314.833333333333</v>
      </c>
      <c r="E19" s="13">
        <f t="shared" si="1"/>
        <v>1288.012345679012</v>
      </c>
      <c r="G19" s="27" t="s">
        <v>18</v>
      </c>
      <c r="H19" s="28">
        <f ca="1">COUNTIF(U:U,G19)</f>
        <v>10</v>
      </c>
      <c r="J19" s="11" t="s">
        <v>43</v>
      </c>
      <c r="K19" s="18">
        <f t="shared" si="2"/>
        <v>287</v>
      </c>
      <c r="L19" s="18">
        <f t="shared" si="3"/>
        <v>9</v>
      </c>
      <c r="M19" s="18" t="str">
        <f t="shared" si="4"/>
        <v>Yes</v>
      </c>
      <c r="N19" s="19">
        <f t="shared" si="5"/>
        <v>31.888888888888889</v>
      </c>
      <c r="O19" s="19" t="str">
        <f t="shared" si="6"/>
        <v>Yes</v>
      </c>
      <c r="P19" s="19">
        <f t="shared" si="7"/>
        <v>2.315740555629588</v>
      </c>
      <c r="Q19" s="19">
        <f t="shared" si="8"/>
        <v>0.77191351854319601</v>
      </c>
      <c r="R19" s="19">
        <f t="shared" si="9"/>
        <v>1.0088910164947795</v>
      </c>
      <c r="S19" s="19">
        <f t="shared" si="10"/>
        <v>28.862215839404552</v>
      </c>
      <c r="T19" s="19">
        <f t="shared" si="11"/>
        <v>34.91556193837323</v>
      </c>
      <c r="U19" s="20" t="str">
        <f t="shared" ca="1" si="12"/>
        <v>NO</v>
      </c>
    </row>
    <row r="20" spans="1:21" x14ac:dyDescent="0.25">
      <c r="A20" s="1" t="s">
        <v>33</v>
      </c>
      <c r="B20" s="1">
        <v>34.25</v>
      </c>
      <c r="C20" s="13">
        <f t="shared" si="13"/>
        <v>1173.0625</v>
      </c>
      <c r="D20" s="13">
        <f t="shared" si="0"/>
        <v>2355.6388888888887</v>
      </c>
      <c r="E20" s="13">
        <f t="shared" si="1"/>
        <v>1182.5956790123455</v>
      </c>
      <c r="J20" s="11" t="s">
        <v>31</v>
      </c>
      <c r="K20" s="18">
        <f t="shared" si="2"/>
        <v>285.25</v>
      </c>
      <c r="L20" s="18">
        <f t="shared" si="3"/>
        <v>9</v>
      </c>
      <c r="M20" s="18" t="str">
        <f t="shared" si="4"/>
        <v>Yes</v>
      </c>
      <c r="N20" s="19">
        <f t="shared" si="5"/>
        <v>31.694444444444443</v>
      </c>
      <c r="O20" s="19" t="str">
        <f t="shared" si="6"/>
        <v>Yes</v>
      </c>
      <c r="P20" s="19">
        <f t="shared" si="7"/>
        <v>1.3269523236107044</v>
      </c>
      <c r="Q20" s="19">
        <f t="shared" si="8"/>
        <v>0.44231744120356814</v>
      </c>
      <c r="R20" s="19">
        <f t="shared" si="9"/>
        <v>1.0088910164947795</v>
      </c>
      <c r="S20" s="19">
        <f t="shared" si="10"/>
        <v>28.667771394960106</v>
      </c>
      <c r="T20" s="19">
        <f t="shared" si="11"/>
        <v>34.72111749392878</v>
      </c>
      <c r="U20" s="20" t="str">
        <f t="shared" ca="1" si="12"/>
        <v>NO</v>
      </c>
    </row>
    <row r="21" spans="1:21" x14ac:dyDescent="0.25">
      <c r="A21" s="1" t="s">
        <v>33</v>
      </c>
      <c r="B21" s="1">
        <v>34.75</v>
      </c>
      <c r="C21" s="13">
        <f t="shared" si="13"/>
        <v>1207.5625</v>
      </c>
      <c r="D21" s="13">
        <f t="shared" si="0"/>
        <v>2390.0277777777774</v>
      </c>
      <c r="E21" s="13">
        <f t="shared" si="1"/>
        <v>1182.5956790123455</v>
      </c>
      <c r="J21" s="11" t="s">
        <v>47</v>
      </c>
      <c r="K21" s="18">
        <f t="shared" si="2"/>
        <v>284.5</v>
      </c>
      <c r="L21" s="18">
        <f t="shared" si="3"/>
        <v>9</v>
      </c>
      <c r="M21" s="18" t="str">
        <f t="shared" si="4"/>
        <v>Yes</v>
      </c>
      <c r="N21" s="19">
        <f t="shared" si="5"/>
        <v>31.611111111111111</v>
      </c>
      <c r="O21" s="19" t="str">
        <f t="shared" si="6"/>
        <v>Yes</v>
      </c>
      <c r="P21" s="19">
        <f t="shared" si="7"/>
        <v>1.253390463630933</v>
      </c>
      <c r="Q21" s="19">
        <f t="shared" si="8"/>
        <v>0.41779682121031098</v>
      </c>
      <c r="R21" s="19">
        <f t="shared" si="9"/>
        <v>1.0088910164947795</v>
      </c>
      <c r="S21" s="19">
        <f t="shared" si="10"/>
        <v>28.584438061626773</v>
      </c>
      <c r="T21" s="19">
        <f t="shared" si="11"/>
        <v>34.637784160595452</v>
      </c>
      <c r="U21" s="20" t="str">
        <f t="shared" ca="1" si="12"/>
        <v>NO</v>
      </c>
    </row>
    <row r="22" spans="1:21" x14ac:dyDescent="0.25">
      <c r="A22" s="1" t="s">
        <v>33</v>
      </c>
      <c r="B22" s="1">
        <v>36.25</v>
      </c>
      <c r="C22" s="13">
        <f t="shared" si="13"/>
        <v>1314.0625</v>
      </c>
      <c r="D22" s="13">
        <f t="shared" si="0"/>
        <v>2493.1944444444443</v>
      </c>
      <c r="E22" s="13">
        <f t="shared" si="1"/>
        <v>1182.5956790123455</v>
      </c>
      <c r="J22" s="11"/>
      <c r="K22" s="18"/>
      <c r="L22" s="18"/>
      <c r="M22" s="18"/>
      <c r="N22" s="19"/>
      <c r="O22" s="19"/>
      <c r="P22" s="19"/>
      <c r="Q22" s="19"/>
      <c r="R22" s="19"/>
      <c r="S22" s="19"/>
      <c r="T22" s="19"/>
      <c r="U22" s="20"/>
    </row>
    <row r="23" spans="1:21" x14ac:dyDescent="0.25">
      <c r="A23" s="1" t="s">
        <v>33</v>
      </c>
      <c r="B23" s="1">
        <v>35</v>
      </c>
      <c r="C23" s="13">
        <f t="shared" si="13"/>
        <v>1225</v>
      </c>
      <c r="D23" s="13">
        <f t="shared" si="0"/>
        <v>2407.2222222222222</v>
      </c>
      <c r="E23" s="13">
        <f t="shared" si="1"/>
        <v>1182.5956790123455</v>
      </c>
      <c r="J23" s="11"/>
      <c r="K23" s="18"/>
      <c r="L23" s="18"/>
      <c r="M23" s="18"/>
      <c r="N23" s="19"/>
      <c r="O23" s="19"/>
      <c r="P23" s="19"/>
      <c r="Q23" s="19"/>
      <c r="R23" s="19"/>
      <c r="S23" s="19"/>
      <c r="T23" s="19"/>
      <c r="U23" s="20"/>
    </row>
    <row r="24" spans="1:21" x14ac:dyDescent="0.25">
      <c r="A24" s="1" t="s">
        <v>33</v>
      </c>
      <c r="B24" s="1">
        <v>36.5</v>
      </c>
      <c r="C24" s="13">
        <f t="shared" si="13"/>
        <v>1332.25</v>
      </c>
      <c r="D24" s="13">
        <f t="shared" si="0"/>
        <v>2510.3888888888887</v>
      </c>
      <c r="E24" s="13">
        <f t="shared" si="1"/>
        <v>1182.5956790123455</v>
      </c>
      <c r="J24" s="11"/>
      <c r="K24" s="18"/>
      <c r="L24" s="18"/>
      <c r="M24" s="18"/>
      <c r="N24" s="19"/>
      <c r="O24" s="19"/>
      <c r="P24" s="19"/>
      <c r="Q24" s="19"/>
      <c r="R24" s="19"/>
      <c r="S24" s="19"/>
      <c r="T24" s="19"/>
      <c r="U24" s="20"/>
    </row>
    <row r="25" spans="1:21" x14ac:dyDescent="0.25">
      <c r="A25" s="1" t="s">
        <v>33</v>
      </c>
      <c r="B25" s="1">
        <v>33.25</v>
      </c>
      <c r="C25" s="13">
        <f t="shared" si="13"/>
        <v>1105.5625</v>
      </c>
      <c r="D25" s="13">
        <f t="shared" si="0"/>
        <v>2286.8611111111109</v>
      </c>
      <c r="E25" s="13">
        <f t="shared" si="1"/>
        <v>1182.5956790123455</v>
      </c>
      <c r="J25" s="11"/>
      <c r="K25" s="18"/>
      <c r="L25" s="18"/>
      <c r="M25" s="18"/>
      <c r="N25" s="19"/>
      <c r="O25" s="19"/>
      <c r="P25" s="19"/>
      <c r="Q25" s="19"/>
      <c r="R25" s="19"/>
      <c r="S25" s="19"/>
      <c r="T25" s="19"/>
      <c r="U25" s="20"/>
    </row>
    <row r="26" spans="1:21" x14ac:dyDescent="0.25">
      <c r="A26" s="1" t="s">
        <v>33</v>
      </c>
      <c r="B26" s="1">
        <v>34.75</v>
      </c>
      <c r="C26" s="13">
        <f t="shared" si="13"/>
        <v>1207.5625</v>
      </c>
      <c r="D26" s="13">
        <f t="shared" si="0"/>
        <v>2390.0277777777774</v>
      </c>
      <c r="E26" s="13">
        <f t="shared" si="1"/>
        <v>1182.5956790123455</v>
      </c>
      <c r="J26" s="11"/>
      <c r="K26" s="18"/>
      <c r="L26" s="18"/>
      <c r="M26" s="18"/>
      <c r="N26" s="19"/>
      <c r="O26" s="19"/>
      <c r="P26" s="19"/>
      <c r="Q26" s="19"/>
      <c r="R26" s="19"/>
      <c r="S26" s="19"/>
      <c r="T26" s="19"/>
      <c r="U26" s="20"/>
    </row>
    <row r="27" spans="1:21" x14ac:dyDescent="0.25">
      <c r="A27" s="1" t="s">
        <v>33</v>
      </c>
      <c r="B27" s="1">
        <v>34</v>
      </c>
      <c r="C27" s="13">
        <f t="shared" si="13"/>
        <v>1156</v>
      </c>
      <c r="D27" s="13">
        <f t="shared" si="0"/>
        <v>2338.4444444444443</v>
      </c>
      <c r="E27" s="13">
        <f t="shared" si="1"/>
        <v>1182.5956790123455</v>
      </c>
      <c r="J27" s="11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20"/>
    </row>
    <row r="28" spans="1:21" x14ac:dyDescent="0.25">
      <c r="A28" s="1" t="s">
        <v>33</v>
      </c>
      <c r="B28" s="1">
        <v>30.75</v>
      </c>
      <c r="C28" s="13">
        <f t="shared" si="13"/>
        <v>945.5625</v>
      </c>
      <c r="D28" s="13">
        <f t="shared" si="0"/>
        <v>2114.9166666666665</v>
      </c>
      <c r="E28" s="13">
        <f t="shared" si="1"/>
        <v>1182.5956790123455</v>
      </c>
      <c r="J28" s="11"/>
      <c r="K28" s="18"/>
      <c r="L28" s="18"/>
      <c r="M28" s="18"/>
      <c r="N28" s="19"/>
      <c r="O28" s="19"/>
      <c r="P28" s="19"/>
      <c r="Q28" s="19"/>
      <c r="R28" s="19"/>
      <c r="S28" s="19"/>
      <c r="T28" s="19"/>
      <c r="U28" s="20"/>
    </row>
    <row r="29" spans="1:21" x14ac:dyDescent="0.25">
      <c r="A29" s="1" t="s">
        <v>34</v>
      </c>
      <c r="B29" s="1">
        <v>35.25</v>
      </c>
      <c r="C29" s="13">
        <f t="shared" si="13"/>
        <v>1242.5625</v>
      </c>
      <c r="D29" s="13">
        <f t="shared" si="0"/>
        <v>2510.5833333333335</v>
      </c>
      <c r="E29" s="13">
        <f t="shared" si="1"/>
        <v>1268.1512345679014</v>
      </c>
      <c r="J29" s="11"/>
      <c r="K29" s="18"/>
      <c r="L29" s="18"/>
      <c r="M29" s="18"/>
      <c r="N29" s="19"/>
      <c r="O29" s="19"/>
      <c r="P29" s="19"/>
      <c r="Q29" s="19"/>
      <c r="R29" s="19"/>
      <c r="S29" s="19"/>
      <c r="T29" s="19"/>
      <c r="U29" s="20"/>
    </row>
    <row r="30" spans="1:21" x14ac:dyDescent="0.25">
      <c r="A30" s="1" t="s">
        <v>34</v>
      </c>
      <c r="B30" s="1">
        <v>33</v>
      </c>
      <c r="C30" s="13">
        <f t="shared" si="13"/>
        <v>1089</v>
      </c>
      <c r="D30" s="13">
        <f t="shared" si="0"/>
        <v>2350.3333333333335</v>
      </c>
      <c r="E30" s="13">
        <f t="shared" si="1"/>
        <v>1268.1512345679014</v>
      </c>
      <c r="J30" s="11"/>
      <c r="K30" s="18"/>
      <c r="L30" s="18"/>
      <c r="M30" s="18"/>
      <c r="N30" s="19"/>
      <c r="O30" s="19"/>
      <c r="P30" s="19"/>
      <c r="Q30" s="19"/>
      <c r="R30" s="19"/>
      <c r="S30" s="19"/>
      <c r="T30" s="19"/>
      <c r="U30" s="20"/>
    </row>
    <row r="31" spans="1:21" x14ac:dyDescent="0.25">
      <c r="A31" s="1" t="s">
        <v>34</v>
      </c>
      <c r="B31" s="1">
        <v>37.25</v>
      </c>
      <c r="C31" s="13">
        <f t="shared" si="13"/>
        <v>1387.5625</v>
      </c>
      <c r="D31" s="13">
        <f t="shared" si="0"/>
        <v>2653.0277777777778</v>
      </c>
      <c r="E31" s="13">
        <f t="shared" si="1"/>
        <v>1268.1512345679014</v>
      </c>
      <c r="J31" s="11"/>
      <c r="K31" s="18"/>
      <c r="L31" s="18"/>
      <c r="M31" s="18"/>
      <c r="N31" s="19"/>
      <c r="O31" s="19"/>
      <c r="P31" s="19"/>
      <c r="Q31" s="19"/>
      <c r="R31" s="19"/>
      <c r="S31" s="19"/>
      <c r="T31" s="19"/>
      <c r="U31" s="20"/>
    </row>
    <row r="32" spans="1:21" x14ac:dyDescent="0.25">
      <c r="A32" s="1" t="s">
        <v>34</v>
      </c>
      <c r="B32" s="1">
        <v>38</v>
      </c>
      <c r="C32" s="13">
        <f t="shared" si="13"/>
        <v>1444</v>
      </c>
      <c r="D32" s="13">
        <f t="shared" si="0"/>
        <v>2706.4444444444448</v>
      </c>
      <c r="E32" s="13">
        <f t="shared" si="1"/>
        <v>1268.1512345679014</v>
      </c>
      <c r="J32" s="11"/>
      <c r="K32" s="18"/>
      <c r="L32" s="18"/>
      <c r="M32" s="18"/>
      <c r="N32" s="19"/>
      <c r="O32" s="19"/>
      <c r="P32" s="19"/>
      <c r="Q32" s="19"/>
      <c r="R32" s="19"/>
      <c r="S32" s="19"/>
      <c r="T32" s="19"/>
      <c r="U32" s="20"/>
    </row>
    <row r="33" spans="1:21" x14ac:dyDescent="0.25">
      <c r="A33" s="1" t="s">
        <v>34</v>
      </c>
      <c r="B33" s="1">
        <v>37.75</v>
      </c>
      <c r="C33" s="13">
        <f t="shared" si="13"/>
        <v>1425.0625</v>
      </c>
      <c r="D33" s="13">
        <f t="shared" si="0"/>
        <v>2688.6388888888891</v>
      </c>
      <c r="E33" s="13">
        <f t="shared" si="1"/>
        <v>1268.1512345679014</v>
      </c>
      <c r="J33" s="11"/>
      <c r="K33" s="18"/>
      <c r="L33" s="18"/>
      <c r="M33" s="18"/>
      <c r="N33" s="19"/>
      <c r="O33" s="19"/>
      <c r="P33" s="19"/>
      <c r="Q33" s="19"/>
      <c r="R33" s="19"/>
      <c r="S33" s="19"/>
      <c r="T33" s="19"/>
      <c r="U33" s="20"/>
    </row>
    <row r="34" spans="1:21" x14ac:dyDescent="0.25">
      <c r="A34" s="1" t="s">
        <v>34</v>
      </c>
      <c r="B34" s="1">
        <v>35</v>
      </c>
      <c r="C34" s="13">
        <f t="shared" si="13"/>
        <v>1225</v>
      </c>
      <c r="D34" s="13">
        <f t="shared" si="0"/>
        <v>2492.7777777777778</v>
      </c>
      <c r="E34" s="13">
        <f t="shared" si="1"/>
        <v>1268.1512345679014</v>
      </c>
      <c r="J34" s="11"/>
      <c r="K34" s="18"/>
      <c r="L34" s="18"/>
      <c r="M34" s="18"/>
      <c r="N34" s="19"/>
      <c r="O34" s="19"/>
      <c r="P34" s="19"/>
      <c r="Q34" s="19"/>
      <c r="R34" s="19"/>
      <c r="S34" s="19"/>
      <c r="T34" s="19"/>
      <c r="U34" s="20"/>
    </row>
    <row r="35" spans="1:21" x14ac:dyDescent="0.25">
      <c r="A35" s="1" t="s">
        <v>34</v>
      </c>
      <c r="B35" s="1">
        <v>35</v>
      </c>
      <c r="C35" s="13">
        <f t="shared" si="13"/>
        <v>1225</v>
      </c>
      <c r="D35" s="13">
        <f t="shared" si="0"/>
        <v>2492.7777777777778</v>
      </c>
      <c r="E35" s="13">
        <f t="shared" si="1"/>
        <v>1268.1512345679014</v>
      </c>
      <c r="J35" s="11"/>
      <c r="K35" s="18"/>
      <c r="L35" s="18"/>
      <c r="M35" s="18"/>
      <c r="N35" s="19"/>
      <c r="O35" s="19"/>
      <c r="P35" s="19"/>
      <c r="Q35" s="19"/>
      <c r="R35" s="19"/>
      <c r="S35" s="19"/>
      <c r="T35" s="19"/>
      <c r="U35" s="20"/>
    </row>
    <row r="36" spans="1:21" x14ac:dyDescent="0.25">
      <c r="A36" s="1" t="s">
        <v>34</v>
      </c>
      <c r="B36" s="1">
        <v>37.25</v>
      </c>
      <c r="C36" s="13">
        <f t="shared" si="13"/>
        <v>1387.5625</v>
      </c>
      <c r="D36" s="13">
        <f t="shared" si="0"/>
        <v>2653.0277777777778</v>
      </c>
      <c r="E36" s="13">
        <f t="shared" si="1"/>
        <v>1268.1512345679014</v>
      </c>
      <c r="J36" s="11"/>
      <c r="K36" s="18"/>
      <c r="L36" s="18"/>
      <c r="M36" s="18"/>
      <c r="N36" s="19"/>
      <c r="O36" s="19"/>
      <c r="P36" s="19"/>
      <c r="Q36" s="19"/>
      <c r="R36" s="19"/>
      <c r="S36" s="19"/>
      <c r="T36" s="19"/>
      <c r="U36" s="20"/>
    </row>
    <row r="37" spans="1:21" x14ac:dyDescent="0.25">
      <c r="A37" s="1" t="s">
        <v>34</v>
      </c>
      <c r="B37" s="1">
        <v>32</v>
      </c>
      <c r="C37" s="13">
        <f t="shared" si="13"/>
        <v>1024</v>
      </c>
      <c r="D37" s="13">
        <f t="shared" si="0"/>
        <v>2279.1111111111113</v>
      </c>
      <c r="E37" s="13">
        <f t="shared" si="1"/>
        <v>1268.1512345679014</v>
      </c>
      <c r="J37" s="11"/>
      <c r="K37" s="18"/>
      <c r="L37" s="18"/>
      <c r="M37" s="18"/>
      <c r="N37" s="19"/>
      <c r="O37" s="19"/>
      <c r="P37" s="19"/>
      <c r="Q37" s="19"/>
      <c r="R37" s="19"/>
      <c r="S37" s="19"/>
      <c r="T37" s="19"/>
      <c r="U37" s="20"/>
    </row>
    <row r="38" spans="1:21" x14ac:dyDescent="0.25">
      <c r="A38" s="1" t="s">
        <v>35</v>
      </c>
      <c r="B38" s="1">
        <v>39</v>
      </c>
      <c r="C38" s="13">
        <f t="shared" si="13"/>
        <v>1521</v>
      </c>
      <c r="D38" s="13">
        <f t="shared" si="0"/>
        <v>2912</v>
      </c>
      <c r="E38" s="13">
        <f t="shared" si="1"/>
        <v>1393.7777777777781</v>
      </c>
      <c r="J38" s="11"/>
      <c r="K38" s="18"/>
      <c r="L38" s="18"/>
      <c r="M38" s="18"/>
      <c r="N38" s="19"/>
      <c r="O38" s="19"/>
      <c r="P38" s="19"/>
      <c r="Q38" s="19"/>
      <c r="R38" s="19"/>
      <c r="S38" s="19"/>
      <c r="T38" s="19"/>
      <c r="U38" s="20"/>
    </row>
    <row r="39" spans="1:21" x14ac:dyDescent="0.25">
      <c r="A39" s="1" t="s">
        <v>35</v>
      </c>
      <c r="B39" s="1">
        <v>39.5</v>
      </c>
      <c r="C39" s="13">
        <f t="shared" si="13"/>
        <v>1560.25</v>
      </c>
      <c r="D39" s="13">
        <f t="shared" si="0"/>
        <v>2949.3333333333335</v>
      </c>
      <c r="E39" s="13">
        <f t="shared" si="1"/>
        <v>1393.7777777777781</v>
      </c>
      <c r="J39" s="11"/>
      <c r="K39" s="18"/>
      <c r="L39" s="18"/>
      <c r="M39" s="18"/>
      <c r="N39" s="19"/>
      <c r="O39" s="19"/>
      <c r="P39" s="19"/>
      <c r="Q39" s="19"/>
      <c r="R39" s="19"/>
      <c r="S39" s="19"/>
      <c r="T39" s="19"/>
      <c r="U39" s="20"/>
    </row>
    <row r="40" spans="1:21" x14ac:dyDescent="0.25">
      <c r="A40" s="1" t="s">
        <v>35</v>
      </c>
      <c r="B40" s="1">
        <v>37</v>
      </c>
      <c r="C40" s="13">
        <f t="shared" si="13"/>
        <v>1369</v>
      </c>
      <c r="D40" s="13">
        <f t="shared" si="0"/>
        <v>2762.666666666667</v>
      </c>
      <c r="E40" s="13">
        <f t="shared" si="1"/>
        <v>1393.7777777777781</v>
      </c>
      <c r="J40" s="11"/>
      <c r="K40" s="18"/>
      <c r="L40" s="18"/>
      <c r="M40" s="18"/>
      <c r="N40" s="19"/>
      <c r="O40" s="19"/>
      <c r="P40" s="19"/>
      <c r="Q40" s="19"/>
      <c r="R40" s="19"/>
      <c r="S40" s="19"/>
      <c r="T40" s="19"/>
      <c r="U40" s="20"/>
    </row>
    <row r="41" spans="1:21" x14ac:dyDescent="0.25">
      <c r="A41" s="1" t="s">
        <v>35</v>
      </c>
      <c r="B41" s="1">
        <v>39</v>
      </c>
      <c r="C41" s="13">
        <f t="shared" si="13"/>
        <v>1521</v>
      </c>
      <c r="D41" s="13">
        <f t="shared" si="0"/>
        <v>2912</v>
      </c>
      <c r="E41" s="13">
        <f t="shared" si="1"/>
        <v>1393.7777777777781</v>
      </c>
      <c r="J41" s="11"/>
      <c r="K41" s="18"/>
      <c r="L41" s="18"/>
      <c r="M41" s="18"/>
      <c r="N41" s="19"/>
      <c r="O41" s="19"/>
      <c r="P41" s="19"/>
      <c r="Q41" s="19"/>
      <c r="R41" s="19"/>
      <c r="S41" s="19"/>
      <c r="T41" s="19"/>
      <c r="U41" s="20"/>
    </row>
    <row r="42" spans="1:21" x14ac:dyDescent="0.25">
      <c r="A42" s="1" t="s">
        <v>35</v>
      </c>
      <c r="B42" s="1">
        <v>37.75</v>
      </c>
      <c r="C42" s="13">
        <f t="shared" si="13"/>
        <v>1425.0625</v>
      </c>
      <c r="D42" s="13">
        <f t="shared" si="0"/>
        <v>2818.666666666667</v>
      </c>
      <c r="E42" s="13">
        <f t="shared" si="1"/>
        <v>1393.7777777777781</v>
      </c>
      <c r="J42" s="11"/>
      <c r="K42" s="18"/>
      <c r="L42" s="18"/>
      <c r="M42" s="18"/>
      <c r="N42" s="19"/>
      <c r="O42" s="19"/>
      <c r="P42" s="19"/>
      <c r="Q42" s="19"/>
      <c r="R42" s="19"/>
      <c r="S42" s="19"/>
      <c r="T42" s="19"/>
      <c r="U42" s="20"/>
    </row>
    <row r="43" spans="1:21" x14ac:dyDescent="0.25">
      <c r="A43" s="1" t="s">
        <v>35</v>
      </c>
      <c r="B43" s="1">
        <v>37.5</v>
      </c>
      <c r="C43" s="13">
        <f t="shared" si="13"/>
        <v>1406.25</v>
      </c>
      <c r="D43" s="13">
        <f t="shared" si="0"/>
        <v>2800</v>
      </c>
      <c r="E43" s="13">
        <f t="shared" si="1"/>
        <v>1393.7777777777781</v>
      </c>
      <c r="J43" s="11"/>
      <c r="K43" s="18"/>
      <c r="L43" s="18"/>
      <c r="M43" s="18"/>
      <c r="N43" s="19"/>
      <c r="O43" s="19"/>
      <c r="P43" s="19"/>
      <c r="Q43" s="19"/>
      <c r="R43" s="19"/>
      <c r="S43" s="19"/>
      <c r="T43" s="19"/>
      <c r="U43" s="20"/>
    </row>
    <row r="44" spans="1:21" x14ac:dyDescent="0.25">
      <c r="A44" s="1" t="s">
        <v>35</v>
      </c>
      <c r="B44" s="1">
        <v>37</v>
      </c>
      <c r="C44" s="13">
        <f t="shared" si="13"/>
        <v>1369</v>
      </c>
      <c r="D44" s="13">
        <f t="shared" si="0"/>
        <v>2762.666666666667</v>
      </c>
      <c r="E44" s="13">
        <f t="shared" si="1"/>
        <v>1393.7777777777781</v>
      </c>
      <c r="J44" s="11"/>
      <c r="K44" s="18"/>
      <c r="L44" s="18"/>
      <c r="M44" s="18"/>
      <c r="N44" s="19"/>
      <c r="O44" s="19"/>
      <c r="P44" s="19"/>
      <c r="Q44" s="19"/>
      <c r="R44" s="19"/>
      <c r="S44" s="19"/>
      <c r="T44" s="19"/>
      <c r="U44" s="20"/>
    </row>
    <row r="45" spans="1:21" x14ac:dyDescent="0.25">
      <c r="A45" s="1" t="s">
        <v>35</v>
      </c>
      <c r="B45" s="1">
        <v>36.25</v>
      </c>
      <c r="C45" s="13">
        <f t="shared" si="13"/>
        <v>1314.0625</v>
      </c>
      <c r="D45" s="13">
        <f t="shared" si="0"/>
        <v>2706.666666666667</v>
      </c>
      <c r="E45" s="13">
        <f t="shared" si="1"/>
        <v>1393.7777777777781</v>
      </c>
      <c r="J45" s="11"/>
      <c r="K45" s="18"/>
      <c r="L45" s="18"/>
      <c r="M45" s="18"/>
      <c r="N45" s="19"/>
      <c r="O45" s="19"/>
      <c r="P45" s="19"/>
      <c r="Q45" s="19"/>
      <c r="R45" s="19"/>
      <c r="S45" s="19"/>
      <c r="T45" s="19"/>
      <c r="U45" s="20"/>
    </row>
    <row r="46" spans="1:21" x14ac:dyDescent="0.25">
      <c r="A46" s="1" t="s">
        <v>35</v>
      </c>
      <c r="B46" s="1">
        <v>33</v>
      </c>
      <c r="C46" s="13">
        <f t="shared" si="13"/>
        <v>1089</v>
      </c>
      <c r="D46" s="13">
        <f t="shared" si="0"/>
        <v>2464</v>
      </c>
      <c r="E46" s="13">
        <f t="shared" si="1"/>
        <v>1393.7777777777781</v>
      </c>
      <c r="J46" s="11"/>
      <c r="K46" s="18"/>
      <c r="L46" s="18"/>
      <c r="M46" s="18"/>
      <c r="N46" s="19"/>
      <c r="O46" s="19"/>
      <c r="P46" s="19"/>
      <c r="Q46" s="19"/>
      <c r="R46" s="19"/>
      <c r="S46" s="19"/>
      <c r="T46" s="19"/>
      <c r="U46" s="20"/>
    </row>
    <row r="47" spans="1:21" x14ac:dyDescent="0.25">
      <c r="A47" s="1" t="s">
        <v>36</v>
      </c>
      <c r="B47" s="1">
        <v>37.5</v>
      </c>
      <c r="C47" s="13">
        <f t="shared" si="13"/>
        <v>1406.25</v>
      </c>
      <c r="D47" s="13">
        <f t="shared" si="0"/>
        <v>2906.25</v>
      </c>
      <c r="E47" s="13">
        <f t="shared" si="1"/>
        <v>1501.5625</v>
      </c>
      <c r="J47" s="11"/>
      <c r="K47" s="18"/>
      <c r="L47" s="18"/>
      <c r="M47" s="18"/>
      <c r="N47" s="19"/>
      <c r="O47" s="19"/>
      <c r="P47" s="19"/>
      <c r="Q47" s="19"/>
      <c r="R47" s="19"/>
      <c r="S47" s="19"/>
      <c r="T47" s="19"/>
      <c r="U47" s="20"/>
    </row>
    <row r="48" spans="1:21" x14ac:dyDescent="0.25">
      <c r="A48" s="1" t="s">
        <v>36</v>
      </c>
      <c r="B48" s="1">
        <v>41.25</v>
      </c>
      <c r="C48" s="13">
        <f t="shared" si="13"/>
        <v>1701.5625</v>
      </c>
      <c r="D48" s="13">
        <f t="shared" si="0"/>
        <v>3196.875</v>
      </c>
      <c r="E48" s="13">
        <f t="shared" si="1"/>
        <v>1501.5625</v>
      </c>
      <c r="J48" s="11"/>
      <c r="K48" s="18"/>
      <c r="L48" s="18"/>
      <c r="M48" s="18"/>
      <c r="N48" s="19"/>
      <c r="O48" s="19"/>
      <c r="P48" s="19"/>
      <c r="Q48" s="19"/>
      <c r="R48" s="19"/>
      <c r="S48" s="19"/>
      <c r="T48" s="19"/>
      <c r="U48" s="20"/>
    </row>
    <row r="49" spans="1:21" x14ac:dyDescent="0.25">
      <c r="A49" s="1" t="s">
        <v>36</v>
      </c>
      <c r="B49" s="1">
        <v>41.25</v>
      </c>
      <c r="C49" s="13">
        <f t="shared" si="13"/>
        <v>1701.5625</v>
      </c>
      <c r="D49" s="13">
        <f t="shared" si="0"/>
        <v>3196.875</v>
      </c>
      <c r="E49" s="13">
        <f t="shared" si="1"/>
        <v>1501.5625</v>
      </c>
      <c r="J49" s="11"/>
      <c r="K49" s="18"/>
      <c r="L49" s="18"/>
      <c r="M49" s="18"/>
      <c r="N49" s="19"/>
      <c r="O49" s="19"/>
      <c r="P49" s="19"/>
      <c r="Q49" s="19"/>
      <c r="R49" s="19"/>
      <c r="S49" s="19"/>
      <c r="T49" s="19"/>
      <c r="U49" s="20"/>
    </row>
    <row r="50" spans="1:21" x14ac:dyDescent="0.25">
      <c r="A50" s="1" t="s">
        <v>36</v>
      </c>
      <c r="B50" s="1">
        <v>41.25</v>
      </c>
      <c r="C50" s="13">
        <f t="shared" si="13"/>
        <v>1701.5625</v>
      </c>
      <c r="D50" s="13">
        <f t="shared" si="0"/>
        <v>3196.875</v>
      </c>
      <c r="E50" s="13">
        <f t="shared" si="1"/>
        <v>1501.5625</v>
      </c>
      <c r="J50" s="11"/>
      <c r="K50" s="18"/>
      <c r="L50" s="18"/>
      <c r="M50" s="18"/>
      <c r="N50" s="19"/>
      <c r="O50" s="19"/>
      <c r="P50" s="19"/>
      <c r="Q50" s="19"/>
      <c r="R50" s="19"/>
      <c r="S50" s="19"/>
      <c r="T50" s="19"/>
      <c r="U50" s="20"/>
    </row>
    <row r="51" spans="1:21" x14ac:dyDescent="0.25">
      <c r="A51" s="1" t="s">
        <v>36</v>
      </c>
      <c r="B51" s="1">
        <v>39.5</v>
      </c>
      <c r="C51" s="13">
        <f t="shared" si="13"/>
        <v>1560.25</v>
      </c>
      <c r="D51" s="13">
        <f t="shared" si="0"/>
        <v>3061.25</v>
      </c>
      <c r="E51" s="13">
        <f t="shared" si="1"/>
        <v>1501.5625</v>
      </c>
      <c r="J51" s="11"/>
      <c r="K51" s="18"/>
      <c r="L51" s="18"/>
      <c r="M51" s="18"/>
      <c r="N51" s="19"/>
      <c r="O51" s="19"/>
      <c r="P51" s="19"/>
      <c r="Q51" s="19"/>
      <c r="R51" s="19"/>
      <c r="S51" s="19"/>
      <c r="T51" s="19"/>
      <c r="U51" s="20"/>
    </row>
    <row r="52" spans="1:21" x14ac:dyDescent="0.25">
      <c r="A52" s="1" t="s">
        <v>36</v>
      </c>
      <c r="B52" s="1">
        <v>38.25</v>
      </c>
      <c r="C52" s="13">
        <f t="shared" si="13"/>
        <v>1463.0625</v>
      </c>
      <c r="D52" s="13">
        <f t="shared" si="0"/>
        <v>2964.375</v>
      </c>
      <c r="E52" s="13">
        <f t="shared" si="1"/>
        <v>1501.5625</v>
      </c>
      <c r="J52" s="11"/>
      <c r="K52" s="18"/>
      <c r="L52" s="18"/>
      <c r="M52" s="18"/>
      <c r="N52" s="19"/>
      <c r="O52" s="19"/>
      <c r="P52" s="19"/>
      <c r="Q52" s="19"/>
      <c r="R52" s="19"/>
      <c r="S52" s="19"/>
      <c r="T52" s="19"/>
      <c r="U52" s="20"/>
    </row>
    <row r="53" spans="1:21" x14ac:dyDescent="0.25">
      <c r="A53" s="1" t="s">
        <v>36</v>
      </c>
      <c r="B53" s="1">
        <v>39.25</v>
      </c>
      <c r="C53" s="13">
        <f t="shared" si="13"/>
        <v>1540.5625</v>
      </c>
      <c r="D53" s="13">
        <f t="shared" si="0"/>
        <v>3041.875</v>
      </c>
      <c r="E53" s="13">
        <f t="shared" si="1"/>
        <v>1501.5625</v>
      </c>
      <c r="J53" s="11"/>
      <c r="K53" s="18"/>
      <c r="L53" s="18"/>
      <c r="M53" s="18"/>
      <c r="N53" s="19"/>
      <c r="O53" s="19"/>
      <c r="P53" s="19"/>
      <c r="Q53" s="19"/>
      <c r="R53" s="19"/>
      <c r="S53" s="19"/>
      <c r="T53" s="19"/>
      <c r="U53" s="20"/>
    </row>
    <row r="54" spans="1:21" x14ac:dyDescent="0.25">
      <c r="A54" s="1" t="s">
        <v>36</v>
      </c>
      <c r="B54" s="1">
        <v>36</v>
      </c>
      <c r="C54" s="13">
        <f t="shared" si="13"/>
        <v>1296</v>
      </c>
      <c r="D54" s="13">
        <f t="shared" si="0"/>
        <v>2790</v>
      </c>
      <c r="E54" s="13">
        <f t="shared" si="1"/>
        <v>1501.5625</v>
      </c>
      <c r="J54" s="11"/>
      <c r="K54" s="18"/>
      <c r="L54" s="18"/>
      <c r="M54" s="18"/>
      <c r="N54" s="19"/>
      <c r="O54" s="19"/>
      <c r="P54" s="19"/>
      <c r="Q54" s="19"/>
      <c r="R54" s="19"/>
      <c r="S54" s="19"/>
      <c r="T54" s="19"/>
      <c r="U54" s="20"/>
    </row>
    <row r="55" spans="1:21" x14ac:dyDescent="0.25">
      <c r="A55" s="1" t="s">
        <v>36</v>
      </c>
      <c r="B55" s="1">
        <v>34.5</v>
      </c>
      <c r="C55" s="13">
        <f t="shared" si="13"/>
        <v>1190.25</v>
      </c>
      <c r="D55" s="13">
        <f t="shared" si="0"/>
        <v>2673.75</v>
      </c>
      <c r="E55" s="13">
        <f t="shared" si="1"/>
        <v>1501.5625</v>
      </c>
      <c r="J55" s="11"/>
      <c r="K55" s="18"/>
      <c r="L55" s="18"/>
      <c r="M55" s="18"/>
      <c r="N55" s="19"/>
      <c r="O55" s="19"/>
      <c r="P55" s="19"/>
      <c r="Q55" s="19"/>
      <c r="R55" s="19"/>
      <c r="S55" s="19"/>
      <c r="T55" s="19"/>
      <c r="U55" s="20"/>
    </row>
    <row r="56" spans="1:21" x14ac:dyDescent="0.25">
      <c r="A56" s="1" t="s">
        <v>37</v>
      </c>
      <c r="B56" s="1">
        <v>36.75</v>
      </c>
      <c r="C56" s="13">
        <f t="shared" si="13"/>
        <v>1350.5625</v>
      </c>
      <c r="D56" s="13">
        <f t="shared" si="0"/>
        <v>2790.9583333333335</v>
      </c>
      <c r="E56" s="13">
        <f t="shared" si="1"/>
        <v>1441.889660493827</v>
      </c>
      <c r="J56" s="11"/>
      <c r="K56" s="18"/>
      <c r="L56" s="18"/>
      <c r="M56" s="18"/>
      <c r="N56" s="19"/>
      <c r="O56" s="19"/>
      <c r="P56" s="19"/>
      <c r="Q56" s="19"/>
      <c r="R56" s="19"/>
      <c r="S56" s="19"/>
      <c r="T56" s="19"/>
      <c r="U56" s="20"/>
    </row>
    <row r="57" spans="1:21" x14ac:dyDescent="0.25">
      <c r="A57" s="1" t="s">
        <v>37</v>
      </c>
      <c r="B57" s="1">
        <v>40.25</v>
      </c>
      <c r="C57" s="13">
        <f t="shared" si="13"/>
        <v>1620.0625</v>
      </c>
      <c r="D57" s="13">
        <f t="shared" si="0"/>
        <v>3056.7638888888887</v>
      </c>
      <c r="E57" s="13">
        <f t="shared" si="1"/>
        <v>1441.889660493827</v>
      </c>
      <c r="J57" s="11"/>
      <c r="K57" s="18"/>
      <c r="L57" s="18"/>
      <c r="M57" s="18"/>
      <c r="N57" s="19"/>
      <c r="O57" s="19"/>
      <c r="P57" s="19"/>
      <c r="Q57" s="19"/>
      <c r="R57" s="19"/>
      <c r="S57" s="19"/>
      <c r="T57" s="19"/>
      <c r="U57" s="20"/>
    </row>
    <row r="58" spans="1:21" x14ac:dyDescent="0.25">
      <c r="A58" s="1" t="s">
        <v>37</v>
      </c>
      <c r="B58" s="1">
        <v>36.5</v>
      </c>
      <c r="C58" s="13">
        <f t="shared" si="13"/>
        <v>1332.25</v>
      </c>
      <c r="D58" s="13">
        <f t="shared" si="0"/>
        <v>2771.9722222222222</v>
      </c>
      <c r="E58" s="13">
        <f t="shared" si="1"/>
        <v>1441.889660493827</v>
      </c>
      <c r="J58" s="11"/>
      <c r="K58" s="18"/>
      <c r="L58" s="18"/>
      <c r="M58" s="18"/>
      <c r="N58" s="19"/>
      <c r="O58" s="19"/>
      <c r="P58" s="19"/>
      <c r="Q58" s="19"/>
      <c r="R58" s="19"/>
      <c r="S58" s="19"/>
      <c r="T58" s="19"/>
      <c r="U58" s="20"/>
    </row>
    <row r="59" spans="1:21" x14ac:dyDescent="0.25">
      <c r="A59" s="1" t="s">
        <v>37</v>
      </c>
      <c r="B59" s="1">
        <v>38.75</v>
      </c>
      <c r="C59" s="13">
        <f t="shared" si="13"/>
        <v>1501.5625</v>
      </c>
      <c r="D59" s="13">
        <f t="shared" si="0"/>
        <v>2942.8472222222222</v>
      </c>
      <c r="E59" s="13">
        <f t="shared" si="1"/>
        <v>1441.889660493827</v>
      </c>
      <c r="J59" s="11"/>
      <c r="K59" s="18"/>
      <c r="L59" s="18"/>
      <c r="M59" s="18"/>
      <c r="N59" s="19"/>
      <c r="O59" s="19"/>
      <c r="P59" s="19"/>
      <c r="Q59" s="19"/>
      <c r="R59" s="19"/>
      <c r="S59" s="19"/>
      <c r="T59" s="19"/>
      <c r="U59" s="20"/>
    </row>
    <row r="60" spans="1:21" x14ac:dyDescent="0.25">
      <c r="A60" s="1" t="s">
        <v>37</v>
      </c>
      <c r="B60" s="1">
        <v>35.75</v>
      </c>
      <c r="C60" s="13">
        <f t="shared" si="13"/>
        <v>1278.0625</v>
      </c>
      <c r="D60" s="13">
        <f t="shared" si="0"/>
        <v>2715.0138888888887</v>
      </c>
      <c r="E60" s="13">
        <f t="shared" si="1"/>
        <v>1441.889660493827</v>
      </c>
      <c r="J60" s="11"/>
      <c r="K60" s="18"/>
      <c r="L60" s="18"/>
      <c r="M60" s="18"/>
      <c r="N60" s="19"/>
      <c r="O60" s="19"/>
      <c r="P60" s="19"/>
      <c r="Q60" s="19"/>
      <c r="R60" s="19"/>
      <c r="S60" s="19"/>
      <c r="T60" s="19"/>
      <c r="U60" s="20"/>
    </row>
    <row r="61" spans="1:21" x14ac:dyDescent="0.25">
      <c r="A61" s="1" t="s">
        <v>37</v>
      </c>
      <c r="B61" s="1">
        <v>37.75</v>
      </c>
      <c r="C61" s="13">
        <f t="shared" si="13"/>
        <v>1425.0625</v>
      </c>
      <c r="D61" s="13">
        <f t="shared" si="0"/>
        <v>2866.9027777777778</v>
      </c>
      <c r="E61" s="13">
        <f t="shared" si="1"/>
        <v>1441.889660493827</v>
      </c>
      <c r="J61" s="11"/>
      <c r="K61" s="18"/>
      <c r="L61" s="18"/>
      <c r="M61" s="18"/>
      <c r="N61" s="19"/>
      <c r="O61" s="19"/>
      <c r="P61" s="19"/>
      <c r="Q61" s="19"/>
      <c r="R61" s="19"/>
      <c r="S61" s="19"/>
      <c r="T61" s="19"/>
      <c r="U61" s="20"/>
    </row>
    <row r="62" spans="1:21" x14ac:dyDescent="0.25">
      <c r="A62" s="1" t="s">
        <v>37</v>
      </c>
      <c r="B62" s="1">
        <v>38.5</v>
      </c>
      <c r="C62" s="13">
        <f t="shared" si="13"/>
        <v>1482.25</v>
      </c>
      <c r="D62" s="13">
        <f t="shared" si="0"/>
        <v>2923.8611111111109</v>
      </c>
      <c r="E62" s="13">
        <f t="shared" si="1"/>
        <v>1441.889660493827</v>
      </c>
      <c r="J62" s="11"/>
      <c r="K62" s="18"/>
      <c r="L62" s="18"/>
      <c r="M62" s="18"/>
      <c r="N62" s="19"/>
      <c r="O62" s="19"/>
      <c r="P62" s="19"/>
      <c r="Q62" s="19"/>
      <c r="R62" s="19"/>
      <c r="S62" s="19"/>
      <c r="T62" s="19"/>
      <c r="U62" s="20"/>
    </row>
    <row r="63" spans="1:21" x14ac:dyDescent="0.25">
      <c r="A63" s="1" t="s">
        <v>37</v>
      </c>
      <c r="B63" s="1">
        <v>36.75</v>
      </c>
      <c r="C63" s="13">
        <f t="shared" si="13"/>
        <v>1350.5625</v>
      </c>
      <c r="D63" s="13">
        <f t="shared" si="0"/>
        <v>2790.9583333333335</v>
      </c>
      <c r="E63" s="13">
        <f t="shared" si="1"/>
        <v>1441.889660493827</v>
      </c>
      <c r="J63" s="11"/>
      <c r="K63" s="18"/>
      <c r="L63" s="18"/>
      <c r="M63" s="18"/>
      <c r="N63" s="19"/>
      <c r="O63" s="19"/>
      <c r="P63" s="19"/>
      <c r="Q63" s="19"/>
      <c r="R63" s="19"/>
      <c r="S63" s="19"/>
      <c r="T63" s="19"/>
      <c r="U63" s="20"/>
    </row>
    <row r="64" spans="1:21" x14ac:dyDescent="0.25">
      <c r="A64" s="1" t="s">
        <v>37</v>
      </c>
      <c r="B64" s="1">
        <v>40.75</v>
      </c>
      <c r="C64" s="13">
        <f t="shared" si="13"/>
        <v>1660.5625</v>
      </c>
      <c r="D64" s="13">
        <f t="shared" si="0"/>
        <v>3094.7361111111109</v>
      </c>
      <c r="E64" s="13">
        <f t="shared" si="1"/>
        <v>1441.889660493827</v>
      </c>
      <c r="J64" s="11"/>
      <c r="K64" s="18"/>
      <c r="L64" s="18"/>
      <c r="M64" s="18"/>
      <c r="N64" s="19"/>
      <c r="O64" s="19"/>
      <c r="P64" s="19"/>
      <c r="Q64" s="19"/>
      <c r="R64" s="19"/>
      <c r="S64" s="19"/>
      <c r="T64" s="19"/>
      <c r="U64" s="20"/>
    </row>
    <row r="65" spans="1:21" x14ac:dyDescent="0.25">
      <c r="A65" s="1" t="s">
        <v>38</v>
      </c>
      <c r="B65" s="1">
        <v>41.5</v>
      </c>
      <c r="C65" s="13">
        <f t="shared" si="13"/>
        <v>1722.25</v>
      </c>
      <c r="D65" s="13">
        <f t="shared" si="0"/>
        <v>3366.1111111111113</v>
      </c>
      <c r="E65" s="13">
        <f t="shared" si="1"/>
        <v>1644.7530864197531</v>
      </c>
      <c r="J65" s="11"/>
      <c r="K65" s="18"/>
      <c r="L65" s="18"/>
      <c r="M65" s="18"/>
      <c r="N65" s="19"/>
      <c r="O65" s="19"/>
      <c r="P65" s="19"/>
      <c r="Q65" s="19"/>
      <c r="R65" s="19"/>
      <c r="S65" s="19"/>
      <c r="T65" s="19"/>
      <c r="U65" s="20"/>
    </row>
    <row r="66" spans="1:21" x14ac:dyDescent="0.25">
      <c r="A66" s="1" t="s">
        <v>38</v>
      </c>
      <c r="B66" s="1">
        <v>40.25</v>
      </c>
      <c r="C66" s="13">
        <f t="shared" si="13"/>
        <v>1620.0625</v>
      </c>
      <c r="D66" s="13">
        <f t="shared" ref="D66:D129" si="14">IF(B66&gt;0,2*B66*_xlfn.XLOOKUP(A66,J:J,N:N,"",0,1),"")</f>
        <v>3264.7222222222222</v>
      </c>
      <c r="E66" s="13">
        <f t="shared" ref="E66:E129" si="15">IF(B66&gt;0,_xlfn.XLOOKUP(A66,J:J,N:N,"",0,1)^2,"")</f>
        <v>1644.7530864197531</v>
      </c>
      <c r="J66" s="11"/>
      <c r="K66" s="18"/>
      <c r="L66" s="18"/>
      <c r="M66" s="18"/>
      <c r="N66" s="19"/>
      <c r="O66" s="19"/>
      <c r="P66" s="19"/>
      <c r="Q66" s="19"/>
      <c r="R66" s="19"/>
      <c r="S66" s="19"/>
      <c r="T66" s="19"/>
      <c r="U66" s="20"/>
    </row>
    <row r="67" spans="1:21" x14ac:dyDescent="0.25">
      <c r="A67" s="1" t="s">
        <v>38</v>
      </c>
      <c r="B67" s="1">
        <v>37.5</v>
      </c>
      <c r="C67" s="13">
        <f t="shared" ref="C67:C130" si="16">IF(B67&gt;0,B67^2,"")</f>
        <v>1406.25</v>
      </c>
      <c r="D67" s="13">
        <f t="shared" si="14"/>
        <v>3041.666666666667</v>
      </c>
      <c r="E67" s="13">
        <f t="shared" si="15"/>
        <v>1644.7530864197531</v>
      </c>
      <c r="J67" s="11"/>
      <c r="K67" s="18"/>
      <c r="L67" s="18"/>
      <c r="M67" s="18"/>
      <c r="N67" s="19"/>
      <c r="O67" s="19"/>
      <c r="P67" s="19"/>
      <c r="Q67" s="19"/>
      <c r="R67" s="19"/>
      <c r="S67" s="19"/>
      <c r="T67" s="19"/>
      <c r="U67" s="20"/>
    </row>
    <row r="68" spans="1:21" x14ac:dyDescent="0.25">
      <c r="A68" s="1" t="s">
        <v>38</v>
      </c>
      <c r="B68" s="1">
        <v>41.5</v>
      </c>
      <c r="C68" s="13">
        <f t="shared" si="16"/>
        <v>1722.25</v>
      </c>
      <c r="D68" s="13">
        <f t="shared" si="14"/>
        <v>3366.1111111111113</v>
      </c>
      <c r="E68" s="13">
        <f t="shared" si="15"/>
        <v>1644.7530864197531</v>
      </c>
      <c r="J68" s="11"/>
      <c r="K68" s="18"/>
      <c r="L68" s="18"/>
      <c r="M68" s="18"/>
      <c r="N68" s="19"/>
      <c r="O68" s="19"/>
      <c r="P68" s="19"/>
      <c r="Q68" s="19"/>
      <c r="R68" s="19"/>
      <c r="S68" s="19"/>
      <c r="T68" s="19"/>
      <c r="U68" s="20"/>
    </row>
    <row r="69" spans="1:21" x14ac:dyDescent="0.25">
      <c r="A69" s="1" t="s">
        <v>38</v>
      </c>
      <c r="B69" s="1">
        <v>40.75</v>
      </c>
      <c r="C69" s="13">
        <f t="shared" si="16"/>
        <v>1660.5625</v>
      </c>
      <c r="D69" s="13">
        <f t="shared" si="14"/>
        <v>3305.2777777777778</v>
      </c>
      <c r="E69" s="13">
        <f t="shared" si="15"/>
        <v>1644.7530864197531</v>
      </c>
      <c r="J69" s="11"/>
      <c r="K69" s="18"/>
      <c r="L69" s="18"/>
      <c r="M69" s="18"/>
      <c r="N69" s="19"/>
      <c r="O69" s="19"/>
      <c r="P69" s="19"/>
      <c r="Q69" s="19"/>
      <c r="R69" s="19"/>
      <c r="S69" s="19"/>
      <c r="T69" s="19"/>
      <c r="U69" s="20"/>
    </row>
    <row r="70" spans="1:21" x14ac:dyDescent="0.25">
      <c r="A70" s="1" t="s">
        <v>38</v>
      </c>
      <c r="B70" s="1">
        <v>41.5</v>
      </c>
      <c r="C70" s="13">
        <f t="shared" si="16"/>
        <v>1722.25</v>
      </c>
      <c r="D70" s="13">
        <f t="shared" si="14"/>
        <v>3366.1111111111113</v>
      </c>
      <c r="E70" s="13">
        <f t="shared" si="15"/>
        <v>1644.7530864197531</v>
      </c>
      <c r="J70" s="11"/>
      <c r="K70" s="18"/>
      <c r="L70" s="18"/>
      <c r="M70" s="18"/>
      <c r="N70" s="19"/>
      <c r="O70" s="19"/>
      <c r="P70" s="19"/>
      <c r="Q70" s="19"/>
      <c r="R70" s="19"/>
      <c r="S70" s="19"/>
      <c r="T70" s="19"/>
      <c r="U70" s="20"/>
    </row>
    <row r="71" spans="1:21" x14ac:dyDescent="0.25">
      <c r="A71" s="1" t="s">
        <v>38</v>
      </c>
      <c r="B71" s="1">
        <v>42.25</v>
      </c>
      <c r="C71" s="13">
        <f t="shared" si="16"/>
        <v>1785.0625</v>
      </c>
      <c r="D71" s="13">
        <f t="shared" si="14"/>
        <v>3426.9444444444448</v>
      </c>
      <c r="E71" s="13">
        <f t="shared" si="15"/>
        <v>1644.7530864197531</v>
      </c>
      <c r="J71" s="11"/>
      <c r="K71" s="18"/>
      <c r="L71" s="18"/>
      <c r="M71" s="18"/>
      <c r="N71" s="19"/>
      <c r="O71" s="19"/>
      <c r="P71" s="19"/>
      <c r="Q71" s="19"/>
      <c r="R71" s="19"/>
      <c r="S71" s="19"/>
      <c r="T71" s="19"/>
      <c r="U71" s="20"/>
    </row>
    <row r="72" spans="1:21" x14ac:dyDescent="0.25">
      <c r="A72" s="1" t="s">
        <v>38</v>
      </c>
      <c r="B72" s="1">
        <v>39.5</v>
      </c>
      <c r="C72" s="13">
        <f t="shared" si="16"/>
        <v>1560.25</v>
      </c>
      <c r="D72" s="13">
        <f t="shared" si="14"/>
        <v>3203.8888888888891</v>
      </c>
      <c r="E72" s="13">
        <f t="shared" si="15"/>
        <v>1644.7530864197531</v>
      </c>
      <c r="J72" s="11"/>
      <c r="K72" s="18"/>
      <c r="L72" s="18"/>
      <c r="M72" s="18"/>
      <c r="N72" s="19"/>
      <c r="O72" s="19"/>
      <c r="P72" s="19"/>
      <c r="Q72" s="19"/>
      <c r="R72" s="19"/>
      <c r="S72" s="19"/>
      <c r="T72" s="19"/>
      <c r="U72" s="20"/>
    </row>
    <row r="73" spans="1:21" x14ac:dyDescent="0.25">
      <c r="A73" s="1" t="s">
        <v>38</v>
      </c>
      <c r="B73" s="1">
        <v>40.25</v>
      </c>
      <c r="C73" s="13">
        <f t="shared" si="16"/>
        <v>1620.0625</v>
      </c>
      <c r="D73" s="13">
        <f t="shared" si="14"/>
        <v>3264.7222222222222</v>
      </c>
      <c r="E73" s="13">
        <f t="shared" si="15"/>
        <v>1644.7530864197531</v>
      </c>
      <c r="J73" s="11"/>
      <c r="K73" s="18"/>
      <c r="L73" s="18"/>
      <c r="M73" s="18"/>
      <c r="N73" s="19"/>
      <c r="O73" s="19"/>
      <c r="P73" s="19"/>
      <c r="Q73" s="19"/>
      <c r="R73" s="19"/>
      <c r="S73" s="19"/>
      <c r="T73" s="19"/>
      <c r="U73" s="20"/>
    </row>
    <row r="74" spans="1:21" x14ac:dyDescent="0.25">
      <c r="A74" s="1" t="s">
        <v>39</v>
      </c>
      <c r="B74" s="1">
        <v>40</v>
      </c>
      <c r="C74" s="13">
        <f t="shared" si="16"/>
        <v>1600</v>
      </c>
      <c r="D74" s="13">
        <f t="shared" si="14"/>
        <v>3202.2222222222222</v>
      </c>
      <c r="E74" s="13">
        <f t="shared" si="15"/>
        <v>1602.2229938271605</v>
      </c>
      <c r="J74" s="11"/>
      <c r="K74" s="18"/>
      <c r="L74" s="18"/>
      <c r="M74" s="18"/>
      <c r="N74" s="19"/>
      <c r="O74" s="19"/>
      <c r="P74" s="19"/>
      <c r="Q74" s="19"/>
      <c r="R74" s="19"/>
      <c r="S74" s="19"/>
      <c r="T74" s="19"/>
      <c r="U74" s="20"/>
    </row>
    <row r="75" spans="1:21" x14ac:dyDescent="0.25">
      <c r="A75" s="1" t="s">
        <v>39</v>
      </c>
      <c r="B75" s="1">
        <v>40.75</v>
      </c>
      <c r="C75" s="13">
        <f t="shared" si="16"/>
        <v>1660.5625</v>
      </c>
      <c r="D75" s="13">
        <f t="shared" si="14"/>
        <v>3262.2638888888891</v>
      </c>
      <c r="E75" s="13">
        <f t="shared" si="15"/>
        <v>1602.2229938271605</v>
      </c>
      <c r="J75" s="11"/>
      <c r="K75" s="18"/>
      <c r="L75" s="18"/>
      <c r="M75" s="18"/>
      <c r="N75" s="19"/>
      <c r="O75" s="19"/>
      <c r="P75" s="19"/>
      <c r="Q75" s="19"/>
      <c r="R75" s="19"/>
      <c r="S75" s="19"/>
      <c r="T75" s="19"/>
      <c r="U75" s="20"/>
    </row>
    <row r="76" spans="1:21" x14ac:dyDescent="0.25">
      <c r="A76" s="1" t="s">
        <v>39</v>
      </c>
      <c r="B76" s="1">
        <v>40.5</v>
      </c>
      <c r="C76" s="13">
        <f t="shared" si="16"/>
        <v>1640.25</v>
      </c>
      <c r="D76" s="13">
        <f t="shared" si="14"/>
        <v>3242.25</v>
      </c>
      <c r="E76" s="13">
        <f t="shared" si="15"/>
        <v>1602.2229938271605</v>
      </c>
      <c r="J76" s="11"/>
      <c r="K76" s="18"/>
      <c r="L76" s="18"/>
      <c r="M76" s="18"/>
      <c r="N76" s="19"/>
      <c r="O76" s="19"/>
      <c r="P76" s="19"/>
      <c r="Q76" s="19"/>
      <c r="R76" s="19"/>
      <c r="S76" s="19"/>
      <c r="T76" s="19"/>
      <c r="U76" s="20"/>
    </row>
    <row r="77" spans="1:21" x14ac:dyDescent="0.25">
      <c r="A77" s="1" t="s">
        <v>39</v>
      </c>
      <c r="B77" s="1">
        <v>41.5</v>
      </c>
      <c r="C77" s="13">
        <f t="shared" si="16"/>
        <v>1722.25</v>
      </c>
      <c r="D77" s="13">
        <f t="shared" si="14"/>
        <v>3322.3055555555557</v>
      </c>
      <c r="E77" s="13">
        <f t="shared" si="15"/>
        <v>1602.2229938271605</v>
      </c>
      <c r="J77" s="11"/>
      <c r="K77" s="18"/>
      <c r="L77" s="18"/>
      <c r="M77" s="18"/>
      <c r="N77" s="19"/>
      <c r="O77" s="19"/>
      <c r="P77" s="19"/>
      <c r="Q77" s="19"/>
      <c r="R77" s="19"/>
      <c r="S77" s="19"/>
      <c r="T77" s="19"/>
      <c r="U77" s="20"/>
    </row>
    <row r="78" spans="1:21" x14ac:dyDescent="0.25">
      <c r="A78" s="1" t="s">
        <v>39</v>
      </c>
      <c r="B78" s="1">
        <v>39.75</v>
      </c>
      <c r="C78" s="13">
        <f t="shared" si="16"/>
        <v>1580.0625</v>
      </c>
      <c r="D78" s="13">
        <f t="shared" si="14"/>
        <v>3182.2083333333335</v>
      </c>
      <c r="E78" s="13">
        <f t="shared" si="15"/>
        <v>1602.2229938271605</v>
      </c>
      <c r="J78" s="11"/>
      <c r="K78" s="18"/>
      <c r="L78" s="18"/>
      <c r="M78" s="18"/>
      <c r="N78" s="19"/>
      <c r="O78" s="19"/>
      <c r="P78" s="19"/>
      <c r="Q78" s="19"/>
      <c r="R78" s="19"/>
      <c r="S78" s="19"/>
      <c r="T78" s="19"/>
      <c r="U78" s="20"/>
    </row>
    <row r="79" spans="1:21" x14ac:dyDescent="0.25">
      <c r="A79" s="1" t="s">
        <v>39</v>
      </c>
      <c r="B79" s="1">
        <v>38.75</v>
      </c>
      <c r="C79" s="13">
        <f t="shared" si="16"/>
        <v>1501.5625</v>
      </c>
      <c r="D79" s="13">
        <f t="shared" si="14"/>
        <v>3102.1527777777778</v>
      </c>
      <c r="E79" s="13">
        <f t="shared" si="15"/>
        <v>1602.2229938271605</v>
      </c>
      <c r="J79" s="11"/>
      <c r="K79" s="18"/>
      <c r="L79" s="18"/>
      <c r="M79" s="18"/>
      <c r="N79" s="19"/>
      <c r="O79" s="19"/>
      <c r="P79" s="19"/>
      <c r="Q79" s="19"/>
      <c r="R79" s="19"/>
      <c r="S79" s="19"/>
      <c r="T79" s="19"/>
      <c r="U79" s="20"/>
    </row>
    <row r="80" spans="1:21" x14ac:dyDescent="0.25">
      <c r="A80" s="1" t="s">
        <v>39</v>
      </c>
      <c r="B80" s="1">
        <v>41.75</v>
      </c>
      <c r="C80" s="13">
        <f t="shared" si="16"/>
        <v>1743.0625</v>
      </c>
      <c r="D80" s="13">
        <f t="shared" si="14"/>
        <v>3342.3194444444443</v>
      </c>
      <c r="E80" s="13">
        <f t="shared" si="15"/>
        <v>1602.2229938271605</v>
      </c>
      <c r="J80" s="11"/>
      <c r="K80" s="18"/>
      <c r="L80" s="18"/>
      <c r="M80" s="18"/>
      <c r="N80" s="19"/>
      <c r="O80" s="19"/>
      <c r="P80" s="19"/>
      <c r="Q80" s="19"/>
      <c r="R80" s="19"/>
      <c r="S80" s="19"/>
      <c r="T80" s="19"/>
      <c r="U80" s="20"/>
    </row>
    <row r="81" spans="1:21" x14ac:dyDescent="0.25">
      <c r="A81" s="1" t="s">
        <v>39</v>
      </c>
      <c r="B81" s="1">
        <v>37.25</v>
      </c>
      <c r="C81" s="13">
        <f t="shared" si="16"/>
        <v>1387.5625</v>
      </c>
      <c r="D81" s="13">
        <f t="shared" si="14"/>
        <v>2982.0694444444443</v>
      </c>
      <c r="E81" s="13">
        <f t="shared" si="15"/>
        <v>1602.2229938271605</v>
      </c>
      <c r="J81" s="11"/>
      <c r="K81" s="18"/>
      <c r="L81" s="18"/>
      <c r="M81" s="18"/>
      <c r="N81" s="19"/>
      <c r="O81" s="19"/>
      <c r="P81" s="19"/>
      <c r="Q81" s="19"/>
      <c r="R81" s="19"/>
      <c r="S81" s="19"/>
      <c r="T81" s="19"/>
      <c r="U81" s="20"/>
    </row>
    <row r="82" spans="1:21" x14ac:dyDescent="0.25">
      <c r="A82" s="1" t="s">
        <v>39</v>
      </c>
      <c r="B82" s="1">
        <v>40</v>
      </c>
      <c r="C82" s="13">
        <f t="shared" si="16"/>
        <v>1600</v>
      </c>
      <c r="D82" s="13">
        <f t="shared" si="14"/>
        <v>3202.2222222222222</v>
      </c>
      <c r="E82" s="13">
        <f t="shared" si="15"/>
        <v>1602.2229938271605</v>
      </c>
      <c r="J82" s="11"/>
      <c r="K82" s="18"/>
      <c r="L82" s="18"/>
      <c r="M82" s="18"/>
      <c r="N82" s="19"/>
      <c r="O82" s="19"/>
      <c r="P82" s="19"/>
      <c r="Q82" s="19"/>
      <c r="R82" s="19"/>
      <c r="S82" s="19"/>
      <c r="T82" s="19"/>
      <c r="U82" s="20"/>
    </row>
    <row r="83" spans="1:21" x14ac:dyDescent="0.25">
      <c r="A83" s="1" t="s">
        <v>40</v>
      </c>
      <c r="B83" s="1">
        <v>41.5</v>
      </c>
      <c r="C83" s="13">
        <f t="shared" si="16"/>
        <v>1722.25</v>
      </c>
      <c r="D83" s="13">
        <f t="shared" si="14"/>
        <v>3407.6111111111113</v>
      </c>
      <c r="E83" s="13">
        <f t="shared" si="15"/>
        <v>1685.5586419753088</v>
      </c>
      <c r="J83" s="11"/>
      <c r="K83" s="18"/>
      <c r="L83" s="18"/>
      <c r="M83" s="18"/>
      <c r="N83" s="19"/>
      <c r="O83" s="19"/>
      <c r="P83" s="19"/>
      <c r="Q83" s="19"/>
      <c r="R83" s="19"/>
      <c r="S83" s="19"/>
      <c r="T83" s="19"/>
      <c r="U83" s="20"/>
    </row>
    <row r="84" spans="1:21" x14ac:dyDescent="0.25">
      <c r="A84" s="1" t="s">
        <v>40</v>
      </c>
      <c r="B84" s="1">
        <v>41.25</v>
      </c>
      <c r="C84" s="13">
        <f t="shared" si="16"/>
        <v>1701.5625</v>
      </c>
      <c r="D84" s="13">
        <f t="shared" si="14"/>
        <v>3387.0833333333335</v>
      </c>
      <c r="E84" s="13">
        <f t="shared" si="15"/>
        <v>1685.5586419753088</v>
      </c>
      <c r="J84" s="11"/>
      <c r="K84" s="18"/>
      <c r="L84" s="18"/>
      <c r="M84" s="18"/>
      <c r="N84" s="19"/>
      <c r="O84" s="19"/>
      <c r="P84" s="19"/>
      <c r="Q84" s="19"/>
      <c r="R84" s="19"/>
      <c r="S84" s="19"/>
      <c r="T84" s="19"/>
      <c r="U84" s="20"/>
    </row>
    <row r="85" spans="1:21" x14ac:dyDescent="0.25">
      <c r="A85" s="1" t="s">
        <v>40</v>
      </c>
      <c r="B85" s="1">
        <v>36.25</v>
      </c>
      <c r="C85" s="13">
        <f t="shared" si="16"/>
        <v>1314.0625</v>
      </c>
      <c r="D85" s="13">
        <f t="shared" si="14"/>
        <v>2976.5277777777778</v>
      </c>
      <c r="E85" s="13">
        <f t="shared" si="15"/>
        <v>1685.5586419753088</v>
      </c>
      <c r="J85" s="11"/>
      <c r="K85" s="18"/>
      <c r="L85" s="18"/>
      <c r="M85" s="18"/>
      <c r="N85" s="19"/>
      <c r="O85" s="19"/>
      <c r="P85" s="19"/>
      <c r="Q85" s="19"/>
      <c r="R85" s="19"/>
      <c r="S85" s="19"/>
      <c r="T85" s="19"/>
      <c r="U85" s="20"/>
    </row>
    <row r="86" spans="1:21" x14ac:dyDescent="0.25">
      <c r="A86" s="1" t="s">
        <v>40</v>
      </c>
      <c r="B86" s="1">
        <v>41.25</v>
      </c>
      <c r="C86" s="13">
        <f t="shared" si="16"/>
        <v>1701.5625</v>
      </c>
      <c r="D86" s="13">
        <f t="shared" si="14"/>
        <v>3387.0833333333335</v>
      </c>
      <c r="E86" s="13">
        <f t="shared" si="15"/>
        <v>1685.5586419753088</v>
      </c>
      <c r="J86" s="11"/>
      <c r="K86" s="18"/>
      <c r="L86" s="18"/>
      <c r="M86" s="18"/>
      <c r="N86" s="19"/>
      <c r="O86" s="19"/>
      <c r="P86" s="19"/>
      <c r="Q86" s="19"/>
      <c r="R86" s="19"/>
      <c r="S86" s="19"/>
      <c r="T86" s="19"/>
      <c r="U86" s="20"/>
    </row>
    <row r="87" spans="1:21" x14ac:dyDescent="0.25">
      <c r="A87" s="1" t="s">
        <v>40</v>
      </c>
      <c r="B87" s="1">
        <v>38.5</v>
      </c>
      <c r="C87" s="13">
        <f t="shared" si="16"/>
        <v>1482.25</v>
      </c>
      <c r="D87" s="13">
        <f t="shared" si="14"/>
        <v>3161.2777777777778</v>
      </c>
      <c r="E87" s="13">
        <f t="shared" si="15"/>
        <v>1685.5586419753088</v>
      </c>
      <c r="J87" s="11"/>
      <c r="K87" s="18"/>
      <c r="L87" s="18"/>
      <c r="M87" s="18"/>
      <c r="N87" s="19"/>
      <c r="O87" s="19"/>
      <c r="P87" s="19"/>
      <c r="Q87" s="19"/>
      <c r="R87" s="19"/>
      <c r="S87" s="19"/>
      <c r="T87" s="19"/>
      <c r="U87" s="20"/>
    </row>
    <row r="88" spans="1:21" x14ac:dyDescent="0.25">
      <c r="A88" s="1" t="s">
        <v>40</v>
      </c>
      <c r="B88" s="1">
        <v>41.5</v>
      </c>
      <c r="C88" s="13">
        <f t="shared" si="16"/>
        <v>1722.25</v>
      </c>
      <c r="D88" s="13">
        <f t="shared" si="14"/>
        <v>3407.6111111111113</v>
      </c>
      <c r="E88" s="13">
        <f t="shared" si="15"/>
        <v>1685.5586419753088</v>
      </c>
      <c r="J88" s="11"/>
      <c r="K88" s="18"/>
      <c r="L88" s="18"/>
      <c r="M88" s="18"/>
      <c r="N88" s="19"/>
      <c r="O88" s="19"/>
      <c r="P88" s="19"/>
      <c r="Q88" s="19"/>
      <c r="R88" s="19"/>
      <c r="S88" s="19"/>
      <c r="T88" s="19"/>
      <c r="U88" s="20"/>
    </row>
    <row r="89" spans="1:21" x14ac:dyDescent="0.25">
      <c r="A89" s="1" t="s">
        <v>40</v>
      </c>
      <c r="B89" s="1">
        <v>42.5</v>
      </c>
      <c r="C89" s="13">
        <f t="shared" si="16"/>
        <v>1806.25</v>
      </c>
      <c r="D89" s="13">
        <f t="shared" si="14"/>
        <v>3489.7222222222222</v>
      </c>
      <c r="E89" s="13">
        <f t="shared" si="15"/>
        <v>1685.5586419753088</v>
      </c>
      <c r="J89" s="11"/>
      <c r="K89" s="18"/>
      <c r="L89" s="18"/>
      <c r="M89" s="18"/>
      <c r="N89" s="19"/>
      <c r="O89" s="19"/>
      <c r="P89" s="19"/>
      <c r="Q89" s="19"/>
      <c r="R89" s="19"/>
      <c r="S89" s="19"/>
      <c r="T89" s="19"/>
      <c r="U89" s="20"/>
    </row>
    <row r="90" spans="1:21" x14ac:dyDescent="0.25">
      <c r="A90" s="1" t="s">
        <v>40</v>
      </c>
      <c r="B90" s="1">
        <v>44.75</v>
      </c>
      <c r="C90" s="13">
        <f t="shared" si="16"/>
        <v>2002.5625</v>
      </c>
      <c r="D90" s="13">
        <f t="shared" si="14"/>
        <v>3674.4722222222222</v>
      </c>
      <c r="E90" s="13">
        <f t="shared" si="15"/>
        <v>1685.5586419753088</v>
      </c>
      <c r="J90" s="11"/>
      <c r="K90" s="18"/>
      <c r="L90" s="18"/>
      <c r="M90" s="18"/>
      <c r="N90" s="19"/>
      <c r="O90" s="19"/>
      <c r="P90" s="19"/>
      <c r="Q90" s="19"/>
      <c r="R90" s="19"/>
      <c r="S90" s="19"/>
      <c r="T90" s="19"/>
      <c r="U90" s="20"/>
    </row>
    <row r="91" spans="1:21" x14ac:dyDescent="0.25">
      <c r="A91" s="1" t="s">
        <v>40</v>
      </c>
      <c r="B91" s="1">
        <v>42</v>
      </c>
      <c r="C91" s="13">
        <f t="shared" si="16"/>
        <v>1764</v>
      </c>
      <c r="D91" s="13">
        <f t="shared" si="14"/>
        <v>3448.666666666667</v>
      </c>
      <c r="E91" s="13">
        <f t="shared" si="15"/>
        <v>1685.5586419753088</v>
      </c>
      <c r="J91" s="11"/>
      <c r="K91" s="18"/>
      <c r="L91" s="18"/>
      <c r="M91" s="18"/>
      <c r="N91" s="19"/>
      <c r="O91" s="19"/>
      <c r="P91" s="19"/>
      <c r="Q91" s="19"/>
      <c r="R91" s="19"/>
      <c r="S91" s="19"/>
      <c r="T91" s="19"/>
      <c r="U91" s="20"/>
    </row>
    <row r="92" spans="1:21" x14ac:dyDescent="0.25">
      <c r="A92" s="1" t="s">
        <v>41</v>
      </c>
      <c r="B92" s="1">
        <v>43</v>
      </c>
      <c r="C92" s="13">
        <f t="shared" si="16"/>
        <v>1849</v>
      </c>
      <c r="D92" s="13">
        <f t="shared" si="14"/>
        <v>3573.7777777777778</v>
      </c>
      <c r="E92" s="13">
        <f t="shared" si="15"/>
        <v>1726.8641975308644</v>
      </c>
      <c r="J92" s="11"/>
      <c r="K92" s="18"/>
      <c r="L92" s="18"/>
      <c r="M92" s="18"/>
      <c r="N92" s="19"/>
      <c r="O92" s="19"/>
      <c r="P92" s="19"/>
      <c r="Q92" s="19"/>
      <c r="R92" s="19"/>
      <c r="S92" s="19"/>
      <c r="T92" s="19"/>
      <c r="U92" s="20"/>
    </row>
    <row r="93" spans="1:21" x14ac:dyDescent="0.25">
      <c r="A93" s="1" t="s">
        <v>41</v>
      </c>
      <c r="B93" s="1">
        <v>40.25</v>
      </c>
      <c r="C93" s="13">
        <f t="shared" si="16"/>
        <v>1620.0625</v>
      </c>
      <c r="D93" s="13">
        <f t="shared" si="14"/>
        <v>3345.2222222222222</v>
      </c>
      <c r="E93" s="13">
        <f t="shared" si="15"/>
        <v>1726.8641975308644</v>
      </c>
      <c r="J93" s="11"/>
      <c r="K93" s="18"/>
      <c r="L93" s="18"/>
      <c r="M93" s="18"/>
      <c r="N93" s="19"/>
      <c r="O93" s="19"/>
      <c r="P93" s="19"/>
      <c r="Q93" s="19"/>
      <c r="R93" s="19"/>
      <c r="S93" s="19"/>
      <c r="T93" s="19"/>
      <c r="U93" s="20"/>
    </row>
    <row r="94" spans="1:21" x14ac:dyDescent="0.25">
      <c r="A94" s="1" t="s">
        <v>41</v>
      </c>
      <c r="B94" s="1">
        <v>43.25</v>
      </c>
      <c r="C94" s="13">
        <f t="shared" si="16"/>
        <v>1870.5625</v>
      </c>
      <c r="D94" s="13">
        <f t="shared" si="14"/>
        <v>3594.5555555555557</v>
      </c>
      <c r="E94" s="13">
        <f t="shared" si="15"/>
        <v>1726.8641975308644</v>
      </c>
      <c r="J94" s="11"/>
      <c r="K94" s="18"/>
      <c r="L94" s="18"/>
      <c r="M94" s="18"/>
      <c r="N94" s="19"/>
      <c r="O94" s="19"/>
      <c r="P94" s="19"/>
      <c r="Q94" s="19"/>
      <c r="R94" s="19"/>
      <c r="S94" s="19"/>
      <c r="T94" s="19"/>
      <c r="U94" s="20"/>
    </row>
    <row r="95" spans="1:21" x14ac:dyDescent="0.25">
      <c r="A95" s="1" t="s">
        <v>41</v>
      </c>
      <c r="B95" s="1">
        <v>43.25</v>
      </c>
      <c r="C95" s="13">
        <f t="shared" si="16"/>
        <v>1870.5625</v>
      </c>
      <c r="D95" s="13">
        <f t="shared" si="14"/>
        <v>3594.5555555555557</v>
      </c>
      <c r="E95" s="13">
        <f t="shared" si="15"/>
        <v>1726.8641975308644</v>
      </c>
      <c r="J95" s="11"/>
      <c r="K95" s="18"/>
      <c r="L95" s="18"/>
      <c r="M95" s="18"/>
      <c r="N95" s="19"/>
      <c r="O95" s="19"/>
      <c r="P95" s="19"/>
      <c r="Q95" s="19"/>
      <c r="R95" s="19"/>
      <c r="S95" s="19"/>
      <c r="T95" s="19"/>
      <c r="U95" s="20"/>
    </row>
    <row r="96" spans="1:21" x14ac:dyDescent="0.25">
      <c r="A96" s="1" t="s">
        <v>41</v>
      </c>
      <c r="B96" s="1">
        <v>42.5</v>
      </c>
      <c r="C96" s="13">
        <f t="shared" si="16"/>
        <v>1806.25</v>
      </c>
      <c r="D96" s="13">
        <f t="shared" si="14"/>
        <v>3532.2222222222222</v>
      </c>
      <c r="E96" s="13">
        <f t="shared" si="15"/>
        <v>1726.8641975308644</v>
      </c>
      <c r="J96" s="11"/>
      <c r="K96" s="18"/>
      <c r="L96" s="18"/>
      <c r="M96" s="18"/>
      <c r="N96" s="19"/>
      <c r="O96" s="19"/>
      <c r="P96" s="19"/>
      <c r="Q96" s="19"/>
      <c r="R96" s="19"/>
      <c r="S96" s="19"/>
      <c r="T96" s="19"/>
      <c r="U96" s="20"/>
    </row>
    <row r="97" spans="1:21" x14ac:dyDescent="0.25">
      <c r="A97" s="1" t="s">
        <v>41</v>
      </c>
      <c r="B97" s="1">
        <v>40.25</v>
      </c>
      <c r="C97" s="13">
        <f t="shared" si="16"/>
        <v>1620.0625</v>
      </c>
      <c r="D97" s="13">
        <f t="shared" si="14"/>
        <v>3345.2222222222222</v>
      </c>
      <c r="E97" s="13">
        <f t="shared" si="15"/>
        <v>1726.8641975308644</v>
      </c>
      <c r="J97" s="11"/>
      <c r="K97" s="18"/>
      <c r="L97" s="18"/>
      <c r="M97" s="18"/>
      <c r="N97" s="19"/>
      <c r="O97" s="19"/>
      <c r="P97" s="19"/>
      <c r="Q97" s="19"/>
      <c r="R97" s="19"/>
      <c r="S97" s="19"/>
      <c r="T97" s="19"/>
      <c r="U97" s="20"/>
    </row>
    <row r="98" spans="1:21" x14ac:dyDescent="0.25">
      <c r="A98" s="1" t="s">
        <v>41</v>
      </c>
      <c r="B98" s="1">
        <v>44</v>
      </c>
      <c r="C98" s="13">
        <f t="shared" si="16"/>
        <v>1936</v>
      </c>
      <c r="D98" s="13">
        <f t="shared" si="14"/>
        <v>3656.8888888888891</v>
      </c>
      <c r="E98" s="13">
        <f t="shared" si="15"/>
        <v>1726.8641975308644</v>
      </c>
      <c r="J98" s="11"/>
      <c r="K98" s="18"/>
      <c r="L98" s="18"/>
      <c r="M98" s="18"/>
      <c r="N98" s="19"/>
      <c r="O98" s="19"/>
      <c r="P98" s="19"/>
      <c r="Q98" s="19"/>
      <c r="R98" s="19"/>
      <c r="S98" s="19"/>
      <c r="T98" s="19"/>
      <c r="U98" s="20"/>
    </row>
    <row r="99" spans="1:21" x14ac:dyDescent="0.25">
      <c r="A99" s="1" t="s">
        <v>41</v>
      </c>
      <c r="B99" s="1">
        <v>35.5</v>
      </c>
      <c r="C99" s="13">
        <f t="shared" si="16"/>
        <v>1260.25</v>
      </c>
      <c r="D99" s="13">
        <f t="shared" si="14"/>
        <v>2950.4444444444443</v>
      </c>
      <c r="E99" s="13">
        <f t="shared" si="15"/>
        <v>1726.8641975308644</v>
      </c>
      <c r="J99" s="11"/>
      <c r="K99" s="18"/>
      <c r="L99" s="18"/>
      <c r="M99" s="18"/>
      <c r="N99" s="19"/>
      <c r="O99" s="19"/>
      <c r="P99" s="19"/>
      <c r="Q99" s="19"/>
      <c r="R99" s="19"/>
      <c r="S99" s="19"/>
      <c r="T99" s="19"/>
      <c r="U99" s="20"/>
    </row>
    <row r="100" spans="1:21" x14ac:dyDescent="0.25">
      <c r="A100" s="1" t="s">
        <v>41</v>
      </c>
      <c r="B100" s="1">
        <v>42</v>
      </c>
      <c r="C100" s="13">
        <f t="shared" si="16"/>
        <v>1764</v>
      </c>
      <c r="D100" s="13">
        <f t="shared" si="14"/>
        <v>3490.666666666667</v>
      </c>
      <c r="E100" s="13">
        <f t="shared" si="15"/>
        <v>1726.8641975308644</v>
      </c>
      <c r="J100" s="11"/>
      <c r="K100" s="18"/>
      <c r="L100" s="18"/>
      <c r="M100" s="18"/>
      <c r="N100" s="19"/>
      <c r="O100" s="19"/>
      <c r="P100" s="19"/>
      <c r="Q100" s="19"/>
      <c r="R100" s="19"/>
      <c r="S100" s="19"/>
      <c r="T100" s="19"/>
      <c r="U100" s="20"/>
    </row>
    <row r="101" spans="1:21" x14ac:dyDescent="0.25">
      <c r="A101" s="1" t="s">
        <v>42</v>
      </c>
      <c r="B101" s="1">
        <v>43.25</v>
      </c>
      <c r="C101" s="13">
        <f t="shared" si="16"/>
        <v>1870.5625</v>
      </c>
      <c r="D101" s="13">
        <f t="shared" si="14"/>
        <v>3926.1388888888887</v>
      </c>
      <c r="E101" s="13">
        <f t="shared" si="15"/>
        <v>2060.1512345679012</v>
      </c>
      <c r="J101" s="11"/>
      <c r="K101" s="18"/>
      <c r="L101" s="18"/>
      <c r="M101" s="18"/>
      <c r="N101" s="19"/>
      <c r="O101" s="19"/>
      <c r="P101" s="19"/>
      <c r="Q101" s="19"/>
      <c r="R101" s="19"/>
      <c r="S101" s="19"/>
      <c r="T101" s="19"/>
      <c r="U101" s="20"/>
    </row>
    <row r="102" spans="1:21" x14ac:dyDescent="0.25">
      <c r="A102" s="1" t="s">
        <v>42</v>
      </c>
      <c r="B102" s="1">
        <v>45.75</v>
      </c>
      <c r="C102" s="13">
        <f t="shared" si="16"/>
        <v>2093.0625</v>
      </c>
      <c r="D102" s="13">
        <f t="shared" si="14"/>
        <v>4153.083333333333</v>
      </c>
      <c r="E102" s="13">
        <f t="shared" si="15"/>
        <v>2060.1512345679012</v>
      </c>
      <c r="J102" s="11"/>
      <c r="K102" s="18"/>
      <c r="L102" s="18"/>
      <c r="M102" s="18"/>
      <c r="N102" s="19"/>
      <c r="O102" s="19"/>
      <c r="P102" s="19"/>
      <c r="Q102" s="19"/>
      <c r="R102" s="19"/>
      <c r="S102" s="19"/>
      <c r="T102" s="19"/>
      <c r="U102" s="20"/>
    </row>
    <row r="103" spans="1:21" x14ac:dyDescent="0.25">
      <c r="A103" s="1" t="s">
        <v>42</v>
      </c>
      <c r="B103" s="1">
        <v>46</v>
      </c>
      <c r="C103" s="13">
        <f t="shared" si="16"/>
        <v>2116</v>
      </c>
      <c r="D103" s="13">
        <f t="shared" si="14"/>
        <v>4175.7777777777774</v>
      </c>
      <c r="E103" s="13">
        <f t="shared" si="15"/>
        <v>2060.1512345679012</v>
      </c>
      <c r="J103" s="11"/>
      <c r="K103" s="18"/>
      <c r="L103" s="18"/>
      <c r="M103" s="18"/>
      <c r="N103" s="19"/>
      <c r="O103" s="19"/>
      <c r="P103" s="19"/>
      <c r="Q103" s="19"/>
      <c r="R103" s="19"/>
      <c r="S103" s="19"/>
      <c r="T103" s="19"/>
      <c r="U103" s="20"/>
    </row>
    <row r="104" spans="1:21" x14ac:dyDescent="0.25">
      <c r="A104" s="1" t="s">
        <v>42</v>
      </c>
      <c r="B104" s="1">
        <v>46.75</v>
      </c>
      <c r="C104" s="13">
        <f t="shared" si="16"/>
        <v>2185.5625</v>
      </c>
      <c r="D104" s="13">
        <f t="shared" si="14"/>
        <v>4243.8611111111104</v>
      </c>
      <c r="E104" s="13">
        <f t="shared" si="15"/>
        <v>2060.1512345679012</v>
      </c>
      <c r="J104" s="11"/>
      <c r="K104" s="18"/>
      <c r="L104" s="18"/>
      <c r="M104" s="18"/>
      <c r="N104" s="19"/>
      <c r="O104" s="19"/>
      <c r="P104" s="19"/>
      <c r="Q104" s="19"/>
      <c r="R104" s="19"/>
      <c r="S104" s="19"/>
      <c r="T104" s="19"/>
      <c r="U104" s="20"/>
    </row>
    <row r="105" spans="1:21" x14ac:dyDescent="0.25">
      <c r="A105" s="1" t="s">
        <v>42</v>
      </c>
      <c r="B105" s="1">
        <v>45.75</v>
      </c>
      <c r="C105" s="13">
        <f t="shared" si="16"/>
        <v>2093.0625</v>
      </c>
      <c r="D105" s="13">
        <f t="shared" si="14"/>
        <v>4153.083333333333</v>
      </c>
      <c r="E105" s="13">
        <f t="shared" si="15"/>
        <v>2060.1512345679012</v>
      </c>
      <c r="J105" s="11"/>
      <c r="K105" s="18"/>
      <c r="L105" s="18"/>
      <c r="M105" s="18"/>
      <c r="N105" s="19"/>
      <c r="O105" s="19"/>
      <c r="P105" s="19"/>
      <c r="Q105" s="19"/>
      <c r="R105" s="19"/>
      <c r="S105" s="19"/>
      <c r="T105" s="19"/>
      <c r="U105" s="20"/>
    </row>
    <row r="106" spans="1:21" x14ac:dyDescent="0.25">
      <c r="A106" s="1" t="s">
        <v>42</v>
      </c>
      <c r="B106" s="1">
        <v>45.5</v>
      </c>
      <c r="C106" s="13">
        <f t="shared" si="16"/>
        <v>2070.25</v>
      </c>
      <c r="D106" s="13">
        <f t="shared" si="14"/>
        <v>4130.3888888888887</v>
      </c>
      <c r="E106" s="13">
        <f t="shared" si="15"/>
        <v>2060.1512345679012</v>
      </c>
      <c r="J106" s="11"/>
      <c r="K106" s="18"/>
      <c r="L106" s="18"/>
      <c r="M106" s="18"/>
      <c r="N106" s="19"/>
      <c r="O106" s="19"/>
      <c r="P106" s="19"/>
      <c r="Q106" s="19"/>
      <c r="R106" s="19"/>
      <c r="S106" s="19"/>
      <c r="T106" s="19"/>
      <c r="U106" s="20"/>
    </row>
    <row r="107" spans="1:21" x14ac:dyDescent="0.25">
      <c r="A107" s="1" t="s">
        <v>42</v>
      </c>
      <c r="B107" s="1">
        <v>46.75</v>
      </c>
      <c r="C107" s="13">
        <f t="shared" si="16"/>
        <v>2185.5625</v>
      </c>
      <c r="D107" s="13">
        <f t="shared" si="14"/>
        <v>4243.8611111111104</v>
      </c>
      <c r="E107" s="13">
        <f t="shared" si="15"/>
        <v>2060.1512345679012</v>
      </c>
      <c r="J107" s="11"/>
      <c r="K107" s="18"/>
      <c r="L107" s="18"/>
      <c r="M107" s="18"/>
      <c r="N107" s="19"/>
      <c r="O107" s="19"/>
      <c r="P107" s="19"/>
      <c r="Q107" s="19"/>
      <c r="R107" s="19"/>
      <c r="S107" s="19"/>
      <c r="T107" s="19"/>
      <c r="U107" s="20"/>
    </row>
    <row r="108" spans="1:21" x14ac:dyDescent="0.25">
      <c r="A108" s="1" t="s">
        <v>42</v>
      </c>
      <c r="B108" s="1">
        <v>44.75</v>
      </c>
      <c r="C108" s="13">
        <f t="shared" si="16"/>
        <v>2002.5625</v>
      </c>
      <c r="D108" s="13">
        <f t="shared" si="14"/>
        <v>4062.3055555555552</v>
      </c>
      <c r="E108" s="13">
        <f t="shared" si="15"/>
        <v>2060.1512345679012</v>
      </c>
      <c r="J108" s="11"/>
      <c r="K108" s="18"/>
      <c r="L108" s="18"/>
      <c r="M108" s="18"/>
      <c r="N108" s="19"/>
      <c r="O108" s="19"/>
      <c r="P108" s="19"/>
      <c r="Q108" s="19"/>
      <c r="R108" s="19"/>
      <c r="S108" s="19"/>
      <c r="T108" s="19"/>
      <c r="U108" s="20"/>
    </row>
    <row r="109" spans="1:21" x14ac:dyDescent="0.25">
      <c r="A109" s="1" t="s">
        <v>42</v>
      </c>
      <c r="B109" s="1">
        <v>44</v>
      </c>
      <c r="C109" s="13">
        <f t="shared" si="16"/>
        <v>1936</v>
      </c>
      <c r="D109" s="13">
        <f t="shared" si="14"/>
        <v>3994.2222222222217</v>
      </c>
      <c r="E109" s="13">
        <f t="shared" si="15"/>
        <v>2060.1512345679012</v>
      </c>
      <c r="J109" s="11"/>
      <c r="K109" s="18"/>
      <c r="L109" s="18"/>
      <c r="M109" s="18"/>
      <c r="N109" s="19"/>
      <c r="O109" s="19"/>
      <c r="P109" s="19"/>
      <c r="Q109" s="19"/>
      <c r="R109" s="19"/>
      <c r="S109" s="19"/>
      <c r="T109" s="19"/>
      <c r="U109" s="20"/>
    </row>
    <row r="110" spans="1:21" x14ac:dyDescent="0.25">
      <c r="A110" s="1" t="s">
        <v>43</v>
      </c>
      <c r="B110" s="1">
        <v>34.5</v>
      </c>
      <c r="C110" s="13">
        <f t="shared" si="16"/>
        <v>1190.25</v>
      </c>
      <c r="D110" s="13">
        <f t="shared" si="14"/>
        <v>2200.3333333333335</v>
      </c>
      <c r="E110" s="13">
        <f t="shared" si="15"/>
        <v>1016.9012345679013</v>
      </c>
      <c r="J110" s="11"/>
      <c r="K110" s="18"/>
      <c r="L110" s="18"/>
      <c r="M110" s="18"/>
      <c r="N110" s="19"/>
      <c r="O110" s="19"/>
      <c r="P110" s="19"/>
      <c r="Q110" s="19"/>
      <c r="R110" s="19"/>
      <c r="S110" s="19"/>
      <c r="T110" s="19"/>
      <c r="U110" s="20"/>
    </row>
    <row r="111" spans="1:21" x14ac:dyDescent="0.25">
      <c r="A111" s="1" t="s">
        <v>43</v>
      </c>
      <c r="B111" s="1">
        <v>30.75</v>
      </c>
      <c r="C111" s="13">
        <f t="shared" si="16"/>
        <v>945.5625</v>
      </c>
      <c r="D111" s="13">
        <f t="shared" si="14"/>
        <v>1961.1666666666667</v>
      </c>
      <c r="E111" s="13">
        <f t="shared" si="15"/>
        <v>1016.9012345679013</v>
      </c>
      <c r="J111" s="11"/>
      <c r="K111" s="18"/>
      <c r="L111" s="18"/>
      <c r="M111" s="18"/>
      <c r="N111" s="19"/>
      <c r="O111" s="19"/>
      <c r="P111" s="19"/>
      <c r="Q111" s="19"/>
      <c r="R111" s="19"/>
      <c r="S111" s="19"/>
      <c r="T111" s="19"/>
      <c r="U111" s="20"/>
    </row>
    <row r="112" spans="1:21" x14ac:dyDescent="0.25">
      <c r="A112" s="1" t="s">
        <v>43</v>
      </c>
      <c r="B112" s="1">
        <v>31.75</v>
      </c>
      <c r="C112" s="13">
        <f t="shared" si="16"/>
        <v>1008.0625</v>
      </c>
      <c r="D112" s="13">
        <f t="shared" si="14"/>
        <v>2024.9444444444446</v>
      </c>
      <c r="E112" s="13">
        <f t="shared" si="15"/>
        <v>1016.9012345679013</v>
      </c>
      <c r="J112" s="11"/>
      <c r="K112" s="18"/>
      <c r="L112" s="18"/>
      <c r="M112" s="18"/>
      <c r="N112" s="19"/>
      <c r="O112" s="19"/>
      <c r="P112" s="19"/>
      <c r="Q112" s="19"/>
      <c r="R112" s="19"/>
      <c r="S112" s="19"/>
      <c r="T112" s="19"/>
      <c r="U112" s="20"/>
    </row>
    <row r="113" spans="1:21" x14ac:dyDescent="0.25">
      <c r="A113" s="1" t="s">
        <v>43</v>
      </c>
      <c r="B113" s="1">
        <v>36.5</v>
      </c>
      <c r="C113" s="13">
        <f t="shared" si="16"/>
        <v>1332.25</v>
      </c>
      <c r="D113" s="13">
        <f t="shared" si="14"/>
        <v>2327.8888888888891</v>
      </c>
      <c r="E113" s="13">
        <f t="shared" si="15"/>
        <v>1016.9012345679013</v>
      </c>
      <c r="J113" s="11"/>
      <c r="K113" s="18"/>
      <c r="L113" s="18"/>
      <c r="M113" s="18"/>
      <c r="N113" s="19"/>
      <c r="O113" s="19"/>
      <c r="P113" s="19"/>
      <c r="Q113" s="19"/>
      <c r="R113" s="19"/>
      <c r="S113" s="19"/>
      <c r="T113" s="19"/>
      <c r="U113" s="20"/>
    </row>
    <row r="114" spans="1:21" x14ac:dyDescent="0.25">
      <c r="A114" s="1" t="s">
        <v>43</v>
      </c>
      <c r="B114" s="1">
        <v>31.5</v>
      </c>
      <c r="C114" s="13">
        <f t="shared" si="16"/>
        <v>992.25</v>
      </c>
      <c r="D114" s="13">
        <f t="shared" si="14"/>
        <v>2009</v>
      </c>
      <c r="E114" s="13">
        <f t="shared" si="15"/>
        <v>1016.9012345679013</v>
      </c>
      <c r="J114" s="11"/>
      <c r="K114" s="18"/>
      <c r="L114" s="18"/>
      <c r="M114" s="18"/>
      <c r="N114" s="19"/>
      <c r="O114" s="19"/>
      <c r="P114" s="19"/>
      <c r="Q114" s="19"/>
      <c r="R114" s="19"/>
      <c r="S114" s="19"/>
      <c r="T114" s="19"/>
      <c r="U114" s="20"/>
    </row>
    <row r="115" spans="1:21" x14ac:dyDescent="0.25">
      <c r="A115" s="1" t="s">
        <v>43</v>
      </c>
      <c r="B115" s="1">
        <v>32</v>
      </c>
      <c r="C115" s="13">
        <f t="shared" si="16"/>
        <v>1024</v>
      </c>
      <c r="D115" s="13">
        <f t="shared" si="14"/>
        <v>2040.8888888888889</v>
      </c>
      <c r="E115" s="13">
        <f t="shared" si="15"/>
        <v>1016.9012345679013</v>
      </c>
      <c r="J115" s="11"/>
      <c r="K115" s="18"/>
      <c r="L115" s="18"/>
      <c r="M115" s="18"/>
      <c r="N115" s="19"/>
      <c r="O115" s="19"/>
      <c r="P115" s="19"/>
      <c r="Q115" s="19"/>
      <c r="R115" s="19"/>
      <c r="S115" s="19"/>
      <c r="T115" s="19"/>
      <c r="U115" s="20"/>
    </row>
    <row r="116" spans="1:21" x14ac:dyDescent="0.25">
      <c r="A116" s="1" t="s">
        <v>43</v>
      </c>
      <c r="B116" s="1">
        <v>32</v>
      </c>
      <c r="C116" s="13">
        <f t="shared" si="16"/>
        <v>1024</v>
      </c>
      <c r="D116" s="13">
        <f t="shared" si="14"/>
        <v>2040.8888888888889</v>
      </c>
      <c r="E116" s="13">
        <f t="shared" si="15"/>
        <v>1016.9012345679013</v>
      </c>
      <c r="J116" s="11"/>
      <c r="K116" s="18"/>
      <c r="L116" s="18"/>
      <c r="M116" s="18"/>
      <c r="N116" s="19"/>
      <c r="O116" s="19"/>
      <c r="P116" s="19"/>
      <c r="Q116" s="19"/>
      <c r="R116" s="19"/>
      <c r="S116" s="19"/>
      <c r="T116" s="19"/>
      <c r="U116" s="20"/>
    </row>
    <row r="117" spans="1:21" x14ac:dyDescent="0.25">
      <c r="A117" s="1" t="s">
        <v>43</v>
      </c>
      <c r="B117" s="1">
        <v>28</v>
      </c>
      <c r="C117" s="13">
        <f t="shared" si="16"/>
        <v>784</v>
      </c>
      <c r="D117" s="13">
        <f t="shared" si="14"/>
        <v>1785.7777777777778</v>
      </c>
      <c r="E117" s="13">
        <f t="shared" si="15"/>
        <v>1016.9012345679013</v>
      </c>
      <c r="J117" s="11"/>
      <c r="K117" s="18"/>
      <c r="L117" s="18"/>
      <c r="M117" s="18"/>
      <c r="N117" s="19"/>
      <c r="O117" s="19"/>
      <c r="P117" s="19"/>
      <c r="Q117" s="19"/>
      <c r="R117" s="19"/>
      <c r="S117" s="19"/>
      <c r="T117" s="19"/>
      <c r="U117" s="20"/>
    </row>
    <row r="118" spans="1:21" x14ac:dyDescent="0.25">
      <c r="A118" s="1" t="s">
        <v>43</v>
      </c>
      <c r="B118" s="1">
        <v>30</v>
      </c>
      <c r="C118" s="13">
        <f t="shared" si="16"/>
        <v>900</v>
      </c>
      <c r="D118" s="13">
        <f t="shared" si="14"/>
        <v>1913.3333333333333</v>
      </c>
      <c r="E118" s="13">
        <f t="shared" si="15"/>
        <v>1016.9012345679013</v>
      </c>
      <c r="J118" s="11"/>
      <c r="K118" s="18"/>
      <c r="L118" s="18"/>
      <c r="M118" s="18"/>
      <c r="N118" s="19"/>
      <c r="O118" s="19"/>
      <c r="P118" s="19"/>
      <c r="Q118" s="19"/>
      <c r="R118" s="19"/>
      <c r="S118" s="19"/>
      <c r="T118" s="19"/>
      <c r="U118" s="20"/>
    </row>
    <row r="119" spans="1:21" x14ac:dyDescent="0.25">
      <c r="A119" s="1" t="s">
        <v>44</v>
      </c>
      <c r="B119" s="1">
        <v>36.25</v>
      </c>
      <c r="C119" s="13">
        <f t="shared" si="16"/>
        <v>1314.0625</v>
      </c>
      <c r="D119" s="13">
        <f t="shared" si="14"/>
        <v>2662.3611111111109</v>
      </c>
      <c r="E119" s="13">
        <f t="shared" si="15"/>
        <v>1348.5216049382716</v>
      </c>
      <c r="J119" s="11"/>
      <c r="K119" s="18"/>
      <c r="L119" s="18"/>
      <c r="M119" s="18"/>
      <c r="N119" s="19"/>
      <c r="O119" s="19"/>
      <c r="P119" s="19"/>
      <c r="Q119" s="19"/>
      <c r="R119" s="19"/>
      <c r="S119" s="19"/>
      <c r="T119" s="19"/>
      <c r="U119" s="20"/>
    </row>
    <row r="120" spans="1:21" x14ac:dyDescent="0.25">
      <c r="A120" s="1" t="s">
        <v>44</v>
      </c>
      <c r="B120" s="1">
        <v>35.25</v>
      </c>
      <c r="C120" s="13">
        <f t="shared" si="16"/>
        <v>1242.5625</v>
      </c>
      <c r="D120" s="13">
        <f t="shared" si="14"/>
        <v>2588.9166666666665</v>
      </c>
      <c r="E120" s="13">
        <f t="shared" si="15"/>
        <v>1348.5216049382716</v>
      </c>
      <c r="J120" s="11"/>
      <c r="K120" s="18"/>
      <c r="L120" s="18"/>
      <c r="M120" s="18"/>
      <c r="N120" s="19"/>
      <c r="O120" s="19"/>
      <c r="P120" s="19"/>
      <c r="Q120" s="19"/>
      <c r="R120" s="19"/>
      <c r="S120" s="19"/>
      <c r="T120" s="19"/>
      <c r="U120" s="20"/>
    </row>
    <row r="121" spans="1:21" x14ac:dyDescent="0.25">
      <c r="A121" s="1" t="s">
        <v>44</v>
      </c>
      <c r="B121" s="1">
        <v>37.25</v>
      </c>
      <c r="C121" s="13">
        <f t="shared" si="16"/>
        <v>1387.5625</v>
      </c>
      <c r="D121" s="13">
        <f t="shared" si="14"/>
        <v>2735.8055555555557</v>
      </c>
      <c r="E121" s="13">
        <f t="shared" si="15"/>
        <v>1348.5216049382716</v>
      </c>
      <c r="J121" s="11"/>
      <c r="K121" s="18"/>
      <c r="L121" s="18"/>
      <c r="M121" s="18"/>
      <c r="N121" s="19"/>
      <c r="O121" s="19"/>
      <c r="P121" s="19"/>
      <c r="Q121" s="19"/>
      <c r="R121" s="19"/>
      <c r="S121" s="19"/>
      <c r="T121" s="19"/>
      <c r="U121" s="20"/>
    </row>
    <row r="122" spans="1:21" x14ac:dyDescent="0.25">
      <c r="A122" s="1" t="s">
        <v>44</v>
      </c>
      <c r="B122" s="1">
        <v>38.75</v>
      </c>
      <c r="C122" s="13">
        <f t="shared" si="16"/>
        <v>1501.5625</v>
      </c>
      <c r="D122" s="13">
        <f t="shared" si="14"/>
        <v>2845.9722222222222</v>
      </c>
      <c r="E122" s="13">
        <f t="shared" si="15"/>
        <v>1348.5216049382716</v>
      </c>
      <c r="J122" s="11"/>
      <c r="K122" s="18"/>
      <c r="L122" s="18"/>
      <c r="M122" s="18"/>
      <c r="N122" s="19"/>
      <c r="O122" s="19"/>
      <c r="P122" s="19"/>
      <c r="Q122" s="19"/>
      <c r="R122" s="19"/>
      <c r="S122" s="19"/>
      <c r="T122" s="19"/>
      <c r="U122" s="20"/>
    </row>
    <row r="123" spans="1:21" x14ac:dyDescent="0.25">
      <c r="A123" s="1" t="s">
        <v>44</v>
      </c>
      <c r="B123" s="1">
        <v>37.5</v>
      </c>
      <c r="C123" s="13">
        <f t="shared" si="16"/>
        <v>1406.25</v>
      </c>
      <c r="D123" s="13">
        <f t="shared" si="14"/>
        <v>2754.1666666666665</v>
      </c>
      <c r="E123" s="13">
        <f t="shared" si="15"/>
        <v>1348.5216049382716</v>
      </c>
      <c r="J123" s="11"/>
      <c r="K123" s="18"/>
      <c r="L123" s="18"/>
      <c r="M123" s="18"/>
      <c r="N123" s="19"/>
      <c r="O123" s="19"/>
      <c r="P123" s="19"/>
      <c r="Q123" s="19"/>
      <c r="R123" s="19"/>
      <c r="S123" s="19"/>
      <c r="T123" s="19"/>
      <c r="U123" s="20"/>
    </row>
    <row r="124" spans="1:21" x14ac:dyDescent="0.25">
      <c r="A124" s="1" t="s">
        <v>44</v>
      </c>
      <c r="B124" s="1">
        <v>36.75</v>
      </c>
      <c r="C124" s="13">
        <f t="shared" si="16"/>
        <v>1350.5625</v>
      </c>
      <c r="D124" s="13">
        <f t="shared" si="14"/>
        <v>2699.0833333333335</v>
      </c>
      <c r="E124" s="13">
        <f t="shared" si="15"/>
        <v>1348.5216049382716</v>
      </c>
      <c r="J124" s="11"/>
      <c r="K124" s="18"/>
      <c r="L124" s="18"/>
      <c r="M124" s="18"/>
      <c r="N124" s="19"/>
      <c r="O124" s="19"/>
      <c r="P124" s="19"/>
      <c r="Q124" s="19"/>
      <c r="R124" s="19"/>
      <c r="S124" s="19"/>
      <c r="T124" s="19"/>
      <c r="U124" s="20"/>
    </row>
    <row r="125" spans="1:21" x14ac:dyDescent="0.25">
      <c r="A125" s="1" t="s">
        <v>44</v>
      </c>
      <c r="B125" s="1">
        <v>38</v>
      </c>
      <c r="C125" s="13">
        <f t="shared" si="16"/>
        <v>1444</v>
      </c>
      <c r="D125" s="13">
        <f t="shared" si="14"/>
        <v>2790.8888888888887</v>
      </c>
      <c r="E125" s="13">
        <f t="shared" si="15"/>
        <v>1348.5216049382716</v>
      </c>
      <c r="J125" s="11"/>
      <c r="K125" s="18"/>
      <c r="L125" s="18"/>
      <c r="M125" s="18"/>
      <c r="N125" s="19"/>
      <c r="O125" s="19"/>
      <c r="P125" s="19"/>
      <c r="Q125" s="19"/>
      <c r="R125" s="19"/>
      <c r="S125" s="19"/>
      <c r="T125" s="19"/>
      <c r="U125" s="20"/>
    </row>
    <row r="126" spans="1:21" x14ac:dyDescent="0.25">
      <c r="A126" s="1" t="s">
        <v>44</v>
      </c>
      <c r="B126" s="1">
        <v>35.75</v>
      </c>
      <c r="C126" s="13">
        <f t="shared" si="16"/>
        <v>1278.0625</v>
      </c>
      <c r="D126" s="13">
        <f t="shared" si="14"/>
        <v>2625.6388888888887</v>
      </c>
      <c r="E126" s="13">
        <f t="shared" si="15"/>
        <v>1348.5216049382716</v>
      </c>
      <c r="J126" s="11"/>
      <c r="K126" s="18"/>
      <c r="L126" s="18"/>
      <c r="M126" s="18"/>
      <c r="N126" s="19"/>
      <c r="O126" s="19"/>
      <c r="P126" s="19"/>
      <c r="Q126" s="19"/>
      <c r="R126" s="19"/>
      <c r="S126" s="19"/>
      <c r="T126" s="19"/>
      <c r="U126" s="20"/>
    </row>
    <row r="127" spans="1:21" x14ac:dyDescent="0.25">
      <c r="A127" s="1" t="s">
        <v>44</v>
      </c>
      <c r="B127" s="1">
        <v>35</v>
      </c>
      <c r="C127" s="13">
        <f t="shared" si="16"/>
        <v>1225</v>
      </c>
      <c r="D127" s="13">
        <f t="shared" si="14"/>
        <v>2570.5555555555557</v>
      </c>
      <c r="E127" s="13">
        <f t="shared" si="15"/>
        <v>1348.5216049382716</v>
      </c>
      <c r="J127" s="11"/>
      <c r="K127" s="18"/>
      <c r="L127" s="18"/>
      <c r="M127" s="18"/>
      <c r="N127" s="19"/>
      <c r="O127" s="19"/>
      <c r="P127" s="19"/>
      <c r="Q127" s="19"/>
      <c r="R127" s="19"/>
      <c r="S127" s="19"/>
      <c r="T127" s="19"/>
      <c r="U127" s="20"/>
    </row>
    <row r="128" spans="1:21" x14ac:dyDescent="0.25">
      <c r="A128" s="1" t="s">
        <v>45</v>
      </c>
      <c r="B128" s="1">
        <v>44.75</v>
      </c>
      <c r="C128" s="13">
        <f t="shared" si="16"/>
        <v>2002.5625</v>
      </c>
      <c r="D128" s="13">
        <f t="shared" si="14"/>
        <v>3870.875</v>
      </c>
      <c r="E128" s="13">
        <f t="shared" si="15"/>
        <v>1870.5625</v>
      </c>
      <c r="J128" s="11"/>
      <c r="K128" s="18"/>
      <c r="L128" s="18"/>
      <c r="M128" s="18"/>
      <c r="N128" s="19"/>
      <c r="O128" s="19"/>
      <c r="P128" s="19"/>
      <c r="Q128" s="19"/>
      <c r="R128" s="19"/>
      <c r="S128" s="19"/>
      <c r="T128" s="19"/>
      <c r="U128" s="20"/>
    </row>
    <row r="129" spans="1:21" x14ac:dyDescent="0.25">
      <c r="A129" s="1" t="s">
        <v>45</v>
      </c>
      <c r="B129" s="1">
        <v>43.25</v>
      </c>
      <c r="C129" s="13">
        <f t="shared" si="16"/>
        <v>1870.5625</v>
      </c>
      <c r="D129" s="13">
        <f t="shared" si="14"/>
        <v>3741.125</v>
      </c>
      <c r="E129" s="13">
        <f t="shared" si="15"/>
        <v>1870.5625</v>
      </c>
      <c r="J129" s="11"/>
      <c r="K129" s="18"/>
      <c r="L129" s="18"/>
      <c r="M129" s="18"/>
      <c r="N129" s="19"/>
      <c r="O129" s="19"/>
      <c r="P129" s="19"/>
      <c r="Q129" s="19"/>
      <c r="R129" s="19"/>
      <c r="S129" s="19"/>
      <c r="T129" s="19"/>
      <c r="U129" s="20"/>
    </row>
    <row r="130" spans="1:21" x14ac:dyDescent="0.25">
      <c r="A130" s="1" t="s">
        <v>45</v>
      </c>
      <c r="B130" s="1">
        <v>44.25</v>
      </c>
      <c r="C130" s="13">
        <f t="shared" si="16"/>
        <v>1958.0625</v>
      </c>
      <c r="D130" s="13">
        <f t="shared" ref="D130:D193" si="17">IF(B130&gt;0,2*B130*_xlfn.XLOOKUP(A130,J:J,N:N,"",0,1),"")</f>
        <v>3827.625</v>
      </c>
      <c r="E130" s="13">
        <f t="shared" ref="E130:E193" si="18">IF(B130&gt;0,_xlfn.XLOOKUP(A130,J:J,N:N,"",0,1)^2,"")</f>
        <v>1870.5625</v>
      </c>
      <c r="J130" s="11"/>
      <c r="K130" s="18"/>
      <c r="L130" s="18"/>
      <c r="M130" s="18"/>
      <c r="N130" s="19"/>
      <c r="O130" s="19"/>
      <c r="P130" s="19"/>
      <c r="Q130" s="19"/>
      <c r="R130" s="19"/>
      <c r="S130" s="19"/>
      <c r="T130" s="19"/>
      <c r="U130" s="20"/>
    </row>
    <row r="131" spans="1:21" x14ac:dyDescent="0.25">
      <c r="A131" s="1" t="s">
        <v>45</v>
      </c>
      <c r="B131" s="1">
        <v>43.5</v>
      </c>
      <c r="C131" s="13">
        <f t="shared" ref="C131:C194" si="19">IF(B131&gt;0,B131^2,"")</f>
        <v>1892.25</v>
      </c>
      <c r="D131" s="13">
        <f t="shared" si="17"/>
        <v>3762.75</v>
      </c>
      <c r="E131" s="13">
        <f t="shared" si="18"/>
        <v>1870.5625</v>
      </c>
      <c r="J131" s="11"/>
      <c r="K131" s="18"/>
      <c r="L131" s="18"/>
      <c r="M131" s="18"/>
      <c r="N131" s="19"/>
      <c r="O131" s="19"/>
      <c r="P131" s="19"/>
      <c r="Q131" s="19"/>
      <c r="R131" s="19"/>
      <c r="S131" s="19"/>
      <c r="T131" s="19"/>
      <c r="U131" s="20"/>
    </row>
    <row r="132" spans="1:21" x14ac:dyDescent="0.25">
      <c r="A132" s="1" t="s">
        <v>45</v>
      </c>
      <c r="B132" s="1">
        <v>42.75</v>
      </c>
      <c r="C132" s="13">
        <f t="shared" si="19"/>
        <v>1827.5625</v>
      </c>
      <c r="D132" s="13">
        <f t="shared" si="17"/>
        <v>3697.875</v>
      </c>
      <c r="E132" s="13">
        <f t="shared" si="18"/>
        <v>1870.5625</v>
      </c>
      <c r="J132" s="11"/>
      <c r="K132" s="18"/>
      <c r="L132" s="18"/>
      <c r="M132" s="18"/>
      <c r="N132" s="19"/>
      <c r="O132" s="19"/>
      <c r="P132" s="19"/>
      <c r="Q132" s="19"/>
      <c r="R132" s="19"/>
      <c r="S132" s="19"/>
      <c r="T132" s="19"/>
      <c r="U132" s="20"/>
    </row>
    <row r="133" spans="1:21" x14ac:dyDescent="0.25">
      <c r="A133" s="1" t="s">
        <v>45</v>
      </c>
      <c r="B133" s="1">
        <v>43</v>
      </c>
      <c r="C133" s="13">
        <f t="shared" si="19"/>
        <v>1849</v>
      </c>
      <c r="D133" s="13">
        <f t="shared" si="17"/>
        <v>3719.5</v>
      </c>
      <c r="E133" s="13">
        <f t="shared" si="18"/>
        <v>1870.5625</v>
      </c>
      <c r="J133" s="11"/>
      <c r="K133" s="18"/>
      <c r="L133" s="18"/>
      <c r="M133" s="18"/>
      <c r="N133" s="19"/>
      <c r="O133" s="19"/>
      <c r="P133" s="19"/>
      <c r="Q133" s="19"/>
      <c r="R133" s="19"/>
      <c r="S133" s="19"/>
      <c r="T133" s="19"/>
      <c r="U133" s="20"/>
    </row>
    <row r="134" spans="1:21" x14ac:dyDescent="0.25">
      <c r="A134" s="1" t="s">
        <v>45</v>
      </c>
      <c r="B134" s="1">
        <v>43.25</v>
      </c>
      <c r="C134" s="13">
        <f t="shared" si="19"/>
        <v>1870.5625</v>
      </c>
      <c r="D134" s="13">
        <f t="shared" si="17"/>
        <v>3741.125</v>
      </c>
      <c r="E134" s="13">
        <f t="shared" si="18"/>
        <v>1870.5625</v>
      </c>
      <c r="J134" s="11"/>
      <c r="K134" s="18"/>
      <c r="L134" s="18"/>
      <c r="M134" s="18"/>
      <c r="N134" s="19"/>
      <c r="O134" s="19"/>
      <c r="P134" s="19"/>
      <c r="Q134" s="19"/>
      <c r="R134" s="19"/>
      <c r="S134" s="19"/>
      <c r="T134" s="19"/>
      <c r="U134" s="20"/>
    </row>
    <row r="135" spans="1:21" x14ac:dyDescent="0.25">
      <c r="A135" s="1" t="s">
        <v>45</v>
      </c>
      <c r="B135" s="1">
        <v>40</v>
      </c>
      <c r="C135" s="13">
        <f t="shared" si="19"/>
        <v>1600</v>
      </c>
      <c r="D135" s="13">
        <f t="shared" si="17"/>
        <v>3460</v>
      </c>
      <c r="E135" s="13">
        <f t="shared" si="18"/>
        <v>1870.5625</v>
      </c>
      <c r="J135" s="11"/>
      <c r="K135" s="18"/>
      <c r="L135" s="18"/>
      <c r="M135" s="18"/>
      <c r="N135" s="19"/>
      <c r="O135" s="19"/>
      <c r="P135" s="19"/>
      <c r="Q135" s="19"/>
      <c r="R135" s="19"/>
      <c r="S135" s="19"/>
      <c r="T135" s="19"/>
      <c r="U135" s="20"/>
    </row>
    <row r="136" spans="1:21" x14ac:dyDescent="0.25">
      <c r="A136" s="1" t="s">
        <v>45</v>
      </c>
      <c r="B136" s="1">
        <v>44.5</v>
      </c>
      <c r="C136" s="13">
        <f t="shared" si="19"/>
        <v>1980.25</v>
      </c>
      <c r="D136" s="13">
        <f t="shared" si="17"/>
        <v>3849.25</v>
      </c>
      <c r="E136" s="13">
        <f t="shared" si="18"/>
        <v>1870.5625</v>
      </c>
      <c r="J136" s="11"/>
      <c r="K136" s="18"/>
      <c r="L136" s="18"/>
      <c r="M136" s="18"/>
      <c r="N136" s="19"/>
      <c r="O136" s="19"/>
      <c r="P136" s="19"/>
      <c r="Q136" s="19"/>
      <c r="R136" s="19"/>
      <c r="S136" s="19"/>
      <c r="T136" s="19"/>
      <c r="U136" s="20"/>
    </row>
    <row r="137" spans="1:21" x14ac:dyDescent="0.25">
      <c r="A137" s="1" t="s">
        <v>46</v>
      </c>
      <c r="B137" s="1">
        <v>42.5</v>
      </c>
      <c r="C137" s="13">
        <f t="shared" si="19"/>
        <v>1806.25</v>
      </c>
      <c r="D137" s="13">
        <f t="shared" si="17"/>
        <v>3664.4444444444448</v>
      </c>
      <c r="E137" s="13">
        <f t="shared" si="18"/>
        <v>1858.5679012345681</v>
      </c>
    </row>
    <row r="138" spans="1:21" x14ac:dyDescent="0.25">
      <c r="A138" s="1" t="s">
        <v>46</v>
      </c>
      <c r="B138" s="1">
        <v>44.25</v>
      </c>
      <c r="C138" s="13">
        <f t="shared" si="19"/>
        <v>1958.0625</v>
      </c>
      <c r="D138" s="13">
        <f t="shared" si="17"/>
        <v>3815.3333333333335</v>
      </c>
      <c r="E138" s="13">
        <f t="shared" si="18"/>
        <v>1858.5679012345681</v>
      </c>
    </row>
    <row r="139" spans="1:21" x14ac:dyDescent="0.25">
      <c r="A139" s="1" t="s">
        <v>46</v>
      </c>
      <c r="B139" s="1">
        <v>42.25</v>
      </c>
      <c r="C139" s="13">
        <f t="shared" si="19"/>
        <v>1785.0625</v>
      </c>
      <c r="D139" s="13">
        <f t="shared" si="17"/>
        <v>3642.8888888888891</v>
      </c>
      <c r="E139" s="13">
        <f t="shared" si="18"/>
        <v>1858.5679012345681</v>
      </c>
    </row>
    <row r="140" spans="1:21" x14ac:dyDescent="0.25">
      <c r="A140" s="1" t="s">
        <v>46</v>
      </c>
      <c r="B140" s="1">
        <v>44</v>
      </c>
      <c r="C140" s="13">
        <f t="shared" si="19"/>
        <v>1936</v>
      </c>
      <c r="D140" s="13">
        <f t="shared" si="17"/>
        <v>3793.7777777777783</v>
      </c>
      <c r="E140" s="13">
        <f t="shared" si="18"/>
        <v>1858.5679012345681</v>
      </c>
    </row>
    <row r="141" spans="1:21" x14ac:dyDescent="0.25">
      <c r="A141" s="1" t="s">
        <v>46</v>
      </c>
      <c r="B141" s="1">
        <v>41.5</v>
      </c>
      <c r="C141" s="13">
        <f t="shared" si="19"/>
        <v>1722.25</v>
      </c>
      <c r="D141" s="13">
        <f t="shared" si="17"/>
        <v>3578.2222222222226</v>
      </c>
      <c r="E141" s="13">
        <f t="shared" si="18"/>
        <v>1858.5679012345681</v>
      </c>
    </row>
    <row r="142" spans="1:21" x14ac:dyDescent="0.25">
      <c r="A142" s="1" t="s">
        <v>46</v>
      </c>
      <c r="B142" s="1">
        <v>43.25</v>
      </c>
      <c r="C142" s="13">
        <f t="shared" si="19"/>
        <v>1870.5625</v>
      </c>
      <c r="D142" s="13">
        <f t="shared" si="17"/>
        <v>3729.1111111111113</v>
      </c>
      <c r="E142" s="13">
        <f t="shared" si="18"/>
        <v>1858.5679012345681</v>
      </c>
    </row>
    <row r="143" spans="1:21" x14ac:dyDescent="0.25">
      <c r="A143" s="1" t="s">
        <v>46</v>
      </c>
      <c r="B143" s="1">
        <v>44.5</v>
      </c>
      <c r="C143" s="13">
        <f t="shared" si="19"/>
        <v>1980.25</v>
      </c>
      <c r="D143" s="13">
        <f t="shared" si="17"/>
        <v>3836.8888888888891</v>
      </c>
      <c r="E143" s="13">
        <f t="shared" si="18"/>
        <v>1858.5679012345681</v>
      </c>
    </row>
    <row r="144" spans="1:21" x14ac:dyDescent="0.25">
      <c r="A144" s="1" t="s">
        <v>46</v>
      </c>
      <c r="B144" s="1">
        <v>42</v>
      </c>
      <c r="C144" s="13">
        <f t="shared" si="19"/>
        <v>1764</v>
      </c>
      <c r="D144" s="13">
        <f t="shared" si="17"/>
        <v>3621.3333333333335</v>
      </c>
      <c r="E144" s="13">
        <f t="shared" si="18"/>
        <v>1858.5679012345681</v>
      </c>
    </row>
    <row r="145" spans="1:5" x14ac:dyDescent="0.25">
      <c r="A145" s="1" t="s">
        <v>46</v>
      </c>
      <c r="B145" s="1">
        <v>43.75</v>
      </c>
      <c r="C145" s="13">
        <f t="shared" si="19"/>
        <v>1914.0625</v>
      </c>
      <c r="D145" s="13">
        <f t="shared" si="17"/>
        <v>3772.2222222222226</v>
      </c>
      <c r="E145" s="13">
        <f t="shared" si="18"/>
        <v>1858.5679012345681</v>
      </c>
    </row>
    <row r="146" spans="1:5" x14ac:dyDescent="0.25">
      <c r="A146" s="1" t="s">
        <v>47</v>
      </c>
      <c r="B146" s="1">
        <v>33</v>
      </c>
      <c r="C146" s="13">
        <f t="shared" si="19"/>
        <v>1089</v>
      </c>
      <c r="D146" s="13">
        <f t="shared" si="17"/>
        <v>2086.3333333333335</v>
      </c>
      <c r="E146" s="13">
        <f t="shared" si="18"/>
        <v>999.26234567901236</v>
      </c>
    </row>
    <row r="147" spans="1:5" x14ac:dyDescent="0.25">
      <c r="A147" s="1" t="s">
        <v>47</v>
      </c>
      <c r="B147" s="1">
        <v>30</v>
      </c>
      <c r="C147" s="13">
        <f t="shared" si="19"/>
        <v>900</v>
      </c>
      <c r="D147" s="13">
        <f t="shared" si="17"/>
        <v>1896.6666666666667</v>
      </c>
      <c r="E147" s="13">
        <f t="shared" si="18"/>
        <v>999.26234567901236</v>
      </c>
    </row>
    <row r="148" spans="1:5" x14ac:dyDescent="0.25">
      <c r="A148" s="1" t="s">
        <v>47</v>
      </c>
      <c r="B148" s="1">
        <v>32.25</v>
      </c>
      <c r="C148" s="13">
        <f t="shared" si="19"/>
        <v>1040.0625</v>
      </c>
      <c r="D148" s="13">
        <f t="shared" si="17"/>
        <v>2038.9166666666667</v>
      </c>
      <c r="E148" s="13">
        <f t="shared" si="18"/>
        <v>999.26234567901236</v>
      </c>
    </row>
    <row r="149" spans="1:5" x14ac:dyDescent="0.25">
      <c r="A149" s="1" t="s">
        <v>47</v>
      </c>
      <c r="B149" s="1">
        <v>34</v>
      </c>
      <c r="C149" s="13">
        <f t="shared" si="19"/>
        <v>1156</v>
      </c>
      <c r="D149" s="13">
        <f t="shared" si="17"/>
        <v>2149.5555555555557</v>
      </c>
      <c r="E149" s="13">
        <f t="shared" si="18"/>
        <v>999.26234567901236</v>
      </c>
    </row>
    <row r="150" spans="1:5" x14ac:dyDescent="0.25">
      <c r="A150" s="1" t="s">
        <v>47</v>
      </c>
      <c r="B150" s="1">
        <v>32</v>
      </c>
      <c r="C150" s="13">
        <f t="shared" si="19"/>
        <v>1024</v>
      </c>
      <c r="D150" s="13">
        <f t="shared" si="17"/>
        <v>2023.1111111111111</v>
      </c>
      <c r="E150" s="13">
        <f t="shared" si="18"/>
        <v>999.26234567901236</v>
      </c>
    </row>
    <row r="151" spans="1:5" x14ac:dyDescent="0.25">
      <c r="A151" s="1" t="s">
        <v>47</v>
      </c>
      <c r="B151" s="1">
        <v>30.25</v>
      </c>
      <c r="C151" s="13">
        <f t="shared" si="19"/>
        <v>915.0625</v>
      </c>
      <c r="D151" s="13">
        <f t="shared" si="17"/>
        <v>1912.4722222222222</v>
      </c>
      <c r="E151" s="13">
        <f t="shared" si="18"/>
        <v>999.26234567901236</v>
      </c>
    </row>
    <row r="152" spans="1:5" x14ac:dyDescent="0.25">
      <c r="A152" s="1" t="s">
        <v>47</v>
      </c>
      <c r="B152" s="1">
        <v>31.25</v>
      </c>
      <c r="C152" s="13">
        <f t="shared" si="19"/>
        <v>976.5625</v>
      </c>
      <c r="D152" s="13">
        <f t="shared" si="17"/>
        <v>1975.6944444444443</v>
      </c>
      <c r="E152" s="13">
        <f t="shared" si="18"/>
        <v>999.26234567901236</v>
      </c>
    </row>
    <row r="153" spans="1:5" x14ac:dyDescent="0.25">
      <c r="A153" s="1" t="s">
        <v>47</v>
      </c>
      <c r="B153" s="1">
        <v>30.5</v>
      </c>
      <c r="C153" s="13">
        <f t="shared" si="19"/>
        <v>930.25</v>
      </c>
      <c r="D153" s="13">
        <f t="shared" si="17"/>
        <v>1928.2777777777778</v>
      </c>
      <c r="E153" s="13">
        <f t="shared" si="18"/>
        <v>999.26234567901236</v>
      </c>
    </row>
    <row r="154" spans="1:5" x14ac:dyDescent="0.25">
      <c r="A154" s="1" t="s">
        <v>47</v>
      </c>
      <c r="B154" s="1">
        <v>31.25</v>
      </c>
      <c r="C154" s="13">
        <f t="shared" si="19"/>
        <v>976.5625</v>
      </c>
      <c r="D154" s="13">
        <f t="shared" si="17"/>
        <v>1975.6944444444443</v>
      </c>
      <c r="E154" s="13">
        <f t="shared" si="18"/>
        <v>999.26234567901236</v>
      </c>
    </row>
    <row r="155" spans="1:5" x14ac:dyDescent="0.25">
      <c r="A155" s="1" t="s">
        <v>48</v>
      </c>
      <c r="B155" s="1">
        <v>47.25</v>
      </c>
      <c r="C155" s="13">
        <f t="shared" si="19"/>
        <v>2232.5625</v>
      </c>
      <c r="D155" s="13">
        <f t="shared" si="17"/>
        <v>4412.625</v>
      </c>
      <c r="E155" s="13">
        <f t="shared" si="18"/>
        <v>2180.3711419753085</v>
      </c>
    </row>
    <row r="156" spans="1:5" x14ac:dyDescent="0.25">
      <c r="A156" s="1" t="s">
        <v>48</v>
      </c>
      <c r="B156" s="1">
        <v>46.5</v>
      </c>
      <c r="C156" s="13">
        <f t="shared" si="19"/>
        <v>2162.25</v>
      </c>
      <c r="D156" s="13">
        <f t="shared" si="17"/>
        <v>4342.583333333333</v>
      </c>
      <c r="E156" s="13">
        <f t="shared" si="18"/>
        <v>2180.3711419753085</v>
      </c>
    </row>
    <row r="157" spans="1:5" x14ac:dyDescent="0.25">
      <c r="A157" s="1" t="s">
        <v>48</v>
      </c>
      <c r="B157" s="1">
        <v>47.25</v>
      </c>
      <c r="C157" s="13">
        <f t="shared" si="19"/>
        <v>2232.5625</v>
      </c>
      <c r="D157" s="13">
        <f t="shared" si="17"/>
        <v>4412.625</v>
      </c>
      <c r="E157" s="13">
        <f t="shared" si="18"/>
        <v>2180.3711419753085</v>
      </c>
    </row>
    <row r="158" spans="1:5" x14ac:dyDescent="0.25">
      <c r="A158" s="1" t="s">
        <v>48</v>
      </c>
      <c r="B158" s="1">
        <v>47.25</v>
      </c>
      <c r="C158" s="13">
        <f t="shared" si="19"/>
        <v>2232.5625</v>
      </c>
      <c r="D158" s="13">
        <f t="shared" si="17"/>
        <v>4412.625</v>
      </c>
      <c r="E158" s="13">
        <f t="shared" si="18"/>
        <v>2180.3711419753085</v>
      </c>
    </row>
    <row r="159" spans="1:5" x14ac:dyDescent="0.25">
      <c r="A159" s="1" t="s">
        <v>48</v>
      </c>
      <c r="B159" s="1">
        <v>47.5</v>
      </c>
      <c r="C159" s="13">
        <f t="shared" si="19"/>
        <v>2256.25</v>
      </c>
      <c r="D159" s="13">
        <f t="shared" si="17"/>
        <v>4435.9722222222217</v>
      </c>
      <c r="E159" s="13">
        <f t="shared" si="18"/>
        <v>2180.3711419753085</v>
      </c>
    </row>
    <row r="160" spans="1:5" x14ac:dyDescent="0.25">
      <c r="A160" s="1" t="s">
        <v>48</v>
      </c>
      <c r="B160" s="1">
        <v>46.25</v>
      </c>
      <c r="C160" s="13">
        <f t="shared" si="19"/>
        <v>2139.0625</v>
      </c>
      <c r="D160" s="13">
        <f t="shared" si="17"/>
        <v>4319.2361111111113</v>
      </c>
      <c r="E160" s="13">
        <f t="shared" si="18"/>
        <v>2180.3711419753085</v>
      </c>
    </row>
    <row r="161" spans="1:5" x14ac:dyDescent="0.25">
      <c r="A161" s="1" t="s">
        <v>48</v>
      </c>
      <c r="B161" s="1">
        <v>47.75</v>
      </c>
      <c r="C161" s="13">
        <f t="shared" si="19"/>
        <v>2280.0625</v>
      </c>
      <c r="D161" s="13">
        <f t="shared" si="17"/>
        <v>4459.3194444444443</v>
      </c>
      <c r="E161" s="13">
        <f t="shared" si="18"/>
        <v>2180.3711419753085</v>
      </c>
    </row>
    <row r="162" spans="1:5" x14ac:dyDescent="0.25">
      <c r="A162" s="1" t="s">
        <v>48</v>
      </c>
      <c r="B162" s="1">
        <v>44.75</v>
      </c>
      <c r="C162" s="13">
        <f t="shared" si="19"/>
        <v>2002.5625</v>
      </c>
      <c r="D162" s="13">
        <f t="shared" si="17"/>
        <v>4179.1527777777774</v>
      </c>
      <c r="E162" s="13">
        <f t="shared" si="18"/>
        <v>2180.3711419753085</v>
      </c>
    </row>
    <row r="163" spans="1:5" x14ac:dyDescent="0.25">
      <c r="A163" s="1" t="s">
        <v>48</v>
      </c>
      <c r="B163" s="1">
        <v>45.75</v>
      </c>
      <c r="C163" s="13">
        <f t="shared" si="19"/>
        <v>2093.0625</v>
      </c>
      <c r="D163" s="13">
        <f t="shared" si="17"/>
        <v>4272.541666666667</v>
      </c>
      <c r="E163" s="13">
        <f t="shared" si="18"/>
        <v>2180.3711419753085</v>
      </c>
    </row>
    <row r="164" spans="1:5" x14ac:dyDescent="0.25">
      <c r="A164" s="1" t="s">
        <v>49</v>
      </c>
      <c r="B164" s="1">
        <v>49.25</v>
      </c>
      <c r="C164" s="13">
        <f t="shared" si="19"/>
        <v>2425.5625</v>
      </c>
      <c r="D164" s="13">
        <f t="shared" si="17"/>
        <v>4873.0138888888887</v>
      </c>
      <c r="E164" s="13">
        <f t="shared" si="18"/>
        <v>2447.5007716049381</v>
      </c>
    </row>
    <row r="165" spans="1:5" x14ac:dyDescent="0.25">
      <c r="A165" s="1" t="s">
        <v>49</v>
      </c>
      <c r="B165" s="1">
        <v>50</v>
      </c>
      <c r="C165" s="13">
        <f t="shared" si="19"/>
        <v>2500</v>
      </c>
      <c r="D165" s="13">
        <f t="shared" si="17"/>
        <v>4947.2222222222217</v>
      </c>
      <c r="E165" s="13">
        <f t="shared" si="18"/>
        <v>2447.5007716049381</v>
      </c>
    </row>
    <row r="166" spans="1:5" x14ac:dyDescent="0.25">
      <c r="A166" s="1" t="s">
        <v>49</v>
      </c>
      <c r="B166" s="1">
        <v>49.5</v>
      </c>
      <c r="C166" s="13">
        <f t="shared" si="19"/>
        <v>2450.25</v>
      </c>
      <c r="D166" s="13">
        <f t="shared" si="17"/>
        <v>4897.75</v>
      </c>
      <c r="E166" s="13">
        <f t="shared" si="18"/>
        <v>2447.5007716049381</v>
      </c>
    </row>
    <row r="167" spans="1:5" x14ac:dyDescent="0.25">
      <c r="A167" s="1" t="s">
        <v>49</v>
      </c>
      <c r="B167" s="1">
        <v>49.25</v>
      </c>
      <c r="C167" s="13">
        <f t="shared" si="19"/>
        <v>2425.5625</v>
      </c>
      <c r="D167" s="13">
        <f t="shared" si="17"/>
        <v>4873.0138888888887</v>
      </c>
      <c r="E167" s="13">
        <f t="shared" si="18"/>
        <v>2447.5007716049381</v>
      </c>
    </row>
    <row r="168" spans="1:5" x14ac:dyDescent="0.25">
      <c r="A168" s="1" t="s">
        <v>49</v>
      </c>
      <c r="B168" s="1">
        <v>49.5</v>
      </c>
      <c r="C168" s="13">
        <f t="shared" si="19"/>
        <v>2450.25</v>
      </c>
      <c r="D168" s="13">
        <f t="shared" si="17"/>
        <v>4897.75</v>
      </c>
      <c r="E168" s="13">
        <f t="shared" si="18"/>
        <v>2447.5007716049381</v>
      </c>
    </row>
    <row r="169" spans="1:5" x14ac:dyDescent="0.25">
      <c r="A169" s="1" t="s">
        <v>49</v>
      </c>
      <c r="B169" s="1">
        <v>49.5</v>
      </c>
      <c r="C169" s="13">
        <f t="shared" si="19"/>
        <v>2450.25</v>
      </c>
      <c r="D169" s="13">
        <f t="shared" si="17"/>
        <v>4897.75</v>
      </c>
      <c r="E169" s="13">
        <f t="shared" si="18"/>
        <v>2447.5007716049381</v>
      </c>
    </row>
    <row r="170" spans="1:5" x14ac:dyDescent="0.25">
      <c r="A170" s="1" t="s">
        <v>49</v>
      </c>
      <c r="B170" s="1">
        <v>49.5</v>
      </c>
      <c r="C170" s="13">
        <f t="shared" si="19"/>
        <v>2450.25</v>
      </c>
      <c r="D170" s="13">
        <f t="shared" si="17"/>
        <v>4897.75</v>
      </c>
      <c r="E170" s="13">
        <f t="shared" si="18"/>
        <v>2447.5007716049381</v>
      </c>
    </row>
    <row r="171" spans="1:5" x14ac:dyDescent="0.25">
      <c r="A171" s="1" t="s">
        <v>49</v>
      </c>
      <c r="B171" s="1">
        <v>49.5</v>
      </c>
      <c r="C171" s="13">
        <f t="shared" si="19"/>
        <v>2450.25</v>
      </c>
      <c r="D171" s="13">
        <f t="shared" si="17"/>
        <v>4897.75</v>
      </c>
      <c r="E171" s="13">
        <f t="shared" si="18"/>
        <v>2447.5007716049381</v>
      </c>
    </row>
    <row r="172" spans="1:5" x14ac:dyDescent="0.25">
      <c r="A172" s="1" t="s">
        <v>49</v>
      </c>
      <c r="B172" s="1">
        <v>49.25</v>
      </c>
      <c r="C172" s="13">
        <f t="shared" si="19"/>
        <v>2425.5625</v>
      </c>
      <c r="D172" s="13">
        <f t="shared" si="17"/>
        <v>4873.0138888888887</v>
      </c>
      <c r="E172" s="13">
        <f t="shared" si="18"/>
        <v>2447.5007716049381</v>
      </c>
    </row>
    <row r="173" spans="1:5" x14ac:dyDescent="0.25">
      <c r="A173" s="1" t="s">
        <v>50</v>
      </c>
      <c r="B173" s="1">
        <v>45.5</v>
      </c>
      <c r="C173" s="13">
        <f t="shared" si="19"/>
        <v>2070.25</v>
      </c>
      <c r="D173" s="13">
        <f t="shared" si="17"/>
        <v>4175.8888888888887</v>
      </c>
      <c r="E173" s="13">
        <f t="shared" si="18"/>
        <v>2105.7901234567898</v>
      </c>
    </row>
    <row r="174" spans="1:5" x14ac:dyDescent="0.25">
      <c r="A174" s="1" t="s">
        <v>50</v>
      </c>
      <c r="B174" s="1">
        <v>44</v>
      </c>
      <c r="C174" s="13">
        <f t="shared" si="19"/>
        <v>1936</v>
      </c>
      <c r="D174" s="13">
        <f t="shared" si="17"/>
        <v>4038.2222222222217</v>
      </c>
      <c r="E174" s="13">
        <f t="shared" si="18"/>
        <v>2105.7901234567898</v>
      </c>
    </row>
    <row r="175" spans="1:5" x14ac:dyDescent="0.25">
      <c r="A175" s="1" t="s">
        <v>50</v>
      </c>
      <c r="B175" s="1">
        <v>45.5</v>
      </c>
      <c r="C175" s="13">
        <f t="shared" si="19"/>
        <v>2070.25</v>
      </c>
      <c r="D175" s="13">
        <f t="shared" si="17"/>
        <v>4175.8888888888887</v>
      </c>
      <c r="E175" s="13">
        <f t="shared" si="18"/>
        <v>2105.7901234567898</v>
      </c>
    </row>
    <row r="176" spans="1:5" x14ac:dyDescent="0.25">
      <c r="A176" s="1" t="s">
        <v>50</v>
      </c>
      <c r="B176" s="1">
        <v>47.25</v>
      </c>
      <c r="C176" s="13">
        <f t="shared" si="19"/>
        <v>2232.5625</v>
      </c>
      <c r="D176" s="13">
        <f t="shared" si="17"/>
        <v>4336.5</v>
      </c>
      <c r="E176" s="13">
        <f t="shared" si="18"/>
        <v>2105.7901234567898</v>
      </c>
    </row>
    <row r="177" spans="1:5" x14ac:dyDescent="0.25">
      <c r="A177" s="1" t="s">
        <v>50</v>
      </c>
      <c r="B177" s="1">
        <v>46.5</v>
      </c>
      <c r="C177" s="13">
        <f t="shared" si="19"/>
        <v>2162.25</v>
      </c>
      <c r="D177" s="13">
        <f t="shared" si="17"/>
        <v>4267.6666666666661</v>
      </c>
      <c r="E177" s="13">
        <f t="shared" si="18"/>
        <v>2105.7901234567898</v>
      </c>
    </row>
    <row r="178" spans="1:5" x14ac:dyDescent="0.25">
      <c r="A178" s="1" t="s">
        <v>50</v>
      </c>
      <c r="B178" s="1">
        <v>46.5</v>
      </c>
      <c r="C178" s="13">
        <f t="shared" si="19"/>
        <v>2162.25</v>
      </c>
      <c r="D178" s="13">
        <f t="shared" si="17"/>
        <v>4267.6666666666661</v>
      </c>
      <c r="E178" s="13">
        <f t="shared" si="18"/>
        <v>2105.7901234567898</v>
      </c>
    </row>
    <row r="179" spans="1:5" x14ac:dyDescent="0.25">
      <c r="A179" s="1" t="s">
        <v>50</v>
      </c>
      <c r="B179" s="1">
        <v>47.75</v>
      </c>
      <c r="C179" s="13">
        <f t="shared" si="19"/>
        <v>2280.0625</v>
      </c>
      <c r="D179" s="13">
        <f t="shared" si="17"/>
        <v>4382.3888888888887</v>
      </c>
      <c r="E179" s="13">
        <f t="shared" si="18"/>
        <v>2105.7901234567898</v>
      </c>
    </row>
    <row r="180" spans="1:5" x14ac:dyDescent="0.25">
      <c r="A180" s="1" t="s">
        <v>50</v>
      </c>
      <c r="B180" s="1">
        <v>44.75</v>
      </c>
      <c r="C180" s="13">
        <f t="shared" si="19"/>
        <v>2002.5625</v>
      </c>
      <c r="D180" s="13">
        <f t="shared" si="17"/>
        <v>4107.0555555555557</v>
      </c>
      <c r="E180" s="13">
        <f t="shared" si="18"/>
        <v>2105.7901234567898</v>
      </c>
    </row>
    <row r="181" spans="1:5" x14ac:dyDescent="0.25">
      <c r="A181" s="1" t="s">
        <v>50</v>
      </c>
      <c r="B181" s="1">
        <v>45.25</v>
      </c>
      <c r="C181" s="13">
        <f t="shared" si="19"/>
        <v>2047.5625</v>
      </c>
      <c r="D181" s="13">
        <f t="shared" si="17"/>
        <v>4152.9444444444443</v>
      </c>
      <c r="E181" s="13">
        <f t="shared" si="18"/>
        <v>2105.7901234567898</v>
      </c>
    </row>
    <row r="182" spans="1:5" x14ac:dyDescent="0.25">
      <c r="C182" s="13" t="str">
        <f t="shared" si="19"/>
        <v/>
      </c>
      <c r="D182" s="13" t="str">
        <f t="shared" si="17"/>
        <v/>
      </c>
      <c r="E182" s="13" t="str">
        <f t="shared" si="18"/>
        <v/>
      </c>
    </row>
    <row r="183" spans="1:5" x14ac:dyDescent="0.25">
      <c r="C183" s="13" t="str">
        <f t="shared" si="19"/>
        <v/>
      </c>
      <c r="D183" s="13" t="str">
        <f t="shared" si="17"/>
        <v/>
      </c>
      <c r="E183" s="13" t="str">
        <f t="shared" si="18"/>
        <v/>
      </c>
    </row>
    <row r="184" spans="1:5" x14ac:dyDescent="0.25">
      <c r="C184" s="13" t="str">
        <f t="shared" si="19"/>
        <v/>
      </c>
      <c r="D184" s="13" t="str">
        <f t="shared" si="17"/>
        <v/>
      </c>
      <c r="E184" s="13" t="str">
        <f t="shared" si="18"/>
        <v/>
      </c>
    </row>
    <row r="185" spans="1:5" x14ac:dyDescent="0.25">
      <c r="C185" s="13" t="str">
        <f t="shared" si="19"/>
        <v/>
      </c>
      <c r="D185" s="13" t="str">
        <f t="shared" si="17"/>
        <v/>
      </c>
      <c r="E185" s="13" t="str">
        <f t="shared" si="18"/>
        <v/>
      </c>
    </row>
    <row r="186" spans="1:5" x14ac:dyDescent="0.25">
      <c r="C186" s="13" t="str">
        <f t="shared" si="19"/>
        <v/>
      </c>
      <c r="D186" s="13" t="str">
        <f t="shared" si="17"/>
        <v/>
      </c>
      <c r="E186" s="13" t="str">
        <f t="shared" si="18"/>
        <v/>
      </c>
    </row>
    <row r="187" spans="1:5" x14ac:dyDescent="0.25">
      <c r="C187" s="13" t="str">
        <f t="shared" si="19"/>
        <v/>
      </c>
      <c r="D187" s="13" t="str">
        <f t="shared" si="17"/>
        <v/>
      </c>
      <c r="E187" s="13" t="str">
        <f t="shared" si="18"/>
        <v/>
      </c>
    </row>
    <row r="188" spans="1:5" x14ac:dyDescent="0.25">
      <c r="C188" s="13" t="str">
        <f t="shared" si="19"/>
        <v/>
      </c>
      <c r="D188" s="13" t="str">
        <f t="shared" si="17"/>
        <v/>
      </c>
      <c r="E188" s="13" t="str">
        <f t="shared" si="18"/>
        <v/>
      </c>
    </row>
    <row r="189" spans="1:5" x14ac:dyDescent="0.25">
      <c r="C189" s="13" t="str">
        <f t="shared" si="19"/>
        <v/>
      </c>
      <c r="D189" s="13" t="str">
        <f t="shared" si="17"/>
        <v/>
      </c>
      <c r="E189" s="13" t="str">
        <f t="shared" si="18"/>
        <v/>
      </c>
    </row>
    <row r="190" spans="1:5" x14ac:dyDescent="0.25">
      <c r="C190" s="13" t="str">
        <f t="shared" si="19"/>
        <v/>
      </c>
      <c r="D190" s="13" t="str">
        <f t="shared" si="17"/>
        <v/>
      </c>
      <c r="E190" s="13" t="str">
        <f t="shared" si="18"/>
        <v/>
      </c>
    </row>
    <row r="191" spans="1:5" x14ac:dyDescent="0.25">
      <c r="C191" s="13" t="str">
        <f t="shared" si="19"/>
        <v/>
      </c>
      <c r="D191" s="13" t="str">
        <f t="shared" si="17"/>
        <v/>
      </c>
      <c r="E191" s="13" t="str">
        <f t="shared" si="18"/>
        <v/>
      </c>
    </row>
    <row r="192" spans="1:5" x14ac:dyDescent="0.25">
      <c r="C192" s="13" t="str">
        <f t="shared" si="19"/>
        <v/>
      </c>
      <c r="D192" s="13" t="str">
        <f t="shared" si="17"/>
        <v/>
      </c>
      <c r="E192" s="13" t="str">
        <f t="shared" si="18"/>
        <v/>
      </c>
    </row>
    <row r="193" spans="3:5" x14ac:dyDescent="0.25">
      <c r="C193" s="13" t="str">
        <f t="shared" si="19"/>
        <v/>
      </c>
      <c r="D193" s="13" t="str">
        <f t="shared" si="17"/>
        <v/>
      </c>
      <c r="E193" s="13" t="str">
        <f t="shared" si="18"/>
        <v/>
      </c>
    </row>
    <row r="194" spans="3:5" x14ac:dyDescent="0.25">
      <c r="C194" s="13" t="str">
        <f t="shared" si="19"/>
        <v/>
      </c>
      <c r="D194" s="13" t="str">
        <f t="shared" ref="D194:D257" si="20">IF(B194&gt;0,2*B194*_xlfn.XLOOKUP(A194,J:J,N:N,"",0,1),"")</f>
        <v/>
      </c>
      <c r="E194" s="13" t="str">
        <f t="shared" ref="E194:E257" si="21">IF(B194&gt;0,_xlfn.XLOOKUP(A194,J:J,N:N,"",0,1)^2,"")</f>
        <v/>
      </c>
    </row>
    <row r="195" spans="3:5" x14ac:dyDescent="0.25">
      <c r="C195" s="13" t="str">
        <f t="shared" ref="C195:C258" si="22">IF(B195&gt;0,B195^2,"")</f>
        <v/>
      </c>
      <c r="D195" s="13" t="str">
        <f t="shared" si="20"/>
        <v/>
      </c>
      <c r="E195" s="13" t="str">
        <f t="shared" si="21"/>
        <v/>
      </c>
    </row>
    <row r="196" spans="3:5" x14ac:dyDescent="0.25">
      <c r="C196" s="13" t="str">
        <f t="shared" si="22"/>
        <v/>
      </c>
      <c r="D196" s="13" t="str">
        <f t="shared" si="20"/>
        <v/>
      </c>
      <c r="E196" s="13" t="str">
        <f t="shared" si="21"/>
        <v/>
      </c>
    </row>
    <row r="197" spans="3:5" x14ac:dyDescent="0.25">
      <c r="C197" s="13" t="str">
        <f t="shared" si="22"/>
        <v/>
      </c>
      <c r="D197" s="13" t="str">
        <f t="shared" si="20"/>
        <v/>
      </c>
      <c r="E197" s="13" t="str">
        <f t="shared" si="21"/>
        <v/>
      </c>
    </row>
    <row r="198" spans="3:5" x14ac:dyDescent="0.25">
      <c r="C198" s="13" t="str">
        <f t="shared" si="22"/>
        <v/>
      </c>
      <c r="D198" s="13" t="str">
        <f t="shared" si="20"/>
        <v/>
      </c>
      <c r="E198" s="13" t="str">
        <f t="shared" si="21"/>
        <v/>
      </c>
    </row>
    <row r="199" spans="3:5" x14ac:dyDescent="0.25">
      <c r="C199" s="13" t="str">
        <f t="shared" si="22"/>
        <v/>
      </c>
      <c r="D199" s="13" t="str">
        <f t="shared" si="20"/>
        <v/>
      </c>
      <c r="E199" s="13" t="str">
        <f t="shared" si="21"/>
        <v/>
      </c>
    </row>
    <row r="200" spans="3:5" x14ac:dyDescent="0.25">
      <c r="C200" s="13" t="str">
        <f t="shared" si="22"/>
        <v/>
      </c>
      <c r="D200" s="13" t="str">
        <f t="shared" si="20"/>
        <v/>
      </c>
      <c r="E200" s="13" t="str">
        <f t="shared" si="21"/>
        <v/>
      </c>
    </row>
    <row r="201" spans="3:5" x14ac:dyDescent="0.25">
      <c r="C201" s="13" t="str">
        <f t="shared" si="22"/>
        <v/>
      </c>
      <c r="D201" s="13" t="str">
        <f t="shared" si="20"/>
        <v/>
      </c>
      <c r="E201" s="13" t="str">
        <f t="shared" si="21"/>
        <v/>
      </c>
    </row>
    <row r="202" spans="3:5" x14ac:dyDescent="0.25">
      <c r="C202" s="13" t="str">
        <f t="shared" si="22"/>
        <v/>
      </c>
      <c r="D202" s="13" t="str">
        <f t="shared" si="20"/>
        <v/>
      </c>
      <c r="E202" s="13" t="str">
        <f t="shared" si="21"/>
        <v/>
      </c>
    </row>
    <row r="203" spans="3:5" x14ac:dyDescent="0.25">
      <c r="C203" s="13" t="str">
        <f t="shared" si="22"/>
        <v/>
      </c>
      <c r="D203" s="13" t="str">
        <f t="shared" si="20"/>
        <v/>
      </c>
      <c r="E203" s="13" t="str">
        <f t="shared" si="21"/>
        <v/>
      </c>
    </row>
    <row r="204" spans="3:5" x14ac:dyDescent="0.25">
      <c r="C204" s="13" t="str">
        <f t="shared" si="22"/>
        <v/>
      </c>
      <c r="D204" s="13" t="str">
        <f t="shared" si="20"/>
        <v/>
      </c>
      <c r="E204" s="13" t="str">
        <f t="shared" si="21"/>
        <v/>
      </c>
    </row>
    <row r="205" spans="3:5" x14ac:dyDescent="0.25">
      <c r="C205" s="13" t="str">
        <f t="shared" si="22"/>
        <v/>
      </c>
      <c r="D205" s="13" t="str">
        <f t="shared" si="20"/>
        <v/>
      </c>
      <c r="E205" s="13" t="str">
        <f t="shared" si="21"/>
        <v/>
      </c>
    </row>
    <row r="206" spans="3:5" x14ac:dyDescent="0.25">
      <c r="C206" s="13" t="str">
        <f t="shared" si="22"/>
        <v/>
      </c>
      <c r="D206" s="13" t="str">
        <f t="shared" si="20"/>
        <v/>
      </c>
      <c r="E206" s="13" t="str">
        <f t="shared" si="21"/>
        <v/>
      </c>
    </row>
    <row r="207" spans="3:5" x14ac:dyDescent="0.25">
      <c r="C207" s="13" t="str">
        <f t="shared" si="22"/>
        <v/>
      </c>
      <c r="D207" s="13" t="str">
        <f t="shared" si="20"/>
        <v/>
      </c>
      <c r="E207" s="13" t="str">
        <f t="shared" si="21"/>
        <v/>
      </c>
    </row>
    <row r="208" spans="3:5" x14ac:dyDescent="0.25">
      <c r="C208" s="13" t="str">
        <f t="shared" si="22"/>
        <v/>
      </c>
      <c r="D208" s="13" t="str">
        <f t="shared" si="20"/>
        <v/>
      </c>
      <c r="E208" s="13" t="str">
        <f t="shared" si="21"/>
        <v/>
      </c>
    </row>
    <row r="209" spans="3:5" x14ac:dyDescent="0.25">
      <c r="C209" s="13" t="str">
        <f t="shared" si="22"/>
        <v/>
      </c>
      <c r="D209" s="13" t="str">
        <f t="shared" si="20"/>
        <v/>
      </c>
      <c r="E209" s="13" t="str">
        <f t="shared" si="21"/>
        <v/>
      </c>
    </row>
    <row r="210" spans="3:5" x14ac:dyDescent="0.25">
      <c r="C210" s="13" t="str">
        <f t="shared" si="22"/>
        <v/>
      </c>
      <c r="D210" s="13" t="str">
        <f t="shared" si="20"/>
        <v/>
      </c>
      <c r="E210" s="13" t="str">
        <f t="shared" si="21"/>
        <v/>
      </c>
    </row>
    <row r="211" spans="3:5" x14ac:dyDescent="0.25">
      <c r="C211" s="13" t="str">
        <f t="shared" si="22"/>
        <v/>
      </c>
      <c r="D211" s="13" t="str">
        <f t="shared" si="20"/>
        <v/>
      </c>
      <c r="E211" s="13" t="str">
        <f t="shared" si="21"/>
        <v/>
      </c>
    </row>
    <row r="212" spans="3:5" x14ac:dyDescent="0.25">
      <c r="C212" s="13" t="str">
        <f t="shared" si="22"/>
        <v/>
      </c>
      <c r="D212" s="13" t="str">
        <f t="shared" si="20"/>
        <v/>
      </c>
      <c r="E212" s="13" t="str">
        <f t="shared" si="21"/>
        <v/>
      </c>
    </row>
    <row r="213" spans="3:5" x14ac:dyDescent="0.25">
      <c r="C213" s="13" t="str">
        <f t="shared" si="22"/>
        <v/>
      </c>
      <c r="D213" s="13" t="str">
        <f t="shared" si="20"/>
        <v/>
      </c>
      <c r="E213" s="13" t="str">
        <f t="shared" si="21"/>
        <v/>
      </c>
    </row>
    <row r="214" spans="3:5" x14ac:dyDescent="0.25">
      <c r="C214" s="13" t="str">
        <f t="shared" si="22"/>
        <v/>
      </c>
      <c r="D214" s="13" t="str">
        <f t="shared" si="20"/>
        <v/>
      </c>
      <c r="E214" s="13" t="str">
        <f t="shared" si="21"/>
        <v/>
      </c>
    </row>
    <row r="215" spans="3:5" x14ac:dyDescent="0.25">
      <c r="C215" s="13" t="str">
        <f t="shared" si="22"/>
        <v/>
      </c>
      <c r="D215" s="13" t="str">
        <f t="shared" si="20"/>
        <v/>
      </c>
      <c r="E215" s="13" t="str">
        <f t="shared" si="21"/>
        <v/>
      </c>
    </row>
    <row r="216" spans="3:5" x14ac:dyDescent="0.25">
      <c r="C216" s="13" t="str">
        <f t="shared" si="22"/>
        <v/>
      </c>
      <c r="D216" s="13" t="str">
        <f t="shared" si="20"/>
        <v/>
      </c>
      <c r="E216" s="13" t="str">
        <f t="shared" si="21"/>
        <v/>
      </c>
    </row>
    <row r="217" spans="3:5" x14ac:dyDescent="0.25">
      <c r="C217" s="13" t="str">
        <f t="shared" si="22"/>
        <v/>
      </c>
      <c r="D217" s="13" t="str">
        <f t="shared" si="20"/>
        <v/>
      </c>
      <c r="E217" s="13" t="str">
        <f t="shared" si="21"/>
        <v/>
      </c>
    </row>
    <row r="218" spans="3:5" x14ac:dyDescent="0.25">
      <c r="C218" s="13" t="str">
        <f t="shared" si="22"/>
        <v/>
      </c>
      <c r="D218" s="13" t="str">
        <f t="shared" si="20"/>
        <v/>
      </c>
      <c r="E218" s="13" t="str">
        <f t="shared" si="21"/>
        <v/>
      </c>
    </row>
    <row r="219" spans="3:5" x14ac:dyDescent="0.25">
      <c r="C219" s="13" t="str">
        <f t="shared" si="22"/>
        <v/>
      </c>
      <c r="D219" s="13" t="str">
        <f t="shared" si="20"/>
        <v/>
      </c>
      <c r="E219" s="13" t="str">
        <f t="shared" si="21"/>
        <v/>
      </c>
    </row>
    <row r="220" spans="3:5" x14ac:dyDescent="0.25">
      <c r="C220" s="13" t="str">
        <f t="shared" si="22"/>
        <v/>
      </c>
      <c r="D220" s="13" t="str">
        <f t="shared" si="20"/>
        <v/>
      </c>
      <c r="E220" s="13" t="str">
        <f t="shared" si="21"/>
        <v/>
      </c>
    </row>
    <row r="221" spans="3:5" x14ac:dyDescent="0.25">
      <c r="C221" s="13" t="str">
        <f t="shared" si="22"/>
        <v/>
      </c>
      <c r="D221" s="13" t="str">
        <f t="shared" si="20"/>
        <v/>
      </c>
      <c r="E221" s="13" t="str">
        <f t="shared" si="21"/>
        <v/>
      </c>
    </row>
    <row r="222" spans="3:5" x14ac:dyDescent="0.25">
      <c r="C222" s="13" t="str">
        <f t="shared" si="22"/>
        <v/>
      </c>
      <c r="D222" s="13" t="str">
        <f t="shared" si="20"/>
        <v/>
      </c>
      <c r="E222" s="13" t="str">
        <f t="shared" si="21"/>
        <v/>
      </c>
    </row>
    <row r="223" spans="3:5" x14ac:dyDescent="0.25">
      <c r="C223" s="13" t="str">
        <f t="shared" si="22"/>
        <v/>
      </c>
      <c r="D223" s="13" t="str">
        <f t="shared" si="20"/>
        <v/>
      </c>
      <c r="E223" s="13" t="str">
        <f t="shared" si="21"/>
        <v/>
      </c>
    </row>
    <row r="224" spans="3:5" x14ac:dyDescent="0.25">
      <c r="C224" s="13" t="str">
        <f t="shared" si="22"/>
        <v/>
      </c>
      <c r="D224" s="13" t="str">
        <f t="shared" si="20"/>
        <v/>
      </c>
      <c r="E224" s="13" t="str">
        <f t="shared" si="21"/>
        <v/>
      </c>
    </row>
    <row r="225" spans="3:5" x14ac:dyDescent="0.25">
      <c r="C225" s="13" t="str">
        <f t="shared" si="22"/>
        <v/>
      </c>
      <c r="D225" s="13" t="str">
        <f t="shared" si="20"/>
        <v/>
      </c>
      <c r="E225" s="13" t="str">
        <f t="shared" si="21"/>
        <v/>
      </c>
    </row>
    <row r="226" spans="3:5" x14ac:dyDescent="0.25">
      <c r="C226" s="13" t="str">
        <f t="shared" si="22"/>
        <v/>
      </c>
      <c r="D226" s="13" t="str">
        <f t="shared" si="20"/>
        <v/>
      </c>
      <c r="E226" s="13" t="str">
        <f t="shared" si="21"/>
        <v/>
      </c>
    </row>
    <row r="227" spans="3:5" x14ac:dyDescent="0.25">
      <c r="C227" s="13" t="str">
        <f t="shared" si="22"/>
        <v/>
      </c>
      <c r="D227" s="13" t="str">
        <f t="shared" si="20"/>
        <v/>
      </c>
      <c r="E227" s="13" t="str">
        <f t="shared" si="21"/>
        <v/>
      </c>
    </row>
    <row r="228" spans="3:5" x14ac:dyDescent="0.25">
      <c r="C228" s="13" t="str">
        <f t="shared" si="22"/>
        <v/>
      </c>
      <c r="D228" s="13" t="str">
        <f t="shared" si="20"/>
        <v/>
      </c>
      <c r="E228" s="13" t="str">
        <f t="shared" si="21"/>
        <v/>
      </c>
    </row>
    <row r="229" spans="3:5" x14ac:dyDescent="0.25">
      <c r="C229" s="13" t="str">
        <f t="shared" si="22"/>
        <v/>
      </c>
      <c r="D229" s="13" t="str">
        <f t="shared" si="20"/>
        <v/>
      </c>
      <c r="E229" s="13" t="str">
        <f t="shared" si="21"/>
        <v/>
      </c>
    </row>
    <row r="230" spans="3:5" x14ac:dyDescent="0.25">
      <c r="C230" s="13" t="str">
        <f t="shared" si="22"/>
        <v/>
      </c>
      <c r="D230" s="13" t="str">
        <f t="shared" si="20"/>
        <v/>
      </c>
      <c r="E230" s="13" t="str">
        <f t="shared" si="21"/>
        <v/>
      </c>
    </row>
    <row r="231" spans="3:5" x14ac:dyDescent="0.25">
      <c r="C231" s="13" t="str">
        <f t="shared" si="22"/>
        <v/>
      </c>
      <c r="D231" s="13" t="str">
        <f t="shared" si="20"/>
        <v/>
      </c>
      <c r="E231" s="13" t="str">
        <f t="shared" si="21"/>
        <v/>
      </c>
    </row>
    <row r="232" spans="3:5" x14ac:dyDescent="0.25">
      <c r="C232" s="13" t="str">
        <f t="shared" si="22"/>
        <v/>
      </c>
      <c r="D232" s="13" t="str">
        <f t="shared" si="20"/>
        <v/>
      </c>
      <c r="E232" s="13" t="str">
        <f t="shared" si="21"/>
        <v/>
      </c>
    </row>
    <row r="233" spans="3:5" x14ac:dyDescent="0.25">
      <c r="C233" s="13" t="str">
        <f t="shared" si="22"/>
        <v/>
      </c>
      <c r="D233" s="13" t="str">
        <f t="shared" si="20"/>
        <v/>
      </c>
      <c r="E233" s="13" t="str">
        <f t="shared" si="21"/>
        <v/>
      </c>
    </row>
    <row r="234" spans="3:5" x14ac:dyDescent="0.25">
      <c r="C234" s="13" t="str">
        <f t="shared" si="22"/>
        <v/>
      </c>
      <c r="D234" s="13" t="str">
        <f t="shared" si="20"/>
        <v/>
      </c>
      <c r="E234" s="13" t="str">
        <f t="shared" si="21"/>
        <v/>
      </c>
    </row>
    <row r="235" spans="3:5" x14ac:dyDescent="0.25">
      <c r="C235" s="13" t="str">
        <f t="shared" si="22"/>
        <v/>
      </c>
      <c r="D235" s="13" t="str">
        <f t="shared" si="20"/>
        <v/>
      </c>
      <c r="E235" s="13" t="str">
        <f t="shared" si="21"/>
        <v/>
      </c>
    </row>
    <row r="236" spans="3:5" x14ac:dyDescent="0.25">
      <c r="C236" s="13" t="str">
        <f t="shared" si="22"/>
        <v/>
      </c>
      <c r="D236" s="13" t="str">
        <f t="shared" si="20"/>
        <v/>
      </c>
      <c r="E236" s="13" t="str">
        <f t="shared" si="21"/>
        <v/>
      </c>
    </row>
    <row r="237" spans="3:5" x14ac:dyDescent="0.25">
      <c r="C237" s="13" t="str">
        <f t="shared" si="22"/>
        <v/>
      </c>
      <c r="D237" s="13" t="str">
        <f t="shared" si="20"/>
        <v/>
      </c>
      <c r="E237" s="13" t="str">
        <f t="shared" si="21"/>
        <v/>
      </c>
    </row>
    <row r="238" spans="3:5" x14ac:dyDescent="0.25">
      <c r="C238" s="13" t="str">
        <f t="shared" si="22"/>
        <v/>
      </c>
      <c r="D238" s="13" t="str">
        <f t="shared" si="20"/>
        <v/>
      </c>
      <c r="E238" s="13" t="str">
        <f t="shared" si="21"/>
        <v/>
      </c>
    </row>
    <row r="239" spans="3:5" x14ac:dyDescent="0.25">
      <c r="C239" s="13" t="str">
        <f t="shared" si="22"/>
        <v/>
      </c>
      <c r="D239" s="13" t="str">
        <f t="shared" si="20"/>
        <v/>
      </c>
      <c r="E239" s="13" t="str">
        <f t="shared" si="21"/>
        <v/>
      </c>
    </row>
    <row r="240" spans="3:5" x14ac:dyDescent="0.25">
      <c r="C240" s="13" t="str">
        <f t="shared" si="22"/>
        <v/>
      </c>
      <c r="D240" s="13" t="str">
        <f t="shared" si="20"/>
        <v/>
      </c>
      <c r="E240" s="13" t="str">
        <f t="shared" si="21"/>
        <v/>
      </c>
    </row>
    <row r="241" spans="3:5" x14ac:dyDescent="0.25">
      <c r="C241" s="13" t="str">
        <f t="shared" si="22"/>
        <v/>
      </c>
      <c r="D241" s="13" t="str">
        <f t="shared" si="20"/>
        <v/>
      </c>
      <c r="E241" s="13" t="str">
        <f t="shared" si="21"/>
        <v/>
      </c>
    </row>
    <row r="242" spans="3:5" x14ac:dyDescent="0.25">
      <c r="C242" s="13" t="str">
        <f t="shared" si="22"/>
        <v/>
      </c>
      <c r="D242" s="13" t="str">
        <f t="shared" si="20"/>
        <v/>
      </c>
      <c r="E242" s="13" t="str">
        <f t="shared" si="21"/>
        <v/>
      </c>
    </row>
    <row r="243" spans="3:5" x14ac:dyDescent="0.25">
      <c r="C243" s="13" t="str">
        <f t="shared" si="22"/>
        <v/>
      </c>
      <c r="D243" s="13" t="str">
        <f t="shared" si="20"/>
        <v/>
      </c>
      <c r="E243" s="13" t="str">
        <f t="shared" si="21"/>
        <v/>
      </c>
    </row>
    <row r="244" spans="3:5" x14ac:dyDescent="0.25">
      <c r="C244" s="13" t="str">
        <f t="shared" si="22"/>
        <v/>
      </c>
      <c r="D244" s="13" t="str">
        <f t="shared" si="20"/>
        <v/>
      </c>
      <c r="E244" s="13" t="str">
        <f t="shared" si="21"/>
        <v/>
      </c>
    </row>
    <row r="245" spans="3:5" x14ac:dyDescent="0.25">
      <c r="C245" s="13" t="str">
        <f t="shared" si="22"/>
        <v/>
      </c>
      <c r="D245" s="13" t="str">
        <f t="shared" si="20"/>
        <v/>
      </c>
      <c r="E245" s="13" t="str">
        <f t="shared" si="21"/>
        <v/>
      </c>
    </row>
    <row r="246" spans="3:5" x14ac:dyDescent="0.25">
      <c r="C246" s="13" t="str">
        <f t="shared" si="22"/>
        <v/>
      </c>
      <c r="D246" s="13" t="str">
        <f t="shared" si="20"/>
        <v/>
      </c>
      <c r="E246" s="13" t="str">
        <f t="shared" si="21"/>
        <v/>
      </c>
    </row>
    <row r="247" spans="3:5" x14ac:dyDescent="0.25">
      <c r="C247" s="13" t="str">
        <f t="shared" si="22"/>
        <v/>
      </c>
      <c r="D247" s="13" t="str">
        <f t="shared" si="20"/>
        <v/>
      </c>
      <c r="E247" s="13" t="str">
        <f t="shared" si="21"/>
        <v/>
      </c>
    </row>
    <row r="248" spans="3:5" x14ac:dyDescent="0.25">
      <c r="C248" s="13" t="str">
        <f t="shared" si="22"/>
        <v/>
      </c>
      <c r="D248" s="13" t="str">
        <f t="shared" si="20"/>
        <v/>
      </c>
      <c r="E248" s="13" t="str">
        <f t="shared" si="21"/>
        <v/>
      </c>
    </row>
    <row r="249" spans="3:5" x14ac:dyDescent="0.25">
      <c r="C249" s="13" t="str">
        <f t="shared" si="22"/>
        <v/>
      </c>
      <c r="D249" s="13" t="str">
        <f t="shared" si="20"/>
        <v/>
      </c>
      <c r="E249" s="13" t="str">
        <f t="shared" si="21"/>
        <v/>
      </c>
    </row>
    <row r="250" spans="3:5" x14ac:dyDescent="0.25">
      <c r="C250" s="13" t="str">
        <f t="shared" si="22"/>
        <v/>
      </c>
      <c r="D250" s="13" t="str">
        <f t="shared" si="20"/>
        <v/>
      </c>
      <c r="E250" s="13" t="str">
        <f t="shared" si="21"/>
        <v/>
      </c>
    </row>
    <row r="251" spans="3:5" x14ac:dyDescent="0.25">
      <c r="C251" s="13" t="str">
        <f t="shared" si="22"/>
        <v/>
      </c>
      <c r="D251" s="13" t="str">
        <f t="shared" si="20"/>
        <v/>
      </c>
      <c r="E251" s="13" t="str">
        <f t="shared" si="21"/>
        <v/>
      </c>
    </row>
    <row r="252" spans="3:5" x14ac:dyDescent="0.25">
      <c r="C252" s="13" t="str">
        <f t="shared" si="22"/>
        <v/>
      </c>
      <c r="D252" s="13" t="str">
        <f t="shared" si="20"/>
        <v/>
      </c>
      <c r="E252" s="13" t="str">
        <f t="shared" si="21"/>
        <v/>
      </c>
    </row>
    <row r="253" spans="3:5" x14ac:dyDescent="0.25">
      <c r="C253" s="13" t="str">
        <f t="shared" si="22"/>
        <v/>
      </c>
      <c r="D253" s="13" t="str">
        <f t="shared" si="20"/>
        <v/>
      </c>
      <c r="E253" s="13" t="str">
        <f t="shared" si="21"/>
        <v/>
      </c>
    </row>
    <row r="254" spans="3:5" x14ac:dyDescent="0.25">
      <c r="C254" s="13" t="str">
        <f t="shared" si="22"/>
        <v/>
      </c>
      <c r="D254" s="13" t="str">
        <f t="shared" si="20"/>
        <v/>
      </c>
      <c r="E254" s="13" t="str">
        <f t="shared" si="21"/>
        <v/>
      </c>
    </row>
    <row r="255" spans="3:5" x14ac:dyDescent="0.25">
      <c r="C255" s="13" t="str">
        <f t="shared" si="22"/>
        <v/>
      </c>
      <c r="D255" s="13" t="str">
        <f t="shared" si="20"/>
        <v/>
      </c>
      <c r="E255" s="13" t="str">
        <f t="shared" si="21"/>
        <v/>
      </c>
    </row>
    <row r="256" spans="3:5" x14ac:dyDescent="0.25">
      <c r="C256" s="13" t="str">
        <f t="shared" si="22"/>
        <v/>
      </c>
      <c r="D256" s="13" t="str">
        <f t="shared" si="20"/>
        <v/>
      </c>
      <c r="E256" s="13" t="str">
        <f t="shared" si="21"/>
        <v/>
      </c>
    </row>
    <row r="257" spans="3:5" x14ac:dyDescent="0.25">
      <c r="C257" s="13" t="str">
        <f t="shared" si="22"/>
        <v/>
      </c>
      <c r="D257" s="13" t="str">
        <f t="shared" si="20"/>
        <v/>
      </c>
      <c r="E257" s="13" t="str">
        <f t="shared" si="21"/>
        <v/>
      </c>
    </row>
    <row r="258" spans="3:5" x14ac:dyDescent="0.25">
      <c r="C258" s="13" t="str">
        <f t="shared" si="22"/>
        <v/>
      </c>
      <c r="D258" s="13" t="str">
        <f t="shared" ref="D258:D321" si="23">IF(B258&gt;0,2*B258*_xlfn.XLOOKUP(A258,J:J,N:N,"",0,1),"")</f>
        <v/>
      </c>
      <c r="E258" s="13" t="str">
        <f t="shared" ref="E258:E321" si="24">IF(B258&gt;0,_xlfn.XLOOKUP(A258,J:J,N:N,"",0,1)^2,"")</f>
        <v/>
      </c>
    </row>
    <row r="259" spans="3:5" x14ac:dyDescent="0.25">
      <c r="C259" s="13" t="str">
        <f t="shared" ref="C259:C322" si="25">IF(B259&gt;0,B259^2,"")</f>
        <v/>
      </c>
      <c r="D259" s="13" t="str">
        <f t="shared" si="23"/>
        <v/>
      </c>
      <c r="E259" s="13" t="str">
        <f t="shared" si="24"/>
        <v/>
      </c>
    </row>
    <row r="260" spans="3:5" x14ac:dyDescent="0.25">
      <c r="C260" s="13" t="str">
        <f t="shared" si="25"/>
        <v/>
      </c>
      <c r="D260" s="13" t="str">
        <f t="shared" si="23"/>
        <v/>
      </c>
      <c r="E260" s="13" t="str">
        <f t="shared" si="24"/>
        <v/>
      </c>
    </row>
    <row r="261" spans="3:5" x14ac:dyDescent="0.25">
      <c r="C261" s="13" t="str">
        <f t="shared" si="25"/>
        <v/>
      </c>
      <c r="D261" s="13" t="str">
        <f t="shared" si="23"/>
        <v/>
      </c>
      <c r="E261" s="13" t="str">
        <f t="shared" si="24"/>
        <v/>
      </c>
    </row>
    <row r="262" spans="3:5" x14ac:dyDescent="0.25">
      <c r="C262" s="13" t="str">
        <f t="shared" si="25"/>
        <v/>
      </c>
      <c r="D262" s="13" t="str">
        <f t="shared" si="23"/>
        <v/>
      </c>
      <c r="E262" s="13" t="str">
        <f t="shared" si="24"/>
        <v/>
      </c>
    </row>
    <row r="263" spans="3:5" x14ac:dyDescent="0.25">
      <c r="C263" s="13" t="str">
        <f t="shared" si="25"/>
        <v/>
      </c>
      <c r="D263" s="13" t="str">
        <f t="shared" si="23"/>
        <v/>
      </c>
      <c r="E263" s="13" t="str">
        <f t="shared" si="24"/>
        <v/>
      </c>
    </row>
    <row r="264" spans="3:5" x14ac:dyDescent="0.25">
      <c r="C264" s="13" t="str">
        <f t="shared" si="25"/>
        <v/>
      </c>
      <c r="D264" s="13" t="str">
        <f t="shared" si="23"/>
        <v/>
      </c>
      <c r="E264" s="13" t="str">
        <f t="shared" si="24"/>
        <v/>
      </c>
    </row>
    <row r="265" spans="3:5" x14ac:dyDescent="0.25">
      <c r="C265" s="13" t="str">
        <f t="shared" si="25"/>
        <v/>
      </c>
      <c r="D265" s="13" t="str">
        <f t="shared" si="23"/>
        <v/>
      </c>
      <c r="E265" s="13" t="str">
        <f t="shared" si="24"/>
        <v/>
      </c>
    </row>
    <row r="266" spans="3:5" x14ac:dyDescent="0.25">
      <c r="C266" s="13" t="str">
        <f t="shared" si="25"/>
        <v/>
      </c>
      <c r="D266" s="13" t="str">
        <f t="shared" si="23"/>
        <v/>
      </c>
      <c r="E266" s="13" t="str">
        <f t="shared" si="24"/>
        <v/>
      </c>
    </row>
    <row r="267" spans="3:5" x14ac:dyDescent="0.25">
      <c r="C267" s="13" t="str">
        <f t="shared" si="25"/>
        <v/>
      </c>
      <c r="D267" s="13" t="str">
        <f t="shared" si="23"/>
        <v/>
      </c>
      <c r="E267" s="13" t="str">
        <f t="shared" si="24"/>
        <v/>
      </c>
    </row>
    <row r="268" spans="3:5" x14ac:dyDescent="0.25">
      <c r="C268" s="13" t="str">
        <f t="shared" si="25"/>
        <v/>
      </c>
      <c r="D268" s="13" t="str">
        <f t="shared" si="23"/>
        <v/>
      </c>
      <c r="E268" s="13" t="str">
        <f t="shared" si="24"/>
        <v/>
      </c>
    </row>
    <row r="269" spans="3:5" x14ac:dyDescent="0.25">
      <c r="C269" s="13" t="str">
        <f t="shared" si="25"/>
        <v/>
      </c>
      <c r="D269" s="13" t="str">
        <f t="shared" si="23"/>
        <v/>
      </c>
      <c r="E269" s="13" t="str">
        <f t="shared" si="24"/>
        <v/>
      </c>
    </row>
    <row r="270" spans="3:5" x14ac:dyDescent="0.25">
      <c r="C270" s="13" t="str">
        <f t="shared" si="25"/>
        <v/>
      </c>
      <c r="D270" s="13" t="str">
        <f t="shared" si="23"/>
        <v/>
      </c>
      <c r="E270" s="13" t="str">
        <f t="shared" si="24"/>
        <v/>
      </c>
    </row>
    <row r="271" spans="3:5" x14ac:dyDescent="0.25">
      <c r="C271" s="13" t="str">
        <f t="shared" si="25"/>
        <v/>
      </c>
      <c r="D271" s="13" t="str">
        <f t="shared" si="23"/>
        <v/>
      </c>
      <c r="E271" s="13" t="str">
        <f t="shared" si="24"/>
        <v/>
      </c>
    </row>
    <row r="272" spans="3:5" x14ac:dyDescent="0.25">
      <c r="C272" s="13" t="str">
        <f t="shared" si="25"/>
        <v/>
      </c>
      <c r="D272" s="13" t="str">
        <f t="shared" si="23"/>
        <v/>
      </c>
      <c r="E272" s="13" t="str">
        <f t="shared" si="24"/>
        <v/>
      </c>
    </row>
    <row r="273" spans="3:5" x14ac:dyDescent="0.25">
      <c r="C273" s="13" t="str">
        <f t="shared" si="25"/>
        <v/>
      </c>
      <c r="D273" s="13" t="str">
        <f t="shared" si="23"/>
        <v/>
      </c>
      <c r="E273" s="13" t="str">
        <f t="shared" si="24"/>
        <v/>
      </c>
    </row>
    <row r="274" spans="3:5" x14ac:dyDescent="0.25">
      <c r="C274" s="13" t="str">
        <f t="shared" si="25"/>
        <v/>
      </c>
      <c r="D274" s="13" t="str">
        <f t="shared" si="23"/>
        <v/>
      </c>
      <c r="E274" s="13" t="str">
        <f t="shared" si="24"/>
        <v/>
      </c>
    </row>
    <row r="275" spans="3:5" x14ac:dyDescent="0.25">
      <c r="C275" s="13" t="str">
        <f t="shared" si="25"/>
        <v/>
      </c>
      <c r="D275" s="13" t="str">
        <f t="shared" si="23"/>
        <v/>
      </c>
      <c r="E275" s="13" t="str">
        <f t="shared" si="24"/>
        <v/>
      </c>
    </row>
    <row r="276" spans="3:5" x14ac:dyDescent="0.25">
      <c r="C276" s="13" t="str">
        <f t="shared" si="25"/>
        <v/>
      </c>
      <c r="D276" s="13" t="str">
        <f t="shared" si="23"/>
        <v/>
      </c>
      <c r="E276" s="13" t="str">
        <f t="shared" si="24"/>
        <v/>
      </c>
    </row>
    <row r="277" spans="3:5" x14ac:dyDescent="0.25">
      <c r="C277" s="13" t="str">
        <f t="shared" si="25"/>
        <v/>
      </c>
      <c r="D277" s="13" t="str">
        <f t="shared" si="23"/>
        <v/>
      </c>
      <c r="E277" s="13" t="str">
        <f t="shared" si="24"/>
        <v/>
      </c>
    </row>
    <row r="278" spans="3:5" x14ac:dyDescent="0.25">
      <c r="C278" s="13" t="str">
        <f t="shared" si="25"/>
        <v/>
      </c>
      <c r="D278" s="13" t="str">
        <f t="shared" si="23"/>
        <v/>
      </c>
      <c r="E278" s="13" t="str">
        <f t="shared" si="24"/>
        <v/>
      </c>
    </row>
    <row r="279" spans="3:5" x14ac:dyDescent="0.25">
      <c r="C279" s="13" t="str">
        <f t="shared" si="25"/>
        <v/>
      </c>
      <c r="D279" s="13" t="str">
        <f t="shared" si="23"/>
        <v/>
      </c>
      <c r="E279" s="13" t="str">
        <f t="shared" si="24"/>
        <v/>
      </c>
    </row>
    <row r="280" spans="3:5" x14ac:dyDescent="0.25">
      <c r="C280" s="13" t="str">
        <f t="shared" si="25"/>
        <v/>
      </c>
      <c r="D280" s="13" t="str">
        <f t="shared" si="23"/>
        <v/>
      </c>
      <c r="E280" s="13" t="str">
        <f t="shared" si="24"/>
        <v/>
      </c>
    </row>
    <row r="281" spans="3:5" x14ac:dyDescent="0.25">
      <c r="C281" s="13" t="str">
        <f t="shared" si="25"/>
        <v/>
      </c>
      <c r="D281" s="13" t="str">
        <f t="shared" si="23"/>
        <v/>
      </c>
      <c r="E281" s="13" t="str">
        <f t="shared" si="24"/>
        <v/>
      </c>
    </row>
    <row r="282" spans="3:5" x14ac:dyDescent="0.25">
      <c r="C282" s="13" t="str">
        <f t="shared" si="25"/>
        <v/>
      </c>
      <c r="D282" s="13" t="str">
        <f t="shared" si="23"/>
        <v/>
      </c>
      <c r="E282" s="13" t="str">
        <f t="shared" si="24"/>
        <v/>
      </c>
    </row>
    <row r="283" spans="3:5" x14ac:dyDescent="0.25">
      <c r="C283" s="13" t="str">
        <f t="shared" si="25"/>
        <v/>
      </c>
      <c r="D283" s="13" t="str">
        <f t="shared" si="23"/>
        <v/>
      </c>
      <c r="E283" s="13" t="str">
        <f t="shared" si="24"/>
        <v/>
      </c>
    </row>
    <row r="284" spans="3:5" x14ac:dyDescent="0.25">
      <c r="C284" s="13" t="str">
        <f t="shared" si="25"/>
        <v/>
      </c>
      <c r="D284" s="13" t="str">
        <f t="shared" si="23"/>
        <v/>
      </c>
      <c r="E284" s="13" t="str">
        <f t="shared" si="24"/>
        <v/>
      </c>
    </row>
    <row r="285" spans="3:5" x14ac:dyDescent="0.25">
      <c r="C285" s="13" t="str">
        <f t="shared" si="25"/>
        <v/>
      </c>
      <c r="D285" s="13" t="str">
        <f t="shared" si="23"/>
        <v/>
      </c>
      <c r="E285" s="13" t="str">
        <f t="shared" si="24"/>
        <v/>
      </c>
    </row>
    <row r="286" spans="3:5" x14ac:dyDescent="0.25">
      <c r="C286" s="13" t="str">
        <f t="shared" si="25"/>
        <v/>
      </c>
      <c r="D286" s="13" t="str">
        <f t="shared" si="23"/>
        <v/>
      </c>
      <c r="E286" s="13" t="str">
        <f t="shared" si="24"/>
        <v/>
      </c>
    </row>
    <row r="287" spans="3:5" x14ac:dyDescent="0.25">
      <c r="C287" s="13" t="str">
        <f t="shared" si="25"/>
        <v/>
      </c>
      <c r="D287" s="13" t="str">
        <f t="shared" si="23"/>
        <v/>
      </c>
      <c r="E287" s="13" t="str">
        <f t="shared" si="24"/>
        <v/>
      </c>
    </row>
    <row r="288" spans="3:5" x14ac:dyDescent="0.25">
      <c r="C288" s="13" t="str">
        <f t="shared" si="25"/>
        <v/>
      </c>
      <c r="D288" s="13" t="str">
        <f t="shared" si="23"/>
        <v/>
      </c>
      <c r="E288" s="13" t="str">
        <f t="shared" si="24"/>
        <v/>
      </c>
    </row>
    <row r="289" spans="3:5" x14ac:dyDescent="0.25">
      <c r="C289" s="13" t="str">
        <f t="shared" si="25"/>
        <v/>
      </c>
      <c r="D289" s="13" t="str">
        <f t="shared" si="23"/>
        <v/>
      </c>
      <c r="E289" s="13" t="str">
        <f t="shared" si="24"/>
        <v/>
      </c>
    </row>
    <row r="290" spans="3:5" x14ac:dyDescent="0.25">
      <c r="C290" s="13" t="str">
        <f t="shared" si="25"/>
        <v/>
      </c>
      <c r="D290" s="13" t="str">
        <f t="shared" si="23"/>
        <v/>
      </c>
      <c r="E290" s="13" t="str">
        <f t="shared" si="24"/>
        <v/>
      </c>
    </row>
    <row r="291" spans="3:5" x14ac:dyDescent="0.25">
      <c r="C291" s="13" t="str">
        <f t="shared" si="25"/>
        <v/>
      </c>
      <c r="D291" s="13" t="str">
        <f t="shared" si="23"/>
        <v/>
      </c>
      <c r="E291" s="13" t="str">
        <f t="shared" si="24"/>
        <v/>
      </c>
    </row>
    <row r="292" spans="3:5" x14ac:dyDescent="0.25">
      <c r="C292" s="13" t="str">
        <f t="shared" si="25"/>
        <v/>
      </c>
      <c r="D292" s="13" t="str">
        <f t="shared" si="23"/>
        <v/>
      </c>
      <c r="E292" s="13" t="str">
        <f t="shared" si="24"/>
        <v/>
      </c>
    </row>
    <row r="293" spans="3:5" x14ac:dyDescent="0.25">
      <c r="C293" s="13" t="str">
        <f t="shared" si="25"/>
        <v/>
      </c>
      <c r="D293" s="13" t="str">
        <f t="shared" si="23"/>
        <v/>
      </c>
      <c r="E293" s="13" t="str">
        <f t="shared" si="24"/>
        <v/>
      </c>
    </row>
    <row r="294" spans="3:5" x14ac:dyDescent="0.25">
      <c r="C294" s="13" t="str">
        <f t="shared" si="25"/>
        <v/>
      </c>
      <c r="D294" s="13" t="str">
        <f t="shared" si="23"/>
        <v/>
      </c>
      <c r="E294" s="13" t="str">
        <f t="shared" si="24"/>
        <v/>
      </c>
    </row>
    <row r="295" spans="3:5" x14ac:dyDescent="0.25">
      <c r="C295" s="13" t="str">
        <f t="shared" si="25"/>
        <v/>
      </c>
      <c r="D295" s="13" t="str">
        <f t="shared" si="23"/>
        <v/>
      </c>
      <c r="E295" s="13" t="str">
        <f t="shared" si="24"/>
        <v/>
      </c>
    </row>
    <row r="296" spans="3:5" x14ac:dyDescent="0.25">
      <c r="C296" s="13" t="str">
        <f t="shared" si="25"/>
        <v/>
      </c>
      <c r="D296" s="13" t="str">
        <f t="shared" si="23"/>
        <v/>
      </c>
      <c r="E296" s="13" t="str">
        <f t="shared" si="24"/>
        <v/>
      </c>
    </row>
    <row r="297" spans="3:5" x14ac:dyDescent="0.25">
      <c r="C297" s="13" t="str">
        <f t="shared" si="25"/>
        <v/>
      </c>
      <c r="D297" s="13" t="str">
        <f t="shared" si="23"/>
        <v/>
      </c>
      <c r="E297" s="13" t="str">
        <f t="shared" si="24"/>
        <v/>
      </c>
    </row>
    <row r="298" spans="3:5" x14ac:dyDescent="0.25">
      <c r="C298" s="13" t="str">
        <f t="shared" si="25"/>
        <v/>
      </c>
      <c r="D298" s="13" t="str">
        <f t="shared" si="23"/>
        <v/>
      </c>
      <c r="E298" s="13" t="str">
        <f t="shared" si="24"/>
        <v/>
      </c>
    </row>
    <row r="299" spans="3:5" x14ac:dyDescent="0.25">
      <c r="C299" s="13" t="str">
        <f t="shared" si="25"/>
        <v/>
      </c>
      <c r="D299" s="13" t="str">
        <f t="shared" si="23"/>
        <v/>
      </c>
      <c r="E299" s="13" t="str">
        <f t="shared" si="24"/>
        <v/>
      </c>
    </row>
    <row r="300" spans="3:5" x14ac:dyDescent="0.25">
      <c r="C300" s="13" t="str">
        <f t="shared" si="25"/>
        <v/>
      </c>
      <c r="D300" s="13" t="str">
        <f t="shared" si="23"/>
        <v/>
      </c>
      <c r="E300" s="13" t="str">
        <f t="shared" si="24"/>
        <v/>
      </c>
    </row>
    <row r="301" spans="3:5" x14ac:dyDescent="0.25">
      <c r="C301" s="13" t="str">
        <f t="shared" si="25"/>
        <v/>
      </c>
      <c r="D301" s="13" t="str">
        <f t="shared" si="23"/>
        <v/>
      </c>
      <c r="E301" s="13" t="str">
        <f t="shared" si="24"/>
        <v/>
      </c>
    </row>
    <row r="302" spans="3:5" x14ac:dyDescent="0.25">
      <c r="C302" s="13" t="str">
        <f t="shared" si="25"/>
        <v/>
      </c>
      <c r="D302" s="13" t="str">
        <f t="shared" si="23"/>
        <v/>
      </c>
      <c r="E302" s="13" t="str">
        <f t="shared" si="24"/>
        <v/>
      </c>
    </row>
    <row r="303" spans="3:5" x14ac:dyDescent="0.25">
      <c r="C303" s="13" t="str">
        <f t="shared" si="25"/>
        <v/>
      </c>
      <c r="D303" s="13" t="str">
        <f t="shared" si="23"/>
        <v/>
      </c>
      <c r="E303" s="13" t="str">
        <f t="shared" si="24"/>
        <v/>
      </c>
    </row>
    <row r="304" spans="3:5" x14ac:dyDescent="0.25">
      <c r="C304" s="13" t="str">
        <f t="shared" si="25"/>
        <v/>
      </c>
      <c r="D304" s="13" t="str">
        <f t="shared" si="23"/>
        <v/>
      </c>
      <c r="E304" s="13" t="str">
        <f t="shared" si="24"/>
        <v/>
      </c>
    </row>
    <row r="305" spans="3:5" x14ac:dyDescent="0.25">
      <c r="C305" s="13" t="str">
        <f t="shared" si="25"/>
        <v/>
      </c>
      <c r="D305" s="13" t="str">
        <f t="shared" si="23"/>
        <v/>
      </c>
      <c r="E305" s="13" t="str">
        <f t="shared" si="24"/>
        <v/>
      </c>
    </row>
    <row r="306" spans="3:5" x14ac:dyDescent="0.25">
      <c r="C306" s="13" t="str">
        <f t="shared" si="25"/>
        <v/>
      </c>
      <c r="D306" s="13" t="str">
        <f t="shared" si="23"/>
        <v/>
      </c>
      <c r="E306" s="13" t="str">
        <f t="shared" si="24"/>
        <v/>
      </c>
    </row>
    <row r="307" spans="3:5" x14ac:dyDescent="0.25">
      <c r="C307" s="13" t="str">
        <f t="shared" si="25"/>
        <v/>
      </c>
      <c r="D307" s="13" t="str">
        <f t="shared" si="23"/>
        <v/>
      </c>
      <c r="E307" s="13" t="str">
        <f t="shared" si="24"/>
        <v/>
      </c>
    </row>
    <row r="308" spans="3:5" x14ac:dyDescent="0.25">
      <c r="C308" s="13" t="str">
        <f t="shared" si="25"/>
        <v/>
      </c>
      <c r="D308" s="13" t="str">
        <f t="shared" si="23"/>
        <v/>
      </c>
      <c r="E308" s="13" t="str">
        <f t="shared" si="24"/>
        <v/>
      </c>
    </row>
    <row r="309" spans="3:5" x14ac:dyDescent="0.25">
      <c r="C309" s="13" t="str">
        <f t="shared" si="25"/>
        <v/>
      </c>
      <c r="D309" s="13" t="str">
        <f t="shared" si="23"/>
        <v/>
      </c>
      <c r="E309" s="13" t="str">
        <f t="shared" si="24"/>
        <v/>
      </c>
    </row>
    <row r="310" spans="3:5" x14ac:dyDescent="0.25">
      <c r="C310" s="13" t="str">
        <f t="shared" si="25"/>
        <v/>
      </c>
      <c r="D310" s="13" t="str">
        <f t="shared" si="23"/>
        <v/>
      </c>
      <c r="E310" s="13" t="str">
        <f t="shared" si="24"/>
        <v/>
      </c>
    </row>
    <row r="311" spans="3:5" x14ac:dyDescent="0.25">
      <c r="C311" s="13" t="str">
        <f t="shared" si="25"/>
        <v/>
      </c>
      <c r="D311" s="13" t="str">
        <f t="shared" si="23"/>
        <v/>
      </c>
      <c r="E311" s="13" t="str">
        <f t="shared" si="24"/>
        <v/>
      </c>
    </row>
    <row r="312" spans="3:5" x14ac:dyDescent="0.25">
      <c r="C312" s="13" t="str">
        <f t="shared" si="25"/>
        <v/>
      </c>
      <c r="D312" s="13" t="str">
        <f t="shared" si="23"/>
        <v/>
      </c>
      <c r="E312" s="13" t="str">
        <f t="shared" si="24"/>
        <v/>
      </c>
    </row>
    <row r="313" spans="3:5" x14ac:dyDescent="0.25">
      <c r="C313" s="13" t="str">
        <f t="shared" si="25"/>
        <v/>
      </c>
      <c r="D313" s="13" t="str">
        <f t="shared" si="23"/>
        <v/>
      </c>
      <c r="E313" s="13" t="str">
        <f t="shared" si="24"/>
        <v/>
      </c>
    </row>
    <row r="314" spans="3:5" x14ac:dyDescent="0.25">
      <c r="C314" s="13" t="str">
        <f t="shared" si="25"/>
        <v/>
      </c>
      <c r="D314" s="13" t="str">
        <f t="shared" si="23"/>
        <v/>
      </c>
      <c r="E314" s="13" t="str">
        <f t="shared" si="24"/>
        <v/>
      </c>
    </row>
    <row r="315" spans="3:5" x14ac:dyDescent="0.25">
      <c r="C315" s="13" t="str">
        <f t="shared" si="25"/>
        <v/>
      </c>
      <c r="D315" s="13" t="str">
        <f t="shared" si="23"/>
        <v/>
      </c>
      <c r="E315" s="13" t="str">
        <f t="shared" si="24"/>
        <v/>
      </c>
    </row>
    <row r="316" spans="3:5" x14ac:dyDescent="0.25">
      <c r="C316" s="13" t="str">
        <f t="shared" si="25"/>
        <v/>
      </c>
      <c r="D316" s="13" t="str">
        <f t="shared" si="23"/>
        <v/>
      </c>
      <c r="E316" s="13" t="str">
        <f t="shared" si="24"/>
        <v/>
      </c>
    </row>
    <row r="317" spans="3:5" x14ac:dyDescent="0.25">
      <c r="C317" s="13" t="str">
        <f t="shared" si="25"/>
        <v/>
      </c>
      <c r="D317" s="13" t="str">
        <f t="shared" si="23"/>
        <v/>
      </c>
      <c r="E317" s="13" t="str">
        <f t="shared" si="24"/>
        <v/>
      </c>
    </row>
    <row r="318" spans="3:5" x14ac:dyDescent="0.25">
      <c r="C318" s="13" t="str">
        <f t="shared" si="25"/>
        <v/>
      </c>
      <c r="D318" s="13" t="str">
        <f t="shared" si="23"/>
        <v/>
      </c>
      <c r="E318" s="13" t="str">
        <f t="shared" si="24"/>
        <v/>
      </c>
    </row>
    <row r="319" spans="3:5" x14ac:dyDescent="0.25">
      <c r="C319" s="13" t="str">
        <f t="shared" si="25"/>
        <v/>
      </c>
      <c r="D319" s="13" t="str">
        <f t="shared" si="23"/>
        <v/>
      </c>
      <c r="E319" s="13" t="str">
        <f t="shared" si="24"/>
        <v/>
      </c>
    </row>
    <row r="320" spans="3:5" x14ac:dyDescent="0.25">
      <c r="C320" s="13" t="str">
        <f t="shared" si="25"/>
        <v/>
      </c>
      <c r="D320" s="13" t="str">
        <f t="shared" si="23"/>
        <v/>
      </c>
      <c r="E320" s="13" t="str">
        <f t="shared" si="24"/>
        <v/>
      </c>
    </row>
    <row r="321" spans="3:5" x14ac:dyDescent="0.25">
      <c r="C321" s="13" t="str">
        <f t="shared" si="25"/>
        <v/>
      </c>
      <c r="D321" s="13" t="str">
        <f t="shared" si="23"/>
        <v/>
      </c>
      <c r="E321" s="13" t="str">
        <f t="shared" si="24"/>
        <v/>
      </c>
    </row>
    <row r="322" spans="3:5" x14ac:dyDescent="0.25">
      <c r="C322" s="13" t="str">
        <f t="shared" si="25"/>
        <v/>
      </c>
      <c r="D322" s="13" t="str">
        <f t="shared" ref="D322:D385" si="26">IF(B322&gt;0,2*B322*_xlfn.XLOOKUP(A322,J:J,N:N,"",0,1),"")</f>
        <v/>
      </c>
      <c r="E322" s="13" t="str">
        <f t="shared" ref="E322:E385" si="27">IF(B322&gt;0,_xlfn.XLOOKUP(A322,J:J,N:N,"",0,1)^2,"")</f>
        <v/>
      </c>
    </row>
    <row r="323" spans="3:5" x14ac:dyDescent="0.25">
      <c r="C323" s="13" t="str">
        <f t="shared" ref="C323:C386" si="28">IF(B323&gt;0,B323^2,"")</f>
        <v/>
      </c>
      <c r="D323" s="13" t="str">
        <f t="shared" si="26"/>
        <v/>
      </c>
      <c r="E323" s="13" t="str">
        <f t="shared" si="27"/>
        <v/>
      </c>
    </row>
    <row r="324" spans="3:5" x14ac:dyDescent="0.25">
      <c r="C324" s="13" t="str">
        <f t="shared" si="28"/>
        <v/>
      </c>
      <c r="D324" s="13" t="str">
        <f t="shared" si="26"/>
        <v/>
      </c>
      <c r="E324" s="13" t="str">
        <f t="shared" si="27"/>
        <v/>
      </c>
    </row>
    <row r="325" spans="3:5" x14ac:dyDescent="0.25">
      <c r="C325" s="13" t="str">
        <f t="shared" si="28"/>
        <v/>
      </c>
      <c r="D325" s="13" t="str">
        <f t="shared" si="26"/>
        <v/>
      </c>
      <c r="E325" s="13" t="str">
        <f t="shared" si="27"/>
        <v/>
      </c>
    </row>
    <row r="326" spans="3:5" x14ac:dyDescent="0.25">
      <c r="C326" s="13" t="str">
        <f t="shared" si="28"/>
        <v/>
      </c>
      <c r="D326" s="13" t="str">
        <f t="shared" si="26"/>
        <v/>
      </c>
      <c r="E326" s="13" t="str">
        <f t="shared" si="27"/>
        <v/>
      </c>
    </row>
    <row r="327" spans="3:5" x14ac:dyDescent="0.25">
      <c r="C327" s="13" t="str">
        <f t="shared" si="28"/>
        <v/>
      </c>
      <c r="D327" s="13" t="str">
        <f t="shared" si="26"/>
        <v/>
      </c>
      <c r="E327" s="13" t="str">
        <f t="shared" si="27"/>
        <v/>
      </c>
    </row>
    <row r="328" spans="3:5" x14ac:dyDescent="0.25">
      <c r="C328" s="13" t="str">
        <f t="shared" si="28"/>
        <v/>
      </c>
      <c r="D328" s="13" t="str">
        <f t="shared" si="26"/>
        <v/>
      </c>
      <c r="E328" s="13" t="str">
        <f t="shared" si="27"/>
        <v/>
      </c>
    </row>
    <row r="329" spans="3:5" x14ac:dyDescent="0.25">
      <c r="C329" s="13" t="str">
        <f t="shared" si="28"/>
        <v/>
      </c>
      <c r="D329" s="13" t="str">
        <f t="shared" si="26"/>
        <v/>
      </c>
      <c r="E329" s="13" t="str">
        <f t="shared" si="27"/>
        <v/>
      </c>
    </row>
    <row r="330" spans="3:5" x14ac:dyDescent="0.25">
      <c r="C330" s="13" t="str">
        <f t="shared" si="28"/>
        <v/>
      </c>
      <c r="D330" s="13" t="str">
        <f t="shared" si="26"/>
        <v/>
      </c>
      <c r="E330" s="13" t="str">
        <f t="shared" si="27"/>
        <v/>
      </c>
    </row>
    <row r="331" spans="3:5" x14ac:dyDescent="0.25">
      <c r="C331" s="13" t="str">
        <f t="shared" si="28"/>
        <v/>
      </c>
      <c r="D331" s="13" t="str">
        <f t="shared" si="26"/>
        <v/>
      </c>
      <c r="E331" s="13" t="str">
        <f t="shared" si="27"/>
        <v/>
      </c>
    </row>
    <row r="332" spans="3:5" x14ac:dyDescent="0.25">
      <c r="C332" s="13" t="str">
        <f t="shared" si="28"/>
        <v/>
      </c>
      <c r="D332" s="13" t="str">
        <f t="shared" si="26"/>
        <v/>
      </c>
      <c r="E332" s="13" t="str">
        <f t="shared" si="27"/>
        <v/>
      </c>
    </row>
    <row r="333" spans="3:5" x14ac:dyDescent="0.25">
      <c r="C333" s="13" t="str">
        <f t="shared" si="28"/>
        <v/>
      </c>
      <c r="D333" s="13" t="str">
        <f t="shared" si="26"/>
        <v/>
      </c>
      <c r="E333" s="13" t="str">
        <f t="shared" si="27"/>
        <v/>
      </c>
    </row>
    <row r="334" spans="3:5" x14ac:dyDescent="0.25">
      <c r="C334" s="13" t="str">
        <f t="shared" si="28"/>
        <v/>
      </c>
      <c r="D334" s="13" t="str">
        <f t="shared" si="26"/>
        <v/>
      </c>
      <c r="E334" s="13" t="str">
        <f t="shared" si="27"/>
        <v/>
      </c>
    </row>
    <row r="335" spans="3:5" x14ac:dyDescent="0.25">
      <c r="C335" s="13" t="str">
        <f t="shared" si="28"/>
        <v/>
      </c>
      <c r="D335" s="13" t="str">
        <f t="shared" si="26"/>
        <v/>
      </c>
      <c r="E335" s="13" t="str">
        <f t="shared" si="27"/>
        <v/>
      </c>
    </row>
    <row r="336" spans="3:5" x14ac:dyDescent="0.25">
      <c r="C336" s="13" t="str">
        <f t="shared" si="28"/>
        <v/>
      </c>
      <c r="D336" s="13" t="str">
        <f t="shared" si="26"/>
        <v/>
      </c>
      <c r="E336" s="13" t="str">
        <f t="shared" si="27"/>
        <v/>
      </c>
    </row>
    <row r="337" spans="3:5" x14ac:dyDescent="0.25">
      <c r="C337" s="13" t="str">
        <f t="shared" si="28"/>
        <v/>
      </c>
      <c r="D337" s="13" t="str">
        <f t="shared" si="26"/>
        <v/>
      </c>
      <c r="E337" s="13" t="str">
        <f t="shared" si="27"/>
        <v/>
      </c>
    </row>
    <row r="338" spans="3:5" x14ac:dyDescent="0.25">
      <c r="C338" s="13" t="str">
        <f t="shared" si="28"/>
        <v/>
      </c>
      <c r="D338" s="13" t="str">
        <f t="shared" si="26"/>
        <v/>
      </c>
      <c r="E338" s="13" t="str">
        <f t="shared" si="27"/>
        <v/>
      </c>
    </row>
    <row r="339" spans="3:5" x14ac:dyDescent="0.25">
      <c r="C339" s="13" t="str">
        <f t="shared" si="28"/>
        <v/>
      </c>
      <c r="D339" s="13" t="str">
        <f t="shared" si="26"/>
        <v/>
      </c>
      <c r="E339" s="13" t="str">
        <f t="shared" si="27"/>
        <v/>
      </c>
    </row>
    <row r="340" spans="3:5" x14ac:dyDescent="0.25">
      <c r="C340" s="13" t="str">
        <f t="shared" si="28"/>
        <v/>
      </c>
      <c r="D340" s="13" t="str">
        <f t="shared" si="26"/>
        <v/>
      </c>
      <c r="E340" s="13" t="str">
        <f t="shared" si="27"/>
        <v/>
      </c>
    </row>
    <row r="341" spans="3:5" x14ac:dyDescent="0.25">
      <c r="C341" s="13" t="str">
        <f t="shared" si="28"/>
        <v/>
      </c>
      <c r="D341" s="13" t="str">
        <f t="shared" si="26"/>
        <v/>
      </c>
      <c r="E341" s="13" t="str">
        <f t="shared" si="27"/>
        <v/>
      </c>
    </row>
    <row r="342" spans="3:5" x14ac:dyDescent="0.25">
      <c r="C342" s="13" t="str">
        <f t="shared" si="28"/>
        <v/>
      </c>
      <c r="D342" s="13" t="str">
        <f t="shared" si="26"/>
        <v/>
      </c>
      <c r="E342" s="13" t="str">
        <f t="shared" si="27"/>
        <v/>
      </c>
    </row>
    <row r="343" spans="3:5" x14ac:dyDescent="0.25">
      <c r="C343" s="13" t="str">
        <f t="shared" si="28"/>
        <v/>
      </c>
      <c r="D343" s="13" t="str">
        <f t="shared" si="26"/>
        <v/>
      </c>
      <c r="E343" s="13" t="str">
        <f t="shared" si="27"/>
        <v/>
      </c>
    </row>
    <row r="344" spans="3:5" x14ac:dyDescent="0.25">
      <c r="C344" s="13" t="str">
        <f t="shared" si="28"/>
        <v/>
      </c>
      <c r="D344" s="13" t="str">
        <f t="shared" si="26"/>
        <v/>
      </c>
      <c r="E344" s="13" t="str">
        <f t="shared" si="27"/>
        <v/>
      </c>
    </row>
    <row r="345" spans="3:5" x14ac:dyDescent="0.25">
      <c r="C345" s="13" t="str">
        <f t="shared" si="28"/>
        <v/>
      </c>
      <c r="D345" s="13" t="str">
        <f t="shared" si="26"/>
        <v/>
      </c>
      <c r="E345" s="13" t="str">
        <f t="shared" si="27"/>
        <v/>
      </c>
    </row>
    <row r="346" spans="3:5" x14ac:dyDescent="0.25">
      <c r="C346" s="13" t="str">
        <f t="shared" si="28"/>
        <v/>
      </c>
      <c r="D346" s="13" t="str">
        <f t="shared" si="26"/>
        <v/>
      </c>
      <c r="E346" s="13" t="str">
        <f t="shared" si="27"/>
        <v/>
      </c>
    </row>
    <row r="347" spans="3:5" x14ac:dyDescent="0.25">
      <c r="C347" s="13" t="str">
        <f t="shared" si="28"/>
        <v/>
      </c>
      <c r="D347" s="13" t="str">
        <f t="shared" si="26"/>
        <v/>
      </c>
      <c r="E347" s="13" t="str">
        <f t="shared" si="27"/>
        <v/>
      </c>
    </row>
    <row r="348" spans="3:5" x14ac:dyDescent="0.25">
      <c r="C348" s="13" t="str">
        <f t="shared" si="28"/>
        <v/>
      </c>
      <c r="D348" s="13" t="str">
        <f t="shared" si="26"/>
        <v/>
      </c>
      <c r="E348" s="13" t="str">
        <f t="shared" si="27"/>
        <v/>
      </c>
    </row>
    <row r="349" spans="3:5" x14ac:dyDescent="0.25">
      <c r="C349" s="13" t="str">
        <f t="shared" si="28"/>
        <v/>
      </c>
      <c r="D349" s="13" t="str">
        <f t="shared" si="26"/>
        <v/>
      </c>
      <c r="E349" s="13" t="str">
        <f t="shared" si="27"/>
        <v/>
      </c>
    </row>
    <row r="350" spans="3:5" x14ac:dyDescent="0.25">
      <c r="C350" s="13" t="str">
        <f t="shared" si="28"/>
        <v/>
      </c>
      <c r="D350" s="13" t="str">
        <f t="shared" si="26"/>
        <v/>
      </c>
      <c r="E350" s="13" t="str">
        <f t="shared" si="27"/>
        <v/>
      </c>
    </row>
    <row r="351" spans="3:5" x14ac:dyDescent="0.25">
      <c r="C351" s="13" t="str">
        <f t="shared" si="28"/>
        <v/>
      </c>
      <c r="D351" s="13" t="str">
        <f t="shared" si="26"/>
        <v/>
      </c>
      <c r="E351" s="13" t="str">
        <f t="shared" si="27"/>
        <v/>
      </c>
    </row>
    <row r="352" spans="3:5" x14ac:dyDescent="0.25">
      <c r="C352" s="13" t="str">
        <f t="shared" si="28"/>
        <v/>
      </c>
      <c r="D352" s="13" t="str">
        <f t="shared" si="26"/>
        <v/>
      </c>
      <c r="E352" s="13" t="str">
        <f t="shared" si="27"/>
        <v/>
      </c>
    </row>
    <row r="353" spans="3:5" x14ac:dyDescent="0.25">
      <c r="C353" s="13" t="str">
        <f t="shared" si="28"/>
        <v/>
      </c>
      <c r="D353" s="13" t="str">
        <f t="shared" si="26"/>
        <v/>
      </c>
      <c r="E353" s="13" t="str">
        <f t="shared" si="27"/>
        <v/>
      </c>
    </row>
    <row r="354" spans="3:5" x14ac:dyDescent="0.25">
      <c r="C354" s="13" t="str">
        <f t="shared" si="28"/>
        <v/>
      </c>
      <c r="D354" s="13" t="str">
        <f t="shared" si="26"/>
        <v/>
      </c>
      <c r="E354" s="13" t="str">
        <f t="shared" si="27"/>
        <v/>
      </c>
    </row>
    <row r="355" spans="3:5" x14ac:dyDescent="0.25">
      <c r="C355" s="13" t="str">
        <f t="shared" si="28"/>
        <v/>
      </c>
      <c r="D355" s="13" t="str">
        <f t="shared" si="26"/>
        <v/>
      </c>
      <c r="E355" s="13" t="str">
        <f t="shared" si="27"/>
        <v/>
      </c>
    </row>
    <row r="356" spans="3:5" x14ac:dyDescent="0.25">
      <c r="C356" s="13" t="str">
        <f t="shared" si="28"/>
        <v/>
      </c>
      <c r="D356" s="13" t="str">
        <f t="shared" si="26"/>
        <v/>
      </c>
      <c r="E356" s="13" t="str">
        <f t="shared" si="27"/>
        <v/>
      </c>
    </row>
    <row r="357" spans="3:5" x14ac:dyDescent="0.25">
      <c r="C357" s="13" t="str">
        <f t="shared" si="28"/>
        <v/>
      </c>
      <c r="D357" s="13" t="str">
        <f t="shared" si="26"/>
        <v/>
      </c>
      <c r="E357" s="13" t="str">
        <f t="shared" si="27"/>
        <v/>
      </c>
    </row>
    <row r="358" spans="3:5" x14ac:dyDescent="0.25">
      <c r="C358" s="13" t="str">
        <f t="shared" si="28"/>
        <v/>
      </c>
      <c r="D358" s="13" t="str">
        <f t="shared" si="26"/>
        <v/>
      </c>
      <c r="E358" s="13" t="str">
        <f t="shared" si="27"/>
        <v/>
      </c>
    </row>
    <row r="359" spans="3:5" x14ac:dyDescent="0.25">
      <c r="C359" s="13" t="str">
        <f t="shared" si="28"/>
        <v/>
      </c>
      <c r="D359" s="13" t="str">
        <f t="shared" si="26"/>
        <v/>
      </c>
      <c r="E359" s="13" t="str">
        <f t="shared" si="27"/>
        <v/>
      </c>
    </row>
    <row r="360" spans="3:5" x14ac:dyDescent="0.25">
      <c r="C360" s="13" t="str">
        <f t="shared" si="28"/>
        <v/>
      </c>
      <c r="D360" s="13" t="str">
        <f t="shared" si="26"/>
        <v/>
      </c>
      <c r="E360" s="13" t="str">
        <f t="shared" si="27"/>
        <v/>
      </c>
    </row>
    <row r="361" spans="3:5" x14ac:dyDescent="0.25">
      <c r="C361" s="13" t="str">
        <f t="shared" si="28"/>
        <v/>
      </c>
      <c r="D361" s="13" t="str">
        <f t="shared" si="26"/>
        <v/>
      </c>
      <c r="E361" s="13" t="str">
        <f t="shared" si="27"/>
        <v/>
      </c>
    </row>
    <row r="362" spans="3:5" x14ac:dyDescent="0.25">
      <c r="C362" s="13" t="str">
        <f t="shared" si="28"/>
        <v/>
      </c>
      <c r="D362" s="13" t="str">
        <f t="shared" si="26"/>
        <v/>
      </c>
      <c r="E362" s="13" t="str">
        <f t="shared" si="27"/>
        <v/>
      </c>
    </row>
    <row r="363" spans="3:5" x14ac:dyDescent="0.25">
      <c r="C363" s="13" t="str">
        <f t="shared" si="28"/>
        <v/>
      </c>
      <c r="D363" s="13" t="str">
        <f t="shared" si="26"/>
        <v/>
      </c>
      <c r="E363" s="13" t="str">
        <f t="shared" si="27"/>
        <v/>
      </c>
    </row>
    <row r="364" spans="3:5" x14ac:dyDescent="0.25">
      <c r="C364" s="13" t="str">
        <f t="shared" si="28"/>
        <v/>
      </c>
      <c r="D364" s="13" t="str">
        <f t="shared" si="26"/>
        <v/>
      </c>
      <c r="E364" s="13" t="str">
        <f t="shared" si="27"/>
        <v/>
      </c>
    </row>
    <row r="365" spans="3:5" x14ac:dyDescent="0.25">
      <c r="C365" s="13" t="str">
        <f t="shared" si="28"/>
        <v/>
      </c>
      <c r="D365" s="13" t="str">
        <f t="shared" si="26"/>
        <v/>
      </c>
      <c r="E365" s="13" t="str">
        <f t="shared" si="27"/>
        <v/>
      </c>
    </row>
    <row r="366" spans="3:5" x14ac:dyDescent="0.25">
      <c r="C366" s="13" t="str">
        <f t="shared" si="28"/>
        <v/>
      </c>
      <c r="D366" s="13" t="str">
        <f t="shared" si="26"/>
        <v/>
      </c>
      <c r="E366" s="13" t="str">
        <f t="shared" si="27"/>
        <v/>
      </c>
    </row>
    <row r="367" spans="3:5" x14ac:dyDescent="0.25">
      <c r="C367" s="13" t="str">
        <f t="shared" si="28"/>
        <v/>
      </c>
      <c r="D367" s="13" t="str">
        <f t="shared" si="26"/>
        <v/>
      </c>
      <c r="E367" s="13" t="str">
        <f t="shared" si="27"/>
        <v/>
      </c>
    </row>
    <row r="368" spans="3:5" x14ac:dyDescent="0.25">
      <c r="C368" s="13" t="str">
        <f t="shared" si="28"/>
        <v/>
      </c>
      <c r="D368" s="13" t="str">
        <f t="shared" si="26"/>
        <v/>
      </c>
      <c r="E368" s="13" t="str">
        <f t="shared" si="27"/>
        <v/>
      </c>
    </row>
    <row r="369" spans="3:5" x14ac:dyDescent="0.25">
      <c r="C369" s="13" t="str">
        <f t="shared" si="28"/>
        <v/>
      </c>
      <c r="D369" s="13" t="str">
        <f t="shared" si="26"/>
        <v/>
      </c>
      <c r="E369" s="13" t="str">
        <f t="shared" si="27"/>
        <v/>
      </c>
    </row>
    <row r="370" spans="3:5" x14ac:dyDescent="0.25">
      <c r="C370" s="13" t="str">
        <f t="shared" si="28"/>
        <v/>
      </c>
      <c r="D370" s="13" t="str">
        <f t="shared" si="26"/>
        <v/>
      </c>
      <c r="E370" s="13" t="str">
        <f t="shared" si="27"/>
        <v/>
      </c>
    </row>
    <row r="371" spans="3:5" x14ac:dyDescent="0.25">
      <c r="C371" s="13" t="str">
        <f t="shared" si="28"/>
        <v/>
      </c>
      <c r="D371" s="13" t="str">
        <f t="shared" si="26"/>
        <v/>
      </c>
      <c r="E371" s="13" t="str">
        <f t="shared" si="27"/>
        <v/>
      </c>
    </row>
    <row r="372" spans="3:5" x14ac:dyDescent="0.25">
      <c r="C372" s="13" t="str">
        <f t="shared" si="28"/>
        <v/>
      </c>
      <c r="D372" s="13" t="str">
        <f t="shared" si="26"/>
        <v/>
      </c>
      <c r="E372" s="13" t="str">
        <f t="shared" si="27"/>
        <v/>
      </c>
    </row>
    <row r="373" spans="3:5" x14ac:dyDescent="0.25">
      <c r="C373" s="13" t="str">
        <f t="shared" si="28"/>
        <v/>
      </c>
      <c r="D373" s="13" t="str">
        <f t="shared" si="26"/>
        <v/>
      </c>
      <c r="E373" s="13" t="str">
        <f t="shared" si="27"/>
        <v/>
      </c>
    </row>
    <row r="374" spans="3:5" x14ac:dyDescent="0.25">
      <c r="C374" s="13" t="str">
        <f t="shared" si="28"/>
        <v/>
      </c>
      <c r="D374" s="13" t="str">
        <f t="shared" si="26"/>
        <v/>
      </c>
      <c r="E374" s="13" t="str">
        <f t="shared" si="27"/>
        <v/>
      </c>
    </row>
    <row r="375" spans="3:5" x14ac:dyDescent="0.25">
      <c r="C375" s="13" t="str">
        <f t="shared" si="28"/>
        <v/>
      </c>
      <c r="D375" s="13" t="str">
        <f t="shared" si="26"/>
        <v/>
      </c>
      <c r="E375" s="13" t="str">
        <f t="shared" si="27"/>
        <v/>
      </c>
    </row>
    <row r="376" spans="3:5" x14ac:dyDescent="0.25">
      <c r="C376" s="13" t="str">
        <f t="shared" si="28"/>
        <v/>
      </c>
      <c r="D376" s="13" t="str">
        <f t="shared" si="26"/>
        <v/>
      </c>
      <c r="E376" s="13" t="str">
        <f t="shared" si="27"/>
        <v/>
      </c>
    </row>
    <row r="377" spans="3:5" x14ac:dyDescent="0.25">
      <c r="C377" s="13" t="str">
        <f t="shared" si="28"/>
        <v/>
      </c>
      <c r="D377" s="13" t="str">
        <f t="shared" si="26"/>
        <v/>
      </c>
      <c r="E377" s="13" t="str">
        <f t="shared" si="27"/>
        <v/>
      </c>
    </row>
    <row r="378" spans="3:5" x14ac:dyDescent="0.25">
      <c r="C378" s="13" t="str">
        <f t="shared" si="28"/>
        <v/>
      </c>
      <c r="D378" s="13" t="str">
        <f t="shared" si="26"/>
        <v/>
      </c>
      <c r="E378" s="13" t="str">
        <f t="shared" si="27"/>
        <v/>
      </c>
    </row>
    <row r="379" spans="3:5" x14ac:dyDescent="0.25">
      <c r="C379" s="13" t="str">
        <f t="shared" si="28"/>
        <v/>
      </c>
      <c r="D379" s="13" t="str">
        <f t="shared" si="26"/>
        <v/>
      </c>
      <c r="E379" s="13" t="str">
        <f t="shared" si="27"/>
        <v/>
      </c>
    </row>
    <row r="380" spans="3:5" x14ac:dyDescent="0.25">
      <c r="C380" s="13" t="str">
        <f t="shared" si="28"/>
        <v/>
      </c>
      <c r="D380" s="13" t="str">
        <f t="shared" si="26"/>
        <v/>
      </c>
      <c r="E380" s="13" t="str">
        <f t="shared" si="27"/>
        <v/>
      </c>
    </row>
    <row r="381" spans="3:5" x14ac:dyDescent="0.25">
      <c r="C381" s="13" t="str">
        <f t="shared" si="28"/>
        <v/>
      </c>
      <c r="D381" s="13" t="str">
        <f t="shared" si="26"/>
        <v/>
      </c>
      <c r="E381" s="13" t="str">
        <f t="shared" si="27"/>
        <v/>
      </c>
    </row>
    <row r="382" spans="3:5" x14ac:dyDescent="0.25">
      <c r="C382" s="13" t="str">
        <f t="shared" si="28"/>
        <v/>
      </c>
      <c r="D382" s="13" t="str">
        <f t="shared" si="26"/>
        <v/>
      </c>
      <c r="E382" s="13" t="str">
        <f t="shared" si="27"/>
        <v/>
      </c>
    </row>
    <row r="383" spans="3:5" x14ac:dyDescent="0.25">
      <c r="C383" s="13" t="str">
        <f t="shared" si="28"/>
        <v/>
      </c>
      <c r="D383" s="13" t="str">
        <f t="shared" si="26"/>
        <v/>
      </c>
      <c r="E383" s="13" t="str">
        <f t="shared" si="27"/>
        <v/>
      </c>
    </row>
    <row r="384" spans="3:5" x14ac:dyDescent="0.25">
      <c r="C384" s="13" t="str">
        <f t="shared" si="28"/>
        <v/>
      </c>
      <c r="D384" s="13" t="str">
        <f t="shared" si="26"/>
        <v/>
      </c>
      <c r="E384" s="13" t="str">
        <f t="shared" si="27"/>
        <v/>
      </c>
    </row>
    <row r="385" spans="3:5" x14ac:dyDescent="0.25">
      <c r="C385" s="13" t="str">
        <f t="shared" si="28"/>
        <v/>
      </c>
      <c r="D385" s="13" t="str">
        <f t="shared" si="26"/>
        <v/>
      </c>
      <c r="E385" s="13" t="str">
        <f t="shared" si="27"/>
        <v/>
      </c>
    </row>
    <row r="386" spans="3:5" x14ac:dyDescent="0.25">
      <c r="C386" s="13" t="str">
        <f t="shared" si="28"/>
        <v/>
      </c>
      <c r="D386" s="13" t="str">
        <f t="shared" ref="D386:D449" si="29">IF(B386&gt;0,2*B386*_xlfn.XLOOKUP(A386,J:J,N:N,"",0,1),"")</f>
        <v/>
      </c>
      <c r="E386" s="13" t="str">
        <f t="shared" ref="E386:E449" si="30">IF(B386&gt;0,_xlfn.XLOOKUP(A386,J:J,N:N,"",0,1)^2,"")</f>
        <v/>
      </c>
    </row>
    <row r="387" spans="3:5" x14ac:dyDescent="0.25">
      <c r="C387" s="13" t="str">
        <f t="shared" ref="C387:C450" si="31">IF(B387&gt;0,B387^2,"")</f>
        <v/>
      </c>
      <c r="D387" s="13" t="str">
        <f t="shared" si="29"/>
        <v/>
      </c>
      <c r="E387" s="13" t="str">
        <f t="shared" si="30"/>
        <v/>
      </c>
    </row>
    <row r="388" spans="3:5" x14ac:dyDescent="0.25">
      <c r="C388" s="13" t="str">
        <f t="shared" si="31"/>
        <v/>
      </c>
      <c r="D388" s="13" t="str">
        <f t="shared" si="29"/>
        <v/>
      </c>
      <c r="E388" s="13" t="str">
        <f t="shared" si="30"/>
        <v/>
      </c>
    </row>
    <row r="389" spans="3:5" x14ac:dyDescent="0.25">
      <c r="C389" s="13" t="str">
        <f t="shared" si="31"/>
        <v/>
      </c>
      <c r="D389" s="13" t="str">
        <f t="shared" si="29"/>
        <v/>
      </c>
      <c r="E389" s="13" t="str">
        <f t="shared" si="30"/>
        <v/>
      </c>
    </row>
    <row r="390" spans="3:5" x14ac:dyDescent="0.25">
      <c r="C390" s="13" t="str">
        <f t="shared" si="31"/>
        <v/>
      </c>
      <c r="D390" s="13" t="str">
        <f t="shared" si="29"/>
        <v/>
      </c>
      <c r="E390" s="13" t="str">
        <f t="shared" si="30"/>
        <v/>
      </c>
    </row>
    <row r="391" spans="3:5" x14ac:dyDescent="0.25">
      <c r="C391" s="13" t="str">
        <f t="shared" si="31"/>
        <v/>
      </c>
      <c r="D391" s="13" t="str">
        <f t="shared" si="29"/>
        <v/>
      </c>
      <c r="E391" s="13" t="str">
        <f t="shared" si="30"/>
        <v/>
      </c>
    </row>
    <row r="392" spans="3:5" x14ac:dyDescent="0.25">
      <c r="C392" s="13" t="str">
        <f t="shared" si="31"/>
        <v/>
      </c>
      <c r="D392" s="13" t="str">
        <f t="shared" si="29"/>
        <v/>
      </c>
      <c r="E392" s="13" t="str">
        <f t="shared" si="30"/>
        <v/>
      </c>
    </row>
    <row r="393" spans="3:5" x14ac:dyDescent="0.25">
      <c r="C393" s="13" t="str">
        <f t="shared" si="31"/>
        <v/>
      </c>
      <c r="D393" s="13" t="str">
        <f t="shared" si="29"/>
        <v/>
      </c>
      <c r="E393" s="13" t="str">
        <f t="shared" si="30"/>
        <v/>
      </c>
    </row>
    <row r="394" spans="3:5" x14ac:dyDescent="0.25">
      <c r="C394" s="13" t="str">
        <f t="shared" si="31"/>
        <v/>
      </c>
      <c r="D394" s="13" t="str">
        <f t="shared" si="29"/>
        <v/>
      </c>
      <c r="E394" s="13" t="str">
        <f t="shared" si="30"/>
        <v/>
      </c>
    </row>
    <row r="395" spans="3:5" x14ac:dyDescent="0.25">
      <c r="C395" s="13" t="str">
        <f t="shared" si="31"/>
        <v/>
      </c>
      <c r="D395" s="13" t="str">
        <f t="shared" si="29"/>
        <v/>
      </c>
      <c r="E395" s="13" t="str">
        <f t="shared" si="30"/>
        <v/>
      </c>
    </row>
    <row r="396" spans="3:5" x14ac:dyDescent="0.25">
      <c r="C396" s="13" t="str">
        <f t="shared" si="31"/>
        <v/>
      </c>
      <c r="D396" s="13" t="str">
        <f t="shared" si="29"/>
        <v/>
      </c>
      <c r="E396" s="13" t="str">
        <f t="shared" si="30"/>
        <v/>
      </c>
    </row>
    <row r="397" spans="3:5" x14ac:dyDescent="0.25">
      <c r="C397" s="13" t="str">
        <f t="shared" si="31"/>
        <v/>
      </c>
      <c r="D397" s="13" t="str">
        <f t="shared" si="29"/>
        <v/>
      </c>
      <c r="E397" s="13" t="str">
        <f t="shared" si="30"/>
        <v/>
      </c>
    </row>
    <row r="398" spans="3:5" x14ac:dyDescent="0.25">
      <c r="C398" s="13" t="str">
        <f t="shared" si="31"/>
        <v/>
      </c>
      <c r="D398" s="13" t="str">
        <f t="shared" si="29"/>
        <v/>
      </c>
      <c r="E398" s="13" t="str">
        <f t="shared" si="30"/>
        <v/>
      </c>
    </row>
    <row r="399" spans="3:5" x14ac:dyDescent="0.25">
      <c r="C399" s="13" t="str">
        <f t="shared" si="31"/>
        <v/>
      </c>
      <c r="D399" s="13" t="str">
        <f t="shared" si="29"/>
        <v/>
      </c>
      <c r="E399" s="13" t="str">
        <f t="shared" si="30"/>
        <v/>
      </c>
    </row>
    <row r="400" spans="3:5" x14ac:dyDescent="0.25">
      <c r="C400" s="13" t="str">
        <f t="shared" si="31"/>
        <v/>
      </c>
      <c r="D400" s="13" t="str">
        <f t="shared" si="29"/>
        <v/>
      </c>
      <c r="E400" s="13" t="str">
        <f t="shared" si="30"/>
        <v/>
      </c>
    </row>
    <row r="401" spans="3:5" x14ac:dyDescent="0.25">
      <c r="C401" s="13" t="str">
        <f t="shared" si="31"/>
        <v/>
      </c>
      <c r="D401" s="13" t="str">
        <f t="shared" si="29"/>
        <v/>
      </c>
      <c r="E401" s="13" t="str">
        <f t="shared" si="30"/>
        <v/>
      </c>
    </row>
    <row r="402" spans="3:5" x14ac:dyDescent="0.25">
      <c r="C402" s="13" t="str">
        <f t="shared" si="31"/>
        <v/>
      </c>
      <c r="D402" s="13" t="str">
        <f t="shared" si="29"/>
        <v/>
      </c>
      <c r="E402" s="13" t="str">
        <f t="shared" si="30"/>
        <v/>
      </c>
    </row>
    <row r="403" spans="3:5" x14ac:dyDescent="0.25">
      <c r="C403" s="13" t="str">
        <f t="shared" si="31"/>
        <v/>
      </c>
      <c r="D403" s="13" t="str">
        <f t="shared" si="29"/>
        <v/>
      </c>
      <c r="E403" s="13" t="str">
        <f t="shared" si="30"/>
        <v/>
      </c>
    </row>
    <row r="404" spans="3:5" x14ac:dyDescent="0.25">
      <c r="C404" s="13" t="str">
        <f t="shared" si="31"/>
        <v/>
      </c>
      <c r="D404" s="13" t="str">
        <f t="shared" si="29"/>
        <v/>
      </c>
      <c r="E404" s="13" t="str">
        <f t="shared" si="30"/>
        <v/>
      </c>
    </row>
    <row r="405" spans="3:5" x14ac:dyDescent="0.25">
      <c r="C405" s="13" t="str">
        <f t="shared" si="31"/>
        <v/>
      </c>
      <c r="D405" s="13" t="str">
        <f t="shared" si="29"/>
        <v/>
      </c>
      <c r="E405" s="13" t="str">
        <f t="shared" si="30"/>
        <v/>
      </c>
    </row>
    <row r="406" spans="3:5" x14ac:dyDescent="0.25">
      <c r="C406" s="13" t="str">
        <f t="shared" si="31"/>
        <v/>
      </c>
      <c r="D406" s="13" t="str">
        <f t="shared" si="29"/>
        <v/>
      </c>
      <c r="E406" s="13" t="str">
        <f t="shared" si="30"/>
        <v/>
      </c>
    </row>
    <row r="407" spans="3:5" x14ac:dyDescent="0.25">
      <c r="C407" s="13" t="str">
        <f t="shared" si="31"/>
        <v/>
      </c>
      <c r="D407" s="13" t="str">
        <f t="shared" si="29"/>
        <v/>
      </c>
      <c r="E407" s="13" t="str">
        <f t="shared" si="30"/>
        <v/>
      </c>
    </row>
    <row r="408" spans="3:5" x14ac:dyDescent="0.25">
      <c r="C408" s="13" t="str">
        <f t="shared" si="31"/>
        <v/>
      </c>
      <c r="D408" s="13" t="str">
        <f t="shared" si="29"/>
        <v/>
      </c>
      <c r="E408" s="13" t="str">
        <f t="shared" si="30"/>
        <v/>
      </c>
    </row>
    <row r="409" spans="3:5" x14ac:dyDescent="0.25">
      <c r="C409" s="13" t="str">
        <f t="shared" si="31"/>
        <v/>
      </c>
      <c r="D409" s="13" t="str">
        <f t="shared" si="29"/>
        <v/>
      </c>
      <c r="E409" s="13" t="str">
        <f t="shared" si="30"/>
        <v/>
      </c>
    </row>
    <row r="410" spans="3:5" x14ac:dyDescent="0.25">
      <c r="C410" s="13" t="str">
        <f t="shared" si="31"/>
        <v/>
      </c>
      <c r="D410" s="13" t="str">
        <f t="shared" si="29"/>
        <v/>
      </c>
      <c r="E410" s="13" t="str">
        <f t="shared" si="30"/>
        <v/>
      </c>
    </row>
    <row r="411" spans="3:5" x14ac:dyDescent="0.25">
      <c r="C411" s="13" t="str">
        <f t="shared" si="31"/>
        <v/>
      </c>
      <c r="D411" s="13" t="str">
        <f t="shared" si="29"/>
        <v/>
      </c>
      <c r="E411" s="13" t="str">
        <f t="shared" si="30"/>
        <v/>
      </c>
    </row>
    <row r="412" spans="3:5" x14ac:dyDescent="0.25">
      <c r="C412" s="13" t="str">
        <f t="shared" si="31"/>
        <v/>
      </c>
      <c r="D412" s="13" t="str">
        <f t="shared" si="29"/>
        <v/>
      </c>
      <c r="E412" s="13" t="str">
        <f t="shared" si="30"/>
        <v/>
      </c>
    </row>
    <row r="413" spans="3:5" x14ac:dyDescent="0.25">
      <c r="C413" s="13" t="str">
        <f t="shared" si="31"/>
        <v/>
      </c>
      <c r="D413" s="13" t="str">
        <f t="shared" si="29"/>
        <v/>
      </c>
      <c r="E413" s="13" t="str">
        <f t="shared" si="30"/>
        <v/>
      </c>
    </row>
    <row r="414" spans="3:5" x14ac:dyDescent="0.25">
      <c r="C414" s="13" t="str">
        <f t="shared" si="31"/>
        <v/>
      </c>
      <c r="D414" s="13" t="str">
        <f t="shared" si="29"/>
        <v/>
      </c>
      <c r="E414" s="13" t="str">
        <f t="shared" si="30"/>
        <v/>
      </c>
    </row>
    <row r="415" spans="3:5" x14ac:dyDescent="0.25">
      <c r="C415" s="13" t="str">
        <f t="shared" si="31"/>
        <v/>
      </c>
      <c r="D415" s="13" t="str">
        <f t="shared" si="29"/>
        <v/>
      </c>
      <c r="E415" s="13" t="str">
        <f t="shared" si="30"/>
        <v/>
      </c>
    </row>
    <row r="416" spans="3:5" x14ac:dyDescent="0.25">
      <c r="C416" s="13" t="str">
        <f t="shared" si="31"/>
        <v/>
      </c>
      <c r="D416" s="13" t="str">
        <f t="shared" si="29"/>
        <v/>
      </c>
      <c r="E416" s="13" t="str">
        <f t="shared" si="30"/>
        <v/>
      </c>
    </row>
    <row r="417" spans="3:5" x14ac:dyDescent="0.25">
      <c r="C417" s="13" t="str">
        <f t="shared" si="31"/>
        <v/>
      </c>
      <c r="D417" s="13" t="str">
        <f t="shared" si="29"/>
        <v/>
      </c>
      <c r="E417" s="13" t="str">
        <f t="shared" si="30"/>
        <v/>
      </c>
    </row>
    <row r="418" spans="3:5" x14ac:dyDescent="0.25">
      <c r="C418" s="13" t="str">
        <f t="shared" si="31"/>
        <v/>
      </c>
      <c r="D418" s="13" t="str">
        <f t="shared" si="29"/>
        <v/>
      </c>
      <c r="E418" s="13" t="str">
        <f t="shared" si="30"/>
        <v/>
      </c>
    </row>
    <row r="419" spans="3:5" x14ac:dyDescent="0.25">
      <c r="C419" s="13" t="str">
        <f t="shared" si="31"/>
        <v/>
      </c>
      <c r="D419" s="13" t="str">
        <f t="shared" si="29"/>
        <v/>
      </c>
      <c r="E419" s="13" t="str">
        <f t="shared" si="30"/>
        <v/>
      </c>
    </row>
    <row r="420" spans="3:5" x14ac:dyDescent="0.25">
      <c r="C420" s="13" t="str">
        <f t="shared" si="31"/>
        <v/>
      </c>
      <c r="D420" s="13" t="str">
        <f t="shared" si="29"/>
        <v/>
      </c>
      <c r="E420" s="13" t="str">
        <f t="shared" si="30"/>
        <v/>
      </c>
    </row>
    <row r="421" spans="3:5" x14ac:dyDescent="0.25">
      <c r="C421" s="13" t="str">
        <f t="shared" si="31"/>
        <v/>
      </c>
      <c r="D421" s="13" t="str">
        <f t="shared" si="29"/>
        <v/>
      </c>
      <c r="E421" s="13" t="str">
        <f t="shared" si="30"/>
        <v/>
      </c>
    </row>
    <row r="422" spans="3:5" x14ac:dyDescent="0.25">
      <c r="C422" s="13" t="str">
        <f t="shared" si="31"/>
        <v/>
      </c>
      <c r="D422" s="13" t="str">
        <f t="shared" si="29"/>
        <v/>
      </c>
      <c r="E422" s="13" t="str">
        <f t="shared" si="30"/>
        <v/>
      </c>
    </row>
    <row r="423" spans="3:5" x14ac:dyDescent="0.25">
      <c r="C423" s="13" t="str">
        <f t="shared" si="31"/>
        <v/>
      </c>
      <c r="D423" s="13" t="str">
        <f t="shared" si="29"/>
        <v/>
      </c>
      <c r="E423" s="13" t="str">
        <f t="shared" si="30"/>
        <v/>
      </c>
    </row>
    <row r="424" spans="3:5" x14ac:dyDescent="0.25">
      <c r="C424" s="13" t="str">
        <f t="shared" si="31"/>
        <v/>
      </c>
      <c r="D424" s="13" t="str">
        <f t="shared" si="29"/>
        <v/>
      </c>
      <c r="E424" s="13" t="str">
        <f t="shared" si="30"/>
        <v/>
      </c>
    </row>
    <row r="425" spans="3:5" x14ac:dyDescent="0.25">
      <c r="C425" s="13" t="str">
        <f t="shared" si="31"/>
        <v/>
      </c>
      <c r="D425" s="13" t="str">
        <f t="shared" si="29"/>
        <v/>
      </c>
      <c r="E425" s="13" t="str">
        <f t="shared" si="30"/>
        <v/>
      </c>
    </row>
    <row r="426" spans="3:5" x14ac:dyDescent="0.25">
      <c r="C426" s="13" t="str">
        <f t="shared" si="31"/>
        <v/>
      </c>
      <c r="D426" s="13" t="str">
        <f t="shared" si="29"/>
        <v/>
      </c>
      <c r="E426" s="13" t="str">
        <f t="shared" si="30"/>
        <v/>
      </c>
    </row>
    <row r="427" spans="3:5" x14ac:dyDescent="0.25">
      <c r="C427" s="13" t="str">
        <f t="shared" si="31"/>
        <v/>
      </c>
      <c r="D427" s="13" t="str">
        <f t="shared" si="29"/>
        <v/>
      </c>
      <c r="E427" s="13" t="str">
        <f t="shared" si="30"/>
        <v/>
      </c>
    </row>
    <row r="428" spans="3:5" x14ac:dyDescent="0.25">
      <c r="C428" s="13" t="str">
        <f t="shared" si="31"/>
        <v/>
      </c>
      <c r="D428" s="13" t="str">
        <f t="shared" si="29"/>
        <v/>
      </c>
      <c r="E428" s="13" t="str">
        <f t="shared" si="30"/>
        <v/>
      </c>
    </row>
    <row r="429" spans="3:5" x14ac:dyDescent="0.25">
      <c r="C429" s="13" t="str">
        <f t="shared" si="31"/>
        <v/>
      </c>
      <c r="D429" s="13" t="str">
        <f t="shared" si="29"/>
        <v/>
      </c>
      <c r="E429" s="13" t="str">
        <f t="shared" si="30"/>
        <v/>
      </c>
    </row>
    <row r="430" spans="3:5" x14ac:dyDescent="0.25">
      <c r="C430" s="13" t="str">
        <f t="shared" si="31"/>
        <v/>
      </c>
      <c r="D430" s="13" t="str">
        <f t="shared" si="29"/>
        <v/>
      </c>
      <c r="E430" s="13" t="str">
        <f t="shared" si="30"/>
        <v/>
      </c>
    </row>
    <row r="431" spans="3:5" x14ac:dyDescent="0.25">
      <c r="C431" s="13" t="str">
        <f t="shared" si="31"/>
        <v/>
      </c>
      <c r="D431" s="13" t="str">
        <f t="shared" si="29"/>
        <v/>
      </c>
      <c r="E431" s="13" t="str">
        <f t="shared" si="30"/>
        <v/>
      </c>
    </row>
    <row r="432" spans="3:5" x14ac:dyDescent="0.25">
      <c r="C432" s="13" t="str">
        <f t="shared" si="31"/>
        <v/>
      </c>
      <c r="D432" s="13" t="str">
        <f t="shared" si="29"/>
        <v/>
      </c>
      <c r="E432" s="13" t="str">
        <f t="shared" si="30"/>
        <v/>
      </c>
    </row>
    <row r="433" spans="3:5" x14ac:dyDescent="0.25">
      <c r="C433" s="13" t="str">
        <f t="shared" si="31"/>
        <v/>
      </c>
      <c r="D433" s="13" t="str">
        <f t="shared" si="29"/>
        <v/>
      </c>
      <c r="E433" s="13" t="str">
        <f t="shared" si="30"/>
        <v/>
      </c>
    </row>
    <row r="434" spans="3:5" x14ac:dyDescent="0.25">
      <c r="C434" s="13" t="str">
        <f t="shared" si="31"/>
        <v/>
      </c>
      <c r="D434" s="13" t="str">
        <f t="shared" si="29"/>
        <v/>
      </c>
      <c r="E434" s="13" t="str">
        <f t="shared" si="30"/>
        <v/>
      </c>
    </row>
    <row r="435" spans="3:5" x14ac:dyDescent="0.25">
      <c r="C435" s="13" t="str">
        <f t="shared" si="31"/>
        <v/>
      </c>
      <c r="D435" s="13" t="str">
        <f t="shared" si="29"/>
        <v/>
      </c>
      <c r="E435" s="13" t="str">
        <f t="shared" si="30"/>
        <v/>
      </c>
    </row>
    <row r="436" spans="3:5" x14ac:dyDescent="0.25">
      <c r="C436" s="13" t="str">
        <f t="shared" si="31"/>
        <v/>
      </c>
      <c r="D436" s="13" t="str">
        <f t="shared" si="29"/>
        <v/>
      </c>
      <c r="E436" s="13" t="str">
        <f t="shared" si="30"/>
        <v/>
      </c>
    </row>
    <row r="437" spans="3:5" x14ac:dyDescent="0.25">
      <c r="C437" s="13" t="str">
        <f t="shared" si="31"/>
        <v/>
      </c>
      <c r="D437" s="13" t="str">
        <f t="shared" si="29"/>
        <v/>
      </c>
      <c r="E437" s="13" t="str">
        <f t="shared" si="30"/>
        <v/>
      </c>
    </row>
    <row r="438" spans="3:5" x14ac:dyDescent="0.25">
      <c r="C438" s="13" t="str">
        <f t="shared" si="31"/>
        <v/>
      </c>
      <c r="D438" s="13" t="str">
        <f t="shared" si="29"/>
        <v/>
      </c>
      <c r="E438" s="13" t="str">
        <f t="shared" si="30"/>
        <v/>
      </c>
    </row>
    <row r="439" spans="3:5" x14ac:dyDescent="0.25">
      <c r="C439" s="13" t="str">
        <f t="shared" si="31"/>
        <v/>
      </c>
      <c r="D439" s="13" t="str">
        <f t="shared" si="29"/>
        <v/>
      </c>
      <c r="E439" s="13" t="str">
        <f t="shared" si="30"/>
        <v/>
      </c>
    </row>
    <row r="440" spans="3:5" x14ac:dyDescent="0.25">
      <c r="C440" s="13" t="str">
        <f t="shared" si="31"/>
        <v/>
      </c>
      <c r="D440" s="13" t="str">
        <f t="shared" si="29"/>
        <v/>
      </c>
      <c r="E440" s="13" t="str">
        <f t="shared" si="30"/>
        <v/>
      </c>
    </row>
    <row r="441" spans="3:5" x14ac:dyDescent="0.25">
      <c r="C441" s="13" t="str">
        <f t="shared" si="31"/>
        <v/>
      </c>
      <c r="D441" s="13" t="str">
        <f t="shared" si="29"/>
        <v/>
      </c>
      <c r="E441" s="13" t="str">
        <f t="shared" si="30"/>
        <v/>
      </c>
    </row>
    <row r="442" spans="3:5" x14ac:dyDescent="0.25">
      <c r="C442" s="13" t="str">
        <f t="shared" si="31"/>
        <v/>
      </c>
      <c r="D442" s="13" t="str">
        <f t="shared" si="29"/>
        <v/>
      </c>
      <c r="E442" s="13" t="str">
        <f t="shared" si="30"/>
        <v/>
      </c>
    </row>
    <row r="443" spans="3:5" x14ac:dyDescent="0.25">
      <c r="C443" s="13" t="str">
        <f t="shared" si="31"/>
        <v/>
      </c>
      <c r="D443" s="13" t="str">
        <f t="shared" si="29"/>
        <v/>
      </c>
      <c r="E443" s="13" t="str">
        <f t="shared" si="30"/>
        <v/>
      </c>
    </row>
    <row r="444" spans="3:5" x14ac:dyDescent="0.25">
      <c r="C444" s="13" t="str">
        <f t="shared" si="31"/>
        <v/>
      </c>
      <c r="D444" s="13" t="str">
        <f t="shared" si="29"/>
        <v/>
      </c>
      <c r="E444" s="13" t="str">
        <f t="shared" si="30"/>
        <v/>
      </c>
    </row>
    <row r="445" spans="3:5" x14ac:dyDescent="0.25">
      <c r="C445" s="13" t="str">
        <f t="shared" si="31"/>
        <v/>
      </c>
      <c r="D445" s="13" t="str">
        <f t="shared" si="29"/>
        <v/>
      </c>
      <c r="E445" s="13" t="str">
        <f t="shared" si="30"/>
        <v/>
      </c>
    </row>
    <row r="446" spans="3:5" x14ac:dyDescent="0.25">
      <c r="C446" s="13" t="str">
        <f t="shared" si="31"/>
        <v/>
      </c>
      <c r="D446" s="13" t="str">
        <f t="shared" si="29"/>
        <v/>
      </c>
      <c r="E446" s="13" t="str">
        <f t="shared" si="30"/>
        <v/>
      </c>
    </row>
    <row r="447" spans="3:5" x14ac:dyDescent="0.25">
      <c r="C447" s="13" t="str">
        <f t="shared" si="31"/>
        <v/>
      </c>
      <c r="D447" s="13" t="str">
        <f t="shared" si="29"/>
        <v/>
      </c>
      <c r="E447" s="13" t="str">
        <f t="shared" si="30"/>
        <v/>
      </c>
    </row>
    <row r="448" spans="3:5" x14ac:dyDescent="0.25">
      <c r="C448" s="13" t="str">
        <f t="shared" si="31"/>
        <v/>
      </c>
      <c r="D448" s="13" t="str">
        <f t="shared" si="29"/>
        <v/>
      </c>
      <c r="E448" s="13" t="str">
        <f t="shared" si="30"/>
        <v/>
      </c>
    </row>
    <row r="449" spans="3:5" x14ac:dyDescent="0.25">
      <c r="C449" s="13" t="str">
        <f t="shared" si="31"/>
        <v/>
      </c>
      <c r="D449" s="13" t="str">
        <f t="shared" si="29"/>
        <v/>
      </c>
      <c r="E449" s="13" t="str">
        <f t="shared" si="30"/>
        <v/>
      </c>
    </row>
    <row r="450" spans="3:5" x14ac:dyDescent="0.25">
      <c r="C450" s="13" t="str">
        <f t="shared" si="31"/>
        <v/>
      </c>
      <c r="D450" s="13" t="str">
        <f t="shared" ref="D450:D513" si="32">IF(B450&gt;0,2*B450*_xlfn.XLOOKUP(A450,J:J,N:N,"",0,1),"")</f>
        <v/>
      </c>
      <c r="E450" s="13" t="str">
        <f t="shared" ref="E450:E513" si="33">IF(B450&gt;0,_xlfn.XLOOKUP(A450,J:J,N:N,"",0,1)^2,"")</f>
        <v/>
      </c>
    </row>
    <row r="451" spans="3:5" x14ac:dyDescent="0.25">
      <c r="C451" s="13" t="str">
        <f t="shared" ref="C451:C514" si="34">IF(B451&gt;0,B451^2,"")</f>
        <v/>
      </c>
      <c r="D451" s="13" t="str">
        <f t="shared" si="32"/>
        <v/>
      </c>
      <c r="E451" s="13" t="str">
        <f t="shared" si="33"/>
        <v/>
      </c>
    </row>
    <row r="452" spans="3:5" x14ac:dyDescent="0.25">
      <c r="C452" s="13" t="str">
        <f t="shared" si="34"/>
        <v/>
      </c>
      <c r="D452" s="13" t="str">
        <f t="shared" si="32"/>
        <v/>
      </c>
      <c r="E452" s="13" t="str">
        <f t="shared" si="33"/>
        <v/>
      </c>
    </row>
    <row r="453" spans="3:5" x14ac:dyDescent="0.25">
      <c r="C453" s="13" t="str">
        <f t="shared" si="34"/>
        <v/>
      </c>
      <c r="D453" s="13" t="str">
        <f t="shared" si="32"/>
        <v/>
      </c>
      <c r="E453" s="13" t="str">
        <f t="shared" si="33"/>
        <v/>
      </c>
    </row>
    <row r="454" spans="3:5" x14ac:dyDescent="0.25">
      <c r="C454" s="13" t="str">
        <f t="shared" si="34"/>
        <v/>
      </c>
      <c r="D454" s="13" t="str">
        <f t="shared" si="32"/>
        <v/>
      </c>
      <c r="E454" s="13" t="str">
        <f t="shared" si="33"/>
        <v/>
      </c>
    </row>
    <row r="455" spans="3:5" x14ac:dyDescent="0.25">
      <c r="C455" s="13" t="str">
        <f t="shared" si="34"/>
        <v/>
      </c>
      <c r="D455" s="13" t="str">
        <f t="shared" si="32"/>
        <v/>
      </c>
      <c r="E455" s="13" t="str">
        <f t="shared" si="33"/>
        <v/>
      </c>
    </row>
    <row r="456" spans="3:5" x14ac:dyDescent="0.25">
      <c r="C456" s="13" t="str">
        <f t="shared" si="34"/>
        <v/>
      </c>
      <c r="D456" s="13" t="str">
        <f t="shared" si="32"/>
        <v/>
      </c>
      <c r="E456" s="13" t="str">
        <f t="shared" si="33"/>
        <v/>
      </c>
    </row>
    <row r="457" spans="3:5" x14ac:dyDescent="0.25">
      <c r="C457" s="13" t="str">
        <f t="shared" si="34"/>
        <v/>
      </c>
      <c r="D457" s="13" t="str">
        <f t="shared" si="32"/>
        <v/>
      </c>
      <c r="E457" s="13" t="str">
        <f t="shared" si="33"/>
        <v/>
      </c>
    </row>
    <row r="458" spans="3:5" x14ac:dyDescent="0.25">
      <c r="C458" s="13" t="str">
        <f t="shared" si="34"/>
        <v/>
      </c>
      <c r="D458" s="13" t="str">
        <f t="shared" si="32"/>
        <v/>
      </c>
      <c r="E458" s="13" t="str">
        <f t="shared" si="33"/>
        <v/>
      </c>
    </row>
    <row r="459" spans="3:5" x14ac:dyDescent="0.25">
      <c r="C459" s="13" t="str">
        <f t="shared" si="34"/>
        <v/>
      </c>
      <c r="D459" s="13" t="str">
        <f t="shared" si="32"/>
        <v/>
      </c>
      <c r="E459" s="13" t="str">
        <f t="shared" si="33"/>
        <v/>
      </c>
    </row>
    <row r="460" spans="3:5" x14ac:dyDescent="0.25">
      <c r="C460" s="13" t="str">
        <f t="shared" si="34"/>
        <v/>
      </c>
      <c r="D460" s="13" t="str">
        <f t="shared" si="32"/>
        <v/>
      </c>
      <c r="E460" s="13" t="str">
        <f t="shared" si="33"/>
        <v/>
      </c>
    </row>
    <row r="461" spans="3:5" x14ac:dyDescent="0.25">
      <c r="C461" s="13" t="str">
        <f t="shared" si="34"/>
        <v/>
      </c>
      <c r="D461" s="13" t="str">
        <f t="shared" si="32"/>
        <v/>
      </c>
      <c r="E461" s="13" t="str">
        <f t="shared" si="33"/>
        <v/>
      </c>
    </row>
    <row r="462" spans="3:5" x14ac:dyDescent="0.25">
      <c r="C462" s="13" t="str">
        <f t="shared" si="34"/>
        <v/>
      </c>
      <c r="D462" s="13" t="str">
        <f t="shared" si="32"/>
        <v/>
      </c>
      <c r="E462" s="13" t="str">
        <f t="shared" si="33"/>
        <v/>
      </c>
    </row>
    <row r="463" spans="3:5" x14ac:dyDescent="0.25">
      <c r="C463" s="13" t="str">
        <f t="shared" si="34"/>
        <v/>
      </c>
      <c r="D463" s="13" t="str">
        <f t="shared" si="32"/>
        <v/>
      </c>
      <c r="E463" s="13" t="str">
        <f t="shared" si="33"/>
        <v/>
      </c>
    </row>
    <row r="464" spans="3:5" x14ac:dyDescent="0.25">
      <c r="C464" s="13" t="str">
        <f t="shared" si="34"/>
        <v/>
      </c>
      <c r="D464" s="13" t="str">
        <f t="shared" si="32"/>
        <v/>
      </c>
      <c r="E464" s="13" t="str">
        <f t="shared" si="33"/>
        <v/>
      </c>
    </row>
    <row r="465" spans="3:5" x14ac:dyDescent="0.25">
      <c r="C465" s="13" t="str">
        <f t="shared" si="34"/>
        <v/>
      </c>
      <c r="D465" s="13" t="str">
        <f t="shared" si="32"/>
        <v/>
      </c>
      <c r="E465" s="13" t="str">
        <f t="shared" si="33"/>
        <v/>
      </c>
    </row>
    <row r="466" spans="3:5" x14ac:dyDescent="0.25">
      <c r="C466" s="13" t="str">
        <f t="shared" si="34"/>
        <v/>
      </c>
      <c r="D466" s="13" t="str">
        <f t="shared" si="32"/>
        <v/>
      </c>
      <c r="E466" s="13" t="str">
        <f t="shared" si="33"/>
        <v/>
      </c>
    </row>
    <row r="467" spans="3:5" x14ac:dyDescent="0.25">
      <c r="C467" s="13" t="str">
        <f t="shared" si="34"/>
        <v/>
      </c>
      <c r="D467" s="13" t="str">
        <f t="shared" si="32"/>
        <v/>
      </c>
      <c r="E467" s="13" t="str">
        <f t="shared" si="33"/>
        <v/>
      </c>
    </row>
    <row r="468" spans="3:5" x14ac:dyDescent="0.25">
      <c r="C468" s="13" t="str">
        <f t="shared" si="34"/>
        <v/>
      </c>
      <c r="D468" s="13" t="str">
        <f t="shared" si="32"/>
        <v/>
      </c>
      <c r="E468" s="13" t="str">
        <f t="shared" si="33"/>
        <v/>
      </c>
    </row>
    <row r="469" spans="3:5" x14ac:dyDescent="0.25">
      <c r="C469" s="13" t="str">
        <f t="shared" si="34"/>
        <v/>
      </c>
      <c r="D469" s="13" t="str">
        <f t="shared" si="32"/>
        <v/>
      </c>
      <c r="E469" s="13" t="str">
        <f t="shared" si="33"/>
        <v/>
      </c>
    </row>
    <row r="470" spans="3:5" x14ac:dyDescent="0.25">
      <c r="C470" s="13" t="str">
        <f t="shared" si="34"/>
        <v/>
      </c>
      <c r="D470" s="13" t="str">
        <f t="shared" si="32"/>
        <v/>
      </c>
      <c r="E470" s="13" t="str">
        <f t="shared" si="33"/>
        <v/>
      </c>
    </row>
    <row r="471" spans="3:5" x14ac:dyDescent="0.25">
      <c r="C471" s="13" t="str">
        <f t="shared" si="34"/>
        <v/>
      </c>
      <c r="D471" s="13" t="str">
        <f t="shared" si="32"/>
        <v/>
      </c>
      <c r="E471" s="13" t="str">
        <f t="shared" si="33"/>
        <v/>
      </c>
    </row>
    <row r="472" spans="3:5" x14ac:dyDescent="0.25">
      <c r="C472" s="13" t="str">
        <f t="shared" si="34"/>
        <v/>
      </c>
      <c r="D472" s="13" t="str">
        <f t="shared" si="32"/>
        <v/>
      </c>
      <c r="E472" s="13" t="str">
        <f t="shared" si="33"/>
        <v/>
      </c>
    </row>
    <row r="473" spans="3:5" x14ac:dyDescent="0.25">
      <c r="C473" s="13" t="str">
        <f t="shared" si="34"/>
        <v/>
      </c>
      <c r="D473" s="13" t="str">
        <f t="shared" si="32"/>
        <v/>
      </c>
      <c r="E473" s="13" t="str">
        <f t="shared" si="33"/>
        <v/>
      </c>
    </row>
    <row r="474" spans="3:5" x14ac:dyDescent="0.25">
      <c r="C474" s="13" t="str">
        <f t="shared" si="34"/>
        <v/>
      </c>
      <c r="D474" s="13" t="str">
        <f t="shared" si="32"/>
        <v/>
      </c>
      <c r="E474" s="13" t="str">
        <f t="shared" si="33"/>
        <v/>
      </c>
    </row>
    <row r="475" spans="3:5" x14ac:dyDescent="0.25">
      <c r="C475" s="13" t="str">
        <f t="shared" si="34"/>
        <v/>
      </c>
      <c r="D475" s="13" t="str">
        <f t="shared" si="32"/>
        <v/>
      </c>
      <c r="E475" s="13" t="str">
        <f t="shared" si="33"/>
        <v/>
      </c>
    </row>
    <row r="476" spans="3:5" x14ac:dyDescent="0.25">
      <c r="C476" s="13" t="str">
        <f t="shared" si="34"/>
        <v/>
      </c>
      <c r="D476" s="13" t="str">
        <f t="shared" si="32"/>
        <v/>
      </c>
      <c r="E476" s="13" t="str">
        <f t="shared" si="33"/>
        <v/>
      </c>
    </row>
    <row r="477" spans="3:5" x14ac:dyDescent="0.25">
      <c r="C477" s="13" t="str">
        <f t="shared" si="34"/>
        <v/>
      </c>
      <c r="D477" s="13" t="str">
        <f t="shared" si="32"/>
        <v/>
      </c>
      <c r="E477" s="13" t="str">
        <f t="shared" si="33"/>
        <v/>
      </c>
    </row>
    <row r="478" spans="3:5" x14ac:dyDescent="0.25">
      <c r="C478" s="13" t="str">
        <f t="shared" si="34"/>
        <v/>
      </c>
      <c r="D478" s="13" t="str">
        <f t="shared" si="32"/>
        <v/>
      </c>
      <c r="E478" s="13" t="str">
        <f t="shared" si="33"/>
        <v/>
      </c>
    </row>
    <row r="479" spans="3:5" x14ac:dyDescent="0.25">
      <c r="C479" s="13" t="str">
        <f t="shared" si="34"/>
        <v/>
      </c>
      <c r="D479" s="13" t="str">
        <f t="shared" si="32"/>
        <v/>
      </c>
      <c r="E479" s="13" t="str">
        <f t="shared" si="33"/>
        <v/>
      </c>
    </row>
    <row r="480" spans="3:5" x14ac:dyDescent="0.25">
      <c r="C480" s="13" t="str">
        <f t="shared" si="34"/>
        <v/>
      </c>
      <c r="D480" s="13" t="str">
        <f t="shared" si="32"/>
        <v/>
      </c>
      <c r="E480" s="13" t="str">
        <f t="shared" si="33"/>
        <v/>
      </c>
    </row>
    <row r="481" spans="3:5" x14ac:dyDescent="0.25">
      <c r="C481" s="13" t="str">
        <f t="shared" si="34"/>
        <v/>
      </c>
      <c r="D481" s="13" t="str">
        <f t="shared" si="32"/>
        <v/>
      </c>
      <c r="E481" s="13" t="str">
        <f t="shared" si="33"/>
        <v/>
      </c>
    </row>
    <row r="482" spans="3:5" x14ac:dyDescent="0.25">
      <c r="C482" s="13" t="str">
        <f t="shared" si="34"/>
        <v/>
      </c>
      <c r="D482" s="13" t="str">
        <f t="shared" si="32"/>
        <v/>
      </c>
      <c r="E482" s="13" t="str">
        <f t="shared" si="33"/>
        <v/>
      </c>
    </row>
    <row r="483" spans="3:5" x14ac:dyDescent="0.25">
      <c r="C483" s="13" t="str">
        <f t="shared" si="34"/>
        <v/>
      </c>
      <c r="D483" s="13" t="str">
        <f t="shared" si="32"/>
        <v/>
      </c>
      <c r="E483" s="13" t="str">
        <f t="shared" si="33"/>
        <v/>
      </c>
    </row>
    <row r="484" spans="3:5" x14ac:dyDescent="0.25">
      <c r="C484" s="13" t="str">
        <f t="shared" si="34"/>
        <v/>
      </c>
      <c r="D484" s="13" t="str">
        <f t="shared" si="32"/>
        <v/>
      </c>
      <c r="E484" s="13" t="str">
        <f t="shared" si="33"/>
        <v/>
      </c>
    </row>
    <row r="485" spans="3:5" x14ac:dyDescent="0.25">
      <c r="C485" s="13" t="str">
        <f t="shared" si="34"/>
        <v/>
      </c>
      <c r="D485" s="13" t="str">
        <f t="shared" si="32"/>
        <v/>
      </c>
      <c r="E485" s="13" t="str">
        <f t="shared" si="33"/>
        <v/>
      </c>
    </row>
    <row r="486" spans="3:5" x14ac:dyDescent="0.25">
      <c r="C486" s="13" t="str">
        <f t="shared" si="34"/>
        <v/>
      </c>
      <c r="D486" s="13" t="str">
        <f t="shared" si="32"/>
        <v/>
      </c>
      <c r="E486" s="13" t="str">
        <f t="shared" si="33"/>
        <v/>
      </c>
    </row>
    <row r="487" spans="3:5" x14ac:dyDescent="0.25">
      <c r="C487" s="13" t="str">
        <f t="shared" si="34"/>
        <v/>
      </c>
      <c r="D487" s="13" t="str">
        <f t="shared" si="32"/>
        <v/>
      </c>
      <c r="E487" s="13" t="str">
        <f t="shared" si="33"/>
        <v/>
      </c>
    </row>
    <row r="488" spans="3:5" x14ac:dyDescent="0.25">
      <c r="C488" s="13" t="str">
        <f t="shared" si="34"/>
        <v/>
      </c>
      <c r="D488" s="13" t="str">
        <f t="shared" si="32"/>
        <v/>
      </c>
      <c r="E488" s="13" t="str">
        <f t="shared" si="33"/>
        <v/>
      </c>
    </row>
    <row r="489" spans="3:5" x14ac:dyDescent="0.25">
      <c r="C489" s="13" t="str">
        <f t="shared" si="34"/>
        <v/>
      </c>
      <c r="D489" s="13" t="str">
        <f t="shared" si="32"/>
        <v/>
      </c>
      <c r="E489" s="13" t="str">
        <f t="shared" si="33"/>
        <v/>
      </c>
    </row>
    <row r="490" spans="3:5" x14ac:dyDescent="0.25">
      <c r="C490" s="13" t="str">
        <f t="shared" si="34"/>
        <v/>
      </c>
      <c r="D490" s="13" t="str">
        <f t="shared" si="32"/>
        <v/>
      </c>
      <c r="E490" s="13" t="str">
        <f t="shared" si="33"/>
        <v/>
      </c>
    </row>
    <row r="491" spans="3:5" x14ac:dyDescent="0.25">
      <c r="C491" s="13" t="str">
        <f t="shared" si="34"/>
        <v/>
      </c>
      <c r="D491" s="13" t="str">
        <f t="shared" si="32"/>
        <v/>
      </c>
      <c r="E491" s="13" t="str">
        <f t="shared" si="33"/>
        <v/>
      </c>
    </row>
    <row r="492" spans="3:5" x14ac:dyDescent="0.25">
      <c r="C492" s="13" t="str">
        <f t="shared" si="34"/>
        <v/>
      </c>
      <c r="D492" s="13" t="str">
        <f t="shared" si="32"/>
        <v/>
      </c>
      <c r="E492" s="13" t="str">
        <f t="shared" si="33"/>
        <v/>
      </c>
    </row>
    <row r="493" spans="3:5" x14ac:dyDescent="0.25">
      <c r="C493" s="13" t="str">
        <f t="shared" si="34"/>
        <v/>
      </c>
      <c r="D493" s="13" t="str">
        <f t="shared" si="32"/>
        <v/>
      </c>
      <c r="E493" s="13" t="str">
        <f t="shared" si="33"/>
        <v/>
      </c>
    </row>
    <row r="494" spans="3:5" x14ac:dyDescent="0.25">
      <c r="C494" s="13" t="str">
        <f t="shared" si="34"/>
        <v/>
      </c>
      <c r="D494" s="13" t="str">
        <f t="shared" si="32"/>
        <v/>
      </c>
      <c r="E494" s="13" t="str">
        <f t="shared" si="33"/>
        <v/>
      </c>
    </row>
    <row r="495" spans="3:5" x14ac:dyDescent="0.25">
      <c r="C495" s="13" t="str">
        <f t="shared" si="34"/>
        <v/>
      </c>
      <c r="D495" s="13" t="str">
        <f t="shared" si="32"/>
        <v/>
      </c>
      <c r="E495" s="13" t="str">
        <f t="shared" si="33"/>
        <v/>
      </c>
    </row>
    <row r="496" spans="3:5" x14ac:dyDescent="0.25">
      <c r="C496" s="13" t="str">
        <f t="shared" si="34"/>
        <v/>
      </c>
      <c r="D496" s="13" t="str">
        <f t="shared" si="32"/>
        <v/>
      </c>
      <c r="E496" s="13" t="str">
        <f t="shared" si="33"/>
        <v/>
      </c>
    </row>
    <row r="497" spans="3:5" x14ac:dyDescent="0.25">
      <c r="C497" s="13" t="str">
        <f t="shared" si="34"/>
        <v/>
      </c>
      <c r="D497" s="13" t="str">
        <f t="shared" si="32"/>
        <v/>
      </c>
      <c r="E497" s="13" t="str">
        <f t="shared" si="33"/>
        <v/>
      </c>
    </row>
    <row r="498" spans="3:5" x14ac:dyDescent="0.25">
      <c r="C498" s="13" t="str">
        <f t="shared" si="34"/>
        <v/>
      </c>
      <c r="D498" s="13" t="str">
        <f t="shared" si="32"/>
        <v/>
      </c>
      <c r="E498" s="13" t="str">
        <f t="shared" si="33"/>
        <v/>
      </c>
    </row>
    <row r="499" spans="3:5" x14ac:dyDescent="0.25">
      <c r="C499" s="13" t="str">
        <f t="shared" si="34"/>
        <v/>
      </c>
      <c r="D499" s="13" t="str">
        <f t="shared" si="32"/>
        <v/>
      </c>
      <c r="E499" s="13" t="str">
        <f t="shared" si="33"/>
        <v/>
      </c>
    </row>
    <row r="500" spans="3:5" x14ac:dyDescent="0.25">
      <c r="C500" s="13" t="str">
        <f t="shared" si="34"/>
        <v/>
      </c>
      <c r="D500" s="13" t="str">
        <f t="shared" si="32"/>
        <v/>
      </c>
      <c r="E500" s="13" t="str">
        <f t="shared" si="33"/>
        <v/>
      </c>
    </row>
    <row r="501" spans="3:5" x14ac:dyDescent="0.25">
      <c r="C501" s="13" t="str">
        <f t="shared" si="34"/>
        <v/>
      </c>
      <c r="D501" s="13" t="str">
        <f t="shared" si="32"/>
        <v/>
      </c>
      <c r="E501" s="13" t="str">
        <f t="shared" si="33"/>
        <v/>
      </c>
    </row>
    <row r="502" spans="3:5" x14ac:dyDescent="0.25">
      <c r="C502" s="13" t="str">
        <f t="shared" si="34"/>
        <v/>
      </c>
      <c r="D502" s="13" t="str">
        <f t="shared" si="32"/>
        <v/>
      </c>
      <c r="E502" s="13" t="str">
        <f t="shared" si="33"/>
        <v/>
      </c>
    </row>
    <row r="503" spans="3:5" x14ac:dyDescent="0.25">
      <c r="C503" s="13" t="str">
        <f t="shared" si="34"/>
        <v/>
      </c>
      <c r="D503" s="13" t="str">
        <f t="shared" si="32"/>
        <v/>
      </c>
      <c r="E503" s="13" t="str">
        <f t="shared" si="33"/>
        <v/>
      </c>
    </row>
    <row r="504" spans="3:5" x14ac:dyDescent="0.25">
      <c r="C504" s="13" t="str">
        <f t="shared" si="34"/>
        <v/>
      </c>
      <c r="D504" s="13" t="str">
        <f t="shared" si="32"/>
        <v/>
      </c>
      <c r="E504" s="13" t="str">
        <f t="shared" si="33"/>
        <v/>
      </c>
    </row>
    <row r="505" spans="3:5" x14ac:dyDescent="0.25">
      <c r="C505" s="13" t="str">
        <f t="shared" si="34"/>
        <v/>
      </c>
      <c r="D505" s="13" t="str">
        <f t="shared" si="32"/>
        <v/>
      </c>
      <c r="E505" s="13" t="str">
        <f t="shared" si="33"/>
        <v/>
      </c>
    </row>
    <row r="506" spans="3:5" x14ac:dyDescent="0.25">
      <c r="C506" s="13" t="str">
        <f t="shared" si="34"/>
        <v/>
      </c>
      <c r="D506" s="13" t="str">
        <f t="shared" si="32"/>
        <v/>
      </c>
      <c r="E506" s="13" t="str">
        <f t="shared" si="33"/>
        <v/>
      </c>
    </row>
    <row r="507" spans="3:5" x14ac:dyDescent="0.25">
      <c r="C507" s="13" t="str">
        <f t="shared" si="34"/>
        <v/>
      </c>
      <c r="D507" s="13" t="str">
        <f t="shared" si="32"/>
        <v/>
      </c>
      <c r="E507" s="13" t="str">
        <f t="shared" si="33"/>
        <v/>
      </c>
    </row>
    <row r="508" spans="3:5" x14ac:dyDescent="0.25">
      <c r="C508" s="13" t="str">
        <f t="shared" si="34"/>
        <v/>
      </c>
      <c r="D508" s="13" t="str">
        <f t="shared" si="32"/>
        <v/>
      </c>
      <c r="E508" s="13" t="str">
        <f t="shared" si="33"/>
        <v/>
      </c>
    </row>
    <row r="509" spans="3:5" x14ac:dyDescent="0.25">
      <c r="C509" s="13" t="str">
        <f t="shared" si="34"/>
        <v/>
      </c>
      <c r="D509" s="13" t="str">
        <f t="shared" si="32"/>
        <v/>
      </c>
      <c r="E509" s="13" t="str">
        <f t="shared" si="33"/>
        <v/>
      </c>
    </row>
    <row r="510" spans="3:5" x14ac:dyDescent="0.25">
      <c r="C510" s="13" t="str">
        <f t="shared" si="34"/>
        <v/>
      </c>
      <c r="D510" s="13" t="str">
        <f t="shared" si="32"/>
        <v/>
      </c>
      <c r="E510" s="13" t="str">
        <f t="shared" si="33"/>
        <v/>
      </c>
    </row>
    <row r="511" spans="3:5" x14ac:dyDescent="0.25">
      <c r="C511" s="13" t="str">
        <f t="shared" si="34"/>
        <v/>
      </c>
      <c r="D511" s="13" t="str">
        <f t="shared" si="32"/>
        <v/>
      </c>
      <c r="E511" s="13" t="str">
        <f t="shared" si="33"/>
        <v/>
      </c>
    </row>
    <row r="512" spans="3:5" x14ac:dyDescent="0.25">
      <c r="C512" s="13" t="str">
        <f t="shared" si="34"/>
        <v/>
      </c>
      <c r="D512" s="13" t="str">
        <f t="shared" si="32"/>
        <v/>
      </c>
      <c r="E512" s="13" t="str">
        <f t="shared" si="33"/>
        <v/>
      </c>
    </row>
    <row r="513" spans="3:5" x14ac:dyDescent="0.25">
      <c r="C513" s="13" t="str">
        <f t="shared" si="34"/>
        <v/>
      </c>
      <c r="D513" s="13" t="str">
        <f t="shared" si="32"/>
        <v/>
      </c>
      <c r="E513" s="13" t="str">
        <f t="shared" si="33"/>
        <v/>
      </c>
    </row>
    <row r="514" spans="3:5" x14ac:dyDescent="0.25">
      <c r="C514" s="13" t="str">
        <f t="shared" si="34"/>
        <v/>
      </c>
      <c r="D514" s="13" t="str">
        <f t="shared" ref="D514:D537" si="35">IF(B514&gt;0,2*B514*_xlfn.XLOOKUP(A514,J:J,N:N,"",0,1),"")</f>
        <v/>
      </c>
      <c r="E514" s="13" t="str">
        <f t="shared" ref="E514:E537" si="36">IF(B514&gt;0,_xlfn.XLOOKUP(A514,J:J,N:N,"",0,1)^2,"")</f>
        <v/>
      </c>
    </row>
    <row r="515" spans="3:5" x14ac:dyDescent="0.25">
      <c r="C515" s="13" t="str">
        <f t="shared" ref="C515:C537" si="37">IF(B515&gt;0,B515^2,"")</f>
        <v/>
      </c>
      <c r="D515" s="13" t="str">
        <f t="shared" si="35"/>
        <v/>
      </c>
      <c r="E515" s="13" t="str">
        <f t="shared" si="36"/>
        <v/>
      </c>
    </row>
    <row r="516" spans="3:5" x14ac:dyDescent="0.25">
      <c r="C516" s="13" t="str">
        <f t="shared" si="37"/>
        <v/>
      </c>
      <c r="D516" s="13" t="str">
        <f t="shared" si="35"/>
        <v/>
      </c>
      <c r="E516" s="13" t="str">
        <f t="shared" si="36"/>
        <v/>
      </c>
    </row>
    <row r="517" spans="3:5" x14ac:dyDescent="0.25">
      <c r="C517" s="13" t="str">
        <f t="shared" si="37"/>
        <v/>
      </c>
      <c r="D517" s="13" t="str">
        <f t="shared" si="35"/>
        <v/>
      </c>
      <c r="E517" s="13" t="str">
        <f t="shared" si="36"/>
        <v/>
      </c>
    </row>
    <row r="518" spans="3:5" x14ac:dyDescent="0.25">
      <c r="C518" s="13" t="str">
        <f t="shared" si="37"/>
        <v/>
      </c>
      <c r="D518" s="13" t="str">
        <f t="shared" si="35"/>
        <v/>
      </c>
      <c r="E518" s="13" t="str">
        <f t="shared" si="36"/>
        <v/>
      </c>
    </row>
    <row r="519" spans="3:5" x14ac:dyDescent="0.25">
      <c r="C519" s="13" t="str">
        <f t="shared" si="37"/>
        <v/>
      </c>
      <c r="D519" s="13" t="str">
        <f t="shared" si="35"/>
        <v/>
      </c>
      <c r="E519" s="13" t="str">
        <f t="shared" si="36"/>
        <v/>
      </c>
    </row>
    <row r="520" spans="3:5" x14ac:dyDescent="0.25">
      <c r="C520" s="13" t="str">
        <f t="shared" si="37"/>
        <v/>
      </c>
      <c r="D520" s="13" t="str">
        <f t="shared" si="35"/>
        <v/>
      </c>
      <c r="E520" s="13" t="str">
        <f t="shared" si="36"/>
        <v/>
      </c>
    </row>
    <row r="521" spans="3:5" x14ac:dyDescent="0.25">
      <c r="C521" s="13" t="str">
        <f t="shared" si="37"/>
        <v/>
      </c>
      <c r="D521" s="13" t="str">
        <f t="shared" si="35"/>
        <v/>
      </c>
      <c r="E521" s="13" t="str">
        <f t="shared" si="36"/>
        <v/>
      </c>
    </row>
    <row r="522" spans="3:5" x14ac:dyDescent="0.25">
      <c r="C522" s="13" t="str">
        <f t="shared" si="37"/>
        <v/>
      </c>
      <c r="D522" s="13" t="str">
        <f t="shared" si="35"/>
        <v/>
      </c>
      <c r="E522" s="13" t="str">
        <f t="shared" si="36"/>
        <v/>
      </c>
    </row>
    <row r="523" spans="3:5" x14ac:dyDescent="0.25">
      <c r="C523" s="13" t="str">
        <f t="shared" si="37"/>
        <v/>
      </c>
      <c r="D523" s="13" t="str">
        <f t="shared" si="35"/>
        <v/>
      </c>
      <c r="E523" s="13" t="str">
        <f t="shared" si="36"/>
        <v/>
      </c>
    </row>
    <row r="524" spans="3:5" x14ac:dyDescent="0.25">
      <c r="C524" s="13" t="str">
        <f t="shared" si="37"/>
        <v/>
      </c>
      <c r="D524" s="13" t="str">
        <f t="shared" si="35"/>
        <v/>
      </c>
      <c r="E524" s="13" t="str">
        <f t="shared" si="36"/>
        <v/>
      </c>
    </row>
    <row r="525" spans="3:5" x14ac:dyDescent="0.25">
      <c r="C525" s="13" t="str">
        <f t="shared" si="37"/>
        <v/>
      </c>
      <c r="D525" s="13" t="str">
        <f t="shared" si="35"/>
        <v/>
      </c>
      <c r="E525" s="13" t="str">
        <f t="shared" si="36"/>
        <v/>
      </c>
    </row>
    <row r="526" spans="3:5" x14ac:dyDescent="0.25">
      <c r="C526" s="13" t="str">
        <f t="shared" si="37"/>
        <v/>
      </c>
      <c r="D526" s="13" t="str">
        <f t="shared" si="35"/>
        <v/>
      </c>
      <c r="E526" s="13" t="str">
        <f t="shared" si="36"/>
        <v/>
      </c>
    </row>
    <row r="527" spans="3:5" x14ac:dyDescent="0.25">
      <c r="C527" s="13" t="str">
        <f t="shared" si="37"/>
        <v/>
      </c>
      <c r="D527" s="13" t="str">
        <f t="shared" si="35"/>
        <v/>
      </c>
      <c r="E527" s="13" t="str">
        <f t="shared" si="36"/>
        <v/>
      </c>
    </row>
    <row r="528" spans="3:5" x14ac:dyDescent="0.25">
      <c r="C528" s="13" t="str">
        <f t="shared" si="37"/>
        <v/>
      </c>
      <c r="D528" s="13" t="str">
        <f t="shared" si="35"/>
        <v/>
      </c>
      <c r="E528" s="13" t="str">
        <f t="shared" si="36"/>
        <v/>
      </c>
    </row>
    <row r="529" spans="3:5" x14ac:dyDescent="0.25">
      <c r="C529" s="13" t="str">
        <f t="shared" si="37"/>
        <v/>
      </c>
      <c r="D529" s="13" t="str">
        <f t="shared" si="35"/>
        <v/>
      </c>
      <c r="E529" s="13" t="str">
        <f t="shared" si="36"/>
        <v/>
      </c>
    </row>
    <row r="530" spans="3:5" x14ac:dyDescent="0.25">
      <c r="C530" s="13" t="str">
        <f t="shared" si="37"/>
        <v/>
      </c>
      <c r="D530" s="13" t="str">
        <f t="shared" si="35"/>
        <v/>
      </c>
      <c r="E530" s="13" t="str">
        <f t="shared" si="36"/>
        <v/>
      </c>
    </row>
    <row r="531" spans="3:5" x14ac:dyDescent="0.25">
      <c r="C531" s="13" t="str">
        <f t="shared" si="37"/>
        <v/>
      </c>
      <c r="D531" s="13" t="str">
        <f t="shared" si="35"/>
        <v/>
      </c>
      <c r="E531" s="13" t="str">
        <f t="shared" si="36"/>
        <v/>
      </c>
    </row>
    <row r="532" spans="3:5" x14ac:dyDescent="0.25">
      <c r="C532" s="13" t="str">
        <f t="shared" si="37"/>
        <v/>
      </c>
      <c r="D532" s="13" t="str">
        <f t="shared" si="35"/>
        <v/>
      </c>
      <c r="E532" s="13" t="str">
        <f t="shared" si="36"/>
        <v/>
      </c>
    </row>
    <row r="533" spans="3:5" x14ac:dyDescent="0.25">
      <c r="C533" s="13" t="str">
        <f t="shared" si="37"/>
        <v/>
      </c>
      <c r="D533" s="13" t="str">
        <f t="shared" si="35"/>
        <v/>
      </c>
      <c r="E533" s="13" t="str">
        <f t="shared" si="36"/>
        <v/>
      </c>
    </row>
    <row r="534" spans="3:5" x14ac:dyDescent="0.25">
      <c r="C534" s="13" t="str">
        <f t="shared" si="37"/>
        <v/>
      </c>
      <c r="D534" s="13" t="str">
        <f t="shared" si="35"/>
        <v/>
      </c>
      <c r="E534" s="13" t="str">
        <f t="shared" si="36"/>
        <v/>
      </c>
    </row>
    <row r="535" spans="3:5" x14ac:dyDescent="0.25">
      <c r="C535" s="13" t="str">
        <f t="shared" si="37"/>
        <v/>
      </c>
      <c r="D535" s="13" t="str">
        <f t="shared" si="35"/>
        <v/>
      </c>
      <c r="E535" s="13" t="str">
        <f t="shared" si="36"/>
        <v/>
      </c>
    </row>
    <row r="536" spans="3:5" x14ac:dyDescent="0.25">
      <c r="C536" s="13" t="str">
        <f t="shared" si="37"/>
        <v/>
      </c>
      <c r="D536" s="13" t="str">
        <f t="shared" si="35"/>
        <v/>
      </c>
      <c r="E536" s="13" t="str">
        <f t="shared" si="36"/>
        <v/>
      </c>
    </row>
    <row r="537" spans="3:5" x14ac:dyDescent="0.25">
      <c r="C537" s="13" t="str">
        <f t="shared" si="37"/>
        <v/>
      </c>
      <c r="D537" s="13" t="str">
        <f t="shared" si="35"/>
        <v/>
      </c>
      <c r="E537" s="13" t="str">
        <f t="shared" si="36"/>
        <v/>
      </c>
    </row>
  </sheetData>
  <sortState xmlns:xlrd2="http://schemas.microsoft.com/office/spreadsheetml/2017/richdata2" ref="J2:U21">
    <sortCondition descending="1" ref="M2:M21"/>
    <sortCondition descending="1" ref="N2:N21"/>
  </sortState>
  <conditionalFormatting sqref="U1:U1048576">
    <cfRule type="expression" dxfId="0" priority="4">
      <formula>"NO"</formula>
    </cfRule>
    <cfRule type="expression" dxfId="1" priority="5">
      <formula>"MAYBE"</formula>
    </cfRule>
    <cfRule type="expression" dxfId="2" priority="6">
      <formula>"YES"</formula>
    </cfRule>
    <cfRule type="cellIs" dxfId="3" priority="3" operator="equal">
      <formula>"YES"</formula>
    </cfRule>
    <cfRule type="cellIs" dxfId="4" priority="2" operator="equal">
      <formula>"MAYBE"</formula>
    </cfRule>
    <cfRule type="cellIs" dxfId="5" priority="1" operator="equal">
      <formula>"NO"</formula>
    </cfRule>
  </conditionalFormatting>
  <dataValidations count="3">
    <dataValidation type="whole" allowBlank="1" showInputMessage="1" showErrorMessage="1" sqref="H11" xr:uid="{3F0801C2-8E2A-4671-B22D-390D17AE731F}">
      <formula1>1</formula1>
      <formula2>H10</formula2>
    </dataValidation>
    <dataValidation type="decimal" allowBlank="1" showInputMessage="1" showErrorMessage="1" sqref="H3" xr:uid="{CEAEC976-B168-4B94-9EC8-4BFEF8EE94BE}">
      <formula1>0.01</formula1>
      <formula2>10</formula2>
    </dataValidation>
    <dataValidation type="list" allowBlank="1" showInputMessage="1" showErrorMessage="1" sqref="H2 H4" xr:uid="{D5F62CA3-62E6-48C1-AFC6-6FFFCEFD91AE}">
      <formula1>"1,2"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Uncertainty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2021-11-27T01:10:07Z</dcterms:created>
  <dcterms:modified xsi:type="dcterms:W3CDTF">2021-12-01T16:38:34Z</dcterms:modified>
</cp:coreProperties>
</file>