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p/Dev/HackathonTemplate/ressources/"/>
    </mc:Choice>
  </mc:AlternateContent>
  <xr:revisionPtr revIDLastSave="0" documentId="13_ncr:1_{5B14F4EB-D5E0-AC4E-BF58-5AC2CA003068}" xr6:coauthVersionLast="47" xr6:coauthVersionMax="47" xr10:uidLastSave="{00000000-0000-0000-0000-000000000000}"/>
  <bookViews>
    <workbookView xWindow="0" yWindow="660" windowWidth="30240" windowHeight="18980" xr2:uid="{D054AFDD-6162-FD43-ADC0-80BEDE8B180E}"/>
  </bookViews>
  <sheets>
    <sheet name="Grille de notation" sheetId="1" r:id="rId1"/>
    <sheet name="Oral" sheetId="2" r:id="rId2"/>
    <sheet name="FullStack" sheetId="3" r:id="rId3"/>
    <sheet name="Infra" sheetId="4" r:id="rId4"/>
    <sheet name="IAData" sheetId="5" r:id="rId5"/>
    <sheet name="IoT" sheetId="8" r:id="rId6"/>
    <sheet name="SysEmb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 s="1"/>
  <c r="D4" i="2"/>
  <c r="D20" i="2"/>
  <c r="D14" i="2"/>
  <c r="D5" i="2"/>
  <c r="D9" i="2"/>
  <c r="D4" i="9"/>
  <c r="D13" i="9"/>
  <c r="D9" i="9"/>
  <c r="D5" i="9"/>
  <c r="D9" i="8"/>
  <c r="D16" i="8"/>
  <c r="D13" i="8"/>
  <c r="D5" i="8"/>
  <c r="D17" i="5"/>
  <c r="D20" i="4"/>
  <c r="D16" i="4"/>
  <c r="D4" i="4" s="1"/>
  <c r="D12" i="4"/>
  <c r="D9" i="4"/>
  <c r="D5" i="4"/>
  <c r="D5" i="5"/>
  <c r="D4" i="5" s="1"/>
  <c r="D13" i="5"/>
  <c r="D10" i="5"/>
  <c r="D17" i="3"/>
  <c r="C13" i="1"/>
  <c r="D12" i="3"/>
  <c r="D5" i="3"/>
  <c r="D4" i="8" l="1"/>
  <c r="D4" i="3"/>
  <c r="C12" i="1" s="1" a="1"/>
  <c r="C12" i="1" s="1"/>
  <c r="C18" i="1" s="1"/>
  <c r="C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<sst xmlns="http://schemas.openxmlformats.org/spreadsheetml/2006/main" count="223" uniqueCount="116">
  <si>
    <t>HACKATHON Ynov Toulouse - 2025</t>
  </si>
  <si>
    <t>Note Final:</t>
  </si>
  <si>
    <t>/100</t>
  </si>
  <si>
    <t>Note de groupe:</t>
  </si>
  <si>
    <t>/50</t>
  </si>
  <si>
    <t>Oral Démonstration</t>
  </si>
  <si>
    <t>/30</t>
  </si>
  <si>
    <t>Rendus complets et sans retard</t>
  </si>
  <si>
    <t>/10</t>
  </si>
  <si>
    <t>Readme final</t>
  </si>
  <si>
    <t>Note de département</t>
  </si>
  <si>
    <t>Grille de notation oral de démonstration</t>
  </si>
  <si>
    <t>Grille de notation pour le département Dev' FullStack</t>
  </si>
  <si>
    <t>Grille de notation pour le département Cloud &amp; Infra</t>
  </si>
  <si>
    <t>API</t>
  </si>
  <si>
    <t>Note département:</t>
  </si>
  <si>
    <t>/25</t>
  </si>
  <si>
    <t>/5</t>
  </si>
  <si>
    <t>API Fonctionnelle</t>
  </si>
  <si>
    <t>API Documentée (Readme/Swagger…)</t>
  </si>
  <si>
    <t>/2</t>
  </si>
  <si>
    <t>/3</t>
  </si>
  <si>
    <t>Routes API sécurisée</t>
  </si>
  <si>
    <t>Gestion des erreurs (Erreurs 400/500..)</t>
  </si>
  <si>
    <t>Gestion des rôles</t>
  </si>
  <si>
    <t>Lisibilité du code</t>
  </si>
  <si>
    <t>/1</t>
  </si>
  <si>
    <t>/12</t>
  </si>
  <si>
    <t>Frontend</t>
  </si>
  <si>
    <t>/13</t>
  </si>
  <si>
    <t>Page d'accueil</t>
  </si>
  <si>
    <t>/4</t>
  </si>
  <si>
    <t>Dashboard Administrateur</t>
  </si>
  <si>
    <t>Page utilisateur connecté</t>
  </si>
  <si>
    <t>Navigation fluide</t>
  </si>
  <si>
    <t>BONUS</t>
  </si>
  <si>
    <t>Dépassement du cahier des charges</t>
  </si>
  <si>
    <t xml:space="preserve"> </t>
  </si>
  <si>
    <t>Note Individuel</t>
  </si>
  <si>
    <t>Participation (Commits..)</t>
  </si>
  <si>
    <t>Sondage répondue</t>
  </si>
  <si>
    <t>Travail d'équipe</t>
  </si>
  <si>
    <t>/20</t>
  </si>
  <si>
    <t>Data Cleaning</t>
  </si>
  <si>
    <t>Standardisation des données</t>
  </si>
  <si>
    <t>Nettoyage des données erronées</t>
  </si>
  <si>
    <t>Identification des duplications</t>
  </si>
  <si>
    <t>/8</t>
  </si>
  <si>
    <t>/7</t>
  </si>
  <si>
    <t>Structuring</t>
  </si>
  <si>
    <t>Schéma de BDD, cohérence avec site/dataset</t>
  </si>
  <si>
    <t>Visualisation des données du dataset (Site, Dashboard, Playbook..)</t>
  </si>
  <si>
    <t>/6</t>
  </si>
  <si>
    <t>Quel est le top10 des buteurs</t>
  </si>
  <si>
    <t>Quel est le top5 des meilleurs défenseurs (saves)</t>
  </si>
  <si>
    <t>Est-ce que jouer les rouges ou les bleus à un impact ?</t>
  </si>
  <si>
    <t>Grille de notation pour le département IA/Data</t>
  </si>
  <si>
    <t>Analyses</t>
  </si>
  <si>
    <t>Détéction d'anomalie (Trop de buts ? Games trop longues ?</t>
  </si>
  <si>
    <t>Prédiction du gagnant en fonction de ses stats (ML classification)</t>
  </si>
  <si>
    <t>Construction d'un leaderboard intelligent (Rank/ELO classement)</t>
  </si>
  <si>
    <t>Sécurité</t>
  </si>
  <si>
    <t>Identités et permissions minimales</t>
  </si>
  <si>
    <t>Segmentation réseau</t>
  </si>
  <si>
    <t>Gestion des secrets</t>
  </si>
  <si>
    <t>CI/CD</t>
  </si>
  <si>
    <t>Build de l'application à chaque commit</t>
  </si>
  <si>
    <t>Tests/Linting de l'application avant le build</t>
  </si>
  <si>
    <t>Monitoring</t>
  </si>
  <si>
    <t>Monitoring des différents services</t>
  </si>
  <si>
    <t>Monitoring de/des machines hosts</t>
  </si>
  <si>
    <t>Alerting en cas de problème.s</t>
  </si>
  <si>
    <t>Installation</t>
  </si>
  <si>
    <t>L'installation FONCTIONNE</t>
  </si>
  <si>
    <t>L'installation se fait avec le moins de commandes possibles</t>
  </si>
  <si>
    <t>BONUS:</t>
  </si>
  <si>
    <t>Load balancing</t>
  </si>
  <si>
    <t>Surplus au cahier des charges</t>
  </si>
  <si>
    <t>IAData</t>
  </si>
  <si>
    <t>Grille de notation pour le département IoT</t>
  </si>
  <si>
    <t>Captation</t>
  </si>
  <si>
    <t>Capteurs pour suivre l'état des babyfoots</t>
  </si>
  <si>
    <t>Transmission</t>
  </si>
  <si>
    <t>Communication centralisée avec ESPNow</t>
  </si>
  <si>
    <t>Transmission des données en temps réel vers l'application web</t>
  </si>
  <si>
    <t>Plus de 2 capteurs fonctionnels</t>
  </si>
  <si>
    <t>Mise en valeur du produit sur le support de votre choix</t>
  </si>
  <si>
    <t>Analyse de la robustesse et de la fiabilité du dispositif</t>
  </si>
  <si>
    <t>Export des données en CSV pour la partie Data</t>
  </si>
  <si>
    <t>Captation des éléments cohérentes (reconnaissance de but correct…)</t>
  </si>
  <si>
    <t>Grille de notation pour le département Systèmes embarqués</t>
  </si>
  <si>
    <t>Prototypage</t>
  </si>
  <si>
    <t>Fonctionnalité annoncée fonctionne</t>
  </si>
  <si>
    <t>Intégration avec des capteurs et actionneurs appropriés</t>
  </si>
  <si>
    <t>Documentation technique du prototype (schémas, code source, matériel, conso'.)</t>
  </si>
  <si>
    <t>Faisabilité du prototype à l'échelle des babyfoots d'Ynov (Budget, Robustesse..)</t>
  </si>
  <si>
    <t>Pas de ports ouverts pour rien (sécurité)</t>
  </si>
  <si>
    <t>Esprit “startup / produit” et mise en scène</t>
  </si>
  <si>
    <t>Qualité du support de présentation</t>
  </si>
  <si>
    <t>Le vocabulaire, la syntaxe et la grammaire sont correctement utilisés</t>
  </si>
  <si>
    <t xml:space="preserve">Les visuels et illustrations du livrable respectent une charte graphique uniforme et ne comportent pas d’éléments flous ou surchargés. </t>
  </si>
  <si>
    <t>Le support ne contient que l'essentiel, aucunes longues descriptions</t>
  </si>
  <si>
    <t>Qualité sur la prise de parole</t>
  </si>
  <si>
    <t>Le discours est organisé selon un plan cohérent</t>
  </si>
  <si>
    <t>L'expression orale complète les informations du support sans les répéter ou les lires</t>
  </si>
  <si>
    <r>
      <t xml:space="preserve">Le temps de parole est proportionnel </t>
    </r>
    <r>
      <rPr>
        <b/>
        <sz val="12"/>
        <color theme="1"/>
        <rFont val="Aptos Narrow"/>
        <scheme val="minor"/>
      </rPr>
      <t>aux différentes filières</t>
    </r>
  </si>
  <si>
    <t xml:space="preserve">L'équipe apporte des réponses adaptées aux questions posées par le jury </t>
  </si>
  <si>
    <t>Oral de 15 Minutes, avec 5 minutes de question/debrief</t>
  </si>
  <si>
    <t>Qualité du livrable sur le fond</t>
  </si>
  <si>
    <t>/15</t>
  </si>
  <si>
    <t>L'oral présente UN PROJET dans sa globalité, pas 5 petits projets sans liens</t>
  </si>
  <si>
    <t>Démonstration du projet global (tous les composants) de minimum 5 minutes</t>
  </si>
  <si>
    <t>Capacité à vulgariser, adopter une vue produit marketing</t>
  </si>
  <si>
    <t>Justification de tous les choix majeurs vulgarisés et détaillés (Boutique, Archi..)</t>
  </si>
  <si>
    <t>Bilan d'équipe</t>
  </si>
  <si>
    <t>Note oral: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</si>
</sst>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6"/>
      <color theme="0"/>
      <name val="Al Tarikh Regula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3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5" fillId="0" borderId="1" xfId="0" applyFont="1" applyBorder="1"/>
    <xf numFmtId="0" fontId="0" fillId="0" borderId="4" xfId="0" applyBorder="1"/>
    <xf numFmtId="0" fontId="4" fillId="6" borderId="3" xfId="0" applyFont="1" applyFill="1" applyBorder="1"/>
    <xf numFmtId="0" fontId="0" fillId="6" borderId="5" xfId="0" applyFill="1" applyBorder="1"/>
    <xf numFmtId="0" fontId="0" fillId="6" borderId="4" xfId="0" applyFill="1" applyBorder="1"/>
    <xf numFmtId="0" fontId="4" fillId="6" borderId="2" xfId="0" applyFont="1" applyFill="1" applyBorder="1"/>
    <xf numFmtId="0" fontId="0" fillId="6" borderId="7" xfId="0" applyFill="1" applyBorder="1"/>
    <xf numFmtId="0" fontId="4" fillId="6" borderId="8" xfId="0" applyFont="1" applyFill="1" applyBorder="1"/>
    <xf numFmtId="0" fontId="3" fillId="7" borderId="1" xfId="0" applyFont="1" applyFill="1" applyBorder="1"/>
    <xf numFmtId="0" fontId="3" fillId="7" borderId="6" xfId="0" applyFont="1" applyFill="1" applyBorder="1"/>
    <xf numFmtId="0" fontId="3" fillId="8" borderId="1" xfId="0" applyFont="1" applyFill="1" applyBorder="1"/>
    <xf numFmtId="0" fontId="6" fillId="8" borderId="6" xfId="0" applyFont="1" applyFill="1" applyBorder="1"/>
    <xf numFmtId="0" fontId="4" fillId="9" borderId="3" xfId="0" applyFont="1" applyFill="1" applyBorder="1"/>
    <xf numFmtId="0" fontId="0" fillId="9" borderId="7" xfId="0" applyFill="1" applyBorder="1"/>
    <xf numFmtId="0" fontId="0" fillId="9" borderId="4" xfId="0" applyFill="1" applyBorder="1"/>
    <xf numFmtId="0" fontId="4" fillId="9" borderId="2" xfId="0" applyFont="1" applyFill="1" applyBorder="1"/>
    <xf numFmtId="0" fontId="4" fillId="9" borderId="8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/>
    <xf numFmtId="0" fontId="0" fillId="12" borderId="1" xfId="0" applyFill="1" applyBorder="1"/>
    <xf numFmtId="0" fontId="3" fillId="11" borderId="1" xfId="0" applyFont="1" applyFill="1" applyBorder="1"/>
    <xf numFmtId="0" fontId="2" fillId="2" borderId="0" xfId="0" applyFont="1" applyFill="1"/>
    <xf numFmtId="0" fontId="0" fillId="12" borderId="3" xfId="0" applyFill="1" applyBorder="1"/>
    <xf numFmtId="0" fontId="0" fillId="6" borderId="8" xfId="0" applyFill="1" applyBorder="1"/>
    <xf numFmtId="0" fontId="3" fillId="13" borderId="1" xfId="0" applyFont="1" applyFill="1" applyBorder="1"/>
    <xf numFmtId="0" fontId="0" fillId="13" borderId="1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3" xfId="0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7" fillId="0" borderId="1" xfId="0" applyFont="1" applyBorder="1"/>
    <xf numFmtId="0" fontId="0" fillId="3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8" fillId="0" borderId="0" xfId="0" applyFont="1" applyAlignment="1">
      <alignment horizontal="center"/>
    </xf>
    <xf numFmtId="0" fontId="0" fillId="8" borderId="1" xfId="0" applyFill="1" applyBorder="1"/>
    <xf numFmtId="0" fontId="3" fillId="14" borderId="1" xfId="0" applyFont="1" applyFill="1" applyBorder="1"/>
    <xf numFmtId="0" fontId="0" fillId="14" borderId="1" xfId="0" applyFill="1" applyBorder="1"/>
    <xf numFmtId="0" fontId="0" fillId="8" borderId="2" xfId="0" applyFill="1" applyBorder="1"/>
    <xf numFmtId="0" fontId="0" fillId="8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D134-824F-1D45-BFDC-F17802F9F10C}">
  <dimension ref="A1:M19"/>
  <sheetViews>
    <sheetView tabSelected="1" zoomScale="107" workbookViewId="0">
      <selection activeCell="C10" sqref="C10"/>
    </sheetView>
  </sheetViews>
  <sheetFormatPr baseColWidth="10" defaultRowHeight="16"/>
  <cols>
    <col min="1" max="1" width="37.33203125" customWidth="1"/>
    <col min="2" max="2" width="32" customWidth="1"/>
    <col min="3" max="3" width="4.83203125" customWidth="1"/>
    <col min="4" max="4" width="7.6640625" customWidth="1"/>
    <col min="13" max="13" width="27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6" customHeight="1">
      <c r="A2" s="1"/>
      <c r="B2" s="46" t="s">
        <v>0</v>
      </c>
      <c r="C2" s="46"/>
      <c r="D2" s="46"/>
      <c r="E2" s="46"/>
      <c r="F2" s="46"/>
      <c r="G2" s="46"/>
      <c r="H2" s="46"/>
      <c r="I2" s="46"/>
      <c r="J2" s="46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8" spans="1:13">
      <c r="A8" s="8" t="s">
        <v>3</v>
      </c>
      <c r="B8" s="8"/>
      <c r="C8" s="8">
        <f>SUM(C9:C11)</f>
        <v>50</v>
      </c>
      <c r="D8" s="8" t="s">
        <v>4</v>
      </c>
    </row>
    <row r="9" spans="1:13">
      <c r="B9" s="15" t="s">
        <v>5</v>
      </c>
      <c r="C9" s="16">
        <f>Oral!D4</f>
        <v>30</v>
      </c>
      <c r="D9" s="17" t="s">
        <v>6</v>
      </c>
    </row>
    <row r="10" spans="1:13">
      <c r="B10" s="18" t="s">
        <v>7</v>
      </c>
      <c r="C10" s="19">
        <v>10</v>
      </c>
      <c r="D10" s="17" t="s">
        <v>8</v>
      </c>
    </row>
    <row r="11" spans="1:13">
      <c r="B11" s="20" t="s">
        <v>9</v>
      </c>
      <c r="C11" s="19">
        <v>10</v>
      </c>
      <c r="D11" s="17" t="s">
        <v>8</v>
      </c>
    </row>
    <row r="12" spans="1:13">
      <c r="A12" s="21" t="s">
        <v>10</v>
      </c>
      <c r="B12" s="22" t="s">
        <v>78</v>
      </c>
      <c r="C12" s="21" cm="1">
        <f t="array" aca="1" ref="C12" ca="1">INDIRECT("'" &amp; B12 &amp; "'!D4")</f>
        <v>25</v>
      </c>
      <c r="D12" s="21" t="s">
        <v>16</v>
      </c>
    </row>
    <row r="13" spans="1:13">
      <c r="A13" s="23" t="s">
        <v>38</v>
      </c>
      <c r="B13" s="24"/>
      <c r="C13" s="23">
        <f>SUM(C14:C16)</f>
        <v>25</v>
      </c>
      <c r="D13" s="23" t="s">
        <v>16</v>
      </c>
    </row>
    <row r="14" spans="1:13">
      <c r="B14" s="25" t="s">
        <v>39</v>
      </c>
      <c r="C14" s="26">
        <v>13</v>
      </c>
      <c r="D14" s="27" t="s">
        <v>29</v>
      </c>
    </row>
    <row r="15" spans="1:13">
      <c r="B15" s="28" t="s">
        <v>41</v>
      </c>
      <c r="C15" s="26">
        <v>10</v>
      </c>
      <c r="D15" s="27" t="s">
        <v>8</v>
      </c>
    </row>
    <row r="16" spans="1:13">
      <c r="B16" s="29" t="s">
        <v>40</v>
      </c>
      <c r="C16" s="30">
        <v>2</v>
      </c>
      <c r="D16" s="31" t="s">
        <v>20</v>
      </c>
    </row>
    <row r="17" spans="1:4">
      <c r="D17" s="14"/>
    </row>
    <row r="18" spans="1:4">
      <c r="A18" s="2" t="s">
        <v>1</v>
      </c>
      <c r="B18" s="2"/>
      <c r="C18" s="2">
        <f ca="1">SUM(C8,C12,C13)</f>
        <v>100</v>
      </c>
      <c r="D18" s="2" t="s">
        <v>2</v>
      </c>
    </row>
    <row r="19" spans="1:4">
      <c r="C19" s="2">
        <f ca="1">C18/5</f>
        <v>20</v>
      </c>
      <c r="D19" s="2" t="s">
        <v>42</v>
      </c>
    </row>
  </sheetData>
  <mergeCells count="1">
    <mergeCell ref="B2:J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D84F-E2CE-B544-AAD5-2EA1D34C843F}">
  <dimension ref="A1:M21"/>
  <sheetViews>
    <sheetView zoomScale="113" workbookViewId="0">
      <selection activeCell="D4" sqref="D4"/>
    </sheetView>
  </sheetViews>
  <sheetFormatPr baseColWidth="10" defaultRowHeight="16"/>
  <cols>
    <col min="2" max="2" width="30" customWidth="1"/>
    <col min="3" max="3" width="64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46" t="s">
        <v>0</v>
      </c>
      <c r="C2" s="46"/>
      <c r="D2" s="46"/>
      <c r="E2" s="46"/>
      <c r="F2" s="46"/>
      <c r="G2" s="46"/>
      <c r="H2" s="46"/>
      <c r="I2" s="46"/>
      <c r="J2" s="46"/>
      <c r="K2" s="1"/>
      <c r="L2" s="1"/>
      <c r="M2" s="1"/>
    </row>
    <row r="3" spans="1:13">
      <c r="A3" s="1"/>
      <c r="B3" s="1"/>
      <c r="C3" s="1"/>
      <c r="D3" s="47" t="s">
        <v>11</v>
      </c>
      <c r="E3" s="47"/>
      <c r="F3" s="47"/>
      <c r="G3" s="47"/>
      <c r="H3" s="47"/>
      <c r="I3" s="1"/>
      <c r="J3" s="1"/>
      <c r="K3" s="1"/>
      <c r="L3" s="1"/>
      <c r="M3" s="1"/>
    </row>
    <row r="4" spans="1:13" ht="19">
      <c r="A4" s="13" t="s">
        <v>115</v>
      </c>
      <c r="B4" s="2"/>
      <c r="C4" s="2"/>
      <c r="D4" s="2">
        <f>SUM(D5,D9,D14,D20)</f>
        <v>30</v>
      </c>
      <c r="E4" s="2" t="s">
        <v>6</v>
      </c>
    </row>
    <row r="5" spans="1:13">
      <c r="B5" s="7" t="s">
        <v>98</v>
      </c>
      <c r="C5" s="7"/>
      <c r="D5" s="7">
        <f>SUM(D6:D8)</f>
        <v>8</v>
      </c>
      <c r="E5" s="7" t="s">
        <v>47</v>
      </c>
      <c r="G5" s="52" t="s">
        <v>107</v>
      </c>
      <c r="H5" s="52"/>
      <c r="I5" s="52"/>
      <c r="J5" s="52"/>
      <c r="K5" s="52"/>
    </row>
    <row r="6" spans="1:13">
      <c r="C6" s="5" t="s">
        <v>99</v>
      </c>
      <c r="D6" s="5">
        <v>2</v>
      </c>
      <c r="E6" s="5" t="s">
        <v>20</v>
      </c>
      <c r="G6" s="52"/>
      <c r="H6" s="52"/>
      <c r="I6" s="52"/>
      <c r="J6" s="52"/>
      <c r="K6" s="52"/>
    </row>
    <row r="7" spans="1:13" ht="30" customHeight="1">
      <c r="C7" s="50" t="s">
        <v>100</v>
      </c>
      <c r="D7" s="5">
        <v>3</v>
      </c>
      <c r="E7" s="5" t="s">
        <v>21</v>
      </c>
    </row>
    <row r="8" spans="1:13">
      <c r="C8" s="5" t="s">
        <v>101</v>
      </c>
      <c r="D8" s="5">
        <v>3</v>
      </c>
      <c r="E8" s="5" t="s">
        <v>21</v>
      </c>
    </row>
    <row r="9" spans="1:13">
      <c r="B9" s="8" t="s">
        <v>102</v>
      </c>
      <c r="C9" s="9"/>
      <c r="D9" s="9">
        <f>SUM(D10:D13)</f>
        <v>7</v>
      </c>
      <c r="E9" s="8" t="s">
        <v>48</v>
      </c>
    </row>
    <row r="10" spans="1:13">
      <c r="C10" s="12" t="s">
        <v>103</v>
      </c>
      <c r="D10" s="10">
        <v>1</v>
      </c>
      <c r="E10" s="10" t="s">
        <v>26</v>
      </c>
    </row>
    <row r="11" spans="1:13" ht="38" customHeight="1">
      <c r="C11" s="51" t="s">
        <v>104</v>
      </c>
      <c r="D11" s="12">
        <v>1</v>
      </c>
      <c r="E11" s="12" t="s">
        <v>26</v>
      </c>
    </row>
    <row r="12" spans="1:13">
      <c r="C12" s="12" t="s">
        <v>105</v>
      </c>
      <c r="D12" s="10">
        <v>2</v>
      </c>
      <c r="E12" s="10" t="s">
        <v>20</v>
      </c>
    </row>
    <row r="13" spans="1:13">
      <c r="C13" s="11" t="s">
        <v>106</v>
      </c>
      <c r="D13" s="11">
        <v>3</v>
      </c>
      <c r="E13" s="11" t="s">
        <v>21</v>
      </c>
    </row>
    <row r="14" spans="1:13">
      <c r="B14" s="54" t="s">
        <v>108</v>
      </c>
      <c r="C14" s="55"/>
      <c r="D14" s="55">
        <f>SUM(D15:D18)</f>
        <v>15</v>
      </c>
      <c r="E14" s="54" t="s">
        <v>109</v>
      </c>
    </row>
    <row r="15" spans="1:13">
      <c r="C15" s="53" t="s">
        <v>110</v>
      </c>
      <c r="D15" s="56">
        <v>4</v>
      </c>
      <c r="E15" s="56" t="s">
        <v>31</v>
      </c>
    </row>
    <row r="16" spans="1:13" ht="34">
      <c r="C16" s="57" t="s">
        <v>111</v>
      </c>
      <c r="D16" s="53">
        <v>4</v>
      </c>
      <c r="E16" s="53" t="s">
        <v>31</v>
      </c>
    </row>
    <row r="17" spans="2:5">
      <c r="C17" s="53" t="s">
        <v>112</v>
      </c>
      <c r="D17" s="56">
        <v>3</v>
      </c>
      <c r="E17" s="56" t="s">
        <v>21</v>
      </c>
    </row>
    <row r="18" spans="2:5">
      <c r="C18" s="53" t="s">
        <v>113</v>
      </c>
      <c r="D18" s="53">
        <v>4</v>
      </c>
      <c r="E18" s="53" t="s">
        <v>31</v>
      </c>
    </row>
    <row r="19" spans="2:5">
      <c r="C19" s="53" t="s">
        <v>114</v>
      </c>
      <c r="D19" s="53">
        <v>2</v>
      </c>
      <c r="E19" s="53" t="s">
        <v>20</v>
      </c>
    </row>
    <row r="20" spans="2:5">
      <c r="B20" s="2" t="s">
        <v>35</v>
      </c>
      <c r="C20" s="2"/>
      <c r="D20" s="2">
        <f>D21</f>
        <v>0</v>
      </c>
      <c r="E20" s="2" t="s">
        <v>17</v>
      </c>
    </row>
    <row r="21" spans="2:5">
      <c r="C21" s="4" t="s">
        <v>97</v>
      </c>
      <c r="D21" s="4">
        <v>0</v>
      </c>
      <c r="E21" s="4" t="s">
        <v>17</v>
      </c>
    </row>
  </sheetData>
  <mergeCells count="3">
    <mergeCell ref="B2:J2"/>
    <mergeCell ref="D3:H3"/>
    <mergeCell ref="G5:K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A8E9-DFB9-484D-8BA5-00EEEE7837DE}">
  <dimension ref="A1:M21"/>
  <sheetViews>
    <sheetView zoomScale="125" workbookViewId="0">
      <selection activeCell="C18" sqref="C18:E18"/>
    </sheetView>
  </sheetViews>
  <sheetFormatPr baseColWidth="10" defaultRowHeight="16"/>
  <cols>
    <col min="1" max="1" width="21.33203125" customWidth="1"/>
    <col min="2" max="2" width="12.83203125" customWidth="1"/>
    <col min="3" max="3" width="40.33203125" customWidth="1"/>
    <col min="4" max="4" width="6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46" t="s">
        <v>0</v>
      </c>
      <c r="C2" s="46"/>
      <c r="D2" s="46"/>
      <c r="E2" s="46"/>
      <c r="F2" s="46"/>
      <c r="G2" s="46"/>
      <c r="H2" s="46"/>
      <c r="I2" s="46"/>
      <c r="J2" s="46"/>
      <c r="K2" s="1"/>
      <c r="L2" s="1"/>
      <c r="M2" s="1"/>
    </row>
    <row r="3" spans="1:13">
      <c r="A3" s="1"/>
      <c r="B3" s="1"/>
      <c r="C3" s="47" t="s">
        <v>12</v>
      </c>
      <c r="D3" s="47"/>
      <c r="E3" s="47"/>
      <c r="F3" s="47"/>
      <c r="G3" s="47"/>
      <c r="H3" s="47"/>
      <c r="I3" s="1"/>
      <c r="J3" s="1"/>
      <c r="K3" s="1"/>
      <c r="L3" s="1"/>
      <c r="M3" s="1"/>
    </row>
    <row r="4" spans="1:13" ht="19">
      <c r="A4" s="13" t="s">
        <v>15</v>
      </c>
      <c r="B4" s="2"/>
      <c r="C4" s="2"/>
      <c r="D4" s="2">
        <f>SUM(D5,D12,D17)</f>
        <v>25</v>
      </c>
      <c r="E4" s="2" t="s">
        <v>16</v>
      </c>
    </row>
    <row r="5" spans="1:13">
      <c r="B5" s="7" t="s">
        <v>14</v>
      </c>
      <c r="C5" s="7"/>
      <c r="D5" s="7">
        <f>SUM(D6:D11)</f>
        <v>12</v>
      </c>
      <c r="E5" s="7" t="s">
        <v>27</v>
      </c>
    </row>
    <row r="6" spans="1:13">
      <c r="C6" s="5" t="s">
        <v>18</v>
      </c>
      <c r="D6" s="5">
        <v>3</v>
      </c>
      <c r="E6" s="5" t="s">
        <v>21</v>
      </c>
    </row>
    <row r="7" spans="1:13">
      <c r="C7" s="5" t="s">
        <v>19</v>
      </c>
      <c r="D7" s="5">
        <v>2</v>
      </c>
      <c r="E7" s="5" t="s">
        <v>20</v>
      </c>
    </row>
    <row r="8" spans="1:13">
      <c r="C8" s="5" t="s">
        <v>22</v>
      </c>
      <c r="D8" s="5">
        <v>2</v>
      </c>
      <c r="E8" s="5" t="s">
        <v>20</v>
      </c>
    </row>
    <row r="9" spans="1:13">
      <c r="C9" s="5" t="s">
        <v>23</v>
      </c>
      <c r="D9" s="5">
        <v>1</v>
      </c>
      <c r="E9" s="5" t="s">
        <v>26</v>
      </c>
    </row>
    <row r="10" spans="1:13">
      <c r="C10" s="5" t="s">
        <v>24</v>
      </c>
      <c r="D10" s="5">
        <v>2</v>
      </c>
      <c r="E10" s="5" t="s">
        <v>20</v>
      </c>
    </row>
    <row r="11" spans="1:13">
      <c r="C11" s="6" t="s">
        <v>25</v>
      </c>
      <c r="D11" s="6">
        <v>2</v>
      </c>
      <c r="E11" s="6" t="s">
        <v>20</v>
      </c>
    </row>
    <row r="12" spans="1:13">
      <c r="B12" s="8" t="s">
        <v>28</v>
      </c>
      <c r="C12" s="9"/>
      <c r="D12" s="9">
        <f>SUM(D13:D16)</f>
        <v>13</v>
      </c>
      <c r="E12" s="8" t="s">
        <v>29</v>
      </c>
    </row>
    <row r="13" spans="1:13">
      <c r="C13" s="12" t="s">
        <v>30</v>
      </c>
      <c r="D13" s="10">
        <v>4</v>
      </c>
      <c r="E13" s="10" t="s">
        <v>31</v>
      </c>
    </row>
    <row r="14" spans="1:13">
      <c r="C14" s="12" t="s">
        <v>32</v>
      </c>
      <c r="D14" s="10">
        <v>4</v>
      </c>
      <c r="E14" s="10" t="s">
        <v>31</v>
      </c>
    </row>
    <row r="15" spans="1:13">
      <c r="C15" s="12" t="s">
        <v>33</v>
      </c>
      <c r="D15" s="10">
        <v>3</v>
      </c>
      <c r="E15" s="10" t="s">
        <v>21</v>
      </c>
    </row>
    <row r="16" spans="1:13">
      <c r="C16" s="11" t="s">
        <v>34</v>
      </c>
      <c r="D16" s="11">
        <v>2</v>
      </c>
      <c r="E16" s="11" t="s">
        <v>20</v>
      </c>
    </row>
    <row r="17" spans="2:12">
      <c r="B17" s="2" t="s">
        <v>35</v>
      </c>
      <c r="C17" s="2"/>
      <c r="D17" s="2">
        <f>D18</f>
        <v>0</v>
      </c>
      <c r="E17" s="2" t="s">
        <v>17</v>
      </c>
    </row>
    <row r="18" spans="2:12">
      <c r="C18" s="4" t="s">
        <v>36</v>
      </c>
      <c r="D18" s="4">
        <v>0</v>
      </c>
      <c r="E18" s="4" t="s">
        <v>17</v>
      </c>
    </row>
    <row r="21" spans="2:12">
      <c r="L21" t="s">
        <v>37</v>
      </c>
    </row>
  </sheetData>
  <mergeCells count="2">
    <mergeCell ref="B2:J2"/>
    <mergeCell ref="C3:H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8B12-F5E5-204B-BD3E-092BFD01A3D1}">
  <dimension ref="A1:M22"/>
  <sheetViews>
    <sheetView topLeftCell="A5" zoomScale="115" workbookViewId="0">
      <selection activeCell="D20" sqref="D20"/>
    </sheetView>
  </sheetViews>
  <sheetFormatPr baseColWidth="10" defaultRowHeight="16"/>
  <cols>
    <col min="1" max="1" width="21.6640625" customWidth="1"/>
    <col min="3" max="3" width="48.16406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46" t="s">
        <v>0</v>
      </c>
      <c r="C2" s="46"/>
      <c r="D2" s="46"/>
      <c r="E2" s="46"/>
      <c r="F2" s="46"/>
      <c r="G2" s="46"/>
      <c r="H2" s="46"/>
      <c r="I2" s="46"/>
      <c r="J2" s="46"/>
      <c r="K2" s="1"/>
      <c r="L2" s="1"/>
      <c r="M2" s="1"/>
    </row>
    <row r="3" spans="1:13">
      <c r="A3" s="1"/>
      <c r="B3" s="1"/>
      <c r="C3" s="47" t="s">
        <v>13</v>
      </c>
      <c r="D3" s="47"/>
      <c r="E3" s="47"/>
      <c r="F3" s="47"/>
      <c r="G3" s="47"/>
      <c r="H3" s="47"/>
      <c r="I3" s="1"/>
      <c r="J3" s="1"/>
      <c r="K3" s="1"/>
      <c r="L3" s="1"/>
      <c r="M3" s="1"/>
    </row>
    <row r="4" spans="1:13" ht="19">
      <c r="A4" s="13" t="s">
        <v>15</v>
      </c>
      <c r="B4" s="2"/>
      <c r="C4" s="2"/>
      <c r="D4" s="2">
        <f>SUM(D5,D9,D12,D16,D20)</f>
        <v>25</v>
      </c>
      <c r="E4" s="2" t="s">
        <v>16</v>
      </c>
    </row>
    <row r="5" spans="1:13">
      <c r="B5" s="7" t="s">
        <v>61</v>
      </c>
      <c r="C5" s="7"/>
      <c r="D5" s="7">
        <f>SUM(D6:D8)</f>
        <v>6</v>
      </c>
      <c r="E5" s="7" t="s">
        <v>52</v>
      </c>
    </row>
    <row r="6" spans="1:13">
      <c r="C6" s="5" t="s">
        <v>62</v>
      </c>
      <c r="D6" s="5">
        <v>2</v>
      </c>
      <c r="E6" s="5" t="s">
        <v>20</v>
      </c>
    </row>
    <row r="7" spans="1:13">
      <c r="C7" s="5" t="s">
        <v>63</v>
      </c>
      <c r="D7" s="5">
        <v>2</v>
      </c>
      <c r="E7" s="5" t="s">
        <v>20</v>
      </c>
    </row>
    <row r="8" spans="1:13">
      <c r="C8" s="6" t="s">
        <v>64</v>
      </c>
      <c r="D8" s="6">
        <v>2</v>
      </c>
      <c r="E8" s="6" t="s">
        <v>20</v>
      </c>
    </row>
    <row r="9" spans="1:13">
      <c r="B9" s="37" t="s">
        <v>65</v>
      </c>
      <c r="C9" s="37"/>
      <c r="D9" s="37">
        <f>SUM(D10:D11)</f>
        <v>6</v>
      </c>
      <c r="E9" s="37" t="s">
        <v>52</v>
      </c>
    </row>
    <row r="10" spans="1:13">
      <c r="C10" s="43" t="s">
        <v>66</v>
      </c>
      <c r="D10" s="43">
        <v>3</v>
      </c>
      <c r="E10" s="43" t="s">
        <v>21</v>
      </c>
    </row>
    <row r="11" spans="1:13">
      <c r="C11" s="39" t="s">
        <v>67</v>
      </c>
      <c r="D11" s="39">
        <v>3</v>
      </c>
      <c r="E11" s="39" t="s">
        <v>21</v>
      </c>
    </row>
    <row r="12" spans="1:13">
      <c r="B12" s="23" t="s">
        <v>68</v>
      </c>
      <c r="C12" s="23"/>
      <c r="D12" s="23">
        <f>SUM(D13:D15)</f>
        <v>5</v>
      </c>
      <c r="E12" s="23" t="s">
        <v>17</v>
      </c>
    </row>
    <row r="13" spans="1:13">
      <c r="C13" s="44" t="s">
        <v>69</v>
      </c>
      <c r="D13" s="44">
        <v>2</v>
      </c>
      <c r="E13" s="44" t="s">
        <v>20</v>
      </c>
    </row>
    <row r="14" spans="1:13">
      <c r="C14" s="44" t="s">
        <v>70</v>
      </c>
      <c r="D14" s="44">
        <v>2</v>
      </c>
      <c r="E14" s="44" t="s">
        <v>20</v>
      </c>
    </row>
    <row r="15" spans="1:13">
      <c r="C15" s="45" t="s">
        <v>71</v>
      </c>
      <c r="D15" s="45">
        <v>1</v>
      </c>
      <c r="E15" s="45" t="s">
        <v>26</v>
      </c>
    </row>
    <row r="16" spans="1:13">
      <c r="B16" s="8" t="s">
        <v>72</v>
      </c>
      <c r="C16" s="8"/>
      <c r="D16" s="8">
        <f>SUM(D17:D19)</f>
        <v>8</v>
      </c>
      <c r="E16" s="8" t="s">
        <v>47</v>
      </c>
    </row>
    <row r="17" spans="2:5">
      <c r="C17" s="12" t="s">
        <v>73</v>
      </c>
      <c r="D17" s="12">
        <v>3</v>
      </c>
      <c r="E17" s="12" t="s">
        <v>21</v>
      </c>
    </row>
    <row r="18" spans="2:5">
      <c r="C18" s="12" t="s">
        <v>74</v>
      </c>
      <c r="D18" s="12">
        <v>3</v>
      </c>
      <c r="E18" s="12" t="s">
        <v>21</v>
      </c>
    </row>
    <row r="19" spans="2:5">
      <c r="C19" s="11" t="s">
        <v>96</v>
      </c>
      <c r="D19" s="11">
        <v>2</v>
      </c>
      <c r="E19" s="11" t="s">
        <v>20</v>
      </c>
    </row>
    <row r="20" spans="2:5">
      <c r="B20" s="2" t="s">
        <v>75</v>
      </c>
      <c r="C20" s="2"/>
      <c r="D20" s="2">
        <f>SUM(D21:D22)</f>
        <v>0</v>
      </c>
      <c r="E20" s="41" t="s">
        <v>17</v>
      </c>
    </row>
    <row r="21" spans="2:5">
      <c r="C21" s="42" t="s">
        <v>76</v>
      </c>
      <c r="D21" s="42">
        <v>0</v>
      </c>
      <c r="E21" s="42" t="s">
        <v>21</v>
      </c>
    </row>
    <row r="22" spans="2:5">
      <c r="C22" s="42" t="s">
        <v>77</v>
      </c>
      <c r="D22" s="42">
        <v>0</v>
      </c>
      <c r="E22" s="42" t="s">
        <v>20</v>
      </c>
    </row>
  </sheetData>
  <mergeCells count="2">
    <mergeCell ref="B2:J2"/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6351-FF09-734B-AAA1-1FF5290E74E9}">
  <dimension ref="A1:M19"/>
  <sheetViews>
    <sheetView topLeftCell="A2" zoomScale="137" zoomScaleNormal="125" workbookViewId="0">
      <selection activeCell="C16" sqref="C16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46" t="s">
        <v>0</v>
      </c>
      <c r="C2" s="46"/>
      <c r="D2" s="46"/>
      <c r="E2" s="46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48" t="s">
        <v>56</v>
      </c>
      <c r="D3" s="48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15</v>
      </c>
      <c r="B4" s="32"/>
      <c r="C4" s="2"/>
      <c r="D4" s="2">
        <f>SUM(D5,D10,D13)</f>
        <v>25</v>
      </c>
      <c r="E4" s="2" t="s">
        <v>16</v>
      </c>
    </row>
    <row r="5" spans="1:13">
      <c r="B5" s="7" t="s">
        <v>43</v>
      </c>
      <c r="C5" s="7"/>
      <c r="D5" s="7">
        <f>SUM(D6:D9)</f>
        <v>12</v>
      </c>
      <c r="E5" s="7" t="s">
        <v>27</v>
      </c>
    </row>
    <row r="6" spans="1:13">
      <c r="C6" s="34" t="s">
        <v>44</v>
      </c>
      <c r="D6" s="34">
        <v>5</v>
      </c>
      <c r="E6" s="34" t="s">
        <v>17</v>
      </c>
    </row>
    <row r="7" spans="1:13">
      <c r="C7" s="34" t="s">
        <v>45</v>
      </c>
      <c r="D7" s="34">
        <v>3</v>
      </c>
      <c r="E7" s="34" t="s">
        <v>21</v>
      </c>
    </row>
    <row r="8" spans="1:13">
      <c r="C8" s="35" t="s">
        <v>46</v>
      </c>
      <c r="D8" s="35">
        <v>2</v>
      </c>
      <c r="E8" s="35" t="s">
        <v>20</v>
      </c>
    </row>
    <row r="9" spans="1:13">
      <c r="C9" s="35" t="s">
        <v>58</v>
      </c>
      <c r="D9" s="35">
        <v>2</v>
      </c>
      <c r="E9" s="35" t="s">
        <v>20</v>
      </c>
    </row>
    <row r="10" spans="1:13">
      <c r="B10" s="37" t="s">
        <v>49</v>
      </c>
      <c r="C10" s="37"/>
      <c r="D10" s="37">
        <f>SUM(D11,D12)</f>
        <v>7</v>
      </c>
      <c r="E10" s="37" t="s">
        <v>48</v>
      </c>
    </row>
    <row r="11" spans="1:13">
      <c r="C11" s="36" t="s">
        <v>50</v>
      </c>
      <c r="D11" s="36">
        <v>2</v>
      </c>
      <c r="E11" s="36" t="s">
        <v>20</v>
      </c>
    </row>
    <row r="12" spans="1:13">
      <c r="C12" s="39" t="s">
        <v>51</v>
      </c>
      <c r="D12" s="39">
        <v>5</v>
      </c>
      <c r="E12" s="39" t="s">
        <v>17</v>
      </c>
    </row>
    <row r="13" spans="1:13">
      <c r="B13" s="8" t="s">
        <v>57</v>
      </c>
      <c r="C13" s="8"/>
      <c r="D13" s="8">
        <f>SUM(D14:D16)</f>
        <v>6</v>
      </c>
      <c r="E13" s="8" t="s">
        <v>52</v>
      </c>
    </row>
    <row r="14" spans="1:13">
      <c r="C14" s="40" t="s">
        <v>53</v>
      </c>
      <c r="D14" s="40">
        <v>2</v>
      </c>
      <c r="E14" s="40" t="s">
        <v>20</v>
      </c>
    </row>
    <row r="15" spans="1:13">
      <c r="C15" s="12" t="s">
        <v>54</v>
      </c>
      <c r="D15" s="12">
        <v>2</v>
      </c>
      <c r="E15" s="12" t="s">
        <v>20</v>
      </c>
    </row>
    <row r="16" spans="1:13">
      <c r="C16" s="11" t="s">
        <v>55</v>
      </c>
      <c r="D16" s="11">
        <v>2</v>
      </c>
      <c r="E16" s="11" t="s">
        <v>20</v>
      </c>
    </row>
    <row r="17" spans="2:5">
      <c r="B17" s="2" t="s">
        <v>35</v>
      </c>
      <c r="C17" s="2"/>
      <c r="D17" s="2">
        <f>SUM(D18:D19)</f>
        <v>0</v>
      </c>
      <c r="E17" s="41" t="s">
        <v>17</v>
      </c>
    </row>
    <row r="18" spans="2:5">
      <c r="C18" s="42" t="s">
        <v>60</v>
      </c>
      <c r="D18" s="42">
        <v>0</v>
      </c>
      <c r="E18" s="42" t="s">
        <v>20</v>
      </c>
    </row>
    <row r="19" spans="2:5">
      <c r="C19" s="42" t="s">
        <v>59</v>
      </c>
      <c r="D19" s="42">
        <v>0</v>
      </c>
      <c r="E19" s="42" t="s">
        <v>21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AF41-3D7A-7840-855A-D076681D8688}">
  <dimension ref="A1:M17"/>
  <sheetViews>
    <sheetView topLeftCell="A2" zoomScale="137" zoomScaleNormal="125" workbookViewId="0">
      <selection activeCell="D15" sqref="D15"/>
    </sheetView>
  </sheetViews>
  <sheetFormatPr baseColWidth="10" defaultRowHeight="16"/>
  <cols>
    <col min="1" max="1" width="22.6640625" customWidth="1"/>
    <col min="2" max="2" width="14.6640625" customWidth="1"/>
    <col min="3" max="3" width="55.6640625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46" t="s">
        <v>0</v>
      </c>
      <c r="C2" s="46"/>
      <c r="D2" s="46"/>
      <c r="E2" s="46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48" t="s">
        <v>79</v>
      </c>
      <c r="D3" s="48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15</v>
      </c>
      <c r="B4" s="32"/>
      <c r="C4" s="2"/>
      <c r="D4" s="2">
        <f>SUM(D5,D9,D13)</f>
        <v>25</v>
      </c>
      <c r="E4" s="2" t="s">
        <v>16</v>
      </c>
    </row>
    <row r="5" spans="1:13">
      <c r="B5" s="7" t="s">
        <v>80</v>
      </c>
      <c r="C5" s="7"/>
      <c r="D5" s="7">
        <f>SUM(D6:D8)</f>
        <v>10</v>
      </c>
      <c r="E5" s="7" t="s">
        <v>8</v>
      </c>
    </row>
    <row r="6" spans="1:13">
      <c r="C6" s="34" t="s">
        <v>81</v>
      </c>
      <c r="D6" s="34">
        <v>4</v>
      </c>
      <c r="E6" s="34" t="s">
        <v>31</v>
      </c>
    </row>
    <row r="7" spans="1:13">
      <c r="C7" s="34" t="s">
        <v>85</v>
      </c>
      <c r="D7" s="34">
        <v>3</v>
      </c>
      <c r="E7" s="34" t="s">
        <v>21</v>
      </c>
    </row>
    <row r="8" spans="1:13">
      <c r="C8" s="35" t="s">
        <v>89</v>
      </c>
      <c r="D8" s="35">
        <v>3</v>
      </c>
      <c r="E8" s="35" t="s">
        <v>21</v>
      </c>
    </row>
    <row r="9" spans="1:13">
      <c r="B9" s="37" t="s">
        <v>82</v>
      </c>
      <c r="C9" s="37"/>
      <c r="D9" s="37">
        <f>SUM(D10:D12)</f>
        <v>10</v>
      </c>
      <c r="E9" s="37" t="s">
        <v>8</v>
      </c>
    </row>
    <row r="10" spans="1:13">
      <c r="C10" s="36" t="s">
        <v>83</v>
      </c>
      <c r="D10" s="36">
        <v>5</v>
      </c>
      <c r="E10" s="36" t="s">
        <v>17</v>
      </c>
    </row>
    <row r="11" spans="1:13">
      <c r="C11" s="39" t="s">
        <v>88</v>
      </c>
      <c r="D11" s="39">
        <v>3</v>
      </c>
      <c r="E11" s="39" t="s">
        <v>21</v>
      </c>
    </row>
    <row r="12" spans="1:13">
      <c r="C12" s="39" t="s">
        <v>84</v>
      </c>
      <c r="D12" s="39">
        <v>2</v>
      </c>
      <c r="E12" s="39" t="s">
        <v>20</v>
      </c>
    </row>
    <row r="13" spans="1:13">
      <c r="B13" s="8" t="s">
        <v>57</v>
      </c>
      <c r="C13" s="8"/>
      <c r="D13" s="8">
        <f>SUM(D14:D15)</f>
        <v>5</v>
      </c>
      <c r="E13" s="8" t="s">
        <v>52</v>
      </c>
    </row>
    <row r="14" spans="1:13">
      <c r="C14" s="40" t="s">
        <v>86</v>
      </c>
      <c r="D14" s="40">
        <v>3</v>
      </c>
      <c r="E14" s="40" t="s">
        <v>21</v>
      </c>
    </row>
    <row r="15" spans="1:13">
      <c r="C15" s="12" t="s">
        <v>87</v>
      </c>
      <c r="D15" s="12">
        <v>2</v>
      </c>
      <c r="E15" s="12" t="s">
        <v>20</v>
      </c>
    </row>
    <row r="16" spans="1:13">
      <c r="B16" s="2" t="s">
        <v>35</v>
      </c>
      <c r="C16" s="2"/>
      <c r="D16" s="2">
        <f>SUM(D17:D17)</f>
        <v>0</v>
      </c>
      <c r="E16" s="41" t="s">
        <v>17</v>
      </c>
    </row>
    <row r="17" spans="3:5">
      <c r="C17" s="49" t="s">
        <v>36</v>
      </c>
      <c r="D17" s="42">
        <v>0</v>
      </c>
      <c r="E17" s="42" t="s">
        <v>17</v>
      </c>
    </row>
  </sheetData>
  <mergeCells count="2">
    <mergeCell ref="B2:E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9C47-547A-4049-94DF-51FB305DE7B1}">
  <dimension ref="A1:M14"/>
  <sheetViews>
    <sheetView topLeftCell="A2" zoomScale="137" zoomScaleNormal="125" workbookViewId="0">
      <selection activeCell="D21" sqref="D21"/>
    </sheetView>
  </sheetViews>
  <sheetFormatPr baseColWidth="10" defaultRowHeight="16"/>
  <cols>
    <col min="1" max="1" width="22.6640625" customWidth="1"/>
    <col min="2" max="2" width="14.6640625" customWidth="1"/>
    <col min="3" max="3" width="66" customWidth="1"/>
    <col min="9" max="9" width="2.1640625" customWidth="1"/>
    <col min="10" max="10" width="0" hidden="1" customWidth="1"/>
    <col min="11" max="11" width="0.83203125" hidden="1" customWidth="1"/>
    <col min="12" max="12" width="0.1640625" hidden="1" customWidth="1"/>
    <col min="13" max="13" width="12.33203125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9">
      <c r="A2" s="1"/>
      <c r="B2" s="46" t="s">
        <v>0</v>
      </c>
      <c r="C2" s="46"/>
      <c r="D2" s="46"/>
      <c r="E2" s="46"/>
      <c r="F2" s="38"/>
      <c r="G2" s="38"/>
      <c r="H2" s="38"/>
      <c r="I2" s="38"/>
      <c r="J2" s="38"/>
      <c r="K2" s="1"/>
      <c r="L2" s="1"/>
      <c r="M2" s="1"/>
    </row>
    <row r="3" spans="1:13">
      <c r="A3" s="1"/>
      <c r="B3" s="1"/>
      <c r="C3" s="48" t="s">
        <v>90</v>
      </c>
      <c r="D3" s="48"/>
      <c r="E3" s="3"/>
      <c r="F3" s="3"/>
      <c r="G3" s="3"/>
      <c r="H3" s="3"/>
      <c r="I3" s="1"/>
      <c r="J3" s="1"/>
      <c r="K3" s="1"/>
      <c r="L3" s="1"/>
      <c r="M3" s="1"/>
    </row>
    <row r="4" spans="1:13" ht="19">
      <c r="A4" s="33" t="s">
        <v>15</v>
      </c>
      <c r="B4" s="32"/>
      <c r="C4" s="2"/>
      <c r="D4" s="2">
        <f>SUM(D5,D9,D13)</f>
        <v>25</v>
      </c>
      <c r="E4" s="2" t="s">
        <v>16</v>
      </c>
    </row>
    <row r="5" spans="1:13">
      <c r="B5" s="7" t="s">
        <v>91</v>
      </c>
      <c r="C5" s="7"/>
      <c r="D5" s="7">
        <f>SUM(D6:D8)</f>
        <v>13</v>
      </c>
      <c r="E5" s="7" t="s">
        <v>29</v>
      </c>
    </row>
    <row r="6" spans="1:13">
      <c r="C6" s="34" t="s">
        <v>92</v>
      </c>
      <c r="D6" s="34">
        <v>5</v>
      </c>
      <c r="E6" s="34" t="s">
        <v>17</v>
      </c>
    </row>
    <row r="7" spans="1:13">
      <c r="C7" s="34" t="s">
        <v>95</v>
      </c>
      <c r="D7" s="34">
        <v>4</v>
      </c>
      <c r="E7" s="34" t="s">
        <v>31</v>
      </c>
    </row>
    <row r="8" spans="1:13">
      <c r="C8" s="34" t="s">
        <v>93</v>
      </c>
      <c r="D8" s="34">
        <v>4</v>
      </c>
      <c r="E8" s="34" t="s">
        <v>31</v>
      </c>
    </row>
    <row r="9" spans="1:13">
      <c r="B9" s="8" t="s">
        <v>57</v>
      </c>
      <c r="C9" s="8"/>
      <c r="D9" s="8">
        <f>SUM(D10:D12)</f>
        <v>12</v>
      </c>
      <c r="E9" s="8" t="s">
        <v>27</v>
      </c>
    </row>
    <row r="10" spans="1:13">
      <c r="C10" s="40" t="s">
        <v>86</v>
      </c>
      <c r="D10" s="40">
        <v>4</v>
      </c>
      <c r="E10" s="40" t="s">
        <v>31</v>
      </c>
    </row>
    <row r="11" spans="1:13">
      <c r="C11" s="40" t="s">
        <v>94</v>
      </c>
      <c r="D11" s="40">
        <v>4</v>
      </c>
      <c r="E11" s="40" t="s">
        <v>31</v>
      </c>
    </row>
    <row r="12" spans="1:13">
      <c r="C12" s="12" t="s">
        <v>87</v>
      </c>
      <c r="D12" s="12">
        <v>4</v>
      </c>
      <c r="E12" s="12" t="s">
        <v>31</v>
      </c>
    </row>
    <row r="13" spans="1:13">
      <c r="B13" s="2" t="s">
        <v>35</v>
      </c>
      <c r="C13" s="2"/>
      <c r="D13" s="2">
        <f>SUM(D14:D14)</f>
        <v>0</v>
      </c>
      <c r="E13" s="41" t="s">
        <v>17</v>
      </c>
    </row>
    <row r="14" spans="1:13">
      <c r="C14" s="49" t="s">
        <v>36</v>
      </c>
      <c r="D14" s="42">
        <v>0</v>
      </c>
      <c r="E14" s="42" t="s">
        <v>17</v>
      </c>
    </row>
  </sheetData>
  <mergeCells count="2">
    <mergeCell ref="B2:E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Grille de notation</vt:lpstr>
      <vt:lpstr>Oral</vt:lpstr>
      <vt:lpstr>FullStack</vt:lpstr>
      <vt:lpstr>Infra</vt:lpstr>
      <vt:lpstr>IAData</vt:lpstr>
      <vt:lpstr>IoT</vt:lpstr>
      <vt:lpstr>SysEmb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2025-10-01T18:45:25Z</dcterms:created>
  <dcterms:modified xsi:type="dcterms:W3CDTF">2025-10-09T11:45:06Z</dcterms:modified>
</cp:coreProperties>
</file>