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4440" yWindow="0" windowWidth="10950" windowHeight="6150"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 name="Sheet1" sheetId="10"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xlnm._FilterDatabase" localSheetId="1" hidden="1">Ballot!$A$1:$AH$476</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Instructions!$B$28</definedName>
    <definedName name="Change_Applied" localSheetId="3">'Instructions Cont..'!#REF!</definedName>
    <definedName name="Change_Applied">Instructions!$B$23</definedName>
    <definedName name="commentgroup">Instructions!$B$16</definedName>
    <definedName name="Comments" localSheetId="3">'Instructions Cont..'!#REF!</definedName>
    <definedName name="Comments">Instructions!$B$13</definedName>
    <definedName name="ComTime">Instructions!#REF!</definedName>
    <definedName name="Considered" localSheetId="3">'Instructions Cont..'!#REF!</definedName>
    <definedName name="Considered">Instructions!#REF!</definedName>
    <definedName name="d">[21]Setup!$A$20:$K$20</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Instructions!$B$18</definedName>
    <definedName name="Disposition_Comment" localSheetId="3">'Instructions Cont..'!#REF!</definedName>
    <definedName name="Disposition_Comment">Instructions!$B$19</definedName>
    <definedName name="Disposition_Committee" localSheetId="3">'Instructions Cont..'!#REF!</definedName>
    <definedName name="Disposition_Committee">Instructions!$B$17</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Instructions!$B$11</definedName>
    <definedName name="FilterRow">Ballot!#REF!</definedName>
    <definedName name="FirstRow">Ballot!$2:$2</definedName>
    <definedName name="For_Against_Abstain" localSheetId="3">'Instructions Cont..'!#REF!</definedName>
    <definedName name="For_Against_Abstain">Instructions!$B$20</definedName>
    <definedName name="HTMLPages">Setup!$C$23:$C$84</definedName>
    <definedName name="ID" localSheetId="3">'Instructions Cont..'!#REF!</definedName>
    <definedName name="ID">Instructions!$B$29</definedName>
    <definedName name="Identifier" localSheetId="3">'Instructions Cont..'!#REF!</definedName>
    <definedName name="Identifier">Instructions!#REF!</definedName>
    <definedName name="IDNumCol">Ballot!#REF!</definedName>
    <definedName name="InPerson">Submitter!#REF!</definedName>
    <definedName name="InPersReq">Ballot!$H$2:$H$227</definedName>
    <definedName name="LastCol">Ballot!$AF:$AF</definedName>
    <definedName name="LastRow">Ballot!$226:$226</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Instructions!$B$27</definedName>
    <definedName name="Ov">Submitter!$F$9</definedName>
    <definedName name="OverallVote">Submitter!$G$9</definedName>
    <definedName name="OVote">Setup!$B$9:$D$9</definedName>
    <definedName name="_xlnm.Print_Area" localSheetId="1">Ballot!$B$1:$G$227</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Submitter!$A$1:$L$9</definedName>
    <definedName name="_xlnm.Print_Titles" localSheetId="1">Ballot!#REF!,Ballot!$1:$1</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Submitter!$A:$A,Submitter!$1:$9</definedName>
    <definedName name="Proposed_Wording" localSheetId="3">'Instructions Cont..'!#REF!</definedName>
    <definedName name="Proposed_Wording">Instructions!$B$12</definedName>
    <definedName name="Pubs" localSheetId="3">'Instructions Cont..'!#REF!</definedName>
    <definedName name="Pubs">Instructions!#REF!</definedName>
    <definedName name="RecFrom">Instructions!#REF!</definedName>
    <definedName name="ReferredTo">Instructions!#REF!</definedName>
    <definedName name="Resources">Setup!$A$23:$A$123</definedName>
    <definedName name="Responsibility" localSheetId="3">'Instructions Cont..'!#REF!</definedName>
    <definedName name="Responsibility">Instructions!$B$22</definedName>
    <definedName name="ResReq">Instructions!$B$14</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Ballot!$AD:$AD</definedName>
    <definedName name="SubByNameCell">Submitter!$F$3</definedName>
    <definedName name="SubByOrg">Submitter!$F$6</definedName>
    <definedName name="SubChangeCol">Ballot!$AC:$AC</definedName>
    <definedName name="SubmittedBy" localSheetId="3">'Instructions Cont..'!#REF!</definedName>
    <definedName name="SubmittedBy">Instructions!$B$25</definedName>
    <definedName name="SubmitterOrganization" localSheetId="3">'Instructions Cont..'!#REF!</definedName>
    <definedName name="SubmitterOrganization">Instructions!$B$26</definedName>
    <definedName name="SubstantiveChange" localSheetId="3">'Instructions Cont..'!#REF!</definedName>
    <definedName name="SubstantiveChange">Instructions!$B$24</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Instructions!$B$10</definedName>
    <definedName name="Vote" localSheetId="3">'Instructions Cont..'!#REF!</definedName>
    <definedName name="Vote">Instructions!#REF!</definedName>
    <definedName name="WG">Setup!$B$23:$B$46</definedName>
    <definedName name="Withdraw" localSheetId="3">'Instructions Cont..'!#REF!</definedName>
    <definedName name="Withdraw">Instructions!$B$21</definedName>
  </definedNames>
  <calcPr calcId="125725"/>
</workbook>
</file>

<file path=xl/calcChain.xml><?xml version="1.0" encoding="utf-8"?>
<calcChain xmlns="http://schemas.openxmlformats.org/spreadsheetml/2006/main">
  <c r="AE444" i="1"/>
  <c r="AD444"/>
  <c r="AE443"/>
  <c r="AD443"/>
  <c r="AE442"/>
  <c r="AD442"/>
  <c r="AE441"/>
  <c r="AD441"/>
  <c r="AE440"/>
  <c r="AD440"/>
  <c r="AE434"/>
  <c r="AD434"/>
  <c r="AE433"/>
  <c r="AE432"/>
  <c r="AE431"/>
  <c r="AE430"/>
  <c r="AD433"/>
  <c r="AD432"/>
  <c r="AD431"/>
  <c r="AD430"/>
  <c r="AF414"/>
  <c r="AF413"/>
  <c r="AF412"/>
  <c r="AF411"/>
  <c r="AF410"/>
  <c r="AF409"/>
  <c r="AE429"/>
  <c r="AE428"/>
  <c r="AE427"/>
  <c r="AE426"/>
  <c r="AE425"/>
  <c r="AE424"/>
  <c r="AE423"/>
  <c r="AE422"/>
  <c r="AE421"/>
  <c r="AE420"/>
  <c r="AE419"/>
  <c r="AE418"/>
  <c r="AE417"/>
  <c r="AE416"/>
  <c r="AE415"/>
  <c r="AE414"/>
  <c r="AE413"/>
  <c r="AE412"/>
  <c r="AE411"/>
  <c r="AE410"/>
  <c r="AE409"/>
  <c r="AD414"/>
  <c r="AD413"/>
  <c r="AD412"/>
  <c r="AD411"/>
  <c r="AD410"/>
  <c r="AD409"/>
  <c r="AE408"/>
  <c r="AE407"/>
  <c r="AE406"/>
  <c r="AE405"/>
  <c r="AE404"/>
  <c r="AE403"/>
  <c r="AE402"/>
  <c r="AE401"/>
  <c r="AE400"/>
  <c r="AE399"/>
  <c r="AE398"/>
  <c r="AE397"/>
  <c r="AE396"/>
  <c r="AE395"/>
  <c r="AE394"/>
  <c r="AE393"/>
  <c r="AE392"/>
  <c r="AE391"/>
  <c r="AE390"/>
  <c r="AE389"/>
  <c r="AE388"/>
  <c r="AE387"/>
  <c r="AE386"/>
  <c r="AE385"/>
  <c r="AE384"/>
  <c r="AE383"/>
  <c r="AE382"/>
  <c r="AE381"/>
  <c r="AE380"/>
  <c r="AE379"/>
  <c r="AE378"/>
  <c r="AE377"/>
  <c r="AE376"/>
  <c r="AE375"/>
  <c r="AE374"/>
  <c r="AE373"/>
  <c r="AE372"/>
  <c r="AE371"/>
  <c r="AE370"/>
  <c r="AE369"/>
  <c r="AE368"/>
  <c r="AE367"/>
  <c r="AE366"/>
  <c r="AE365"/>
  <c r="AE364"/>
  <c r="AE363"/>
  <c r="AE362"/>
  <c r="AE361"/>
  <c r="AE360"/>
  <c r="AE359"/>
  <c r="AE358"/>
  <c r="AE357"/>
  <c r="AE356"/>
  <c r="AE355"/>
  <c r="AE354"/>
  <c r="AE353"/>
  <c r="AE352"/>
  <c r="AE351"/>
  <c r="AE350"/>
  <c r="AE349"/>
  <c r="AE348"/>
  <c r="AE347"/>
  <c r="AE346"/>
  <c r="AE345"/>
  <c r="AE344"/>
  <c r="AE343"/>
  <c r="AE342"/>
  <c r="AE341"/>
  <c r="AE340"/>
  <c r="AE339"/>
  <c r="AE338"/>
  <c r="AD408"/>
  <c r="AD407"/>
  <c r="AD406"/>
  <c r="AD405"/>
  <c r="AD404"/>
  <c r="AD403"/>
  <c r="AD402"/>
  <c r="AD401"/>
  <c r="AD400"/>
  <c r="AD399"/>
  <c r="AD398"/>
  <c r="AD397"/>
  <c r="AD396"/>
  <c r="AD395"/>
  <c r="AD394"/>
  <c r="AD393"/>
  <c r="AD392"/>
  <c r="AD391"/>
  <c r="AD390"/>
  <c r="AD389"/>
  <c r="AD388"/>
  <c r="AD387"/>
  <c r="AD386"/>
  <c r="AD385"/>
  <c r="AD384"/>
  <c r="AD383"/>
  <c r="AD382"/>
  <c r="AD381"/>
  <c r="AD380"/>
  <c r="AD379"/>
  <c r="AD378"/>
  <c r="AD377"/>
  <c r="AD376"/>
  <c r="AD375"/>
  <c r="AD374"/>
  <c r="AD373"/>
  <c r="AD372"/>
  <c r="AD371"/>
  <c r="AD370"/>
  <c r="AD369"/>
  <c r="AD368"/>
  <c r="AD367"/>
  <c r="AD366"/>
  <c r="AD365"/>
  <c r="AD364"/>
  <c r="AD363"/>
  <c r="AD362"/>
  <c r="AD361"/>
  <c r="AD360"/>
  <c r="AD359"/>
  <c r="AD358"/>
  <c r="AD357"/>
  <c r="AD356"/>
  <c r="AD355"/>
  <c r="AD354"/>
  <c r="AD353"/>
  <c r="AD352"/>
  <c r="AD351"/>
  <c r="AD350"/>
  <c r="AD349"/>
  <c r="AD348"/>
  <c r="AD347"/>
  <c r="AD346"/>
  <c r="AD345"/>
  <c r="AD344"/>
  <c r="AD343"/>
  <c r="AD342"/>
  <c r="AD341"/>
  <c r="AD340"/>
  <c r="AD339"/>
  <c r="AD338"/>
  <c r="AE337"/>
  <c r="AD337"/>
  <c r="AE336"/>
  <c r="AE335"/>
  <c r="AE334"/>
  <c r="AD336"/>
  <c r="AD335"/>
  <c r="AD334"/>
  <c r="AE333"/>
  <c r="AE332"/>
  <c r="AE331"/>
  <c r="AE330"/>
  <c r="AE329"/>
  <c r="AE328"/>
  <c r="AE327"/>
  <c r="AE326"/>
  <c r="AE325"/>
  <c r="AD333"/>
  <c r="AD332"/>
  <c r="AD331"/>
  <c r="AD330"/>
  <c r="AD329"/>
  <c r="AD328"/>
  <c r="AD327"/>
  <c r="AD326"/>
  <c r="AD325"/>
  <c r="AE324"/>
  <c r="AE323"/>
  <c r="AE322"/>
  <c r="AE321"/>
  <c r="AE320"/>
  <c r="AE319"/>
  <c r="AE318"/>
  <c r="AE317"/>
  <c r="AE316"/>
  <c r="AE315"/>
  <c r="AE314"/>
  <c r="AE313"/>
  <c r="AE312"/>
  <c r="AE311"/>
  <c r="AE310"/>
  <c r="AE309"/>
  <c r="AE308"/>
  <c r="AE307"/>
  <c r="AE306"/>
  <c r="AE305"/>
  <c r="AE304"/>
  <c r="AE303"/>
  <c r="AE302"/>
  <c r="AE301"/>
  <c r="AE300"/>
  <c r="AE299"/>
  <c r="AE298"/>
  <c r="AE297"/>
  <c r="AE296"/>
  <c r="AE295"/>
  <c r="AE294"/>
  <c r="AE293"/>
  <c r="AD324"/>
  <c r="AD323"/>
  <c r="AD322"/>
  <c r="AD321"/>
  <c r="AD320"/>
  <c r="AD319"/>
  <c r="AD318"/>
  <c r="AD317"/>
  <c r="AD316"/>
  <c r="AD315"/>
  <c r="AD314"/>
  <c r="AD313"/>
  <c r="AD312"/>
  <c r="AD311"/>
  <c r="AD310"/>
  <c r="AD309"/>
  <c r="AD308"/>
  <c r="AD307"/>
  <c r="AD306"/>
  <c r="AD305"/>
  <c r="AD304"/>
  <c r="AD303"/>
  <c r="AD302"/>
  <c r="AD301"/>
  <c r="AD300"/>
  <c r="AD299"/>
  <c r="AD298"/>
  <c r="AD297"/>
  <c r="AD296"/>
  <c r="AD295"/>
  <c r="AD294"/>
  <c r="AD293"/>
  <c r="AE292"/>
  <c r="AE291"/>
  <c r="AE290"/>
  <c r="AE289"/>
  <c r="AE288"/>
  <c r="AD292"/>
  <c r="AD291"/>
  <c r="AD290"/>
  <c r="AD289"/>
  <c r="AD288"/>
  <c r="AE287"/>
  <c r="AE286"/>
  <c r="AE285"/>
  <c r="AE284"/>
  <c r="AE283"/>
  <c r="AE282"/>
  <c r="AE281"/>
  <c r="AE280"/>
  <c r="AE279"/>
  <c r="AE278"/>
  <c r="AD287"/>
  <c r="AD286"/>
  <c r="AD285"/>
  <c r="AD284"/>
  <c r="AD283"/>
  <c r="AD282"/>
  <c r="AD281"/>
  <c r="AD280"/>
  <c r="AD279"/>
  <c r="AD278"/>
  <c r="AE277"/>
  <c r="AE276"/>
  <c r="AE275"/>
  <c r="AE274"/>
  <c r="AE273"/>
  <c r="AE272"/>
  <c r="AE271"/>
  <c r="AE270"/>
  <c r="AE269"/>
  <c r="AE268"/>
  <c r="AE267"/>
  <c r="AE266"/>
  <c r="AE265"/>
  <c r="AD277"/>
  <c r="AD276"/>
  <c r="AD275"/>
  <c r="AD274"/>
  <c r="AD273"/>
  <c r="AD272"/>
  <c r="AD271"/>
  <c r="AD270"/>
  <c r="AD269"/>
  <c r="AD268"/>
  <c r="AD267"/>
  <c r="AD266"/>
  <c r="AD265"/>
  <c r="AE264"/>
  <c r="AE263"/>
  <c r="AE262"/>
  <c r="AE261"/>
  <c r="AE260"/>
  <c r="AE259"/>
  <c r="AE258"/>
  <c r="AE257"/>
  <c r="AE256"/>
  <c r="AE255"/>
  <c r="AE254"/>
  <c r="AE253"/>
  <c r="AE252"/>
  <c r="AE251"/>
  <c r="AE250"/>
  <c r="AE249"/>
  <c r="AE248"/>
  <c r="AE247"/>
  <c r="AE246"/>
  <c r="AE245"/>
  <c r="AE244"/>
  <c r="AE243"/>
  <c r="AE242"/>
  <c r="AE241"/>
  <c r="AE240"/>
  <c r="AE239"/>
  <c r="AD264"/>
  <c r="AD263"/>
  <c r="AD262"/>
  <c r="AD261"/>
  <c r="AD260"/>
  <c r="AD259"/>
  <c r="AD258"/>
  <c r="AD257"/>
  <c r="AD256"/>
  <c r="AD255"/>
  <c r="AD254"/>
  <c r="AD253"/>
  <c r="AD252"/>
  <c r="AD251"/>
  <c r="AD250"/>
  <c r="AD249"/>
  <c r="AD248"/>
  <c r="AD247"/>
  <c r="AD246"/>
  <c r="AD245"/>
  <c r="AD244"/>
  <c r="AD243"/>
  <c r="AD242"/>
  <c r="AD241"/>
  <c r="AD240"/>
  <c r="AD239"/>
  <c r="AE238"/>
  <c r="AD238"/>
  <c r="AE237"/>
  <c r="AE236"/>
  <c r="AE235"/>
  <c r="AE234"/>
  <c r="AE233"/>
  <c r="AE232"/>
  <c r="AE231"/>
  <c r="AE230"/>
  <c r="AE229"/>
  <c r="AE228"/>
  <c r="AE227"/>
  <c r="AE226"/>
  <c r="AE225"/>
  <c r="AD237"/>
  <c r="AD236"/>
  <c r="AD235"/>
  <c r="AD234"/>
  <c r="AD233"/>
  <c r="AD232"/>
  <c r="AD231"/>
  <c r="AD230"/>
  <c r="AD229"/>
  <c r="AD228"/>
  <c r="AD227"/>
  <c r="AD226"/>
  <c r="AD225"/>
  <c r="AE212"/>
  <c r="AE201"/>
  <c r="AE200"/>
  <c r="AE199"/>
  <c r="AE198"/>
  <c r="AE197"/>
  <c r="AE196"/>
  <c r="AE195"/>
  <c r="AE194"/>
  <c r="AE193"/>
  <c r="AE192"/>
  <c r="AE191"/>
  <c r="AE190"/>
  <c r="AE189"/>
  <c r="AE188"/>
  <c r="AE187"/>
  <c r="AE186"/>
  <c r="AE185"/>
  <c r="AE184"/>
  <c r="AE183"/>
  <c r="AE182"/>
  <c r="AE181"/>
  <c r="AE180"/>
  <c r="AE179"/>
  <c r="AE178"/>
  <c r="AE177"/>
  <c r="AE176"/>
  <c r="AE175"/>
  <c r="AE174"/>
  <c r="AE173"/>
  <c r="AE172"/>
  <c r="AE171"/>
  <c r="AE170"/>
  <c r="AE169"/>
  <c r="AE168"/>
  <c r="AE167"/>
  <c r="AE166"/>
  <c r="AE165"/>
  <c r="AE164"/>
  <c r="AE163"/>
  <c r="AE162"/>
  <c r="AE161"/>
  <c r="AE160"/>
  <c r="AE159"/>
  <c r="AE158"/>
  <c r="AE157"/>
  <c r="AE156"/>
  <c r="AE155"/>
  <c r="AE154"/>
  <c r="AE153"/>
  <c r="AE152"/>
  <c r="AE151"/>
  <c r="AE150"/>
  <c r="AE149"/>
  <c r="AE148"/>
  <c r="AE147"/>
  <c r="AE146"/>
  <c r="AE145"/>
  <c r="AE144"/>
  <c r="AE143"/>
  <c r="AE142"/>
  <c r="AE141"/>
  <c r="AE140"/>
  <c r="AE139"/>
  <c r="AE138"/>
  <c r="AE137"/>
  <c r="AE136"/>
  <c r="AE135"/>
  <c r="AE134"/>
  <c r="AE133"/>
  <c r="AE132"/>
  <c r="AE131"/>
  <c r="AE130"/>
  <c r="AE129"/>
  <c r="AE128"/>
  <c r="AE127"/>
  <c r="AE126"/>
  <c r="AE125"/>
  <c r="AE124"/>
  <c r="AE123"/>
  <c r="AE122"/>
  <c r="AE121"/>
  <c r="AE120"/>
  <c r="AE119"/>
  <c r="AE118"/>
  <c r="AE117"/>
  <c r="AE116"/>
  <c r="AE115"/>
  <c r="AE114"/>
  <c r="AE113"/>
  <c r="AE112"/>
  <c r="AE111"/>
  <c r="AE110"/>
  <c r="AE109"/>
  <c r="AE108"/>
  <c r="AE107"/>
  <c r="AE106"/>
  <c r="AE105"/>
  <c r="AE104"/>
  <c r="AE103"/>
  <c r="AE102"/>
  <c r="AE101"/>
  <c r="AE100"/>
  <c r="AE99"/>
  <c r="AE98"/>
  <c r="AE97"/>
  <c r="AE96"/>
  <c r="AE95"/>
  <c r="AE94"/>
  <c r="AE93"/>
  <c r="AE92"/>
  <c r="AE91"/>
  <c r="AE90"/>
  <c r="AE89"/>
  <c r="AE88"/>
  <c r="AD201"/>
  <c r="AD200"/>
  <c r="AD199"/>
  <c r="AD198"/>
  <c r="AD197"/>
  <c r="AD196"/>
  <c r="AD195"/>
  <c r="AD194"/>
  <c r="AD193"/>
  <c r="AD192"/>
  <c r="AD191"/>
  <c r="AD190"/>
  <c r="AD189"/>
  <c r="AD188"/>
  <c r="AD187"/>
  <c r="AD186"/>
  <c r="AD185"/>
  <c r="AD184"/>
  <c r="AD183"/>
  <c r="AD182"/>
  <c r="AD181"/>
  <c r="AD180"/>
  <c r="AD179"/>
  <c r="AD178"/>
  <c r="AD177"/>
  <c r="AD176"/>
  <c r="AD175"/>
  <c r="AD174"/>
  <c r="AD173"/>
  <c r="AD172"/>
  <c r="AD171"/>
  <c r="AD170"/>
  <c r="AD169"/>
  <c r="AD168"/>
  <c r="AD167"/>
  <c r="AD166"/>
  <c r="AD165"/>
  <c r="AD164"/>
  <c r="AD163"/>
  <c r="AD162"/>
  <c r="AD161"/>
  <c r="AD160"/>
  <c r="AD159"/>
  <c r="AD158"/>
  <c r="AD157"/>
  <c r="AD156"/>
  <c r="AD155"/>
  <c r="AD154"/>
  <c r="AD153"/>
  <c r="AD152"/>
  <c r="AD151"/>
  <c r="AD150"/>
  <c r="AD149"/>
  <c r="AD148"/>
  <c r="AD147"/>
  <c r="AD146"/>
  <c r="AD145"/>
  <c r="AD144"/>
  <c r="AD143"/>
  <c r="AD142"/>
  <c r="AD141"/>
  <c r="AD140"/>
  <c r="AD139"/>
  <c r="AD138"/>
  <c r="AD137"/>
  <c r="AD136"/>
  <c r="AD135"/>
  <c r="AD134"/>
  <c r="AD133"/>
  <c r="AD132"/>
  <c r="AD131"/>
  <c r="AD130"/>
  <c r="AD129"/>
  <c r="AD128"/>
  <c r="AD127"/>
  <c r="AD126"/>
  <c r="AD125"/>
  <c r="AD124"/>
  <c r="AD123"/>
  <c r="AD122"/>
  <c r="AD121"/>
  <c r="AD120"/>
  <c r="AD119"/>
  <c r="AD118"/>
  <c r="AD117"/>
  <c r="AD116"/>
  <c r="AD115"/>
  <c r="AD114"/>
  <c r="AD113"/>
  <c r="AD112"/>
  <c r="AD111"/>
  <c r="AD110"/>
  <c r="AD109"/>
  <c r="AD108"/>
  <c r="AD107"/>
  <c r="AD106"/>
  <c r="AD105"/>
  <c r="AD104"/>
  <c r="AD103"/>
  <c r="AD102"/>
  <c r="AD101"/>
  <c r="AD100"/>
  <c r="AD99"/>
  <c r="AD98"/>
  <c r="AD97"/>
  <c r="AD96"/>
  <c r="AD95"/>
  <c r="AD94"/>
  <c r="AD93"/>
  <c r="AD92"/>
  <c r="AD91"/>
  <c r="AD90"/>
  <c r="AD89"/>
  <c r="AD88"/>
  <c r="AE87"/>
  <c r="AE86"/>
  <c r="AE85"/>
  <c r="AE84"/>
  <c r="AE83"/>
  <c r="AE82"/>
  <c r="AE81"/>
  <c r="AE80"/>
  <c r="AE79"/>
  <c r="AE78"/>
  <c r="AE77"/>
  <c r="AE76"/>
  <c r="AE75"/>
  <c r="AE74"/>
  <c r="AE73"/>
  <c r="AE72"/>
  <c r="AE71"/>
  <c r="AE70"/>
  <c r="AE69"/>
  <c r="AE68"/>
  <c r="AE67"/>
  <c r="AE66"/>
  <c r="AE65"/>
  <c r="AE64"/>
  <c r="AE63"/>
  <c r="AE62"/>
  <c r="AE61"/>
  <c r="AE60"/>
  <c r="AE59"/>
  <c r="AD87"/>
  <c r="AD86"/>
  <c r="AD85"/>
  <c r="AD84"/>
  <c r="AD83"/>
  <c r="AD82"/>
  <c r="AD81"/>
  <c r="AD80"/>
  <c r="AD79"/>
  <c r="AD78"/>
  <c r="AD77"/>
  <c r="AD76"/>
  <c r="AD75"/>
  <c r="AD74"/>
  <c r="AD73"/>
  <c r="AD72"/>
  <c r="AD71"/>
  <c r="AD70"/>
  <c r="AD69"/>
  <c r="AD68"/>
  <c r="AD67"/>
  <c r="AD66"/>
  <c r="AD65"/>
  <c r="AD64"/>
  <c r="AD63"/>
  <c r="AD62"/>
  <c r="AD61"/>
  <c r="AD60"/>
  <c r="AD59"/>
  <c r="AE58"/>
  <c r="AE57"/>
  <c r="AE56"/>
  <c r="AE55"/>
  <c r="AE54"/>
  <c r="AE53"/>
  <c r="AE52"/>
  <c r="AE51"/>
  <c r="AE50"/>
  <c r="AE49"/>
  <c r="AE48"/>
  <c r="AE47"/>
  <c r="AE46"/>
  <c r="AE45"/>
  <c r="AE44"/>
  <c r="AE43"/>
  <c r="AE42"/>
  <c r="AE41"/>
  <c r="AE40"/>
  <c r="AE39"/>
  <c r="AE38"/>
  <c r="AE37"/>
  <c r="AE36"/>
  <c r="AE35"/>
  <c r="AE34"/>
  <c r="AE33"/>
  <c r="AE32"/>
  <c r="AE31"/>
  <c r="AE30"/>
  <c r="AE29"/>
  <c r="AE28"/>
  <c r="AE27"/>
  <c r="AE26"/>
  <c r="AE25"/>
  <c r="AE24"/>
  <c r="AE23"/>
  <c r="AE22"/>
  <c r="AE21"/>
  <c r="AE20"/>
  <c r="AE19"/>
  <c r="AE18"/>
  <c r="AE17"/>
  <c r="AE16"/>
  <c r="AD26"/>
  <c r="AD25"/>
  <c r="AD24"/>
  <c r="AD23"/>
  <c r="AD22"/>
  <c r="AD21"/>
  <c r="AD20"/>
  <c r="AD19"/>
  <c r="AD18"/>
  <c r="AD17"/>
  <c r="AD16"/>
  <c r="AE15"/>
  <c r="AE14"/>
  <c r="AE13"/>
  <c r="AE12"/>
  <c r="AE11"/>
  <c r="AD15"/>
  <c r="AD14"/>
  <c r="AD13"/>
  <c r="AD12"/>
  <c r="AD11"/>
  <c r="AD2"/>
  <c r="AD6"/>
  <c r="AD5"/>
  <c r="AD4"/>
  <c r="AD3"/>
  <c r="AE3"/>
  <c r="AE4"/>
  <c r="AE5"/>
  <c r="AE6"/>
  <c r="AE7"/>
  <c r="AE8"/>
  <c r="AE9"/>
  <c r="AE10"/>
  <c r="AE2"/>
  <c r="AD7"/>
  <c r="AD8"/>
  <c r="AD9"/>
  <c r="AD10"/>
  <c r="A10" i="6"/>
</calcChain>
</file>

<file path=xl/sharedStrings.xml><?xml version="1.0" encoding="utf-8"?>
<sst xmlns="http://schemas.openxmlformats.org/spreadsheetml/2006/main" count="6220" uniqueCount="2113">
  <si>
    <t>Identifies a specific person in the WG (or disposition WG) that will ensure that any accepted changes are applied to subsequent materials published by the WG (e.g. updating storyboards, updating DMIMs, etc.).</t>
  </si>
  <si>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</si>
  <si>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</si>
  <si>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</si>
  <si>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</si>
  <si>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</si>
  <si>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</si>
  <si>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</si>
  <si>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</si>
  <si>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</si>
  <si>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</si>
  <si>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</si>
  <si>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On Behalf of Email</t>
  </si>
  <si>
    <t>On Behalf Of Email</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</si>
  <si>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</si>
  <si>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</si>
  <si>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</si>
  <si>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</si>
  <si>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</si>
  <si>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</si>
  <si>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</si>
  <si>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</si>
  <si>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</si>
  <si>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</si>
  <si>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</si>
  <si>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</si>
  <si>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Instructions</t>
  </si>
  <si>
    <t>SUBMITTED BY IDENTIFIER:</t>
  </si>
  <si>
    <t>Existing Wording</t>
  </si>
  <si>
    <t>Proposed Wording</t>
  </si>
  <si>
    <t>Comments</t>
  </si>
  <si>
    <t>Disposition</t>
  </si>
  <si>
    <t>Disposition Comment</t>
  </si>
  <si>
    <t>Return to Ballot</t>
  </si>
  <si>
    <t>How to Use this Spreadsheet</t>
  </si>
  <si>
    <t>Column Headers</t>
  </si>
  <si>
    <t xml:space="preserve">BALLOT TITLE: </t>
  </si>
  <si>
    <t xml:space="preserve">SUBMISSION DATE: </t>
  </si>
  <si>
    <t xml:space="preserve">OVERALL BALLOT VOTE: </t>
  </si>
  <si>
    <t>Affirmative</t>
  </si>
  <si>
    <t>Vote and Type</t>
  </si>
  <si>
    <t>Copy and Paste from ballot materials.</t>
  </si>
  <si>
    <t>Responsible Person</t>
  </si>
  <si>
    <t>Against</t>
  </si>
  <si>
    <t>Abstain</t>
  </si>
  <si>
    <t>This page reserved for HL7 HQ.  DO NOT EDIT.</t>
  </si>
  <si>
    <t>SUBMITTED BY ORGANIZATION (if applicable):</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</si>
  <si>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</si>
  <si>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</si>
  <si>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</si>
  <si>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</si>
  <si>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</si>
  <si>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</si>
  <si>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</si>
  <si>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</si>
  <si>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</si>
  <si>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</si>
  <si>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</si>
  <si>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On behalf of</t>
  </si>
  <si>
    <t>Submitter Tracking ID #</t>
  </si>
  <si>
    <t>Submitter Tracking ID</t>
  </si>
  <si>
    <t>Organization</t>
  </si>
  <si>
    <t>Enter Ballot Comments (Line Items)</t>
  </si>
  <si>
    <t>BALLOT CYCLE:</t>
  </si>
  <si>
    <t>Referred and tracked</t>
  </si>
  <si>
    <t xml:space="preserve">Enter a reason for the disposition as well as the context.  Some examples from the CQ WG include:
20130910 CQ WGM: The request has been found Not Persuasive because....
20131117 CQ Telecon: The group agreed to the proposed wording.
20131117 CQ Telecon: Editor recommends that proposed wording be accepted.  </t>
  </si>
  <si>
    <t>A Y/N indicator to be used by the WG co-chairs to indicate if the Responsible Person has indeed made the proposed changes and submitted updated materials to the WG.</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</si>
  <si>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</si>
  <si>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and Organizational submitters pool comments from a variety of reviewers, who can then be tracked using this column.</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</si>
  <si>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</si>
  <si>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</si>
  <si>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t>Work Group Reconciliation (sections in turquoise)</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</si>
  <si>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</si>
  <si>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</si>
  <si>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</si>
  <si>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t>In Person Resolution Requested?</t>
  </si>
  <si>
    <t>Y, N, or blank indicator to be used by the WG co-chairs to indicate if the line item is or.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shall necessitate a subsequent normative ballot of the same content; allowing the consensus group to respond, reaffirm, or change their vote due to the substantive change.</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</si>
  <si>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Y.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
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submitter and it is not counted in any Ballot tally.
</t>
    </r>
    <r>
      <rPr>
        <sz val="10"/>
        <color indexed="8"/>
        <rFont val="Arial"/>
        <family val="2"/>
      </rPr>
      <t xml:space="preserve">
NOTE:  If the line item was previously referred, but withdrawn or retracted; once the line item is dealt with in the referral WG update the disposition as appropriate when the line item is resolved.</t>
    </r>
  </si>
  <si>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</si>
  <si>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Most columns utilize a filter which appears as a drop down in the gray row directly below the column header row.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</si>
  <si>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January 2015</t>
  </si>
  <si>
    <t>HL7 Fast Healthcare Interoperability Resources Specification (FHIR&amp;#8482;),  Release 1 (PI ID: 891)</t>
  </si>
  <si>
    <t>Section Number</t>
  </si>
  <si>
    <t>Comment Number</t>
  </si>
  <si>
    <t>Disposition Date</t>
  </si>
  <si>
    <t>Mover / seconder</t>
  </si>
  <si>
    <t>Comment 
Number</t>
  </si>
  <si>
    <t>Description of concern, question or reason for change.  For purposes of WG review state why this change would be beneficIal.  Should the proposed wording require further comment or clarificaton enter it following your rationale.</t>
  </si>
  <si>
    <t>Submitters can use this field to indicate that they would appreciate discussing particular comments in person during a WGM session or conference call.  Co-Chairs can likewise mark this field to indicate comments they think should be discussed in person.  Please note that due to time constraints not all comments can be reviewed at WGMs.</t>
  </si>
  <si>
    <t>Prior to disposition, this is the WG that has been "assigned" the ballot line item.  It may be changed if the responsibility moves from one WG to another.  Once a vote is made, it indicates the WG that helpd the disposition vote.</t>
  </si>
  <si>
    <t>Page or Section URL</t>
  </si>
  <si>
    <t>URL for the page (or where possible the section - right-click on the "globe" icon beside the section heading and select "copy link address") that the comment relates to</t>
  </si>
  <si>
    <t>Retracted / Withdrawn</t>
  </si>
  <si>
    <t>Retracted / Withdrawn
(Negative Ballot Line Items
Only)</t>
  </si>
  <si>
    <t>Disposition Date, Mover/Seconder, For, Against, Abstain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</si>
  <si>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</si>
  <si>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 xml:space="preserve">For </t>
  </si>
  <si>
    <t>Anthony Julian</t>
  </si>
  <si>
    <t>ajulian@mayo.edu</t>
  </si>
  <si>
    <t>5072660958</t>
  </si>
  <si>
    <t>Mayo Clinic</t>
  </si>
  <si>
    <t>Neg-Mj</t>
  </si>
  <si>
    <t xml:space="preserve">Logical ids are case sensitive. Ids are always opaque, and external systems need not and should not attempt to determine their internal structure. An id SHALL always be represented in the same way in resource references and URLs. Ids can be up to 36 characters long, and contain any combination of upper and lowercase ASCII letters, numerals, "-" and ".". </t>
  </si>
  <si>
    <t xml:space="preserve">Logical ids are case sensitive. Ids are always opaque, and external systems need not and should not attempt to determine their internal structure. An id SHALL always be represented in the same way in resource references and URLs. Ids can contain any combination of upper and lowercase ASCII letters, numerals, "-" and ".". </t>
  </si>
  <si>
    <t>Not all of the content of the resource has to be in the specified language.</t>
  </si>
  <si>
    <t>Do you really want resources with mixed language?  That leads to chaos.</t>
  </si>
  <si>
    <t>For example, if a Condition resource references a particular Patient as its subject, and it links to a Procedure resource as its cause, there is no automatic rule or implication that the procedure has the same patient for its subject. Instead, the subject of the procedure must be established directly in the procedure itself. Another way to state this is that the context of the subject is not "inherited", nor does it "conduct" along the relationship to procedure.</t>
  </si>
  <si>
    <t>Copying or moving resources from one server to another means that resources acquire a new identity.</t>
  </si>
  <si>
    <t>What do I do where I use threaded servers?e.g. My request server is http://myserver:50000, and my threader resolves that to http://myserver:500001.  The logical id of the the record remains the same, but by these rules it becomes a new Id.</t>
  </si>
  <si>
    <t>Any combination of upper or lower case ASCII letters ('A'..'Z', and 'a'..'z', numerals ('0'..'9'), '-' and '.', with a length limit of 64 characters.</t>
  </si>
  <si>
    <t>This length conflicts with the definition in Resource.</t>
  </si>
  <si>
    <t xml:space="preserve">HL7 needs to practice SAIF FHIR. Because FHIR ignores logical and conceptual levels and targets only implementable, there is a propagation of resources.   And this propagation will result in more complexity leading to more coding by the implementers.  </t>
  </si>
  <si>
    <t>If I look at V2, specially ADT_A01 message structure, I only need ONE method to handle the myriad of events that use the structure.  The current resources I am seeing in FHIR will require a massive tooling effort, with a separate method for each resource.</t>
  </si>
  <si>
    <t>There is no over-arching architecture here. Rather than an interoperability standard, this is rapidly looking like a schema for a database.  There is no inheritance, no conductance.</t>
  </si>
  <si>
    <t>A. Conflicts with the length definition of 64 in datatypes. 
B. 36 characters is insufficient for a fully qualified ID: There are currently 3 resources whose names are 24 characters. If I use http://fhir.mayo.edu/rest/Person/1000003915 is 43 characters .  Note: the number 1000003915 is NOT a made up number - it is the current MAX(NUM) of our person table. Likewise for http://fhir/mayo.edu/rest/Encounter/107193947 which is 44 characters</t>
  </si>
  <si>
    <t>Yep - and therein lies a lack of interoperability. The lack of conductance and inheritance is a marked weakness</t>
  </si>
  <si>
    <t>Resources have multiple representations. A resource is valid if it meets the above rules, and is represented in either XML or JSON according to the rules defined in this specification. Other representations are allowed, but are not described by this specification.</t>
  </si>
  <si>
    <t xml:space="preserve"> This statement is ambiguous.  If a resource uses another representaton is it valid or not?</t>
  </si>
  <si>
    <t>4.27.1</t>
  </si>
  <si>
    <t>4.3.2</t>
  </si>
  <si>
    <t>2.13</t>
  </si>
  <si>
    <t>2.12.1.4.1</t>
  </si>
  <si>
    <t>Neg-Mi</t>
  </si>
  <si>
    <t>A-Q</t>
  </si>
  <si>
    <t>A-S</t>
  </si>
  <si>
    <t>The questions may be included directly or by reference to a Questionnaire resource that defines the questions as well as the constraints on the allowed answers.</t>
  </si>
  <si>
    <t>The only reference that is available in the Questionnaire resource is options.  There would be significant value in having the questions as a separate resource so that the same questions could be referenced in multiple questionnaires.  This would also allow for questions to be versioned so changes in answer type or choices could be handled appropriately.</t>
  </si>
  <si>
    <t>Should goals have a priority and an indication of who has the goal, patient or clinician?</t>
  </si>
  <si>
    <t>The CCDA Care Plan has an outcomes section.  Should there be an equivalent here?</t>
  </si>
  <si>
    <t>All of the links that I tested on the Integrated Examples pages return a "Error processing narrative: null" error.  I was able to display the XML and JSON formats of the data.  It appears that these resources do not have a narrative component and the links should be updated to point to either the XML or JSON formats.</t>
  </si>
  <si>
    <t>Link to "ActUSPrivacyLaw" returns 404 error.</t>
  </si>
  <si>
    <t>6.9</t>
  </si>
  <si>
    <t>6.9.2.2</t>
  </si>
  <si>
    <t>6.9.4</t>
  </si>
  <si>
    <t>6.9.3.2</t>
  </si>
  <si>
    <t>3</t>
  </si>
  <si>
    <t>4.22</t>
  </si>
  <si>
    <t>The composition section defines a section (or sub-section) of the document, but unlike in CDA, the section content is actually a reference to another resource that actually holds both the narrative and data content for the section. This design means that the narrative and data can be reused in many other ways. Note that the most common resource to use for the content of a section is the List resource.</t>
  </si>
  <si>
    <t>Narrative only sections can be created by setting Content to a resource of the appropriate type and only populating the narrative portion of the resource. If the meaning of the section is such that an appropriate resource does not exist, the Other resource should be used. (In some cases, the a resource may have mandatory elements that preclude the resource containing only narrative. This will be addressed in a future release, but for now, Other should be used in these circumstances as well.)</t>
  </si>
  <si>
    <t>Inv-1: On Composition.section: A section can only have a code if it has no content (xpath on f:Composition/f:section: not(exists(f:code)) or not(exists(f:content)))</t>
  </si>
  <si>
    <t>n/a</t>
  </si>
  <si>
    <t>The composition section defines a section (or sub-section) of the document. Like CDA, the section contains the human readable narrative (text).  It will also contain a set of references to the underlying resources that were used to construct the text. This design supports the reuse of resources while enabling the construction of authenticated text within documents. 
A composition can be authenticated as needed and when dealing with a narrative document, the composition as a whole needs to be reviewed.</t>
  </si>
  <si>
    <t>See item #1 above.</t>
  </si>
  <si>
    <t>"Removal of this constraint"</t>
  </si>
  <si>
    <t xml:space="preserve">Need to add language about FHIR support for SAIF. </t>
  </si>
  <si>
    <t xml:space="preserve">Need to change the modeling of Diagnostic Order to make it a type of Order. </t>
  </si>
  <si>
    <t>The current design enables both a single resource or a list as the sole content item in a given Section.  If a document is sent with a single resource and then updated to remove the item, a list will need to be utilized to indicate the emptyReason. If a document is sent with a single item, and then updated to add additional items, a list will need to be used to enable the processing.  This optionality serves no beneficial purpose and can be eliminated by simply extending the section to support text like CDA.  (See Diagrams tab for proposed revision)</t>
  </si>
  <si>
    <t xml:space="preserve">A clinical document needs to exhibit a high degree of consistency with the view of the information that the legal authenticator reviewed when they signed the document. In CDA the section/text element was identified as the location for the authenticated narrative content.  In FHIR narrative can be found in any domain resource, inclusive of the List resource. There is no clear statement as to where the authenticated narrative content can be found. </t>
  </si>
  <si>
    <t>If a narrative note is created via dictation and then later transcribed.  The current modeling for a FHIR document would place the narrative text in a subordinate resource, likely the "Other" resource, or a List which contains a set of resources.  If the narrative content of the document is processed via NLP software, it is really hard to know how the dictated content would be preserved intact, if any additional resources were generated from the NLP process. Without a clear separation of narrative content and machine processable resources, processes which adds discrete content to a document would likely impact its narrative.</t>
  </si>
  <si>
    <t xml:space="preserve">The FHIR document model presumes that the parts (resources) in a document can be removed safely from a document. This may be true for structured data, e.g. "CCD", which was extracted from an EMR, however for narrative documents, authored by physicians and authenticated, the whole is the only safe unit of consumption.  For CDA a sense of wholeness is one of the defining characteristics, which has been omitted from the FHIR Document model. </t>
  </si>
  <si>
    <t xml:space="preserve">The narrative in a clinical document that is authored by a physician needs to exhibit a high degree of consistency with the narrative that the legal authenticator reviewed when they signed it.  The current FHIR model does not clearly identify where the authenticated narrative text exists, to ensure that developer preserve the consistently required. </t>
  </si>
  <si>
    <t xml:space="preserve">There is no explanation as to why a section can not be coded when there is content included.  
In CDA section coding was proposed and has been utilized to enable viewing applications to identify similar content from different sources using different local section naming. </t>
  </si>
  <si>
    <t xml:space="preserve">An analysis of the element naming used in the 99 resources in the FHIR ballot indicates that of there are 2266 elements, with 718 unique  names, where 454 of those names are only used in a single resource. 
This maybe problematic, as it is very likely that synonyms are present in the 454 single use names. </t>
  </si>
  <si>
    <t xml:space="preserve">A number of FHIR resources can be represented as Documents (compositions), but are represented as specifically designed static information structures.
Examples are: Care Plan, Family History, Diagnostic Report, and various billing claim forms. 
This presents a interesting challenge to implementers, do you use a general model or a specific model?  
I think there is an underlying architectural issue that needs to be considered as more and more resources are developed.   
HL7 V2.x did not create these kinds of specialized structures, however V3 did and as a result created +1,000 schemas.  FHIR needs to determine how it will limit the development of one off resources, or will likely have 500-800 models, each with unique modeling and application development requirements. </t>
  </si>
  <si>
    <t xml:space="preserve">The current FHIR modeling space does not speak of the need to create conceptual and logical models, prior to the construction of an implementation model.   As a result, domain modeling in FHIR generates implementation models. 
We see this result in the Care Plans and possibly in the Billing Claim modeling.  As the modeling takes place somewhere, but is not formally identified, there is no traceability present.  
If the intent with FHIR is to reference domain models from V3, and provide mappings to FHIR, then a formal set of statements and adequate documentation needs to be provided. </t>
  </si>
  <si>
    <t>The modeling for a diagnostic order and the generalized order are needlessly dissimilar. The sequencing of elements is different; e.g.  Identifier comes first in Order and is the third element in Diagnostic Order. What rule says an order for a Lab test needs a model unique and different from all other orders.
Would recommend that all orders derived from a base order and that Diagnostic Order simply profile or extend the base order model.</t>
  </si>
  <si>
    <t xml:space="preserve">If FHIR continues to develop fairly specific models for forms, documents and other static information sets, there is a risk that the development costs and complexity  of applications to use FHIR will grow disproportionally.  FHIR needs to maintain it's small resources strategy and adopt either a small number of generalized patterns or move large modeling to RDF e.g.  resource-url , semantic term, resource-url    </t>
  </si>
  <si>
    <t>Resources</t>
  </si>
  <si>
    <t>Data Types</t>
  </si>
  <si>
    <t>Profiles</t>
  </si>
  <si>
    <t>Java Reference Implementation</t>
  </si>
  <si>
    <t>Status fields in various resources
Account.status [active | inactive]
Alert.status [active | inactive | entered in error]
Appointment.participant.status [accepted | declined | tentative+]
Communication.status [in progress | completed | suspended | rejected | failed]
CommunicationRequest.status [completed | suspended | rejected | failed+]
DeviceUseRequest.status [in progress | completed | suspended |rejected | aborted+]
Encounter.location.status [planned | present | reserved]
Goal.status [proposed | in progress | sustaining | cancelled | accepted | rejected+]
NamingSystem.status [proposed | active | retired]
NutritionOrder.status [requested | active | inactive | held | cancelled]
Subscription.status [requested | active | error | off]
Supply.status [requested | dispensed | received | failed | cancelled]</t>
  </si>
  <si>
    <t>DiagnosticOrder
NutritionOrder</t>
  </si>
  <si>
    <t>E.g., ProcedureRequest/Procedure and DiagnosticOrder/ProcedureRequest</t>
  </si>
  <si>
    <t>DiagnosticOrder vs ProcedureRequest</t>
  </si>
  <si>
    <t>Encounter.serviceProvider
Definition:  
Department or team providing care.
Control        0..1
Type        Reference(Organization)</t>
  </si>
  <si>
    <t>Inv-4: On Condition.dueTo: Relationship SHALL have either a code or a target (xpath on f:Condition/f:dueTo: exists(f:code) != exists(f:target))</t>
  </si>
  <si>
    <t>&lt;sch:rule context="/f:Observation/f:dataAbsentReason"&gt;
      &lt;sch:assert test="not(exists(f:dataAbsentReason) and exists(*[starts-with(local-name(.), 'value')]))"&gt;Inv-4: Shall only be present if Observation.value[x] is not present&lt;/sch:assert&gt;
    &lt;/sch:rule&gt;</t>
  </si>
  <si>
    <t>MedicationStatement.whenGiven</t>
  </si>
  <si>
    <t>Immunization.refusedIndication
Immunication.refusalReason</t>
  </si>
  <si>
    <t>MedicationStatement.identifier isModifier=Yes
MedicationStatement.wasNotGiven isModifier=No</t>
  </si>
  <si>
    <t>Immunization.refusedIndicator isModifier=No</t>
  </si>
  <si>
    <t>isModifier=No</t>
  </si>
  <si>
    <t>Is-Modifier is a boolean property that is assigned when an element is defined, either as part of the base resource contents in this specification, or when extensions are defined. An element is labeled "Is-Modifier = true" if the value it contains may change the interpretation of the element that contains it (including if the element is the resource as a whole). Typical examples of elements that are labeled "Is-Modifier" are elements such as "status", "active", "refuted", or "certainty". Whether an element is a modifier cannot be changed when element usage is described in a Resource Profile. When an element is labeled as Is-Modifier, the documentation must be clear about why it is a modifier.</t>
  </si>
  <si>
    <t>This resource is used to record the details of procedures performed on a patient. A procedure is an activity that is performed with or on a patient as part of the provision of care. Examples include surgical procedures, diagnostic procedures, endoscopic procedures, biopsies, and exclude things for which there are specific resources, such as immunizations, drug administrations.</t>
  </si>
  <si>
    <t>Encounter.status='planned'</t>
  </si>
  <si>
    <t>DiagnosticRequest
NutritionRequest</t>
  </si>
  <si>
    <t>&lt;sch:rule context="/f:Observation"&gt;
      &lt;sch:assert test="not(exists(f:dataAbsentReason) and exists(*[starts-with(local-name(.), 'value')]))"&gt;Inv-4: Shall only be present if Observation.value[x] is not present&lt;/sch:assert&gt;
    &lt;/sch:rule&gt;</t>
  </si>
  <si>
    <t>MedicationStatement.effectiveTime</t>
  </si>
  <si>
    <t>Immunization.notGivenIndicator
Immunization.notGivenReason</t>
  </si>
  <si>
    <t xml:space="preserve">MedicationStatement.identifier isModifier=No
MedicationStatement.wasNotGiven isModifier=Yes
</t>
  </si>
  <si>
    <t>Immunization.refusedIndicator isModifier=Yes</t>
  </si>
  <si>
    <t>isModifier=Yes</t>
  </si>
  <si>
    <t>This resource is used to record the details of procedures performed on a patient. A procedure is an activity that is performed with or on a patient as part of the provision of care. Examples include surgical procedures, endoscopic procedures, biopsies, and exclude things for which there are specific resources, such as immunizations, drug administrations, and diagnostic procedures [provided FHIR adds a DiagnosticProcedure resource].</t>
  </si>
  <si>
    <t>Encounter.status='pending'</t>
  </si>
  <si>
    <t>In order to support the 'proposed' and 'planned' state, the following should be added as statuses to the resources listed below:
Add: 'proposed', 'planned', and 'requested' (where missing) to the top-level 'status' attribute of the following resources:
MedicationPrescription
NutritionOrder
DiagnosticOrder
ImmunizationRecommendation
RiskAssessment
ReferralRequest
ProcedureRequest
CommunicationRequest
DeviceUseRequest</t>
  </si>
  <si>
    <t>With the addition of the notion of a proposal in FHIR and the use of a status to denote the difference between something that is planned, proposed, or actually ordered, resources suffixed with -Order should probably renamed to be suffixed with -Request.</t>
  </si>
  <si>
    <t>Certain relationships between resources in FHIR are not defined. For instance, both the ProcedureRequest and Procedure resources pertain to a Procedure. Also a DiagnosticOrder and a ProcedureRequest both pertain to the notion of a 'Request'. The definitions of such relations in FHIR are important. At this time, some of this is done by categorization. Perhaps a more formal approach could be supported as well. Would FHIR consider a shallow hierarchy and the notion of potentially abstract resources?</t>
  </si>
  <si>
    <t>The definition for both resources needs to be refined to explicitly distinguish when one or the other resource is to be used. The introduction of ProcedureRequest can make this choice more tricky unless there are clear guidelines as to which one to use when.</t>
  </si>
  <si>
    <t xml:space="preserve">The Quantity type allows a Comparator, which turns the Quantity into a QuantityInterval with unspecified boundaries. The comparator property  fundamentally changes the nature and semantics of Quantity. In order to capture the proposed semantics, we recommend that a different approach be taken, one based on a quantity range that represents an open interval.
The problem is that when dealing with Quantities in a reasoning context, the execution environment must always deal with the possibility that the Quantity isn't a specific quantity, but rather a range of quantities with a boundary on one side only if this attribute is filled. </t>
  </si>
  <si>
    <t>Could you please clarify the definition of Encounter.serviceProvider. Often, multiple teams provide care to a patient.</t>
  </si>
  <si>
    <t xml:space="preserve">Currently Body Site is modeled in different ways in different resources. In Condition, there is the notion of 'Location'. In Procedure, it is a code. We would like to recommend a more consistent approach to modeling body site, perhaps as a resource of its own that can be profiled as needed. </t>
  </si>
  <si>
    <t>Condition invariant constraints Inv-4 is invalid
Please refer to: http://gforge.hl7.org/gf/project/fhir/tracker/?action=TrackerItemEdit&amp;tracker_item_id=3866</t>
  </si>
  <si>
    <t>Observation invariant constraints Inv-4 is invalid
Please refer to:
http://gforge.hl7.org/gf/project/fhir/tracker/?action=TrackerItemEdit&amp;tracker_item_id=3867</t>
  </si>
  <si>
    <t>Invariant constraints on Immunization missing
Please refer to:
http://gforge.hl7.org/gf/project/fhir/tracker/?action=TrackerItemEdit&amp;tracker_item_id=3758</t>
  </si>
  <si>
    <t>Resource package/profile list should link directly to profile if only one is defined for unique id
Please refer to:
http://gforge.hl7.org/gf/project/fhir/tracker/?action=TrackerItemEdit&amp;tracker_item_id=3810</t>
  </si>
  <si>
    <t>Inconsistent invariant notation for same constraint in different profiles.
Please refer to:
http://gforge.hl7.org/gf/project/fhir/tracker/?action=TrackerItemEdit&amp;tracker_item_id=3741</t>
  </si>
  <si>
    <t xml:space="preserve">MedicationStatement has a "wasNotGiven" flag. When the flag is true, there must be a time or time period when the medication wasn't given. Using the "whenGiven" element to express the time period the medication was not given is an oxymoron. Either we can add a "whenNotGiven" element, or change the name of whenGiven to something that would apply whether the medication was given or not, such as "effectiveTime". I would prefer the latter.MedicationStatement.whenGiven confusing when wasNotGiven=true
Please refer to:
http://gforge.hl7.org/gf/project/fhir/tracker/?action=TrackerItemEdit&amp;tracker_item_id=3759
 </t>
  </si>
  <si>
    <t xml:space="preserve">The value set no-immunization-reason contains various reasons for not giving an immunization, including but not limited to refusal. The name of the element, refusalReason, is therefore misleading, since the reasons are broader: e.g., the patient might be immune due to prior exposure, or the vaccine was simply out of stock. I suggest two changes: (1) change "refusedIndicator" to "notGivenIndicator" and (2) change "refusalReason" to "notGivenReason".  If this isn't acceptable, then the value set for refusal reason should include only refusal reasons, not other types of exemptions.
A related issue is that there are no invariants that prevent (e.g.) having a refusal reason when the vaccine wasn't refused, or documenting an adverse reaction when the vaccine was not administered. 
Please refer to:
http://gforge.hl7.org/gf/project/fhir/tracker/?action=TrackerItemEdit&amp;tracker_item_id=3762
 </t>
  </si>
  <si>
    <t>The identifier element has been flagged as isModifier and wasNotGiven as not. Possibly a typo/cut-paste error. Clearly wasNotGiven is a modifying attribute for the resource since it  negates the event from occurring.</t>
  </si>
  <si>
    <t>The refusedIndicator negates the event so it must be defined as isModifier=Yes.</t>
  </si>
  <si>
    <t>A profile extending another profile/resource must define a parent base and a differential section that defines the extension (optionally with the snapshot element).  This makes sense.
However, the differential for core resource profiles (e.g. Immunization, Procedure, etc.) is entirely duplicating the snapshot element. This is mostly an artifact of the profile generation and publishing tools rather than the FHIR spec but the spec (e.g. profile section 6.17) should clearly differentiate between top-level profiles (those with no base) and those with a base.</t>
  </si>
  <si>
    <t>isModifier attribute needs to be reviewed and verified for all status fields in particular and all codeableconcept lists in general.
Listed resources each have a status element that are NOT marked isModifier=true but the list of values appear to indicate that it is most likely a modifying atribute. 
Likewise, "entered in error" can probably be applicable to most status lists so the lists should be reviewed.</t>
  </si>
  <si>
    <t>Searching for observations for CDS and for display often requires only the last of a certain type of observation, e.g., last set of vital signs, last hemoglobin A1c. We could not determine a method to do so with the current search parameters. It would be very helpful to incorporate this functionality into the specification (for observation and perhaps certain other resources).</t>
  </si>
  <si>
    <t xml:space="preserve">Is-Modifier is too coarse-grained to be of much use. Some attribute values change the semantics, and some do not. For example, if the element is "wasCancelled" then true is the modifying value, and false is not modifying. If the element is status, then there might be several status values that are not modifying (e.g. active, completed, in progress) and some that are (e.g. entered in error, cancelled). Instead of labeling the element as a modifier, that modifier label should be applied to values. That way, the receiver can quickly scan a resource and know if the meaning is actually being modified, even if the receiver does not understand the nature of the specific modification. This will result in less data being potentially lost, simply because there is a modifying element. Under the proposed change, the data receiver can process a resource without having prior knowledge of each possible modifier. </t>
  </si>
  <si>
    <t>Modifying attributes modify meaning in a finite number of predictable ways. For example, "entered in error" nullifies the resource and says the resource should not be considered for clinical purposes. Other elements and values reverse the meaning of the resource, such as "did not occur" or "refuted."  Still others change the mode of a resource, for example, when the status is proposed or planned. Other values do not actually modify the semantics of the resource at all, but simply qualify the meaning (e.g. in-progress | completed or provisional | working | confirmed). Currently, no semantics are attached to modifying values. It would be much more powerful and computable if the values of a modifying attribute were marked as non-modifying, nullifying, negating, or mode-altering. Then a system processing the resource would know immediately what change of meaning (if any) was happening to the resource. Such meta-data concerning a modifying value could be quite powerful in search; for example, a search could exclude all negated resources without necessarily having to delve into the specific negating values on a resource-by-resource basis.</t>
  </si>
  <si>
    <t xml:space="preserve">Some resources have nullifiers and some do not, and there is no rationale why some do and some don't. For example, an Observation can be "entered in error" but a MedicationStatement cannot, a MedicationPrescription can, but a Immunization cannot, and so on. Either all resources should allow for a nullifying attribute, or none should. If the former, there should be a standard attribute to indicate nullification of the resource. The existence of a standard  nullification element across all resources will greatly simplify search and processing. This is just one more example of the willy-nilly nature of resource definitions. </t>
  </si>
  <si>
    <t>Having a standard way to negate resources would be extremely valuable. Negation (i.e. saying something has not been done or not been observed) is quite frequently encountered in FHIR, although how it is achieved is different in every resource. Sometimes, this is indicated by certain value(s) of a status element, and sometimes there are specific elements such as "wasNotGiven." Some resources that arguably should have negation possibility (e.g. Procedure) do not have a negation attribute. There is no consistency in how negation is handled across FHIR. Since negation is something that can occur for almost any action or observation (including Procedure), it would be useful to make this a general property or feature. If the method for indicating negation could be made consistent across FHIR, many things would become simpler and more transparent; for example, one could have a general search pattern to find exclude negated resources.</t>
  </si>
  <si>
    <t>Encounter.class should not be tagged as a modifying attribute. None of the values (inpatient | outpatient | ambulatory | other |emergency | home | field | daytime | virtual) change the semantics of the resource; they are simply different types of encounter.</t>
  </si>
  <si>
    <t xml:space="preserve">Resources are things, and things can have states. If there are rules in FHIR for when an stateful thing should be a resource, versus when that stateful thing should be a resource with a status value, they are not clear. In FHIR, an order for a thing is often a resource (NutritionOrder, DiagnosticOrder), and a request for thing is sometimes a resource (CommunicationRequest, ProcedureRequest). However, many resources have status values like "requested" and "proposed" and "planned" which could easily be "promoted" to resources (e.g. CommunicationProposal, ProcedurePlan, ProcedureProposal) to be more like DiagnosticOrder. On the other hand, resources like ProcedureRequest could easily be "demoted" to status values (e.g. Procedure with status=requested). There does not seem to be a consistent dividing line between when something is a resource, and when it is a status. It would be desirable to have consistent rules so there is no ambiguity between a lifecycle stage and a resource. </t>
  </si>
  <si>
    <t>Procedure and ProcedureRequest form a pair. Should such a pair also exist for Diagnostic procedures as we have a DiagnosticOrder resource. Currently the text for procedure states that a procedure could be diagnostic procedure. Yet, for the -Request/Order resources, we make the distinction.</t>
  </si>
  <si>
    <t>How does one specify using FHIR that a procedure did not occur? Is such expressivity consistent across resources?</t>
  </si>
  <si>
    <t>When one builds a profile programmatically, one can enter extensions and elements in any order. The generated XML appears to reflect that order. However, Lloyd mentioned that when building profiles, one must be sure to place extension elements first and then other elements in the same order they appear in the core resource. Doing so places a heavy burden on implementers. I would suggest that the reference implementation orders the attribute as they should be ordered without requiring the developer to order them as that order is already known.</t>
  </si>
  <si>
    <t xml:space="preserve">A resource on the ResourceList categorized view should be able to appear in more than one category. For instance, DiagnosticOrder should be in both (1) Diagnostic and (2) Scheduling/Ordering. </t>
  </si>
  <si>
    <t>The FHIR model is very accessible and easy to grasp which makes it appealing. However, as the above comments reveal, there are a number of inconsistencies in FHIR across resources. As CDS/CQI is increasingly moving towards the core FHIR model as its own logical model, it is important that FHIR achieve stronger structural and semantic consistency across resources if we are to use FHIR as a computable model. Not doing so requires rule/measure authors to introduce unnecessary variations in artifacts to account for these inconsistencies. I would highly recommend that, prior to the May DSTU publication as resources stabilize, FHIR resources be reviewed holistically for such consistency.</t>
  </si>
  <si>
    <t xml:space="preserve">Recommend changing the 'planned' status in Encounter to 'pending' (or a more appropriate non-overloaded status value). With the introduction of 'planned', 'proposed' for clinical requests, the semantics of 'planned' in Encounter does not align. </t>
  </si>
  <si>
    <t xml:space="preserve">Claude Nanjo </t>
  </si>
  <si>
    <t xml:space="preserve">Jason Mathews  </t>
  </si>
  <si>
    <t xml:space="preserve">Bryn Rhodes </t>
  </si>
  <si>
    <t xml:space="preserve">Aziz Boxwala </t>
  </si>
  <si>
    <t xml:space="preserve">Mark Kramer </t>
  </si>
  <si>
    <t>cnanjo@cognitivemedicine.com</t>
  </si>
  <si>
    <t>mathews@mitre.org</t>
  </si>
  <si>
    <t>bryn@veracitysolutions.com</t>
  </si>
  <si>
    <t>aziz.boxwala@meliorix.com</t>
  </si>
  <si>
    <t>MKRAMER@mitre.org</t>
  </si>
  <si>
    <t>5.3.4</t>
  </si>
  <si>
    <t>5.3.2</t>
  </si>
  <si>
    <t>5.3</t>
  </si>
  <si>
    <t>5.3.1, 5.3.2</t>
  </si>
  <si>
    <t>5.3.5</t>
  </si>
  <si>
    <t>5.3.1</t>
  </si>
  <si>
    <t xml:space="preserve">5.6.2  </t>
  </si>
  <si>
    <t>5.1.6</t>
  </si>
  <si>
    <t>5.4.4</t>
  </si>
  <si>
    <t>5.4.4, 5.4.7</t>
  </si>
  <si>
    <t>5.24.5</t>
  </si>
  <si>
    <t>5.24.8</t>
  </si>
  <si>
    <t>1.14.0.14</t>
  </si>
  <si>
    <t>5.17.4</t>
  </si>
  <si>
    <t>5.17.2</t>
  </si>
  <si>
    <t xml:space="preserve">5.17.3.1 </t>
  </si>
  <si>
    <t xml:space="preserve">5.17.3 </t>
  </si>
  <si>
    <t xml:space="preserve">5.17.4 </t>
  </si>
  <si>
    <t>5.17.7</t>
  </si>
  <si>
    <t>5.17.6</t>
  </si>
  <si>
    <t>A natural person has identity outside of a healthcare setting.</t>
  </si>
  <si>
    <t xml:space="preserve">The Person resource is used to capture this information and to relate the person as an individual to other resources that do have a health-related context. </t>
  </si>
  <si>
    <t>Additionally, a person resource may be used by organizations to allow patients to manage their demographic data while maintaining stricter control of the associated patient resource data.</t>
  </si>
  <si>
    <r>
      <t xml:space="preserve">The link element is used to </t>
    </r>
    <r>
      <rPr>
        <b/>
        <sz val="10"/>
        <rFont val="Times New Roman"/>
        <family val="1"/>
      </rPr>
      <t>related</t>
    </r>
    <r>
      <rPr>
        <sz val="10"/>
        <rFont val="Times New Roman"/>
        <family val="1"/>
      </rPr>
      <t xml:space="preserve"> track resources ...</t>
    </r>
  </si>
  <si>
    <r>
      <t xml:space="preserve">a person resource provides a mechanism for </t>
    </r>
    <r>
      <rPr>
        <b/>
        <i/>
        <sz val="10"/>
        <rFont val="Times New Roman"/>
        <family val="1"/>
      </rPr>
      <t>linking patient human resources across different organizations</t>
    </r>
    <r>
      <rPr>
        <i/>
        <sz val="10"/>
        <rFont val="Times New Roman"/>
        <family val="1"/>
      </rPr>
      <t xml:space="preserve"> and their unique patient identity domains.</t>
    </r>
  </si>
  <si>
    <t>The free provision code provides a link to the Free Provision reference entity to enable the selection of one free provision type</t>
  </si>
  <si>
    <t>An address in any kind of address/part of the patient</t>
  </si>
  <si>
    <t>The value in any kind of telecom details of the patient</t>
  </si>
  <si>
    <r>
      <t xml:space="preserve">Role -&gt; </t>
    </r>
    <r>
      <rPr>
        <i/>
        <sz val="10"/>
        <rFont val="Times New Roman"/>
        <family val="1"/>
      </rPr>
      <t>Roles which this practitioner may perform</t>
    </r>
    <r>
      <rPr>
        <sz val="10"/>
        <rFont val="Times New Roman"/>
        <family val="1"/>
      </rPr>
      <t xml:space="preserve">
</t>
    </r>
  </si>
  <si>
    <r>
      <rPr>
        <b/>
        <sz val="10"/>
        <rFont val="Times New Roman"/>
        <family val="1"/>
      </rPr>
      <t xml:space="preserve"> role</t>
    </r>
    <r>
      <rPr>
        <sz val="10"/>
        <rFont val="Times New Roman"/>
        <family val="1"/>
      </rPr>
      <t xml:space="preserve"> - Roles which this practitioner may perform
</t>
    </r>
    <r>
      <rPr>
        <b/>
        <sz val="10"/>
        <rFont val="Times New Roman"/>
        <family val="1"/>
      </rPr>
      <t xml:space="preserve">period </t>
    </r>
    <r>
      <rPr>
        <sz val="10"/>
        <rFont val="Times New Roman"/>
        <family val="1"/>
      </rPr>
      <t xml:space="preserve">- The period during which the practitioner is authorized to perform in these role(s)
</t>
    </r>
    <r>
      <rPr>
        <b/>
        <sz val="10"/>
        <rFont val="Times New Roman"/>
        <family val="1"/>
      </rPr>
      <t>location</t>
    </r>
    <r>
      <rPr>
        <sz val="10"/>
        <rFont val="Times New Roman"/>
        <family val="1"/>
      </rPr>
      <t xml:space="preserve">  - The location(s) at which this practitioner provides care</t>
    </r>
  </si>
  <si>
    <t xml:space="preserve">If capturing a phone, fax or similar contact point, the value should be a properly formatted telephone number according to ITU-T E.123. However, this is frequently not possible due to legacy data and/or recording methods. </t>
  </si>
  <si>
    <r>
      <rPr>
        <b/>
        <sz val="10"/>
        <rFont val="Times New Roman"/>
        <family val="1"/>
      </rPr>
      <t>managingOrganization</t>
    </r>
    <r>
      <rPr>
        <sz val="10"/>
        <rFont val="Times New Roman"/>
        <family val="1"/>
      </rPr>
      <t xml:space="preserve"> - The organization that has assumed the specific responsibilities for the specified duration
</t>
    </r>
    <r>
      <rPr>
        <b/>
        <sz val="10"/>
        <rFont val="Times New Roman"/>
        <family val="1"/>
      </rPr>
      <t xml:space="preserve">period </t>
    </r>
    <r>
      <rPr>
        <sz val="10"/>
        <rFont val="Times New Roman"/>
        <family val="1"/>
      </rPr>
      <t>- The interval during which the managing organization assumes the defined responsibility</t>
    </r>
  </si>
  <si>
    <t>The primary difference between the EpisodeOfCare and the Encounter is that the Encounter records the details of an activity directly relating to the patient, while the EpisodeOfCare is the container that can link a series of Encounters together for a specific problem/issue.</t>
  </si>
  <si>
    <t>Expected Implementations
…
• Problem based General Practice systems</t>
  </si>
  <si>
    <t>The minimal information that would be required in an episode of care would be a patient, healthcare provider and a reason for the ongoing association.</t>
  </si>
  <si>
    <t>currentStatus
planned | active | onhold | finished | withdrawn | other</t>
  </si>
  <si>
    <t>statusHistory</t>
  </si>
  <si>
    <t>The type can be very important in processing as this could be used in determining if the episodeofcare is relevant to specific government reporting, or other types of classifications.</t>
  </si>
  <si>
    <t>The interval during which the managing organization assumes the defined responsibility</t>
  </si>
  <si>
    <t xml:space="preserve">referralRequest </t>
  </si>
  <si>
    <t>Search Parameters -&gt; Date</t>
  </si>
  <si>
    <r>
      <t xml:space="preserve">Search Parameters -&gt;  EpisodeOfCare.managingOrganization
</t>
    </r>
    <r>
      <rPr>
        <i/>
        <sz val="10"/>
        <rFont val="Times New Roman"/>
        <family val="1"/>
      </rPr>
      <t>The organization that has assumed the specific responsibilities for the specified duration.</t>
    </r>
  </si>
  <si>
    <t>Use "human" instead of "natural person"</t>
  </si>
  <si>
    <t xml:space="preserve">The Person resource is intended to be used to aggregate all or at least a subset of FHIR resources that relate to a specific human being. </t>
  </si>
  <si>
    <r>
      <t xml:space="preserve">The link element is used to </t>
    </r>
    <r>
      <rPr>
        <b/>
        <sz val="10"/>
        <rFont val="Times New Roman"/>
        <family val="1"/>
      </rPr>
      <t>track</t>
    </r>
    <r>
      <rPr>
        <sz val="10"/>
        <rFont val="Times New Roman"/>
        <family val="1"/>
      </rPr>
      <t xml:space="preserve"> resources …</t>
    </r>
  </si>
  <si>
    <t>Group role, period, location under a header element.</t>
  </si>
  <si>
    <t>The primary difference between the EpisodeOfCare and the Encounter is that the Encounter records the details of an activity directly relating to the patient, while the EpisodeOfCare is the container that can link a series of Encounters together for problems/issues.</t>
  </si>
  <si>
    <t>Based on the use case information, the Person resource appears to be designed to solve a problem that is likely shared by many resources. If a system is trying to aggregate data from multiple FHIR servers, they need a way to link equivalent resources together. Is it really appropriate to make Person as a one-off mechanism to do this instead of having a core infrastructure to allow a resource to have a "link" to "related resources" and/or alternative URLs?
Note, this comment presumes that systems would not have any real need to link together differing resource such as linking one Patient with their equivalent Practitioner record.</t>
  </si>
  <si>
    <t xml:space="preserve">There is nothing in the content of the resource that would indicate how one would use the patient resource to apply data access controls. Also, segmentation of patient data is complex and rather controversial.
</t>
  </si>
  <si>
    <t xml:space="preserve">Is the scope and usage based on the design of the resource, the scope/usage seems like it is for linking resources across different FHIR servers as opposed to organizational boundaries. </t>
  </si>
  <si>
    <t>Scheduling application developers have a hard time understanding what is expected for "Free provision code"</t>
  </si>
  <si>
    <t>We feel that the following elements should be moved outside of the standard specification and added be profile/extension for now:
     o Contact point
     o Referral method  
     o Setting
     o Target group
     o Coverage area
     o Catchment area</t>
  </si>
  <si>
    <t>As a complex data type "address" by itself is ambiguous for servers to support (and/or requiers extra unnecessary work).Suggestion: break out any address related search parameters to be more specific. etc. Include 1 or 2 of the most common items that might be included in a patient search and then allow individual implementations to add in any additional search parameters. e.g. instead of "address" have e.g. homeCity, homePostalCode.
Tracker item already created:
http://gforge.hl7.org/gf/project/fhir/tracker/?action=TrackerItemEdit&amp;tracker_item_id=3918</t>
  </si>
  <si>
    <t>As a complex data type "telecom" by itself is a bit ambiguous for servers to support (and/or requiers extra unnecessary work). Suggestion: break out e-mails from telephone numbers within search.</t>
  </si>
  <si>
    <t>birthDate has a data type of dateTime. 
For Patient, we updated birthDate to be date-only and have implemeters use extensions if they're going to support time. For consistency, would it make sense to do the same for Practitioner?</t>
  </si>
  <si>
    <t>It is unclear how an implementor would communicate a role that is defined with the context of an encounter. E.g. suppose that Dr Smith is an attending doctor for one encounter and a consulting doctor for another encounter.
There is currently Encounter.Participant.Type but this uses a different recommended codeset than Practitioner.role</t>
  </si>
  <si>
    <t>How would one communicate that a practitioner works as a general practitioner in Clinic X during the week and as an emergency practitioner in Hospital Y on the weekend?
Should role, period, and location all be put under a grouping within the resource?</t>
  </si>
  <si>
    <t>Currently, location is a standard query parameter for Schedule but isn't included for Appointment. Queries for appointments based on locations are supported in v2. Location should probably be added to Appointment as a search parameter.</t>
  </si>
  <si>
    <t>Several mappings for v2 are missing. E.g. Appointment.Type -&gt; AIS-3</t>
  </si>
  <si>
    <t>I believe that it would be better to use the URI format from  IETF RFC 3966 (no spaces).
 From RFC 3966:
   However, even though ITU-T E.123 [E.123] recommends the use of space
   characters as visual separators in printed telephone numbers, "tel"
   URIs MUST NOT use spaces in visual separators to avoid excessive escaping.</t>
  </si>
  <si>
    <t>It would appear that managingOrganization and period are intended to be tightly coupled. I think it would make sense to incorporate them into the specification as tightly coupled items. E.g.
managingOrganization
   -&gt; reference
   -&gt; period
It might also make sense to allow for multiple different managing organizations.</t>
  </si>
  <si>
    <t xml:space="preserve">
From a coding standpoint, a single episode may be dealing with multiple problems. The specificiation already allows for 0..* Condition so the wording should probably be updated.
Get rid of "a specific problem/issue" and replace with "problems/issues".</t>
  </si>
  <si>
    <t>When I reviewed the specification with some of our application developers, they weren't sure what was meant by "Problem based General Practice systems".
Is there a more standard term that would be known industry-wide?</t>
  </si>
  <si>
    <t>Some countries/systems may only track an episode at an organization. It seems like "healthcare provider" should be "healthcare provider or healthcare organization"</t>
  </si>
  <si>
    <t>Wouldn't active, finished, deleted be sufficient for the 80%?</t>
  </si>
  <si>
    <t>When I reviewed the specification with some of our application developers, they had a hard time understanding  how this would be implemented/used by disparate systems.
Is there more use case information around this that could be provided? 
Could FHIR versioning be sufficient for supporting these use cases?</t>
  </si>
  <si>
    <t xml:space="preserve">"type" seems to open ended. Is this meant to track pregnancy vs. diabetes treatment?
Or … would this be more commonly used to track the larger administrative program that the episode falls under. E.g. Hospital Admission Risk Program (HARP) vs. Subacute Ambulatory Care Services (SACS)?
Can we have the spec clarify this?
</t>
  </si>
  <si>
    <t xml:space="preserve">My understanding is that the episodeOfCare is solely a single organization's tracking of an episode. We should make sure that the standard is clear regarding this vs. multiple organizations managing a condition (or set of conditions) for a patient.   If the intent is to try to make a standard for how multiple organizations can track periods of responsibility within a patient's episode of care, then I think the design needs much more discussion. 
Otherwise, I think that "period" should be noted simply as tracking the start and end date as it is known to the organization.
</t>
  </si>
  <si>
    <t>Episode is designed to be a grouping of encounters. I think it would be more appropriate for the link between a referralRequest and an EpisodeOfCare to go through the encounter as this is inforamtion that is likely tracked/necessary at the encounter level as well.</t>
  </si>
  <si>
    <t>If the spec continues to track related referrals at the episode level, we ought to consider how to track/manage referral In vs. referral Out.</t>
  </si>
  <si>
    <t>Should this be tied to managing organization or simply just a date to filter on episodes which were active during the date?</t>
  </si>
  <si>
    <t>Is this something that is really part of the 80%?
It seems unlikely that a system is going to track multiple different organizations that have or are taking responsibility for an Episode.
Also, the description describes a query request that should actually include multiple query parameters in the URL.</t>
  </si>
  <si>
    <t>1.5.1</t>
  </si>
  <si>
    <t>1.8.1</t>
  </si>
  <si>
    <t>1.9.0.3.1</t>
  </si>
  <si>
    <t>1.9.0.7.1</t>
  </si>
  <si>
    <t>2.14.1.2</t>
  </si>
  <si>
    <t>2.14.1.1</t>
  </si>
  <si>
    <t>General</t>
  </si>
  <si>
    <t>1.13.6.0</t>
  </si>
  <si>
    <t>1.9.0.5</t>
  </si>
  <si>
    <t>1.13.5.0</t>
  </si>
  <si>
    <t>1.13.5.0.1</t>
  </si>
  <si>
    <t>null.1 (Base Resource Definitions)</t>
  </si>
  <si>
    <t>1.9.1.2</t>
  </si>
  <si>
    <t>1.9.1.3</t>
  </si>
  <si>
    <t>1.9.1.5</t>
  </si>
  <si>
    <t>1.13.4.0.1</t>
  </si>
  <si>
    <t>1.9.1.13</t>
  </si>
  <si>
    <t>1.14.0</t>
  </si>
  <si>
    <t>1.14.0.1</t>
  </si>
  <si>
    <t>1.13.8.0.1</t>
  </si>
  <si>
    <t>1.13.8.0.2</t>
  </si>
  <si>
    <t>1.13.8.0.2.2</t>
  </si>
  <si>
    <t>1.13.8.0.3</t>
  </si>
  <si>
    <t>1.13.8.0.3.1</t>
  </si>
  <si>
    <t>6.8.1</t>
  </si>
  <si>
    <t>6.8.3</t>
  </si>
  <si>
    <t>2.4</t>
  </si>
  <si>
    <t>2.4.1</t>
  </si>
  <si>
    <t>2.4.1.1</t>
  </si>
  <si>
    <t>6.9.3.1</t>
  </si>
  <si>
    <t>4.1.1</t>
  </si>
  <si>
    <t>4.6.1</t>
  </si>
  <si>
    <t>4.6</t>
  </si>
  <si>
    <t>1.15.2.1.224</t>
  </si>
  <si>
    <t>1.15.2.1.226</t>
  </si>
  <si>
    <t>4.8.2</t>
  </si>
  <si>
    <t>4.10.1</t>
  </si>
  <si>
    <t>4.10.2</t>
  </si>
  <si>
    <t>4.10.3</t>
  </si>
  <si>
    <t>4.11.1</t>
  </si>
  <si>
    <t>4.26.1</t>
  </si>
  <si>
    <t>4.3.1</t>
  </si>
  <si>
    <t>5.2.1</t>
  </si>
  <si>
    <t>4.26.8</t>
  </si>
  <si>
    <t>5.1.4</t>
  </si>
  <si>
    <t>5.3.3</t>
  </si>
  <si>
    <t>5.3.7</t>
  </si>
  <si>
    <t>5.4.5</t>
  </si>
  <si>
    <t>5.4.6</t>
  </si>
  <si>
    <t>5.6.1</t>
  </si>
  <si>
    <t>4.13.5</t>
  </si>
  <si>
    <t>4.13.6</t>
  </si>
  <si>
    <t>4.20.1</t>
  </si>
  <si>
    <t>4.20.2</t>
  </si>
  <si>
    <t>4.20.8</t>
  </si>
  <si>
    <t>4.20.7</t>
  </si>
  <si>
    <t>4.21</t>
  </si>
  <si>
    <t>4.0</t>
  </si>
  <si>
    <t>4.22.2</t>
  </si>
  <si>
    <t>5.22</t>
  </si>
  <si>
    <t>5.22.1</t>
  </si>
  <si>
    <t>4.23.1</t>
  </si>
  <si>
    <t>4.23.4</t>
  </si>
  <si>
    <t>4.25.1</t>
  </si>
  <si>
    <t>5.15.2</t>
  </si>
  <si>
    <t>5.15.3</t>
  </si>
  <si>
    <t>5.16.2</t>
  </si>
  <si>
    <t>5.17.1</t>
  </si>
  <si>
    <t>5.18.1</t>
  </si>
  <si>
    <t>5.18.2.1</t>
  </si>
  <si>
    <t>5.19</t>
  </si>
  <si>
    <t>5.20</t>
  </si>
  <si>
    <t>5.21</t>
  </si>
  <si>
    <t>5.21.2</t>
  </si>
  <si>
    <t>5.24</t>
  </si>
  <si>
    <t>5.24.1.1</t>
  </si>
  <si>
    <t>5.26.1</t>
  </si>
  <si>
    <t>5.27.5</t>
  </si>
  <si>
    <t>5.27.1</t>
  </si>
  <si>
    <t>5.22.2.2</t>
  </si>
  <si>
    <t>5.11.2</t>
  </si>
  <si>
    <t>4.9.2</t>
  </si>
  <si>
    <t>4.9.1</t>
  </si>
  <si>
    <t>6.1.4</t>
  </si>
  <si>
    <t>6.9.2.1</t>
  </si>
  <si>
    <t>6.10.2</t>
  </si>
  <si>
    <t>6.16.4.1.2</t>
  </si>
  <si>
    <t>6.19.1</t>
  </si>
  <si>
    <t>6.19.4</t>
  </si>
  <si>
    <t>null.2</t>
  </si>
  <si>
    <t>6.8</t>
  </si>
  <si>
    <t>1.12</t>
  </si>
  <si>
    <t>1.11</t>
  </si>
  <si>
    <t>1.4.1</t>
  </si>
  <si>
    <t>1.4.3</t>
  </si>
  <si>
    <t>A-T</t>
  </si>
  <si>
    <t>A-C</t>
  </si>
  <si>
    <t>Strong foundation in Web standards– XML, JSON, HTTP, Atom, OAuth, etc.</t>
  </si>
  <si>
    <r>
      <t>The philosophy behind FHIR is to build a base set of resources that, either by themselves or when combined, satisfy the majority of common</t>
    </r>
    <r>
      <rPr>
        <sz val="10"/>
        <color indexed="10"/>
        <rFont val="Times New Roman"/>
        <family val="1"/>
      </rPr>
      <t xml:space="preserve"> user </t>
    </r>
    <r>
      <rPr>
        <sz val="10"/>
        <rFont val="Times New Roman"/>
        <family val="1"/>
      </rPr>
      <t>cases.</t>
    </r>
  </si>
  <si>
    <r>
      <t xml:space="preserve">This content will occasionally be </t>
    </r>
    <r>
      <rPr>
        <sz val="10"/>
        <color indexed="10"/>
        <rFont val="Times New Roman"/>
        <family val="1"/>
      </rPr>
      <t>currated</t>
    </r>
    <r>
      <rPr>
        <sz val="10"/>
        <rFont val="Times New Roman"/>
        <family val="1"/>
      </rPr>
      <t xml:space="preserve"> to ensure ongoing relevance</t>
    </r>
  </si>
  <si>
    <t>Note that the DAF profiles identify specific conformance requirements around search parameters. For the purposes of the connectathon, implementers are not required to implement search for the individual resource types - only the "Fetch Patient Record" operation is required. As a result, the DAF rules about search do not apply.</t>
  </si>
  <si>
    <t xml:space="preserve">Each resource may include a human-readable narrative that contains a summary of the resource, and may be used to represent the content of the resource to a human….
Resources SHOULD always contain narrative to support human-consumption as a fallback. However, in a strictly managed trading systems where all systems share a common data model and additional text is unnecessary or even a clinical safety risk, the narrative may be omitted. Implementers should consider carefully before doing this, as it will mean that these resources can only be understood in the limited trading environment. Closed trading partner environments are very likely to open up during the lifetime of the resources they define. In addition, many workflow steps involving finding and aggregating resources are much more difficult or tedious if the resources involved do not have their own text. </t>
  </si>
  <si>
    <r>
      <t xml:space="preserve">For example, if a Condition resource references a particular Patient as its subject, and </t>
    </r>
    <r>
      <rPr>
        <sz val="10"/>
        <color indexed="10"/>
        <rFont val="Times New Roman"/>
        <family val="1"/>
      </rPr>
      <t>it</t>
    </r>
    <r>
      <rPr>
        <sz val="10"/>
        <rFont val="Times New Roman"/>
        <family val="1"/>
      </rPr>
      <t xml:space="preserve"> links to a Procedure resource as its cause, there is no automatic rule or implication that the procedure has the same patient for its subject.</t>
    </r>
  </si>
  <si>
    <r>
      <t xml:space="preserve">A contained </t>
    </r>
    <r>
      <rPr>
        <sz val="10"/>
        <color indexed="10"/>
        <rFont val="Times New Roman"/>
        <family val="1"/>
      </rPr>
      <t xml:space="preserve">resources </t>
    </r>
    <r>
      <rPr>
        <sz val="10"/>
        <rFont val="Times New Roman"/>
        <family val="1"/>
      </rPr>
      <t xml:space="preserve">can only be included in another resource if something in the resource actually refers to </t>
    </r>
    <r>
      <rPr>
        <sz val="10"/>
        <color indexed="10"/>
        <rFont val="Times New Roman"/>
        <family val="1"/>
      </rPr>
      <t>it:</t>
    </r>
  </si>
  <si>
    <t>Resources that are contained inline also "inherit" context from their parent resource. For instance, if the parent resource contains a "subject", and the contained resource also has a subject element defined, but does not specify any subject, a processing application may infer that the subject is the same. Note, however, that such inferences are specific to a particular circumstance. There is no rule, for instance, that the meaning of the "subject" element is the same in both parent and contained resources</t>
  </si>
  <si>
    <r>
      <t xml:space="preserve">Note: there is documentation for the </t>
    </r>
    <r>
      <rPr>
        <sz val="10"/>
        <color indexed="10"/>
        <rFont val="Times New Roman"/>
        <family val="1"/>
      </rPr>
      <t>Struture</t>
    </r>
    <r>
      <rPr>
        <sz val="10"/>
        <rFont val="Times New Roman"/>
        <family val="1"/>
      </rPr>
      <t>, UML, XML, and JSON representations.</t>
    </r>
  </si>
  <si>
    <t>data (lines 18 - 43) - Optional: data elements defined for each type of resource</t>
  </si>
  <si>
    <t>Transaction = POST https://example.com/path/</t>
  </si>
  <si>
    <t>The following compartments are defined by this specification: patient…</t>
  </si>
  <si>
    <t>The response to a search request is a bundle: list of matching resources with some metadata:</t>
  </si>
  <si>
    <t>meta.tag (lines 12 - 15) ...
implicitRules (lines 16) ...
language (lines 17) ...</t>
  </si>
  <si>
    <t>There are two categories of data type: simple / primitive types, imported from XML schema, and complex types, which are re-usable clusters of elements.</t>
  </si>
  <si>
    <t>In addition to having a value as described above, these primitive data types can also have an identity (e.g. xml:id), and they may have extensions like any other element in a resource.</t>
  </si>
  <si>
    <t>It's</t>
  </si>
  <si>
    <t xml:space="preserve">Using the Condition resource to record an assertion that a patient doesn't have a particular diagnosis, etc.
…
#2: This means that implementations are not inherently required to "support" a modifier extension in any meaningful way - they may achieve this understanding by rejecting instances that contain this extension. Applications may also be able to ignore a modifier extension if that can know that this is safe to do in its own context, though this would not usually be the case. </t>
  </si>
  <si>
    <r>
      <t xml:space="preserve">Example: There's no element on Procedure </t>
    </r>
    <r>
      <rPr>
        <sz val="10"/>
        <color indexed="10"/>
        <rFont val="Times New Roman"/>
        <family val="1"/>
      </rPr>
      <t xml:space="preserve">so it </t>
    </r>
    <r>
      <rPr>
        <sz val="10"/>
        <rFont val="Times New Roman"/>
        <family val="1"/>
      </rPr>
      <t xml:space="preserve">can be used to say "this procedure did not occur"; however, a source system does have this flag on </t>
    </r>
    <r>
      <rPr>
        <sz val="10"/>
        <color indexed="10"/>
        <rFont val="Times New Roman"/>
        <family val="1"/>
      </rPr>
      <t xml:space="preserve">it's </t>
    </r>
    <r>
      <rPr>
        <sz val="10"/>
        <rFont val="Times New Roman"/>
        <family val="1"/>
      </rPr>
      <t>procedure records.</t>
    </r>
  </si>
  <si>
    <t>data missing code…</t>
  </si>
  <si>
    <r>
      <t>generally, human decisions are required</t>
    </r>
    <r>
      <rPr>
        <sz val="10"/>
        <color indexed="10"/>
        <rFont val="Times New Roman"/>
        <family val="1"/>
      </rPr>
      <t xml:space="preserve"> to made</t>
    </r>
    <r>
      <rPr>
        <sz val="10"/>
        <rFont val="Times New Roman"/>
        <family val="1"/>
      </rPr>
      <t xml:space="preserve"> around how the data </t>
    </r>
    <r>
      <rPr>
        <sz val="10"/>
        <color indexed="10"/>
        <rFont val="Times New Roman"/>
        <family val="1"/>
      </rPr>
      <t>extensions contain</t>
    </r>
    <r>
      <rPr>
        <sz val="10"/>
        <rFont val="Times New Roman"/>
        <family val="1"/>
      </rPr>
      <t xml:space="preserve"> should be handled, along with the implicit </t>
    </r>
    <r>
      <rPr>
        <sz val="10"/>
        <color indexed="10"/>
        <rFont val="Times New Roman"/>
        <family val="1"/>
      </rPr>
      <t>obligations that around the information.</t>
    </r>
  </si>
  <si>
    <t>When reading elements, ignore other extensions, unless you want to read a particular extension</t>
  </si>
  <si>
    <r>
      <t xml:space="preserve">The resource bundle mostly includes the whole content of </t>
    </r>
    <r>
      <rPr>
        <sz val="10"/>
        <color indexed="10"/>
        <rFont val="Times New Roman"/>
        <family val="1"/>
      </rPr>
      <t>a resource</t>
    </r>
    <r>
      <rPr>
        <sz val="10"/>
        <rFont val="Times New Roman"/>
        <family val="1"/>
      </rPr>
      <t>.</t>
    </r>
  </si>
  <si>
    <t>Grouping a self-contained set of resources to act as an exchangeable and persistable group with clinical integrity - a clinical document (see Documents)</t>
  </si>
  <si>
    <t>document | message | transaction | transaction-response | history | searchset | collection</t>
  </si>
  <si>
    <t>Example discharge summary</t>
  </si>
  <si>
    <t>The document bundle SHALL NOT include any resources not on this list:</t>
  </si>
  <si>
    <r>
      <rPr>
        <sz val="10"/>
        <color indexed="10"/>
        <rFont val="Times New Roman"/>
        <family val="1"/>
      </rPr>
      <t>May uesrs</t>
    </r>
    <r>
      <rPr>
        <sz val="10"/>
        <rFont val="Times New Roman"/>
        <family val="1"/>
      </rPr>
      <t xml:space="preserve"> of this specification are familiar with the Clinical Document Architecture</t>
    </r>
  </si>
  <si>
    <t>Composition.section.code -- Classification of a composition / document</t>
  </si>
  <si>
    <r>
      <rPr>
        <sz val="10"/>
        <color indexed="10"/>
        <rFont val="Times New Roman"/>
        <family val="1"/>
      </rPr>
      <t>Presntly</t>
    </r>
    <r>
      <rPr>
        <sz val="10"/>
        <rFont val="Times New Roman"/>
        <family val="1"/>
      </rPr>
      <t xml:space="preserve"> open issues for this resource</t>
    </r>
  </si>
  <si>
    <r>
      <t xml:space="preserve">Normally. clinical assessments are </t>
    </r>
    <r>
      <rPr>
        <sz val="10"/>
        <color indexed="10"/>
        <rFont val="Times New Roman"/>
        <family val="1"/>
      </rPr>
      <t>partof</t>
    </r>
    <r>
      <rPr>
        <sz val="10"/>
        <rFont val="Times New Roman"/>
        <family val="1"/>
      </rPr>
      <t xml:space="preserve"> an ongoing process of care, and the patient will be re-assessed repeatedly. For this reason, the clinical assessment can </t>
    </r>
    <r>
      <rPr>
        <sz val="10"/>
        <color indexed="10"/>
        <rFont val="Times New Roman"/>
        <family val="1"/>
      </rPr>
      <t>explicit</t>
    </r>
    <r>
      <rPr>
        <sz val="10"/>
        <rFont val="Times New Roman"/>
        <family val="1"/>
      </rPr>
      <t xml:space="preserve"> reference…</t>
    </r>
  </si>
  <si>
    <t>In terms of scope and usage, the Patient Care workgroup wishes to draw the attention of reviewers and implementers to the following issues:</t>
  </si>
  <si>
    <r>
      <t xml:space="preserve">A category assigned to the condition. E.g. </t>
    </r>
    <r>
      <rPr>
        <sz val="10"/>
        <color indexed="10"/>
        <rFont val="Times New Roman"/>
        <family val="1"/>
      </rPr>
      <t>finding | Condition | diagnosis | concern | condition</t>
    </r>
  </si>
  <si>
    <t>In appropriate therapy</t>
  </si>
  <si>
    <r>
      <t xml:space="preserve">This resource applies to </t>
    </r>
    <r>
      <rPr>
        <sz val="10"/>
        <color indexed="10"/>
        <rFont val="Times New Roman"/>
        <family val="1"/>
      </rPr>
      <t xml:space="preserve">any circumstance </t>
    </r>
    <r>
      <rPr>
        <sz val="10"/>
        <rFont val="Times New Roman"/>
        <family val="1"/>
      </rPr>
      <t>where there is a concern about an existing or proposed set of clinical activity.</t>
    </r>
  </si>
  <si>
    <r>
      <t xml:space="preserve">It is possible to have both OperationOutcome and Contraindication together, where the </t>
    </r>
    <r>
      <rPr>
        <sz val="10"/>
        <color indexed="10"/>
        <rFont val="Times New Roman"/>
        <family val="1"/>
      </rPr>
      <t xml:space="preserve">first </t>
    </r>
    <r>
      <rPr>
        <sz val="10"/>
        <rFont val="Times New Roman"/>
        <family val="1"/>
      </rPr>
      <t xml:space="preserve">might indicate that a requested action was rejected due to a clinical issue and the </t>
    </r>
    <r>
      <rPr>
        <sz val="10"/>
        <color indexed="10"/>
        <rFont val="Times New Roman"/>
        <family val="1"/>
      </rPr>
      <t xml:space="preserve">latter </t>
    </r>
    <r>
      <rPr>
        <sz val="10"/>
        <rFont val="Times New Roman"/>
        <family val="1"/>
      </rPr>
      <t>provides the details of the issue.</t>
    </r>
  </si>
  <si>
    <t>E.g. Noting that a duplicate therapy is actually intended.</t>
  </si>
  <si>
    <t>This resource captures predictivd outcomes</t>
  </si>
  <si>
    <t>Examples of questionnaires include…</t>
  </si>
  <si>
    <t>Comments are welcome about the appropriateness of the proposed level of granularity, whether it's too much detail for what most systems need, or not sufficient for common essential use cases.</t>
  </si>
  <si>
    <r>
      <t xml:space="preserve">For keeping information about persons for contact purposes for a patient, use a Patient's Contact </t>
    </r>
    <r>
      <rPr>
        <sz val="10"/>
        <color indexed="10"/>
        <rFont val="Times New Roman"/>
        <family val="1"/>
      </rPr>
      <t>element instead.</t>
    </r>
  </si>
  <si>
    <t>Real-world NSW My Personal Health Record example</t>
  </si>
  <si>
    <r>
      <t xml:space="preserve">This element is used to support </t>
    </r>
    <r>
      <rPr>
        <sz val="10"/>
        <color indexed="10"/>
        <rFont val="Times New Roman"/>
        <family val="1"/>
      </rPr>
      <t>three</t>
    </r>
    <r>
      <rPr>
        <sz val="10"/>
        <rFont val="Times New Roman"/>
        <family val="1"/>
      </rPr>
      <t xml:space="preserve"> distinct </t>
    </r>
    <r>
      <rPr>
        <sz val="10"/>
        <color indexed="10"/>
        <rFont val="Times New Roman"/>
        <family val="1"/>
      </rPr>
      <t>scenario's</t>
    </r>
    <r>
      <rPr>
        <sz val="10"/>
        <rFont val="Times New Roman"/>
        <family val="1"/>
      </rPr>
      <t xml:space="preserve"> where multiple records of the same </t>
    </r>
    <r>
      <rPr>
        <sz val="10"/>
        <color indexed="10"/>
        <rFont val="Times New Roman"/>
        <family val="1"/>
      </rPr>
      <t>person</t>
    </r>
    <r>
      <rPr>
        <sz val="10"/>
        <rFont val="Times New Roman"/>
        <family val="1"/>
      </rPr>
      <t xml:space="preserve"> exist:</t>
    </r>
  </si>
  <si>
    <r>
      <t xml:space="preserve">and highlights </t>
    </r>
    <r>
      <rPr>
        <sz val="10"/>
        <color indexed="10"/>
        <rFont val="Times New Roman"/>
        <family val="1"/>
      </rPr>
      <t>that the</t>
    </r>
    <r>
      <rPr>
        <sz val="10"/>
        <rFont val="Times New Roman"/>
        <family val="1"/>
      </rPr>
      <t xml:space="preserve"> "disconnectedness" of the resources.</t>
    </r>
  </si>
  <si>
    <r>
      <t xml:space="preserve">Very few attributes are </t>
    </r>
    <r>
      <rPr>
        <sz val="10"/>
        <color indexed="10"/>
        <rFont val="Times New Roman"/>
        <family val="1"/>
      </rPr>
      <t>specific to any role</t>
    </r>
    <r>
      <rPr>
        <sz val="10"/>
        <rFont val="Times New Roman"/>
        <family val="1"/>
      </rPr>
      <t xml:space="preserve"> and so Person is kept lean. Most attributes are expected to be tied to the role the Person plays rather than the Person himself.</t>
    </r>
  </si>
  <si>
    <t>Practitioner.organization is optional, so it can be used to represent self-employed professionals.</t>
  </si>
  <si>
    <r>
      <t xml:space="preserve">MedicationPrescription dosage instruction text and/or additional instructions
</t>
    </r>
    <r>
      <rPr>
        <sz val="10"/>
        <color indexed="10"/>
        <rFont val="Times New Roman"/>
        <family val="1"/>
      </rPr>
      <t>Free text dosage instructions for cases where the instructions are too complex to code.</t>
    </r>
  </si>
  <si>
    <r>
      <t xml:space="preserve">~ Laboratory data </t>
    </r>
    <r>
      <rPr>
        <sz val="10"/>
        <color indexed="10"/>
        <rFont val="Times New Roman"/>
        <family val="1"/>
      </rPr>
      <t>and other Diagnostic Measures
~ Measurements emitted by Devices such as vital signs monitor or a glucose measurement device</t>
    </r>
  </si>
  <si>
    <r>
      <rPr>
        <sz val="10"/>
        <color indexed="10"/>
        <rFont val="Times New Roman"/>
        <family val="1"/>
      </rPr>
      <t>applies[x]</t>
    </r>
    <r>
      <rPr>
        <sz val="10"/>
        <rFont val="Times New Roman"/>
        <family val="1"/>
      </rPr>
      <t xml:space="preserve"> - the time or period that this observation was made on the subject. Each observation has multiple times - prepared, made, reported etc - </t>
    </r>
    <r>
      <rPr>
        <sz val="10"/>
        <color indexed="10"/>
        <rFont val="Times New Roman"/>
        <family val="1"/>
      </rPr>
      <t>but the important time is when the data relates to the patient condition</t>
    </r>
  </si>
  <si>
    <t>Observation.name</t>
  </si>
  <si>
    <t>Who was responsible for asserting the observed value as "true".</t>
  </si>
  <si>
    <t>Diagnostic Order -- "A request for a diagnostic investigation service to be performed."</t>
  </si>
  <si>
    <r>
      <t>Note that the Diagnostic Order itself is</t>
    </r>
    <r>
      <rPr>
        <sz val="10"/>
        <color indexed="10"/>
        <rFont val="Times New Roman"/>
        <family val="1"/>
      </rPr>
      <t xml:space="preserve"> not a request to perform the investigation - it is just a record of the fact that a request was made. </t>
    </r>
    <r>
      <rPr>
        <sz val="10"/>
        <rFont val="Times New Roman"/>
        <family val="1"/>
      </rPr>
      <t>To actually request that a diagnostic procedure be performed, additional workflow beyond simply the existence of a Diagnostic Order is required. This can be achieved by using an Order resource, with the Diagnostic Order referenced from the Order.details, or by using the Diagnostic Order resource in the context of an messaging or service workflow where the request is explicit or implicit.</t>
    </r>
  </si>
  <si>
    <t>A request for a diagnostic investigation service to be performed.</t>
  </si>
  <si>
    <t>Note that orders are often called "requests", but this name is not used here since the word "request" is used differently elsewhere in this specification.</t>
  </si>
  <si>
    <t>Alias for DiagnosticOrder -- Report, Test, Result, Results, Labs</t>
  </si>
  <si>
    <r>
      <t xml:space="preserve">This </t>
    </r>
    <r>
      <rPr>
        <sz val="10"/>
        <color indexed="10"/>
        <rFont val="Times New Roman"/>
        <family val="1"/>
      </rPr>
      <t xml:space="preserve">resources </t>
    </r>
    <r>
      <rPr>
        <sz val="10"/>
        <rFont val="Times New Roman"/>
        <family val="1"/>
      </rPr>
      <t>has been specifically designed with use in DICOM contexts in mind.</t>
    </r>
  </si>
  <si>
    <t>ImagingStudy.clinicalInformation
Aliases: Admitting diagnoses description</t>
  </si>
  <si>
    <r>
      <t xml:space="preserve">This resource is used to </t>
    </r>
    <r>
      <rPr>
        <sz val="10"/>
        <color indexed="10"/>
        <rFont val="Times New Roman"/>
        <family val="1"/>
      </rPr>
      <t xml:space="preserve">make information concerning images etc. that are available </t>
    </r>
    <r>
      <rPr>
        <sz val="10"/>
        <rFont val="Times New Roman"/>
        <family val="1"/>
      </rPr>
      <t>in other clinical contexts such as diagnostic reports, Care Plans, etc.</t>
    </r>
  </si>
  <si>
    <r>
      <rPr>
        <sz val="10"/>
        <color indexed="10"/>
        <rFont val="Times New Roman"/>
        <family val="1"/>
      </rPr>
      <t>Biospecimen</t>
    </r>
    <r>
      <rPr>
        <sz val="10"/>
        <rFont val="Times New Roman"/>
        <family val="1"/>
      </rPr>
      <t xml:space="preserve"> can contain one or more components including but not limited to cellular molecules, cells, tissues, organs, body fluids, embryos, and body excretory products (source: NCI Thesaurus, modified).</t>
    </r>
  </si>
  <si>
    <t>Member…who is in group</t>
  </si>
  <si>
    <t>As such in most cases planned encounters are not really considered an appointment, but an intent that the location is being prepared for the encounter to occur. During this time the patient may or may not be present at the location.</t>
  </si>
  <si>
    <t>EpisodeOfCare: Case, Program, Problem</t>
  </si>
  <si>
    <t>The Alert resource provides a single interface for managing clinical and administrative facts that need to be brought to the attention of users of clinical systems.</t>
  </si>
  <si>
    <t>The Alert resource should not be used for Allergies / Adverse Reactions (use AllergyIntolerance, or to record Alarms raised by devices attached to the patient (DSTU - under development)</t>
  </si>
  <si>
    <r>
      <rPr>
        <sz val="10"/>
        <color indexed="10"/>
        <rFont val="Times New Roman"/>
        <family val="1"/>
      </rPr>
      <t xml:space="preserve">An occurrence of information being </t>
    </r>
    <r>
      <rPr>
        <sz val="10"/>
        <rFont val="Times New Roman"/>
        <family val="1"/>
      </rPr>
      <t>transmitted. E.g., an alert that was sent to a responsible provider, a public health agency was notified about a reportable condition.</t>
    </r>
  </si>
  <si>
    <t>A supply - a request for something, and provision of what is supplied.</t>
  </si>
  <si>
    <r>
      <t xml:space="preserve">The Supply resource may be used to describe medications and devices when handling them generically (as any other supply). For example, when processing bulk orders, etc. However, when the medication, device or other aspects of the resource are important, (e.g. in a MedicationPrescription or </t>
    </r>
    <r>
      <rPr>
        <sz val="10"/>
        <color indexed="10"/>
        <rFont val="Times New Roman"/>
        <family val="1"/>
      </rPr>
      <t>when identifying a device as a performer), the more detailed resource must be used.</t>
    </r>
  </si>
  <si>
    <t>A scheduled healthcare event for a patient and/or practitioner(s) where a service may take place at a specific date/time.</t>
  </si>
  <si>
    <r>
      <t>Need to describe Searching for "</t>
    </r>
    <r>
      <rPr>
        <sz val="10"/>
        <color indexed="10"/>
        <rFont val="Times New Roman"/>
        <family val="1"/>
      </rPr>
      <t>Schedule's</t>
    </r>
    <r>
      <rPr>
        <sz val="10"/>
        <rFont val="Times New Roman"/>
        <family val="1"/>
      </rPr>
      <t xml:space="preserve">" that belong to a HealthcareService using Categories, or where using </t>
    </r>
    <r>
      <rPr>
        <sz val="10"/>
        <color indexed="10"/>
        <rFont val="Times New Roman"/>
        <family val="1"/>
      </rPr>
      <t xml:space="preserve">pracitioners </t>
    </r>
    <r>
      <rPr>
        <sz val="10"/>
        <rFont val="Times New Roman"/>
        <family val="1"/>
      </rPr>
      <t xml:space="preserve">or locations as the actor, then the "type" field is expected to be used to store the service categories. </t>
    </r>
    <r>
      <rPr>
        <sz val="10"/>
        <color indexed="10"/>
        <rFont val="Times New Roman"/>
        <family val="1"/>
      </rPr>
      <t>Advice to use as an actor.
Also consider</t>
    </r>
  </si>
  <si>
    <t>The free/busy status of an appointment</t>
  </si>
  <si>
    <t>Slots are categorized as open, booked, or blocked.</t>
  </si>
  <si>
    <r>
      <t xml:space="preserve">A client can determine that an order has not been performed by </t>
    </r>
    <r>
      <rPr>
        <sz val="10"/>
        <color indexed="10"/>
        <rFont val="Times New Roman"/>
        <family val="1"/>
      </rPr>
      <t>searching for order resources with no matching responses (see below)</t>
    </r>
  </si>
  <si>
    <t>The procedure request may represent an order that is entered by a practitioner in a CPOE system as well as a proposal made by a clinical decision support system (CDSS) based on a patient's clinical record and context of care. Planned procedures may also be represented by this resource (though this use case is still being discussed and will need to be validated by Patient Care and Orders and Observation).</t>
  </si>
  <si>
    <r>
      <t xml:space="preserve">The final mode - a changes list, may include deleted items. </t>
    </r>
    <r>
      <rPr>
        <sz val="10"/>
        <color indexed="10"/>
        <rFont val="Times New Roman"/>
        <family val="1"/>
      </rPr>
      <t>A typical case is a medication list in a discharge summary, where the list includes items that have been both added and deleted.</t>
    </r>
  </si>
  <si>
    <r>
      <rPr>
        <sz val="10"/>
        <color indexed="10"/>
        <rFont val="Times New Roman"/>
        <family val="1"/>
      </rPr>
      <t>Final</t>
    </r>
    <r>
      <rPr>
        <sz val="10"/>
        <rFont val="Times New Roman"/>
        <family val="1"/>
      </rPr>
      <t xml:space="preserve"> -- The composition is complete and verified by an appropriate person and no further work is planned</t>
    </r>
  </si>
  <si>
    <r>
      <t xml:space="preserve">must be specified in some external </t>
    </r>
    <r>
      <rPr>
        <sz val="10"/>
        <color indexed="10"/>
        <rFont val="Times New Roman"/>
        <family val="1"/>
      </rPr>
      <t>stanard</t>
    </r>
    <r>
      <rPr>
        <sz val="10"/>
        <rFont val="Times New Roman"/>
        <family val="1"/>
      </rPr>
      <t xml:space="preserve"> or other documentation.</t>
    </r>
  </si>
  <si>
    <r>
      <t xml:space="preserve">The Extension Definition resource provides a </t>
    </r>
    <r>
      <rPr>
        <sz val="10"/>
        <color indexed="10"/>
        <rFont val="Times New Roman"/>
        <family val="1"/>
      </rPr>
      <t>forml</t>
    </r>
    <r>
      <rPr>
        <sz val="10"/>
        <rFont val="Times New Roman"/>
        <family val="1"/>
      </rPr>
      <t xml:space="preserve"> definition</t>
    </r>
  </si>
  <si>
    <r>
      <t xml:space="preserve">To minimize complexity for implementers, </t>
    </r>
    <r>
      <rPr>
        <sz val="10"/>
        <color indexed="10"/>
        <rFont val="Times New Roman"/>
        <family val="1"/>
      </rPr>
      <t xml:space="preserve">HL7 will not </t>
    </r>
    <r>
      <rPr>
        <sz val="10"/>
        <rFont val="Times New Roman"/>
        <family val="1"/>
      </rPr>
      <t xml:space="preserve">elevate content defined in an HL7-approved extension to be content defined in a core resource in future versions of the resource once that resource is normative
…
The domain committees will work to elevate the extensions into HL7 published extensions or, if adopted by a broad enough portion of the implementer community, </t>
    </r>
    <r>
      <rPr>
        <sz val="10"/>
        <color indexed="10"/>
        <rFont val="Times New Roman"/>
        <family val="1"/>
      </rPr>
      <t xml:space="preserve">the into </t>
    </r>
    <r>
      <rPr>
        <sz val="10"/>
        <rFont val="Times New Roman"/>
        <family val="1"/>
      </rPr>
      <t xml:space="preserve">the base resource structure itself. </t>
    </r>
  </si>
  <si>
    <t>There is a special type of resource called Bundle for groups/lists of resources.</t>
  </si>
  <si>
    <r>
      <t xml:space="preserve">A container for a </t>
    </r>
    <r>
      <rPr>
        <sz val="10"/>
        <color indexed="10"/>
        <rFont val="Times New Roman"/>
        <family val="1"/>
      </rPr>
      <t>group</t>
    </r>
    <r>
      <rPr>
        <sz val="10"/>
        <rFont val="Times New Roman"/>
        <family val="1"/>
      </rPr>
      <t xml:space="preserve"> of resources.</t>
    </r>
  </si>
  <si>
    <r>
      <t xml:space="preserve">Content at this level should only be implemented by the brave or </t>
    </r>
    <r>
      <rPr>
        <sz val="10"/>
        <color indexed="10"/>
        <rFont val="Times New Roman"/>
        <family val="1"/>
      </rPr>
      <t>desparate</t>
    </r>
    <r>
      <rPr>
        <sz val="10"/>
        <rFont val="Times New Roman"/>
        <family val="1"/>
      </rPr>
      <t xml:space="preserve"> and is very much "use at your own risk".</t>
    </r>
  </si>
  <si>
    <t>The FHIR specification is "draft".</t>
  </si>
  <si>
    <t>Strong foundation in Web standards– XML, JSON, HTTP, OAuth, etc.</t>
  </si>
  <si>
    <r>
      <t xml:space="preserve">The philosophy behind FHIR is to build a base set of resources that, either by themselves or when combined, satisfy the majority of common </t>
    </r>
    <r>
      <rPr>
        <sz val="10"/>
        <color indexed="10"/>
        <rFont val="Times New Roman"/>
        <family val="1"/>
      </rPr>
      <t>use</t>
    </r>
    <r>
      <rPr>
        <sz val="10"/>
        <rFont val="Times New Roman"/>
        <family val="1"/>
      </rPr>
      <t xml:space="preserve"> cases.</t>
    </r>
  </si>
  <si>
    <r>
      <t xml:space="preserve">This content will occasionally be </t>
    </r>
    <r>
      <rPr>
        <sz val="10"/>
        <color indexed="10"/>
        <rFont val="Times New Roman"/>
        <family val="1"/>
      </rPr>
      <t>curated</t>
    </r>
    <r>
      <rPr>
        <sz val="10"/>
        <rFont val="Times New Roman"/>
        <family val="1"/>
      </rPr>
      <t xml:space="preserve"> to ensure ongoing relevance</t>
    </r>
  </si>
  <si>
    <r>
      <t xml:space="preserve">For example, if a Condition resource references a particular Patient as its subject, and </t>
    </r>
    <r>
      <rPr>
        <sz val="10"/>
        <color indexed="10"/>
        <rFont val="Times New Roman"/>
        <family val="1"/>
      </rPr>
      <t xml:space="preserve">references </t>
    </r>
    <r>
      <rPr>
        <sz val="10"/>
        <rFont val="Times New Roman"/>
        <family val="1"/>
      </rPr>
      <t>a Procedure resource as its cause, there is no automatic rule or implication that the procedure has the same patient for its subject.</t>
    </r>
  </si>
  <si>
    <r>
      <t xml:space="preserve">A contained </t>
    </r>
    <r>
      <rPr>
        <sz val="10"/>
        <color indexed="10"/>
        <rFont val="Times New Roman"/>
        <family val="1"/>
      </rPr>
      <t>resource</t>
    </r>
    <r>
      <rPr>
        <sz val="10"/>
        <rFont val="Times New Roman"/>
        <family val="1"/>
      </rPr>
      <t xml:space="preserve"> can only be included in another resource if something in the resource actually refers to </t>
    </r>
    <r>
      <rPr>
        <sz val="10"/>
        <color indexed="10"/>
        <rFont val="Times New Roman"/>
        <family val="1"/>
      </rPr>
      <t>it.</t>
    </r>
  </si>
  <si>
    <r>
      <t xml:space="preserve">Resources that are contained inline </t>
    </r>
    <r>
      <rPr>
        <sz val="10"/>
        <color indexed="10"/>
        <rFont val="Times New Roman"/>
        <family val="1"/>
      </rPr>
      <t xml:space="preserve">may </t>
    </r>
    <r>
      <rPr>
        <sz val="10"/>
        <rFont val="Times New Roman"/>
        <family val="1"/>
      </rPr>
      <t>also "inherit" context from their parent resource. For instance, if the parent resource contains a "subject", and the contained resource also has a subject element defined, but does not specify any subject, a processing application may infer that the subject is the same. Note, however, that such inferences are specific to a particular circumstance. There is no rule, for instance, that the meaning of the "subject" element is the same in both parent and contained resources</t>
    </r>
  </si>
  <si>
    <t>…Structure…</t>
  </si>
  <si>
    <t>meta.tag (lines 12 - 16) ...
implicitRules (line 17) ...
language (line 18) ...</t>
  </si>
  <si>
    <t>There are two categories of data type: simple / primitive types (imported from XML schema), and complex types, which are re-usable clusters of elements.</t>
  </si>
  <si>
    <r>
      <t xml:space="preserve">In addition to having a value as described above, </t>
    </r>
    <r>
      <rPr>
        <sz val="10"/>
        <color indexed="10"/>
        <rFont val="Times New Roman"/>
        <family val="1"/>
      </rPr>
      <t xml:space="preserve">elements using </t>
    </r>
    <r>
      <rPr>
        <sz val="10"/>
        <rFont val="Times New Roman"/>
        <family val="1"/>
      </rPr>
      <t>these primitive data types can also have an identity (e.g. xml:id), and they may have extensions like any other element in a resource.</t>
    </r>
  </si>
  <si>
    <t>its</t>
  </si>
  <si>
    <r>
      <t xml:space="preserve">Example: There's no element on Procedure </t>
    </r>
    <r>
      <rPr>
        <sz val="10"/>
        <color indexed="10"/>
        <rFont val="Times New Roman"/>
        <family val="1"/>
      </rPr>
      <t xml:space="preserve">that </t>
    </r>
    <r>
      <rPr>
        <sz val="10"/>
        <rFont val="Times New Roman"/>
        <family val="1"/>
      </rPr>
      <t xml:space="preserve">can be used to say "this procedure did not occur"; however, a source system does have this flag on </t>
    </r>
    <r>
      <rPr>
        <sz val="10"/>
        <color indexed="10"/>
        <rFont val="Times New Roman"/>
        <family val="1"/>
      </rPr>
      <t xml:space="preserve">its </t>
    </r>
    <r>
      <rPr>
        <sz val="10"/>
        <rFont val="Times New Roman"/>
        <family val="1"/>
      </rPr>
      <t>procedure records.</t>
    </r>
  </si>
  <si>
    <r>
      <t>generally, human decisions are required</t>
    </r>
    <r>
      <rPr>
        <sz val="10"/>
        <color indexed="10"/>
        <rFont val="Times New Roman"/>
        <family val="1"/>
      </rPr>
      <t xml:space="preserve"> to be made</t>
    </r>
    <r>
      <rPr>
        <sz val="10"/>
        <rFont val="Times New Roman"/>
        <family val="1"/>
      </rPr>
      <t xml:space="preserve"> around how the data </t>
    </r>
    <r>
      <rPr>
        <sz val="10"/>
        <color indexed="10"/>
        <rFont val="Times New Roman"/>
        <family val="1"/>
      </rPr>
      <t xml:space="preserve">in extensions </t>
    </r>
    <r>
      <rPr>
        <sz val="10"/>
        <rFont val="Times New Roman"/>
        <family val="1"/>
      </rPr>
      <t xml:space="preserve">should be handled, along with the implicit </t>
    </r>
    <r>
      <rPr>
        <sz val="10"/>
        <color indexed="10"/>
        <rFont val="Times New Roman"/>
        <family val="1"/>
      </rPr>
      <t>obligations that surround the information.</t>
    </r>
  </si>
  <si>
    <t>When reading elements, read and process the extensions you can, and ignore other extensions</t>
  </si>
  <si>
    <r>
      <t>The resource bundle</t>
    </r>
    <r>
      <rPr>
        <i/>
        <sz val="10"/>
        <rFont val="Times New Roman"/>
        <family val="1"/>
      </rPr>
      <t xml:space="preserve"> mostly includes </t>
    </r>
    <r>
      <rPr>
        <sz val="10"/>
        <rFont val="Times New Roman"/>
        <family val="1"/>
      </rPr>
      <t xml:space="preserve">the whole content of </t>
    </r>
    <r>
      <rPr>
        <sz val="10"/>
        <color indexed="10"/>
        <rFont val="Times New Roman"/>
        <family val="1"/>
      </rPr>
      <t>its group of resources</t>
    </r>
    <r>
      <rPr>
        <sz val="10"/>
        <rFont val="Times New Roman"/>
        <family val="1"/>
      </rPr>
      <t>.
(Replace "mostly includes" with clearer explanation)</t>
    </r>
  </si>
  <si>
    <t xml:space="preserve">The document bundle SHALL NOT include any resources not on this list:
[list…]
To clarify point #1, the document bundle shall contain only resources referenced from a Composition resource. It would be incorrect to include, for example, a Condition Resource that is not referenced in the Composition Resource.  </t>
  </si>
  <si>
    <r>
      <rPr>
        <sz val="10"/>
        <color indexed="10"/>
        <rFont val="Times New Roman"/>
        <family val="1"/>
      </rPr>
      <t xml:space="preserve">Many users </t>
    </r>
    <r>
      <rPr>
        <sz val="10"/>
        <rFont val="Times New Roman"/>
        <family val="1"/>
      </rPr>
      <t>of this specification are familiar with the Clinical Document Architecture</t>
    </r>
  </si>
  <si>
    <t>Composition.section.code -- Classification of a section of a document</t>
  </si>
  <si>
    <r>
      <rPr>
        <sz val="10"/>
        <color indexed="10"/>
        <rFont val="Times New Roman"/>
        <family val="1"/>
      </rPr>
      <t>Presently</t>
    </r>
    <r>
      <rPr>
        <sz val="10"/>
        <rFont val="Times New Roman"/>
        <family val="1"/>
      </rPr>
      <t xml:space="preserve"> open issues for this resource</t>
    </r>
  </si>
  <si>
    <r>
      <t>Normally. clinical assessments are</t>
    </r>
    <r>
      <rPr>
        <sz val="10"/>
        <color indexed="10"/>
        <rFont val="Times New Roman"/>
        <family val="1"/>
      </rPr>
      <t xml:space="preserve"> part of </t>
    </r>
    <r>
      <rPr>
        <sz val="10"/>
        <rFont val="Times New Roman"/>
        <family val="1"/>
      </rPr>
      <t xml:space="preserve">an ongoing process of care, and the patient will be re-assessed repeatedly. For this reason, the clinical assessment can </t>
    </r>
    <r>
      <rPr>
        <sz val="10"/>
        <color indexed="10"/>
        <rFont val="Times New Roman"/>
        <family val="1"/>
      </rPr>
      <t>explicitly</t>
    </r>
    <r>
      <rPr>
        <sz val="10"/>
        <rFont val="Times New Roman"/>
        <family val="1"/>
      </rPr>
      <t xml:space="preserve"> reference…</t>
    </r>
  </si>
  <si>
    <t>This resource cultivated by the Patient Care Work Group.</t>
  </si>
  <si>
    <r>
      <t xml:space="preserve">A category assigned to the condition. E.g. </t>
    </r>
    <r>
      <rPr>
        <sz val="10"/>
        <color indexed="10"/>
        <rFont val="Times New Roman"/>
        <family val="1"/>
      </rPr>
      <t>finding | complaint | diagnosis | symptom | etc.</t>
    </r>
  </si>
  <si>
    <t>Inappropriate therapy</t>
  </si>
  <si>
    <r>
      <t xml:space="preserve">This resource applies to </t>
    </r>
    <r>
      <rPr>
        <sz val="10"/>
        <color indexed="10"/>
        <rFont val="Times New Roman"/>
        <family val="1"/>
      </rPr>
      <t xml:space="preserve">various circumstances </t>
    </r>
    <r>
      <rPr>
        <sz val="10"/>
        <rFont val="Times New Roman"/>
        <family val="1"/>
      </rPr>
      <t>where there is a concern about an existing or proposed set of clinical activity.</t>
    </r>
  </si>
  <si>
    <r>
      <t xml:space="preserve">It is possible to have both OperationOutcome and Contraindication together, where the </t>
    </r>
    <r>
      <rPr>
        <sz val="10"/>
        <color indexed="10"/>
        <rFont val="Times New Roman"/>
        <family val="1"/>
      </rPr>
      <t xml:space="preserve">Contraindication </t>
    </r>
    <r>
      <rPr>
        <sz val="10"/>
        <rFont val="Times New Roman"/>
        <family val="1"/>
      </rPr>
      <t xml:space="preserve">might indicate that a requested action was rejected due to a clinical issue and the </t>
    </r>
    <r>
      <rPr>
        <sz val="10"/>
        <color indexed="10"/>
        <rFont val="Times New Roman"/>
        <family val="1"/>
      </rPr>
      <t>OperationOutcome</t>
    </r>
    <r>
      <rPr>
        <sz val="10"/>
        <rFont val="Times New Roman"/>
        <family val="1"/>
      </rPr>
      <t xml:space="preserve"> provides the details of the issue.</t>
    </r>
  </si>
  <si>
    <t>This resource captures predictive outcomes</t>
  </si>
  <si>
    <t>Add to the list of examples: 
- patient intake questionnaire ("clipboard")</t>
  </si>
  <si>
    <r>
      <t xml:space="preserve">For keeping information about persons for contact purposes for a patient, use a Patient's Contact </t>
    </r>
    <r>
      <rPr>
        <sz val="10"/>
        <color indexed="10"/>
        <rFont val="Times New Roman"/>
        <family val="1"/>
      </rPr>
      <t>element. Some persons may serve as both a Contact and a Related Person (e.g., caregiver).</t>
    </r>
  </si>
  <si>
    <r>
      <t xml:space="preserve">This element is used to support </t>
    </r>
    <r>
      <rPr>
        <sz val="10"/>
        <color indexed="10"/>
        <rFont val="Times New Roman"/>
        <family val="1"/>
      </rPr>
      <t xml:space="preserve">several </t>
    </r>
    <r>
      <rPr>
        <sz val="10"/>
        <rFont val="Times New Roman"/>
        <family val="1"/>
      </rPr>
      <t xml:space="preserve">distinct </t>
    </r>
    <r>
      <rPr>
        <sz val="10"/>
        <color indexed="10"/>
        <rFont val="Times New Roman"/>
        <family val="1"/>
      </rPr>
      <t>scenarios</t>
    </r>
    <r>
      <rPr>
        <sz val="10"/>
        <rFont val="Times New Roman"/>
        <family val="1"/>
      </rPr>
      <t xml:space="preserve"> where multiple records of the same </t>
    </r>
    <r>
      <rPr>
        <sz val="10"/>
        <color indexed="10"/>
        <rFont val="Times New Roman"/>
        <family val="1"/>
      </rPr>
      <t xml:space="preserve">patient </t>
    </r>
    <r>
      <rPr>
        <sz val="10"/>
        <rFont val="Times New Roman"/>
        <family val="1"/>
      </rPr>
      <t>exist:</t>
    </r>
  </si>
  <si>
    <r>
      <t xml:space="preserve">and highlights </t>
    </r>
    <r>
      <rPr>
        <sz val="10"/>
        <color indexed="10"/>
        <rFont val="Times New Roman"/>
        <family val="1"/>
      </rPr>
      <t>the</t>
    </r>
    <r>
      <rPr>
        <sz val="10"/>
        <rFont val="Times New Roman"/>
        <family val="1"/>
      </rPr>
      <t xml:space="preserve"> "disconnectedness" of the resources.</t>
    </r>
  </si>
  <si>
    <r>
      <t xml:space="preserve">Very few attributes are </t>
    </r>
    <r>
      <rPr>
        <sz val="10"/>
        <color indexed="10"/>
        <rFont val="Times New Roman"/>
        <family val="1"/>
      </rPr>
      <t xml:space="preserve">applicable to every </t>
    </r>
    <r>
      <rPr>
        <sz val="10"/>
        <rFont val="Times New Roman"/>
        <family val="1"/>
      </rPr>
      <t>role and so Person is kept lean. Most attributes are expected to be tied to the role the Person plays rather than the Person himself.</t>
    </r>
  </si>
  <si>
    <t xml:space="preserve">Free text dosage instructions can be used for cases where the instructions are too complex to code. When coded instructions are present, the free text instructions may still be present for display to humans taking or administering the medication. </t>
  </si>
  <si>
    <r>
      <t>~ Laboratory data 
~ EKG data
~ Imaging data</t>
    </r>
    <r>
      <rPr>
        <sz val="10"/>
        <color indexed="10"/>
        <rFont val="Times New Roman"/>
        <family val="1"/>
      </rPr>
      <t xml:space="preserve">
~ Pulse Oximetry data
~ Measurements emitted by Devices a glucose monitor</t>
    </r>
  </si>
  <si>
    <r>
      <rPr>
        <sz val="10"/>
        <color indexed="10"/>
        <rFont val="Times New Roman"/>
        <family val="1"/>
      </rPr>
      <t>applies[x]</t>
    </r>
    <r>
      <rPr>
        <sz val="10"/>
        <rFont val="Times New Roman"/>
        <family val="1"/>
      </rPr>
      <t xml:space="preserve"> - the time or period that this observation was made on the subject. Each observation </t>
    </r>
    <r>
      <rPr>
        <sz val="10"/>
        <color indexed="10"/>
        <rFont val="Times New Roman"/>
        <family val="1"/>
      </rPr>
      <t xml:space="preserve">may have </t>
    </r>
    <r>
      <rPr>
        <sz val="10"/>
        <rFont val="Times New Roman"/>
        <family val="1"/>
      </rPr>
      <t>multiple times - prepared, made, reported etc.</t>
    </r>
  </si>
  <si>
    <t>Observation.code</t>
  </si>
  <si>
    <r>
      <t xml:space="preserve">Who </t>
    </r>
    <r>
      <rPr>
        <sz val="10"/>
        <color indexed="10"/>
        <rFont val="Times New Roman"/>
        <family val="1"/>
      </rPr>
      <t xml:space="preserve">or what </t>
    </r>
    <r>
      <rPr>
        <sz val="10"/>
        <rFont val="Times New Roman"/>
        <family val="1"/>
      </rPr>
      <t>was responsible for asserting the observed value as "true".</t>
    </r>
  </si>
  <si>
    <r>
      <t xml:space="preserve">"A </t>
    </r>
    <r>
      <rPr>
        <sz val="10"/>
        <color indexed="10"/>
        <rFont val="Times New Roman"/>
        <family val="1"/>
      </rPr>
      <t xml:space="preserve">record of a </t>
    </r>
    <r>
      <rPr>
        <sz val="10"/>
        <rFont val="Times New Roman"/>
        <family val="1"/>
      </rPr>
      <t>request for a diagnostic investigation service to be performed."</t>
    </r>
  </si>
  <si>
    <r>
      <t xml:space="preserve">A </t>
    </r>
    <r>
      <rPr>
        <sz val="10"/>
        <color indexed="10"/>
        <rFont val="Times New Roman"/>
        <family val="1"/>
      </rPr>
      <t>record of a</t>
    </r>
    <r>
      <rPr>
        <sz val="10"/>
        <rFont val="Times New Roman"/>
        <family val="1"/>
      </rPr>
      <t xml:space="preserve"> request for a diagnostic investigation service to be performed.</t>
    </r>
  </si>
  <si>
    <r>
      <t xml:space="preserve">This </t>
    </r>
    <r>
      <rPr>
        <sz val="10"/>
        <color indexed="10"/>
        <rFont val="Times New Roman"/>
        <family val="1"/>
      </rPr>
      <t xml:space="preserve">resource </t>
    </r>
    <r>
      <rPr>
        <sz val="10"/>
        <rFont val="Times New Roman"/>
        <family val="1"/>
      </rPr>
      <t>has been specifically designed with use in DICOM contexts in mind.</t>
    </r>
  </si>
  <si>
    <r>
      <t xml:space="preserve">This resource is used to </t>
    </r>
    <r>
      <rPr>
        <sz val="10"/>
        <color indexed="10"/>
        <rFont val="Times New Roman"/>
        <family val="1"/>
      </rPr>
      <t xml:space="preserve">make information available concerning images etc. that are referenced </t>
    </r>
    <r>
      <rPr>
        <sz val="10"/>
        <rFont val="Times New Roman"/>
        <family val="1"/>
      </rPr>
      <t>in other clinical contexts such as diagnostic reports, Care Plans, etc.</t>
    </r>
  </si>
  <si>
    <r>
      <rPr>
        <sz val="10"/>
        <color indexed="10"/>
        <rFont val="Times New Roman"/>
        <family val="1"/>
      </rPr>
      <t xml:space="preserve">Some specimens are biological and </t>
    </r>
    <r>
      <rPr>
        <sz val="10"/>
        <rFont val="Times New Roman"/>
        <family val="1"/>
      </rPr>
      <t>can contain one or more components including but not limited to cellular molecules, cells, tissues, organs, body fluids, embryos, and body excretory products (source: NCI Thesaurus, modified).</t>
    </r>
  </si>
  <si>
    <r>
      <t>Member…</t>
    </r>
    <r>
      <rPr>
        <sz val="10"/>
        <color indexed="10"/>
        <rFont val="Times New Roman"/>
        <family val="1"/>
      </rPr>
      <t>who or what</t>
    </r>
    <r>
      <rPr>
        <sz val="10"/>
        <rFont val="Times New Roman"/>
        <family val="1"/>
      </rPr>
      <t xml:space="preserve"> is in group</t>
    </r>
  </si>
  <si>
    <t xml:space="preserve">As such an encounter in "planned" status is not identical to the appointment that scheduled it, but is the encounter prior to the its actual occurrence, with the expectation that encounter will be updated as it progresses to completion. Patient arrival at a location does not necessarily mean the start of the encounter (e.g., a patient arrives an hour earlier than he is actually seen by a practitioner). </t>
  </si>
  <si>
    <t>EpisodeOfCare: Case, Program</t>
  </si>
  <si>
    <r>
      <t xml:space="preserve">The Alert resource provides a single interface for managing clinical and administrative facts that need to be brought to the attention of users of clinical systems. Note that Alert is to be used for notes/facts about the patient, and does </t>
    </r>
    <r>
      <rPr>
        <b/>
        <sz val="10"/>
        <rFont val="Times New Roman"/>
        <family val="1"/>
      </rPr>
      <t xml:space="preserve">not </t>
    </r>
    <r>
      <rPr>
        <sz val="10"/>
        <rFont val="Times New Roman"/>
        <family val="1"/>
      </rPr>
      <t>refer to the display of "alerts and reminders" to an end user that may manifest itself as the user interface in clinical decision support functionality. The Alert resource should not be used for Allergies / Adverse Reactions (use AllergyIntolerance, or to record Alarms raised by devices attached to the patient (DSTU - under development)</t>
    </r>
  </si>
  <si>
    <r>
      <rPr>
        <sz val="10"/>
        <color indexed="10"/>
        <rFont val="Times New Roman"/>
        <family val="1"/>
      </rPr>
      <t xml:space="preserve">A request for information to be </t>
    </r>
    <r>
      <rPr>
        <sz val="10"/>
        <rFont val="Times New Roman"/>
        <family val="1"/>
      </rPr>
      <t xml:space="preserve">transmitted. E.g., an alert </t>
    </r>
    <r>
      <rPr>
        <sz val="10"/>
        <color indexed="10"/>
        <rFont val="Times New Roman"/>
        <family val="1"/>
      </rPr>
      <t xml:space="preserve">to be </t>
    </r>
    <r>
      <rPr>
        <sz val="10"/>
        <rFont val="Times New Roman"/>
        <family val="1"/>
      </rPr>
      <t xml:space="preserve">sent to a responsible provider, a public health agency </t>
    </r>
    <r>
      <rPr>
        <sz val="10"/>
        <color indexed="10"/>
        <rFont val="Times New Roman"/>
        <family val="1"/>
      </rPr>
      <t xml:space="preserve">to be </t>
    </r>
    <r>
      <rPr>
        <sz val="10"/>
        <rFont val="Times New Roman"/>
        <family val="1"/>
      </rPr>
      <t xml:space="preserve">notified about a reportable condition. </t>
    </r>
    <r>
      <rPr>
        <sz val="10"/>
        <color indexed="10"/>
        <rFont val="Times New Roman"/>
        <family val="1"/>
      </rPr>
      <t>The status of the Communication can indicate its progress from initial request through completion.</t>
    </r>
  </si>
  <si>
    <r>
      <t xml:space="preserve">A supply - </t>
    </r>
    <r>
      <rPr>
        <sz val="10"/>
        <color indexed="10"/>
        <rFont val="Times New Roman"/>
        <family val="1"/>
      </rPr>
      <t xml:space="preserve">a physical item that can be requested and provided for healthcare. </t>
    </r>
  </si>
  <si>
    <r>
      <t xml:space="preserve">The Supply resource may be used to describe medications and devices when handling them generically (as any other supply). For example, when processing bulk orders, etc. However, when the medication, device or other aspects of the resource are important, (e.g. </t>
    </r>
    <r>
      <rPr>
        <sz val="10"/>
        <color indexed="10"/>
        <rFont val="Times New Roman"/>
        <family val="1"/>
      </rPr>
      <t>in a medication prescription or request for a specific device for a patient), the more detailed resource must be used (</t>
    </r>
    <r>
      <rPr>
        <u/>
        <sz val="10"/>
        <color indexed="10"/>
        <rFont val="Times New Roman"/>
        <family val="1"/>
      </rPr>
      <t>Medication Prescription</t>
    </r>
    <r>
      <rPr>
        <sz val="10"/>
        <color indexed="10"/>
        <rFont val="Times New Roman"/>
        <family val="1"/>
      </rPr>
      <t xml:space="preserve">, </t>
    </r>
    <r>
      <rPr>
        <u/>
        <sz val="10"/>
        <color indexed="10"/>
        <rFont val="Times New Roman"/>
        <family val="1"/>
      </rPr>
      <t>DeviceUseRequest</t>
    </r>
    <r>
      <rPr>
        <sz val="10"/>
        <color indexed="10"/>
        <rFont val="Times New Roman"/>
        <family val="1"/>
      </rPr>
      <t>).</t>
    </r>
  </si>
  <si>
    <r>
      <rPr>
        <sz val="10"/>
        <color indexed="10"/>
        <rFont val="Times New Roman"/>
        <family val="1"/>
      </rPr>
      <t>A scheduled booking of a healthcare event (such as an Encounter) among patient(s)</t>
    </r>
    <r>
      <rPr>
        <sz val="10"/>
        <rFont val="Times New Roman"/>
        <family val="1"/>
      </rPr>
      <t xml:space="preserve"> and/or practitioner(s) </t>
    </r>
    <r>
      <rPr>
        <sz val="10"/>
        <color indexed="10"/>
        <rFont val="Times New Roman"/>
        <family val="1"/>
      </rPr>
      <t xml:space="preserve">or other resources </t>
    </r>
    <r>
      <rPr>
        <sz val="10"/>
        <rFont val="Times New Roman"/>
        <family val="1"/>
      </rPr>
      <t xml:space="preserve">where </t>
    </r>
    <r>
      <rPr>
        <sz val="10"/>
        <color indexed="10"/>
        <rFont val="Times New Roman"/>
        <family val="1"/>
      </rPr>
      <t>the event</t>
    </r>
    <r>
      <rPr>
        <sz val="10"/>
        <rFont val="Times New Roman"/>
        <family val="1"/>
      </rPr>
      <t xml:space="preserve"> may take place at a specific date/time.</t>
    </r>
  </si>
  <si>
    <r>
      <t>Need to describe Searching for "</t>
    </r>
    <r>
      <rPr>
        <sz val="10"/>
        <color indexed="10"/>
        <rFont val="Times New Roman"/>
        <family val="1"/>
      </rPr>
      <t>Schedules</t>
    </r>
    <r>
      <rPr>
        <sz val="10"/>
        <rFont val="Times New Roman"/>
        <family val="1"/>
      </rPr>
      <t xml:space="preserve">" that belong to a HealthcareService using Categories, or where using </t>
    </r>
    <r>
      <rPr>
        <sz val="10"/>
        <color indexed="10"/>
        <rFont val="Times New Roman"/>
        <family val="1"/>
      </rPr>
      <t>practitioners</t>
    </r>
    <r>
      <rPr>
        <sz val="10"/>
        <rFont val="Times New Roman"/>
        <family val="1"/>
      </rPr>
      <t xml:space="preserve"> or locations as the actor, then the "type" field is expected to be used to store the service categories. </t>
    </r>
    <r>
      <rPr>
        <sz val="10"/>
        <color indexed="10"/>
        <rFont val="Times New Roman"/>
        <family val="1"/>
      </rPr>
      <t>To be added: advice to use as an actor, other considerations...</t>
    </r>
  </si>
  <si>
    <t>The free/busy status of an slot</t>
  </si>
  <si>
    <r>
      <t xml:space="preserve">A client can determine that an order has not been performed by </t>
    </r>
    <r>
      <rPr>
        <sz val="10"/>
        <color indexed="10"/>
        <rFont val="Times New Roman"/>
        <family val="1"/>
      </rPr>
      <t>using the Order id to perform a search for Order Response resources that contain a Reference to this Order: if none are found, then there is no record that the order was record (it is possible that the order was performed but the act has not yet been entered into the system).</t>
    </r>
  </si>
  <si>
    <r>
      <rPr>
        <sz val="10"/>
        <color indexed="10"/>
        <rFont val="Times New Roman"/>
        <family val="1"/>
      </rPr>
      <t>Completed</t>
    </r>
    <r>
      <rPr>
        <sz val="10"/>
        <rFont val="Times New Roman"/>
        <family val="1"/>
      </rPr>
      <t xml:space="preserve"> -- The composition is complete and verified by an appropriate person and no further work is planned</t>
    </r>
  </si>
  <si>
    <r>
      <t xml:space="preserve">must be specified in some external </t>
    </r>
    <r>
      <rPr>
        <sz val="10"/>
        <color indexed="10"/>
        <rFont val="Times New Roman"/>
        <family val="1"/>
      </rPr>
      <t>standard</t>
    </r>
    <r>
      <rPr>
        <sz val="10"/>
        <rFont val="Times New Roman"/>
        <family val="1"/>
      </rPr>
      <t xml:space="preserve"> or other documentation.</t>
    </r>
  </si>
  <si>
    <r>
      <t xml:space="preserve">The Extension Definition resource provides a </t>
    </r>
    <r>
      <rPr>
        <sz val="10"/>
        <color indexed="10"/>
        <rFont val="Times New Roman"/>
        <family val="1"/>
      </rPr>
      <t>formal</t>
    </r>
    <r>
      <rPr>
        <sz val="10"/>
        <rFont val="Times New Roman"/>
        <family val="1"/>
      </rPr>
      <t xml:space="preserve"> definition</t>
    </r>
  </si>
  <si>
    <r>
      <t xml:space="preserve">To minimize complexity for implementers, </t>
    </r>
    <r>
      <rPr>
        <sz val="10"/>
        <color indexed="10"/>
        <rFont val="Times New Roman"/>
        <family val="1"/>
      </rPr>
      <t xml:space="preserve">HL7 will tend not to </t>
    </r>
    <r>
      <rPr>
        <sz val="10"/>
        <rFont val="Times New Roman"/>
        <family val="1"/>
      </rPr>
      <t xml:space="preserve">elevate content defined in an HL7-approved extension to be content defined in a core resource in future versions of the resource once that resource is normative, </t>
    </r>
    <r>
      <rPr>
        <sz val="10"/>
        <color indexed="10"/>
        <rFont val="Times New Roman"/>
        <family val="1"/>
      </rPr>
      <t xml:space="preserve">except in the case of broad adoption (see below). 
</t>
    </r>
    <r>
      <rPr>
        <sz val="10"/>
        <rFont val="Times New Roman"/>
        <family val="1"/>
      </rPr>
      <t>...
The domain committees will work to elevate the extensions into HL7 published extensions or, if adopted by a broad enough portion of the implementer community,</t>
    </r>
    <r>
      <rPr>
        <sz val="10"/>
        <color indexed="10"/>
        <rFont val="Times New Roman"/>
        <family val="1"/>
      </rPr>
      <t xml:space="preserve"> into</t>
    </r>
    <r>
      <rPr>
        <sz val="10"/>
        <rFont val="Times New Roman"/>
        <family val="1"/>
      </rPr>
      <t xml:space="preserve"> the base resource structure itself</t>
    </r>
    <r>
      <rPr>
        <sz val="10"/>
        <color indexed="10"/>
        <rFont val="Times New Roman"/>
        <family val="1"/>
      </rPr>
      <t xml:space="preserve">. </t>
    </r>
  </si>
  <si>
    <r>
      <t xml:space="preserve">There is a special type of resource called Bundle for </t>
    </r>
    <r>
      <rPr>
        <sz val="10"/>
        <color indexed="10"/>
        <rFont val="Times New Roman"/>
        <family val="1"/>
      </rPr>
      <t xml:space="preserve">a collection </t>
    </r>
    <r>
      <rPr>
        <sz val="10"/>
        <rFont val="Times New Roman"/>
        <family val="1"/>
      </rPr>
      <t>of resources.</t>
    </r>
  </si>
  <si>
    <r>
      <t xml:space="preserve">A container for a </t>
    </r>
    <r>
      <rPr>
        <sz val="10"/>
        <color indexed="10"/>
        <rFont val="Times New Roman"/>
        <family val="1"/>
      </rPr>
      <t>collection</t>
    </r>
    <r>
      <rPr>
        <sz val="10"/>
        <rFont val="Times New Roman"/>
        <family val="1"/>
      </rPr>
      <t xml:space="preserve"> of resources.</t>
    </r>
  </si>
  <si>
    <r>
      <t xml:space="preserve">Content at this level should only be implemented by the brave or </t>
    </r>
    <r>
      <rPr>
        <sz val="10"/>
        <color indexed="10"/>
        <rFont val="Times New Roman"/>
        <family val="1"/>
      </rPr>
      <t>desperate</t>
    </r>
    <r>
      <rPr>
        <sz val="10"/>
        <rFont val="Times New Roman"/>
        <family val="1"/>
      </rPr>
      <t xml:space="preserve"> and is very much "use at your own risk". </t>
    </r>
    <r>
      <rPr>
        <b/>
        <sz val="10"/>
        <color indexed="10"/>
        <rFont val="Times New Roman"/>
        <family val="1"/>
      </rPr>
      <t xml:space="preserve">The current development version, being balloted, is in "draft" level (not DSTU). </t>
    </r>
  </si>
  <si>
    <r>
      <rPr>
        <sz val="10"/>
        <color indexed="10"/>
        <rFont val="Times New Roman"/>
        <family val="1"/>
      </rPr>
      <t xml:space="preserve">This developmental version of the </t>
    </r>
    <r>
      <rPr>
        <sz val="10"/>
        <rFont val="Times New Roman"/>
        <family val="1"/>
      </rPr>
      <t>FHIR specification is "draft".</t>
    </r>
  </si>
  <si>
    <t xml:space="preserve"> In the table for version 0.4, it appears that the new IGs part of the “draft for comment” but that doesn’t seem correct. Argonaut is brand new, DAF has a separate ballot.</t>
  </si>
  <si>
    <t>remove “atom” from 6th bullet since it is supposedly being removed (see 1st item in “Breaking Changes” list for version 0.4)</t>
  </si>
  <si>
    <t>Should show the birthdate and gender and provider in the human-readable narrative (within &lt;text&gt;). While not strictly required, those are obviously important and customary attributes to display</t>
  </si>
  <si>
    <t>Eliminating the requirement for DAF search parameters could backfire. The "lists" in the "patient record" are open-ended and I suggest some constraining, lest FHIR fall into the same trap of "too much information" that seems to be plaguing MU2 documents. If "fetch medications" or "fetch results" or "fetch problems" includes everything in the patient record for all time, including outdated results, resolved problems, and inactive medications, is that what's desired? Patient (or providers) should have the right to ask for everything in the record, but not be stuck with ONLY retrieving everything in the record. With no ability to filter the record, this would be a step backward from Blue Button.</t>
  </si>
  <si>
    <t>Fetch Patient Record hyperlink gives HTTP 404 error. Because it doesn't work, I could not read what the intent of Fetch Patient Record is (e.g., is it literally every data item in any status for all time?)</t>
  </si>
  <si>
    <r>
      <t xml:space="preserve">The web-based format is OK for random navigation to a specific topic, but it is weak for reviewing and balloting. It's very difficult to know how big the spec is, how much of it I've covered, and what I have not read yet. Unlike a typical document, there are no "pages" and not even a detailed table of contents where I could check sections off as I read them. As I read through the spec and jump from page to page, it's almost impossible to know when I've read all there is to read on a topic. </t>
    </r>
    <r>
      <rPr>
        <b/>
        <sz val="10"/>
        <rFont val="Times New Roman"/>
        <family val="1"/>
      </rPr>
      <t xml:space="preserve">I suggest that future FHIR ballots include a PDF of what is ballotable. </t>
    </r>
    <r>
      <rPr>
        <sz val="10"/>
        <rFont val="Times New Roman"/>
        <family val="1"/>
      </rPr>
      <t xml:space="preserve">If the spec is concise as it claims, then a PDF should not be too voluminous. </t>
    </r>
  </si>
  <si>
    <t>I suggest that resources SHALL contain a narrative (though there needs to be a way to express unknown data, as with CDA). The spec is ambivalent, saying first that a resource "may" include narrative, then later saying it SHOULD contain, and saying that no narrative is OK in a "closed trading partner environment." If the goal is interoperability as well as usability, why cater to closed environments? The standard should be optimized for the goals of openness and interoperability in the common case, not the edge case. After all, FHIR is premised upon NOT catering to edge cases (e.g., in its data model). Closed environments can use "closed" methods of exchange (such as custom messaging or custom services), or could create their own FHIR profile that defaults the narrative (if they really don't want it).
I also see that the Structure for the Narrative has cardinality of 1..1. Doesn't that mean it is required (which I agree with)? Is that inconsistent with the paragraph above that says narrative "may" or SHOULD) be included?</t>
  </si>
  <si>
    <r>
      <t xml:space="preserve">The </t>
    </r>
    <r>
      <rPr>
        <u/>
        <sz val="10"/>
        <rFont val="Times New Roman"/>
        <family val="1"/>
      </rPr>
      <t>Resource Definitions</t>
    </r>
    <r>
      <rPr>
        <sz val="10"/>
        <rFont val="Times New Roman"/>
        <family val="1"/>
      </rPr>
      <t xml:space="preserve"> hyperlink goes to a blank page. This is a very important topic (the first topic in "Where to Start") so it obviously needs to be accessible!</t>
    </r>
  </si>
  <si>
    <t>The changed wording makes it clearer that the subject of both clauses is "a Condition." As originally worded, some could interpret the sentence to mean that the patient links to a Procedure resource. Also, for consistency, I suggest using the word "reference" twice rather than "references...links to"</t>
  </si>
  <si>
    <t xml:space="preserve">The first sentence and the last seem to be contradictory. If the contained resource inherits from the parent resource, then isn't the subject the same? If so, why does the last sentence say that the meaning of the subject is not necessarily the same? It's worse to have an "uncertain" feature (inheritance) than to not have it at all. Why not just say that the subject IS the same unless the contained resource has a specific different subject defined. It would also help to give an example of where the contained resource has a different subject. </t>
  </si>
  <si>
    <t>The section heading of 1.9.1.2 should not be "Example: Patient." Rather, it should be something generic like "Resource Definitions" because it describes what each attribute shall or may contain. The Patient resource is an example within Resource Definitions, but is not the main subject of the section.</t>
  </si>
  <si>
    <t xml:space="preserve">Does this ("lines 18-43") imply that there is a maximum of 26 data elements for each resource? That seems to be a strange and arbitrary number. </t>
  </si>
  <si>
    <t>Is something missing, such as the name or ID of a bundle? Later, the detailed description of Transaction says that the content of a Post submission is a bundle. But there is also a POST submission to Create an individual resource, which is identified in that interaction. So how is the content of a Transaction Post specified?</t>
  </si>
  <si>
    <r>
      <t xml:space="preserve">The actual syntax for each command should be shown in the section that describes the command and gives the example. E.g., for Create resource, the following syntax should be the first line of the section. 
</t>
    </r>
    <r>
      <rPr>
        <b/>
        <sz val="10"/>
        <rFont val="Times New Roman"/>
        <family val="1"/>
      </rPr>
      <t>Create = POST https://example.com/path/{resourceType}</t>
    </r>
  </si>
  <si>
    <r>
      <t xml:space="preserve">Is patient just one example, or is it the only comparment? If it's the only compartment, that doesn't seem consistent with the text that follows, where it implies that there can be more than one kind of compartment, such as "practitioner."
"Note that resources may cross between compartments, or interlink them. ...
•Workflow management where action lists link multiple patients and/or </t>
    </r>
    <r>
      <rPr>
        <b/>
        <sz val="10"/>
        <rFont val="Times New Roman"/>
        <family val="1"/>
      </rPr>
      <t>practitioners</t>
    </r>
    <r>
      <rPr>
        <sz val="10"/>
        <rFont val="Times New Roman"/>
        <family val="1"/>
      </rPr>
      <t xml:space="preserve">"
</t>
    </r>
  </si>
  <si>
    <r>
      <t xml:space="preserve">In 1.9.1.10 there is a hyperlink for </t>
    </r>
    <r>
      <rPr>
        <u/>
        <sz val="10"/>
        <rFont val="Times New Roman"/>
        <family val="1"/>
      </rPr>
      <t>bundle</t>
    </r>
    <r>
      <rPr>
        <sz val="10"/>
        <rFont val="Times New Roman"/>
        <family val="1"/>
      </rPr>
      <t xml:space="preserve"> that goes to 1.13.4.0. However, there is no discussion or description of bundle within 1.13.4.0. I think that the hyperlink should have gone to a different page where bundle is defined.</t>
    </r>
  </si>
  <si>
    <t xml:space="preserve">In the Implementers Notes, The line numbers for the last three items are off. </t>
  </si>
  <si>
    <t>The original wording/punctuation makes it sounds like there are THREE categories: 1. "simple/primitive" 2. "imported from XML schema" and 3. "complex types." The revision is clearer</t>
  </si>
  <si>
    <t xml:space="preserve">The diagram in 1.14.0 should be deleted or expanded to include examples of both simple and complex data types. Currently, it only shows complex data types, not primitive. It doesn't have any explanation in 1.14.0, and is confusing because one would otherwise expect a diagram showing all the data types, rather than just one category. Also, the pink shaded items (age, distance, etc.) don't make sense in 1.14.0 since they are not explained: if they are shown anywhere, they should be in 1.14.0.2 (but they are not shown there currently). </t>
  </si>
  <si>
    <r>
      <t xml:space="preserve">The original statement sounds like the "data type" can have an id, but isn't it really a specific resource data element (e.g., Observation valueDateTime) that can have the id? I don't think the data </t>
    </r>
    <r>
      <rPr>
        <b/>
        <sz val="10"/>
        <rFont val="Times New Roman"/>
        <family val="1"/>
      </rPr>
      <t xml:space="preserve">type </t>
    </r>
    <r>
      <rPr>
        <sz val="10"/>
        <rFont val="Times New Roman"/>
        <family val="1"/>
      </rPr>
      <t>(e.g., timestamp) itself has an id, does it?</t>
    </r>
  </si>
  <si>
    <t>"it's" occurs many times, but should be "its"</t>
  </si>
  <si>
    <t xml:space="preserve">This clinical trial opt-in example, in contrast to the first example in this section ("Chief Red Cloud") contains no &lt;text…&gt; element. The reason for this difference is not explained, so I am unsure whether it is significant or not: can an extension defining complex content have text for each of its fields? Also, "Chief Red Cloud" in the first example is confusing because it is outside the &lt;extension&gt; definition, and perhaps it has nothing at all to do with extensions? </t>
  </si>
  <si>
    <t xml:space="preserve">This and several of the other examples in this section are legitimate clinical assertions that need to be made at times. There has been a huge amount of discussion (in CCDA) about how to handle negation (like "no known allergies" or "rule out diagnoses") and unknown data, and an urgent need for examples. So I think it is important for FHIR to specify not just "avoid modifier extensions where possible" but to offer positive guidance on how to represent these cases, which have already proven to be problemmatic in interoperability. While FHIR suggests possible examples to handle it, they are not normative. There needs to be a way for a creator of a FHIR resource to be able to express negation in a standardized way, and for receivers to be required to understand such negation. </t>
  </si>
  <si>
    <t>"so it…" is misleading wording which makes it sound like the absence of an element CAN be used to say "this procedure did not occur." The revised wording makes it clear that there is no element to say "this procedure did not occur." 
it's = typo</t>
  </si>
  <si>
    <t>This seems like "nullFlavors" in HL7 but the values listed for FHIR (unknown | asked | temp | notasked | masked | unsupported | astext | error" are not given definitions. Even though several seem equivalent to nullFlavors like UNK, ASKU, etc., it's hard to be sure, or to know the reason for differences. I suggest using the existing nullFlavors. I realize that nullFlavors are not perfect and may change, but at least both FHIR and CDA could point to the same definitions that ought to be used across all HL7, since these are semantics, not technical issues. As with negation, "unknown data" is an important and much-discussed topic of the past few years, and a challenge for implementers, so FHIR should strive to be very clear and have its definitions in place.</t>
  </si>
  <si>
    <t>Confusing and/or missing wording</t>
  </si>
  <si>
    <t>I don't understand this sentence. What are "other" extensions? The suggested wording makes more sense, though I'm not sure if it conveys what was intended by the author.</t>
  </si>
  <si>
    <t>I suggest adding a bullet: "Before defining a new extension, attempt to reuse existing extensions defined in the ____ registry." This assumes that extensions registry exists! During a FHIR webinar, I asked a question about this and Grahame said that there would be such an extensions registry. Provide a link to 6.19.4.3 Publishing Extension Definitions, where the HL7, Community, and Interim registries are defined.</t>
  </si>
  <si>
    <t>Confusing statement in two ways. The previous sentence had just said a bundle contains a collection of resources, but then this sentence refers to "a" resource. "Mostly includes" is undefined and unclear. Does this mean that parts of some resources are not included? Does it mean that the bundle contains resources in their entirety PLUS additional "bundle-specific data?" Depending on what is meant, suggest rewording to make it clearer.</t>
  </si>
  <si>
    <r>
      <t xml:space="preserve">Is a document the </t>
    </r>
    <r>
      <rPr>
        <b/>
        <sz val="10"/>
        <rFont val="Times New Roman"/>
        <family val="1"/>
      </rPr>
      <t xml:space="preserve">only </t>
    </r>
    <r>
      <rPr>
        <sz val="10"/>
        <rFont val="Times New Roman"/>
        <family val="1"/>
      </rPr>
      <t>persistable group? If so, the sentence should say "i.e., a clinical document." If it is not the only persistable group but is just an example, then the sentence should say "e.g., a clinical document."</t>
    </r>
  </si>
  <si>
    <r>
      <t xml:space="preserve">Unclear what the difference is between "message" and "transaction." In the description in 6.8.1 it says "Exchanging a set of resources as part of a </t>
    </r>
    <r>
      <rPr>
        <sz val="10"/>
        <color indexed="10"/>
        <rFont val="Times New Roman"/>
        <family val="1"/>
      </rPr>
      <t>message transaction</t>
    </r>
    <r>
      <rPr>
        <sz val="10"/>
        <rFont val="Times New Roman"/>
        <family val="1"/>
      </rPr>
      <t>" which sounds like message=transaction, but if so, why are they distinct bundle types?</t>
    </r>
  </si>
  <si>
    <t>Early parts of the page refer to the document having "fixed" presentation and 2.4.1 says "the presentation of the document cannot change." However, 2.4.1.1 allows for different stylesheets from those specified in the document. Even though it says the specified stylesheets SHOULD be used, that is not a SHALL. So if someone uses a different stylesheet, the presentation of the document might change, which contradicts the earlier statements. So are the earlier statements ("fixed" and "cannot change") incorrect?</t>
  </si>
  <si>
    <t>The definition seems erroneous. A section code does not classify the composition/document as a whole.</t>
  </si>
  <si>
    <t>While these questions are interesting and worth discussion within the PCWG, they seem out of place within a spec (whether FHIR or CDA or any other). The spec is not the optimal place to debate clinical semantic issues, since there is nothing that an implementer (the target audience) can do with this. It would be best omitted for now: as issues are resolved they may later produce constraints or guidance suitable for inclusion.</t>
  </si>
  <si>
    <t>Add this "ownership" text consistently to all resources. It is helpful to know who's responsible. Some resources have it, but Assessment does not.</t>
  </si>
  <si>
    <t xml:space="preserve">"condition" was listed twice. Also, this list does not match the value set in 1.15.2.1.224.1. Which is correct? The proposed text synchronizes the text with the value set. </t>
  </si>
  <si>
    <t>Error in displaying the value set. It says "This value set could not be expanded by the publication tooling: org.hl7.fhir.instance.model.OperationOutcome cannot be cast to org.hl7.fhir.instance.model.ValueSet (2)"</t>
  </si>
  <si>
    <t xml:space="preserve">While the Procedure resource does not appear to represent all the distinctions of Procedure in CCDA (Procedure Activity Act/Observation/Procedure), it may be best to start with a simple single resource definition, given all the confusion that currently exists around which type of Procedure template to use in CCDA. </t>
  </si>
  <si>
    <t xml:space="preserve">The sentence overstates when it says "any" (which could be interpreted "all"). The subsequent text says that some circumstances are NOT appropriate uses of the Contraindication resource. The proposed wording allows for exceptions.  </t>
  </si>
  <si>
    <t xml:space="preserve">The original wording had "first" and "latter" associated with the wrong Resources. Proposed wording makes explicit which is which. </t>
  </si>
  <si>
    <t>Confusing, in that saying that a duplicate theory is actually intended means that it is not a contraindication. That seems to require a "negation indicator" but there is none in this resource. So how could this example be represented by Contraindication?</t>
  </si>
  <si>
    <t>The list is interesting as much for what it does not include as for what it does include. Typical medical history questionnaires (e.g., the physician office "new patient clipboard") asks patients for lists of medications, allergies, problems or symptoms, past surgeries, etc. Those items are not included the example, but they are almost universal (either free form or sometimes check-the-box). Something should be said about why those are omitted from the example and whether the recommendation is to NOT include them. But I have concerns if a questionnaire is not fully represented (e.g., by excluding Medications question), because omission of sections could lose context and harm the Q's integrity. 4.26.5.1 partially discusses this issue, but poses the choice as either/or. Could it be both/and? E.g., the Questionnaire resource could capture an entire questionnaire form, as it was presented, but then the appropriate items can also be placed in other Resources (Medications, Problems, Allergies, etc.) through either human intervention or automated mechanisms if possible.
Thus, I recommend adding "patient intake questionnaire (clipboard)" to the list of examples.</t>
  </si>
  <si>
    <t>Given the FHIR "80% rule" and the newness of the Care Plan definitions in CCDA (which I was involved in), I think the initial limitations on the FHIR Care Plan resource are appropriate. At this time, only a small percentage of EHRs will support the Care Plan relationships defined in CCDA 2.0. I suggest that FHIR evolve to support the Care Plan concepts and relatiounships of CCDA 2.0 and the Patient Care WG, as they become more widely adopted.</t>
  </si>
  <si>
    <t>Some persons can be both a related person and a contact. Especially the patient's spouse could easily be both a contact and a person involved in the patient's care. They should be allowed to be represented in both resources. The proposed wording allows for that possibility.</t>
  </si>
  <si>
    <t>There are more than three scenarios listed following this sentence. Also, since this is a Patient resource, I think "patient" is the appropriate word choice instead of "person" even though it doesn't make much difference.</t>
  </si>
  <si>
    <t xml:space="preserve">The first sentence seems to contradict the second. The proposed wording attempts to clarify. </t>
  </si>
  <si>
    <t xml:space="preserve">Clarify "it can be used to represent…"  It's unclear as to whether self-employed professionals should be represented by the ABSENCE of a value for Practitioner Organization, vs a specific code such as "SELF." </t>
  </si>
  <si>
    <t>I suggest that Specialty and Role be allowed search parameters, as it seems to me that they would be commonly desired for use in searches.</t>
  </si>
  <si>
    <t xml:space="preserve">Healthcare Service is very unclear because it is so generic and there is very little description. What is it for? What level of granularity? There need to be some good examples. I presume it is not supposed to be for detailed clinical acts (e.g., tests/observations or procedures) that can be performed there, e.g., Urinalysis or Appendectomy. Is it supposed to be for high level categories of services that an organization might advertise to the public, such as "Obstetrics" or "Neonatal Care?" Some examples would really be helpful, but there are no meaningful examples in the Examples tab. Until it is clarified, this Resource should not even be in FHIR, as implementers would not know when/how to use it. IF this is a service for which an appointment can be scheduled, shouldn't it be in the "Scheduling/Ordering" category? </t>
  </si>
  <si>
    <t>As part of "Dosage Instructions" there should be some statement of which element relates to what is commonly called "Sig" in most prescriptions. There have been difficulties and inconsistencies in how Sig is represented in CCDA, and FHIR should strive to be unambiguous so that usage is correct from the outset. The definition currently says text is used for "Free text dosage instructions for cases where the instructions are too complex to code." But this description is inadequate, since even if instructions can be coded, human-readable text is still needed for the patient or person administering the med.</t>
  </si>
  <si>
    <t>The medication example links don't work. They say "Error processing narrative: null"  The links in 4.13.6. should not be active unless they work.</t>
  </si>
  <si>
    <r>
      <rPr>
        <b/>
        <sz val="10"/>
        <rFont val="Times New Roman"/>
        <family val="1"/>
      </rPr>
      <t xml:space="preserve">Significant area where guidance is needed but lacking. </t>
    </r>
    <r>
      <rPr>
        <sz val="10"/>
        <rFont val="Times New Roman"/>
        <family val="1"/>
      </rPr>
      <t xml:space="preserve">The list of examples conspicuously does not mention observations/results from imaging procedures. The Observations template in other HL7 standards (e.g., CCDA) is used for imaging results. The entire page is silent about imaging results/observations, although when it lists "Laboratory data and </t>
    </r>
    <r>
      <rPr>
        <sz val="10"/>
        <color indexed="10"/>
        <rFont val="Times New Roman"/>
        <family val="1"/>
      </rPr>
      <t>other Diagnostic Measures</t>
    </r>
    <r>
      <rPr>
        <sz val="10"/>
        <rFont val="Times New Roman"/>
        <family val="1"/>
      </rPr>
      <t>" it leaves wide open to interpretation what "other" might mean (imaging, EKG, etc.). The proposed wording has more explicit and meaningful examples for the "other diagnostic measures" and also modifies the next bullet to avoid mentioning vital signs again (since they were in the first bullet)</t>
    </r>
    <r>
      <rPr>
        <i/>
        <sz val="10"/>
        <color indexed="56"/>
        <rFont val="Times New Roman"/>
        <family val="1"/>
      </rPr>
      <t>.(From looking further into examples for Diagnostic Report in 4.21.7, I see that Imaging results are indeed represented as Observations, thus I strongly recommend mentioning imaging explicitly as an example in 4.20.1)</t>
    </r>
  </si>
  <si>
    <t>Not clear what "when the data relates to the patient condition" means. For instance, if my blood pressure is measured as 130/90 on Dec. 21st at 08:22am, the measurement dtime is clear, but unclear how to say anything, else about when it "applies" or "relates to" the patient condition. 10 minutes later, 2 hours later, would that latest BP measurement still "apply?" I suggest simply deleting the last clause. The Notes on this element in 4.20.5 and the Detailed Definition in 4.20.7 are OK, so it's just this initial definition in 4.20.2. that is unclear and unnecessary.</t>
  </si>
  <si>
    <t xml:space="preserve">All the examples have null narrative and an "Error processing narrative: null." The XML and JSON examples are there, but there should be some non-null narrative, otherwise the reader might not even realize that there are valid examples. </t>
  </si>
  <si>
    <r>
      <t xml:space="preserve">Observation.name is not the best title, since the value must be a code. "Name" would imply something human understandable rather than the LOINC or SNOMED-CT Code. I suggest that it be called </t>
    </r>
    <r>
      <rPr>
        <b/>
        <sz val="10"/>
        <rFont val="Times New Roman"/>
        <family val="1"/>
      </rPr>
      <t>Observation.code</t>
    </r>
    <r>
      <rPr>
        <sz val="10"/>
        <rFont val="Times New Roman"/>
        <family val="1"/>
      </rPr>
      <t xml:space="preserve"> instead. In RIM it's the code element (see mapping to RIM in 4.20.9) which is quite clear, so changing it to "name" in FHIR is inconsistent and more confusing (it's quite a stretch to call 8480-6 (LOINC for BP systolic) an observation "name"). </t>
    </r>
  </si>
  <si>
    <t>Proposed wording allows for a device, and is consistent with the description in 4.20.6</t>
  </si>
  <si>
    <t>What is the distinction between a Diagnostic Report as a resource, vs. a Document bundle that is a diagnostic report? It seems to me that a "report" is a document, at least typically. 4.21.4 and 4.21.4.1 reinforce that idea -- they even cite the possibility of presenting the report as a PDF. When should the implementer choose this resource vs. a document?</t>
  </si>
  <si>
    <r>
      <t xml:space="preserve">Contradicted by 4.22.2 which says "Note that the Diagnostic Order itself is </t>
    </r>
    <r>
      <rPr>
        <sz val="10"/>
        <color indexed="10"/>
        <rFont val="Times New Roman"/>
        <family val="1"/>
      </rPr>
      <t xml:space="preserve">not a request to perform the investigation </t>
    </r>
    <r>
      <rPr>
        <sz val="10"/>
        <rFont val="Times New Roman"/>
        <family val="1"/>
      </rPr>
      <t xml:space="preserve">- it is just a record of the fact that a request was made." Proposed wording eliminates the contradiction. </t>
    </r>
  </si>
  <si>
    <t>It is confusing that Order is referenced as a very important Resource that is the actual request for the diagnostic service, yet Order is not listed in 4.0 among the clinical resources list. Rather, if you go down the "Clinical" resource list, you can only get to Order if you look at Diagnostic Order and happen to notice this sentence. Order should be elevated to be listed in 4.0 Clinical Resources.
I see that Order is listed in a different category, "Administrative -- Scheduling/Ordering." That seems counterintuitive. Wouldn't nearly every clinician think of orders are belonging in their category?</t>
  </si>
  <si>
    <t xml:space="preserve">This Order resource is not accessible from the main page of Clinical Resources, but should be. </t>
  </si>
  <si>
    <t xml:space="preserve">Makes this consistent with 4.22.2. </t>
  </si>
  <si>
    <t xml:space="preserve">This is contradicted by the definition of Order in 5.22, "a request to perform an action." </t>
  </si>
  <si>
    <t xml:space="preserve">This alias does not make sense. The Order is not the same as the Results. I suspect this was a copy and paste error. </t>
  </si>
  <si>
    <r>
      <t xml:space="preserve">The description in 4.23.2 and 4.23.4 says "diagnoses etc with request" but the Aliases says "Admitting diagnoses description." I suggest that the alias be removed or reworded. If the element can contain more than diagnoses, per the description, then the alias is not accurate. Even if the element is only diagnoses, I don't think they would only have to be </t>
    </r>
    <r>
      <rPr>
        <b/>
        <sz val="10"/>
        <rFont val="Times New Roman"/>
        <family val="1"/>
      </rPr>
      <t xml:space="preserve">admitting </t>
    </r>
    <r>
      <rPr>
        <sz val="10"/>
        <rFont val="Times New Roman"/>
        <family val="1"/>
      </rPr>
      <t xml:space="preserve">diagnoses. Other diagnoses could have been formed after admission during a hospitalization. </t>
    </r>
  </si>
  <si>
    <t xml:space="preserve">Original wording is confusing. Does the resource actually "make information?" I don't think so, and also I don't think it is correct to say that the information about images is "available" in Care Plans, etc. Rather, I think that those "other clinical contexts" refer to this ImagingStudy resource for the information about images. Proposed wording tries to clarify. </t>
  </si>
  <si>
    <t>The sudden introduction of the term "biospecimen" leaves me wondering whether the Specimen resource is supposed to be limited to "biological" products. I don't think so, since the definition of Specimen includes "any material sample…taken from a physical object or the environment." Physical object and environmental testing might look for things that are not "bio." The proposed wording clarifies that not all specimens are biological.</t>
  </si>
  <si>
    <t xml:space="preserve">When should Group be used vs. List? The distinction between them is explained briefly but more guidance and examples are needed. List appears to be broader, whereas Group only lists five "member" types (though the rationale for allowing these five types, but no others, is unclear). Why can there be a group of medications, but not a group of observations or conditions, for example? What would be the negative consequence of using the "wrong" resource -- e.g., a medication "group" instead of a medication "list?" </t>
  </si>
  <si>
    <t>Members are not limited to persons</t>
  </si>
  <si>
    <t xml:space="preserve">Confusing as to why a planned encounter is not consider an appointment, because "an appointment is used for establishing a date for the encounter…" "In most cases" also introduces ambiguity. The proposed wording tries to simplify by focusing only on the distinction between appointment and planned encounter. </t>
  </si>
  <si>
    <r>
      <t xml:space="preserve">Suggest removing "problem" as the Episode of Care may be </t>
    </r>
    <r>
      <rPr>
        <i/>
        <sz val="10"/>
        <rFont val="Times New Roman"/>
        <family val="1"/>
      </rPr>
      <t xml:space="preserve">for treatment of </t>
    </r>
    <r>
      <rPr>
        <sz val="10"/>
        <rFont val="Times New Roman"/>
        <family val="1"/>
      </rPr>
      <t>a problem, but is not synonymous with the problem. Similarly, an Encounter may be for a specific problem, but you wouldn't call the Encounter the Problem.</t>
    </r>
  </si>
  <si>
    <t>It is common in speaking of HIT systems to refer to "Alerts" as those messages (warnings, etc.) that appear in a UI to alert the user that something should be done or not done, e.g., a warning about a potential drug-drug interaction. I think that this Alert resource is NOT referring to those, but rather to "facts" that are more persistent. While 5.18.2.1 says it is not to be used for "alarms" that guidance should not be buried in the "terminology bindings" section. Proposed wording clarifies that.</t>
  </si>
  <si>
    <t>Not properly placed in this section, as it is not about terminology bindings. I suggest deleting it here and moving it into 5.18.1</t>
  </si>
  <si>
    <r>
      <t xml:space="preserve">This definition is inconsistent with the rest of the page, which says that the Communication is a "record of a request…"  If it is a </t>
    </r>
    <r>
      <rPr>
        <b/>
        <sz val="10"/>
        <rFont val="Times New Roman"/>
        <family val="1"/>
      </rPr>
      <t>request</t>
    </r>
    <r>
      <rPr>
        <sz val="10"/>
        <rFont val="Times New Roman"/>
        <family val="1"/>
      </rPr>
      <t xml:space="preserve"> (prospective, future) then it is not necessarily "an occurrence of information being transmitted, e.g., an alert that </t>
    </r>
    <r>
      <rPr>
        <b/>
        <sz val="10"/>
        <rFont val="Times New Roman"/>
        <family val="1"/>
      </rPr>
      <t>was sent…</t>
    </r>
    <r>
      <rPr>
        <sz val="10"/>
        <rFont val="Times New Roman"/>
        <family val="1"/>
      </rPr>
      <t>" (past event). Proposed wording makes the introductory paragraph consistent with the rest. Alternatively, change most of the text of this resource to describe it not as the request, but as the actual Communication</t>
    </r>
  </si>
  <si>
    <t>I'm confused! Communication and CommunicationRequest appear to be redundant. While the first paragraph is different, the rest looks the same. Of the two, I prefer CommunicationRequest as more accurately describing the concept, and suggest deleting Communication.</t>
  </si>
  <si>
    <t>Description should not imply that the supply is the request, nor should it itemize a subset of the statuses as part of the definition, which should be general and universally true. The proposed wording tries to clarify.</t>
  </si>
  <si>
    <t>I suggest that Resource DeviceUseRequest be referenced to be more precise, rather than just saying "the more detailed resource must be used."</t>
  </si>
  <si>
    <t>The resource allows for appointments for other things besides patients and practitioners, e.g., locations or equipment as mentioned later. I also added "reservation for" since the appointment is not the event itself (which may end up not happening). Similar to the distinction between appointment and encounter. "Booking" may not be the best word, but I didn't want to use "appointment" to describe itself. "Reservation" could also be used instead of "booking" but booking is used elsewhere on the page.
Also, an appointment could cover multiple patients. 
The "event" may not necessarily contain a "service"</t>
  </si>
  <si>
    <t>Both 5.24.1.1 and 5.24.1.2 seem out of place in the FHIR spec While they are helpful, the way they are written is very different from most other parts of FHIR, and seem more appropriate for a use case document, not FHIR. If included at all, the workflow is just illustrative, not normative, so it should be relegated to an "Examples" or "Appendix" tab rather than the main spec.</t>
  </si>
  <si>
    <t>Typos and incomplete sentence</t>
  </si>
  <si>
    <t>The slot does not contain information about the appointment but about the slot.</t>
  </si>
  <si>
    <t>Either revise this description to be consistent with the SlotStatus value set (BUSY, FREE, BUSY-UNAVAILABLE, BUSY-TENTATIVE), or change the value set to have values of open/booked/blocked</t>
  </si>
  <si>
    <t xml:space="preserve">First, "see below" does not appear to have text below that explains it. 
Second and more significant: "searching order resources with no matching responses" does not appear possible based on the Order search parameters. What field can be queried to indicate the existence or absence of responses? There is no response status or reference. My proposed text may resolve the problem, though I'm not sure if that is the correct way to do the query, and it seems like it wouldn't work if the Order id is unvalued (which it can be, given cardinality of 0..1).  
Also I added the parenthetical remark because I think it's wise to be cautious about assuming negation (absence of performance) if that has not been asserted. </t>
  </si>
  <si>
    <t xml:space="preserve">I'm not sure whether an order for a device should use DeviceUseRequest, or Order, or both. More guidance is needed and should be provided in this section. I expect that the typical EHR system will regard this as a type of order, so it is counterintuitive to treat it as NOT an order, unless better explained. </t>
  </si>
  <si>
    <t xml:space="preserve">I'm not sure whether an order for a procedure should use ProcedureRequest, or Order, or both. More guidance is needed and should be provided in this section. I expect that the typical EHR system will regard this as a type of order, so it is counterintuitive to treat it as NOT an order, unless better explained. </t>
  </si>
  <si>
    <t>Conflating actual orders entered by practitioners with proposals for orders from CDS does not sound like a good idea. Surely there should be somedistinction between them. If/when the proposal is accepted and an order is actually placed, then the order should be created and the proposal should still remain as a separate entity to preserve the thread of logic that led to the order (and as a safeguard). Section 4.9.2 acknowledges that more work distinguishing these is necessary.</t>
  </si>
  <si>
    <r>
      <t xml:space="preserve">The use of medication list in a discharge summary is not a good example. Typically, the Discharge Summary contains an </t>
    </r>
    <r>
      <rPr>
        <b/>
        <sz val="10"/>
        <rFont val="Times New Roman"/>
        <family val="1"/>
      </rPr>
      <t xml:space="preserve">active </t>
    </r>
    <r>
      <rPr>
        <sz val="10"/>
        <rFont val="Times New Roman"/>
        <family val="1"/>
      </rPr>
      <t>list of medications at the time of discharge, is identical to Home Medication List. It does not necessarily include meds that were given in the hospital or that the patient took before being admitted but are not to be continued. It is supposed to be what the patient is supposed to take after discharge. And regardless of whether the discharge meds list includes "stop medication XXX," it is still not a "changes list" because some meds may have been on the admission meds list and remain unchanged after discharge. Since those didn't change, they wouldn't be on a changes list, but they have to be included in the discharge meds list. A discharge meds list fits better the definition of "working" list mode.
I appreciate the benefit of a "changes list" mode, but am having difficulty coming up with a good example.</t>
    </r>
  </si>
  <si>
    <t>Since "final" is not really final but can be changed, I suggest a different word, "completed." Admittedly, it sounds similar to "final" but less strong. Something can be completed (like building a house, writing a paper) while allowing for future changes, whereas "final" implies no future changes. One dictionary definition of "final" says "not to be altered or undone &lt;all sales are final&gt;"</t>
  </si>
  <si>
    <r>
      <t xml:space="preserve">This is a rather lengthy description of System Profiles, that would fit better under 6.17 Profiles resource. The Conformance resource could </t>
    </r>
    <r>
      <rPr>
        <i/>
        <sz val="10"/>
        <rFont val="Times New Roman"/>
        <family val="1"/>
      </rPr>
      <t xml:space="preserve">briefly </t>
    </r>
    <r>
      <rPr>
        <sz val="10"/>
        <rFont val="Times New Roman"/>
        <family val="1"/>
      </rPr>
      <t>discuss System Profiles as they relate to conformance (as it does for 6.16.4.1.1 Resource Profiles), but could otherwise just link to the Profiles resource for more details.</t>
    </r>
  </si>
  <si>
    <t>The first sentence is a promise not necessary to make. Once a resource is normative, can't it still be updated in the future? Every other HL7 standard undergoes changes. So if in the future it makes sense to elevate content from an extension to the core (e.g., because that content has now become part of the "80% rule"), why rule that out? It is good to consider upgrades and migration and minimizing complexity, but shouldn't the main criterion for core resource content be that it is really the right content for the core, as the core evolves? In fact the sentence later in the section allows for elevation of extensions into the base resource, so the first sentence is contradicted by the latter.R[4]C</t>
  </si>
  <si>
    <t xml:space="preserve">It is confusing enough to have Bundle exist alongside Resources called Group and List. According to the description, I don't see Bundle being best described as a "list" of resources (that might imply that all the resources are of the same type, like an allergy list). Using words like "set" or "collection" or "contained" in the page describing Bundle is fine, but I suggest avoiding the words "group" and "list" to avoid confusion. </t>
  </si>
  <si>
    <t>In general, I suggest using "collection" rather than "group" wherever possible on this page.</t>
  </si>
  <si>
    <t>Writing this section was a good idea</t>
  </si>
  <si>
    <t>It would be VERY helpful if the FHIR specification provided a way to search across the spec, rather than just on the home page, similar to the search box offered by many Wikis. Also, when I searched from the Home page, it returned results outside the scope of the developmental version being balloted. If the balloted version were published as a document, searching within it would be possible and easier.</t>
  </si>
  <si>
    <t xml:space="preserve">Does the stable developmental version have a version number? I noticed that DSTU 1 is version 0.82. </t>
  </si>
  <si>
    <t>Remove references to "atom" on this page</t>
  </si>
  <si>
    <t xml:space="preserve">I suggest deleting this Appendix. It could be a generic backdrop for any HIT standard, and it did not explain why FHIR would help address the shift to proactive healthcare. </t>
  </si>
  <si>
    <r>
      <t>I'm confused. What does the existing wording refer to? I can understand that THIS (developmental version of the FHIR spec) is draft, but the sentence saying "The" FHIR specification is draft makes me wonder about DSTU 1: isn't it a DSTU, rather than draft? Then two paragraphs later, it says "</t>
    </r>
    <r>
      <rPr>
        <i/>
        <sz val="10"/>
        <rFont val="Times New Roman"/>
        <family val="1"/>
      </rPr>
      <t>This</t>
    </r>
    <r>
      <rPr>
        <sz val="10"/>
        <rFont val="Times New Roman"/>
        <family val="1"/>
      </rPr>
      <t xml:space="preserve"> specification has been promoted to DSTU..." which sounds contradictory with the first sentence. I think it would be best to clarify that THIS (development version) is draft, but that the previously published (0.82) is a DSTU. </t>
    </r>
  </si>
  <si>
    <t>4.1.3</t>
  </si>
  <si>
    <t>4.6.4</t>
  </si>
  <si>
    <t>4.5.2</t>
  </si>
  <si>
    <t>4.5.3</t>
  </si>
  <si>
    <t>4.28.2</t>
  </si>
  <si>
    <t>recorder - 0..1 - who recorded the sensitivity</t>
  </si>
  <si>
    <t>lastOccurrence</t>
  </si>
  <si>
    <r>
      <t xml:space="preserve">The </t>
    </r>
    <r>
      <rPr>
        <b/>
        <i/>
        <sz val="8"/>
        <color indexed="63"/>
        <rFont val="Verdana"/>
        <family val="2"/>
      </rPr>
      <t>clinicial</t>
    </r>
    <r>
      <rPr>
        <sz val="8"/>
        <color indexed="63"/>
        <rFont val="Verdana"/>
        <family val="2"/>
      </rPr>
      <t xml:space="preserve"> performing the assessment</t>
    </r>
  </si>
  <si>
    <t>clinicalAssessment/diagnosis</t>
  </si>
  <si>
    <t>clinicalAssessment/action
Actions taken during assessment</t>
  </si>
  <si>
    <r>
      <t xml:space="preserve">The </t>
    </r>
    <r>
      <rPr>
        <b/>
        <i/>
        <sz val="8"/>
        <color indexed="63"/>
        <rFont val="Verdana"/>
        <family val="2"/>
      </rPr>
      <t>clinician</t>
    </r>
    <r>
      <rPr>
        <sz val="8"/>
        <color indexed="63"/>
        <rFont val="Verdana"/>
        <family val="2"/>
      </rPr>
      <t xml:space="preserve"> performing the assessment</t>
    </r>
  </si>
  <si>
    <t>Add option for findings samilar to diagnosis.</t>
  </si>
  <si>
    <t>Actions taken during or as the result of assessment</t>
  </si>
  <si>
    <r>
      <t xml:space="preserve">Need a way to capture that the sensitivity was reported </t>
    </r>
    <r>
      <rPr>
        <b/>
        <i/>
        <sz val="10"/>
        <rFont val="Times New Roman"/>
        <family val="1"/>
      </rPr>
      <t>and</t>
    </r>
    <r>
      <rPr>
        <sz val="10"/>
        <rFont val="Times New Roman"/>
        <family val="1"/>
      </rPr>
      <t xml:space="preserve"> recorded. E.g. patient reported and nurse recorded it.</t>
    </r>
  </si>
  <si>
    <t>If the last occurrence is of the reaction, shouldn't it be under event?</t>
  </si>
  <si>
    <t xml:space="preserve">Can have carePlan and referralRequest that lead to the assessment. Need to add an order that lead to the assessment. </t>
  </si>
  <si>
    <t xml:space="preserve">Some disciplines perform assessments that result in findings, not always diagnosis. </t>
  </si>
  <si>
    <t>Goal need some aspect of timing - when was the goal met, when is it expected to be met, etc</t>
  </si>
  <si>
    <t>Need to be able to state if the goal was achieved, not achieved, ongoing, etc.</t>
  </si>
  <si>
    <t>Who is documenting the goal?</t>
  </si>
  <si>
    <t xml:space="preserve">deceased need a cause of death. Family member may have had lung cancer but the cause of death was MVA. </t>
  </si>
  <si>
    <t xml:space="preserve">Care Plan still need more work in order to be used to communicate clinical care needs. For example - participant is defined as "Who's involved in plan?" - need ability to specify which individual(s) are involved in specified part of the plan. Not just a global list of participants.  </t>
  </si>
  <si>
    <t>Emma Jones</t>
  </si>
  <si>
    <t>Allscripts</t>
  </si>
  <si>
    <t>The following comments are taken from analysis by the Record Lifecycle Events on FHIR project team.</t>
  </si>
  <si>
    <t>3)  Add reason (0..*) to SecurityEvent.Event resource (to support Record Lifecycle Events without a corresponding Provenance resource)</t>
  </si>
  <si>
    <t>4)  Add policy (0..*) to SecurityEvent.Event resource (to support Record Lifecycle Events without a corresponding Provenance resource)</t>
  </si>
  <si>
    <t>5)  Add location (0..1) to SecurityEvent.Participant resource (to support Record Lifecycle Events without a corresponding Provenance resource)</t>
  </si>
  <si>
    <t>6)  Add "record lifecycle event" to code/value set for SecurityEvent.Event.type attribute</t>
  </si>
  <si>
    <t>7)  Add "record lifecycle event" to code/value set for SecurityEvent.Object.type attribute</t>
  </si>
  <si>
    <t>8)  Create abstract resource allowing single point of reference for Act/Action accountability attributes (what, when, where, why) encompassing all FHIR clinical, administrative, infrastructure, financial resources.  (Currently we must resolve these resource-by-resource.)</t>
  </si>
  <si>
    <t>9)  Add “record lifecycle event” to code set for SecurityEvent.Object.type attribute</t>
  </si>
  <si>
    <t>10)  Add RelatedPerson to Practitioner|Patient|
Device choice (per Lloyd)</t>
  </si>
  <si>
    <t>11)  Add Record Lifecycle Events x 27 (based on HL7 EHR-S FM Record Infrastructure) to SecurityEvent.Object.lifecycle code/value set:
1) Originate/retain
2) Amend/update
3) Translate
4) Attest
5) View/Access
6) Output/Report
7) Disclose
8) Transmit
9) Receive/Retain
10) De-Identify
11) Pseudonymize
12) Re-Identify
13) Extract
14) Archive
15) Restore
16) Destroy/Delete
17) Deprecate/Retract
18) Re-Activate
19) Merge
20) Unmerge
21) Link
22) Unlink
23) Place Legal Hold
24) Remove Legal Hold
25) Verify
26) Encrypt
27) Decrypt</t>
  </si>
  <si>
    <t>4.2.4</t>
  </si>
  <si>
    <t>4.18</t>
  </si>
  <si>
    <t>1.15.4.1.145</t>
  </si>
  <si>
    <t>4.20.4</t>
  </si>
  <si>
    <t>4.4</t>
  </si>
  <si>
    <t>4.8.1</t>
  </si>
  <si>
    <t>•Contained resources SHOULD not contain any narrative</t>
  </si>
  <si>
    <t>MedicationPrescription.dosageInstruction.doseQuantity
Type Quantity</t>
  </si>
  <si>
    <t>MedicationPrescription.reason[x]
Control 0..1</t>
  </si>
  <si>
    <t>MedicationPrescription.dosageInstruction.scheduled[x] as Type dateTime|Period|Timing
Cannot see how to express common frequency ranges: Every 4-6 hours, etc.</t>
  </si>
  <si>
    <t>MedicationPrescription.dosageInstruction.scheduled[x] as Type dateTime|Period|Timing
Cannot see how to express variable dosing (loading dose, etc)</t>
  </si>
  <si>
    <t>Condition.notes
Additional information about the Condition. This is a general notes/comments entry for description of the Condition, its diagnosis and prognosis</t>
  </si>
  <si>
    <t>refusalReason</t>
  </si>
  <si>
    <t>comments</t>
  </si>
  <si>
    <t>notes</t>
  </si>
  <si>
    <t>MedicationPrescription.dosageInstruction.doseQuantity
Type Range</t>
  </si>
  <si>
    <t>MedicationPrescription.reason[x]
Control 0..*</t>
  </si>
  <si>
    <t>reasonNotGiven</t>
  </si>
  <si>
    <t>compare to 1.13.6.0 Narrative. 
Note that contained Resources SHALL NOT have a narrative of their own. 
Not sure which is correct.</t>
  </si>
  <si>
    <t>unanswered question: http://stackoverflow.com/questions/27136383/can-fhir-medicationprescription-dosageinstruction-dosequantity-handle-a-dose-ran
If the dose is expressed as a range, such as 1 - 3, can this be handled with the FHIR MedicationPrescription.dosageInstruction.doseQuantity ?
This is a capability that should be supported.  Sometimes Type: Quantity is not sufficient and Type: Range is needed.
Examples:
   -  Morphine 2 to 6 mg IV every 2h PRN for pain
   - Oxycodone 5-10mg PO q 4 hrs PRN pain</t>
  </si>
  <si>
    <t xml:space="preserve">It is not unusual for there to be multiple reasons for writing a prescription. 
What is gained by restricting to at most 1?  
C-CDA thru entryRelationship allows multiple indications.
This was entered as change request # 3805.
This example was shared with us:  see http://www.rxlist.com/caduet-drug/indications-dosage.htm where taking Caduet is likely to be for two reasons: for high cholesterol (CAD) and as anti-hypertensive
</t>
  </si>
  <si>
    <t>see CDA Examples Task Force: Patient prescribed medication every 4 to 6 hours (https://github.com/jddamore/HL7-Task-Force-Examples/blob/master/MED_Med_Every_4-6_hrs.xml) for example in CDA.</t>
  </si>
  <si>
    <t>from MU 2 Test Data: Azithromycin 250 MG Oral Capsule, [RxNorm: 141962], Take 500 mg on day 1, then 250 mg tablet once daily for next 4 days, Test date, Active</t>
  </si>
  <si>
    <t>how to represent IV administration with notmal saline, e.g., Penicillin G 100000 UNIT/ML Injectable Solution, 50 mL via IV infusion of normal saline.
See CDA Example task force http://wiki.hl7.org/index.php?title=CDA_Example_Task_Force#MEDICATIONS
https://github.com/jddamore/HL7-Task-Force-Examples/blob/master/MED_IV_Antibiotics.xml</t>
  </si>
  <si>
    <t>.notes - this is such a useful concept, to be able to add notes/comment text to clinical items - would like to consider adding this as a core property, or at least adding to the Clinical resources. We see this used many times for not only problems, but also AllergyIntolerance, Medications (prescriptions, administrations, statements), immunizations, and from many results coming in from outside labs.</t>
  </si>
  <si>
    <t>can we make this more general? Refusals are just one of many types of reasons immunizations are documented as not given.</t>
  </si>
  <si>
    <t>Why isn't this a reference to CVX?
There are rows in this table, such as Code 31, that are marked as Inactive do not use in the CXV definition.</t>
  </si>
  <si>
    <t>very much approve of this for Observation, but, similar to ballot comment 8, would it be possible to extend this to all FHIR Clinical Resources?
We have product that, for better or worse, make use of comments across most clinical item types.</t>
  </si>
  <si>
    <t>really prefer the direction this is going compared to CarePlan, which seems overly complicated</t>
  </si>
  <si>
    <t>thanks for adding this resouce</t>
  </si>
  <si>
    <t>very much approve of this for Procedures but, similar to ballot comment 11, would it be possible to extend this to all FHIR Clinical Resources?
We have product that, for better or worse, make use of comments across most clinical item types.
The difference between comments and notes tha are defined as any other notes about the ...... are unclear.</t>
  </si>
  <si>
    <t>To ease implementations the core data type definition needs to include a clear identifier type.  Maintaining an inventory of URIs globally for particular identifier types is unmanageable.  Lack of knowledge of the identifier type will restrict identification methods beyond those needed for the most rudimentary, point-to-point integrations.</t>
  </si>
  <si>
    <t>1.9.0.6</t>
  </si>
  <si>
    <t>1.9.0.4</t>
  </si>
  <si>
    <t>1.9.0.2</t>
  </si>
  <si>
    <t>6.16.3.1</t>
  </si>
  <si>
    <t>1.0</t>
  </si>
  <si>
    <t>Resource Definitions</t>
  </si>
  <si>
    <t>the majority of common user cases</t>
  </si>
  <si>
    <r>
      <rPr>
        <sz val="10"/>
        <rFont val="Times New Roman"/>
        <family val="1"/>
      </rPr>
      <t>Style Conventions - this content represents information that may go over the wire</t>
    </r>
    <r>
      <rPr>
        <sz val="10"/>
        <color indexed="63"/>
        <rFont val="Times New Roman"/>
        <family val="1"/>
      </rPr>
      <t xml:space="preserve"> </t>
    </r>
    <r>
      <rPr>
        <i/>
        <sz val="10"/>
        <color indexed="63"/>
        <rFont val="Times New Roman"/>
        <family val="1"/>
      </rPr>
      <t>this is the name of a data element</t>
    </r>
  </si>
  <si>
    <r>
      <rPr>
        <sz val="10"/>
        <color indexed="22"/>
        <rFont val="Times New Roman"/>
        <family val="1"/>
      </rPr>
      <t xml:space="preserve">
</t>
    </r>
    <r>
      <rPr>
        <sz val="10"/>
        <rFont val="Times New Roman"/>
        <family val="1"/>
      </rPr>
      <t xml:space="preserve">null.1 </t>
    </r>
    <r>
      <rPr>
        <sz val="10"/>
        <color indexed="8"/>
        <rFont val="Times New Roman"/>
        <family val="1"/>
      </rPr>
      <t>Scope and Usage</t>
    </r>
  </si>
  <si>
    <t>null.1  Scope and Usage</t>
  </si>
  <si>
    <t xml:space="preserve">DomainResource Resource  </t>
  </si>
  <si>
    <t xml:space="preserve">"Resource are defined" </t>
  </si>
  <si>
    <t>The basic building block in FHIR is a "Resource". under Components heading</t>
  </si>
  <si>
    <t>A common way to "define" under Components heading</t>
  </si>
  <si>
    <t>Implementation - how to use resources using REST, Messaging, as clinical documents, or in a "service based architecture"</t>
  </si>
  <si>
    <t>http://hl7.org/fhir/type-restful-interaction link under Terminology Bindings</t>
  </si>
  <si>
    <t xml:space="preserve">"•Inter-version Compatibility" link under Overview 
</t>
  </si>
  <si>
    <t>Base Resource link under Resources</t>
  </si>
  <si>
    <t>Domain Resource link under Infrastructure Types</t>
  </si>
  <si>
    <t>Element Link under Infrastructure Types</t>
  </si>
  <si>
    <t>UML diagram 
to do
JASON template
to do</t>
  </si>
  <si>
    <t>BackboneElement link under "Infrastructure Types" section</t>
  </si>
  <si>
    <r>
      <t xml:space="preserve">Example Document: </t>
    </r>
    <r>
      <rPr>
        <sz val="10"/>
        <color indexed="49"/>
        <rFont val="Times New Roman"/>
        <family val="1"/>
      </rPr>
      <t>XML</t>
    </r>
    <r>
      <rPr>
        <sz val="10"/>
        <color indexed="63"/>
        <rFont val="Times New Roman"/>
        <family val="1"/>
      </rPr>
      <t xml:space="preserve"> or </t>
    </r>
    <r>
      <rPr>
        <sz val="10"/>
        <color indexed="49"/>
        <rFont val="Times New Roman"/>
        <family val="1"/>
      </rPr>
      <t>JSON</t>
    </r>
  </si>
  <si>
    <t>Example discharge summary: XML or JSON</t>
  </si>
  <si>
    <t>Add Resource definitions in the page.</t>
  </si>
  <si>
    <t>the majority of common use cases</t>
  </si>
  <si>
    <t>The information in the "Style Conventions" section is incomplete</t>
  </si>
  <si>
    <t>Remove "null" in front of each section heading number through out the page under Base Resource Definitions.</t>
  </si>
  <si>
    <t>Remove "null" in front of each section heading number through out the page under DomainResource Resource</t>
  </si>
  <si>
    <t>Domain Resource Definitions</t>
  </si>
  <si>
    <t>When clicked on "resources are defined" link under The Specification heading, there are no Resource definitions in the page.</t>
  </si>
  <si>
    <t>When clicked on Resource link, under Components heading there are no definitions under "Resource Definitions" tab</t>
  </si>
  <si>
    <t>When clicked on the "define" link there are no definitions under "Resource Definitions" tab</t>
  </si>
  <si>
    <t>When clicked on "Service based architecture" link, all the sections have the same section number. For example "2.9  Using Resources with Services", Another example "2.9  Technical Requirements"</t>
  </si>
  <si>
    <t>When clicked on "Restful Interaction" link the section numbers have "null" after the numbers</t>
  </si>
  <si>
    <t>When clicked on "•Inter-version Compatibility" under Overview,  "HL7 - 404 File Not Found" page is displayed</t>
  </si>
  <si>
    <t xml:space="preserve">When clicked on "Base Resource" link all the subsection headings have "null" in front of it. For example </t>
  </si>
  <si>
    <t>When clicked on "Domain Resource" link under "Infrastructure Types" all the subsection headings have "null" in front of it. For example: null.1 Scope and Usage</t>
  </si>
  <si>
    <t>When clicked on "Element" link under "Infrastructure Types" all the subsection headings have "??" in front of it. For example: ?.?  Element</t>
  </si>
  <si>
    <t>Add UML diagram and JASON template</t>
  </si>
  <si>
    <t>When clicked on "BackboneElement" link under "Infrastructure Types" section and subsection headings have "??" in front of it. For example: ?.?.1  Content</t>
  </si>
  <si>
    <t>XML or JSON link needs to be fixed</t>
  </si>
  <si>
    <t>Example discharge summary link needs to be fixed</t>
  </si>
  <si>
    <t>When clicked on Resource Definitions, there are no definitions defined</t>
  </si>
  <si>
    <t>remove the "r" from "user".</t>
  </si>
  <si>
    <t xml:space="preserve">What are the various style conventions? Please elaborate the reference for "This content"  represents information that may go over the wire. The information that goes over the wire is "the name of a data element"? </t>
  </si>
  <si>
    <t xml:space="preserve">Under Base Resource definition remove "null" in front of each section heading number through out the page </t>
  </si>
  <si>
    <t>Under DomainResource Resource heading all the subsection headings have "null" in front of it.</t>
  </si>
  <si>
    <t>Domain Resource Resource heading to be changed to "Domain Resource Definitions"</t>
  </si>
  <si>
    <t>Add definitions under "Resource Definitions" tab</t>
  </si>
  <si>
    <t>Each section has to have different numbers through out the page.</t>
  </si>
  <si>
    <t>Remove "null"after the section numbers through out the page.</t>
  </si>
  <si>
    <t>"Inter-version Compatibility" link under Overview needs to be fixed</t>
  </si>
  <si>
    <t>Remove "null" in front of each section heading number through out the page.</t>
  </si>
  <si>
    <t>"null" to be removed in front of each section heading number through out the page</t>
  </si>
  <si>
    <t>Remove "??" in front of each section heading number through out the page.</t>
  </si>
  <si>
    <t>When clicked on "Element" link under "Infrastructure Types" UML diagram and JASON Template needs to be added</t>
  </si>
  <si>
    <t>When clicked on "BackboneElement" link under "Infrastructure Types" UML diagram and JASON Template needs to be added</t>
  </si>
  <si>
    <t>When clicked on "ElementDefinition" link under "Infrastructure Types" UML diagram and JASON Template needs to be added</t>
  </si>
  <si>
    <t>When clicked on Example Document: XML or JASON link, message displyed is "HL7 - 404 File Not Found"</t>
  </si>
  <si>
    <t>When clicked on "Example discharge summary" message displayed is "Error processing narrative: org.hl7.fhir.instance.model.Composition cannot be cast to org.hl7.fhir.instance.model.Bundle"</t>
  </si>
  <si>
    <t>Missing an equivalent to the 'Consent Directive' or "Data Consent" CDA IG and V3 Message</t>
  </si>
  <si>
    <t>Missing resources intended to detail  Social History assertions similar to C-CDA R 1.1</t>
  </si>
  <si>
    <t>It would be easier to create a resource intended to be associated with any resource that would specify  the associated attribution and activities. For instance an observation resource could contain associated attribution and actions applied to that observation.</t>
  </si>
  <si>
    <t>Current extension metadata does not include realm or locale and seems to allow extension that one project-specific extensions within the same realm/locale.Based on our experience with HL7 V2 Z-segments, extensions are dangerous thing if left up to each implementer, vendors, or project.</t>
  </si>
  <si>
    <t>Missing a detailed definition of value set contraints applied to resource. How do we contrain LOINC to a certain value set for "toxicology tests" for instance?</t>
  </si>
  <si>
    <t>6.22.1</t>
  </si>
  <si>
    <t>6.22.2</t>
  </si>
  <si>
    <t>6.22.3</t>
  </si>
  <si>
    <t>6.22</t>
  </si>
  <si>
    <t>6.22.8</t>
  </si>
  <si>
    <t>6.22.4</t>
  </si>
  <si>
    <t>6.22.15</t>
  </si>
  <si>
    <t>1.14.0.4</t>
  </si>
  <si>
    <t>6.14.3.5</t>
  </si>
  <si>
    <t xml:space="preserve">Value sets that define their own codes are effectlvely providing inline code system definitions. These are intended for small, simple code systems that are found throughout the implementation context (e.g. lists of wards, status codes, enumerations). </t>
  </si>
  <si>
    <t>"based on the functionality described in the OMG CTS 2 specification"</t>
  </si>
  <si>
    <t>" can be used to reference it, it's logical identifier, and it's location."</t>
  </si>
  <si>
    <t xml:space="preserve">"The location of the value set is a URL by which it may be retrieved, usually from a FHIR server, and is often a relative reference to a value set on the same server."
</t>
  </si>
  <si>
    <t>"if codes are listed, add them to the result set"</t>
  </si>
  <si>
    <t>compose</t>
  </si>
  <si>
    <t>purpose, definition</t>
  </si>
  <si>
    <t>"If the code system does not define a text representation (e.g. SNOMED CT Expressions) then display cannot be populated,"</t>
  </si>
  <si>
    <t>" can be used to reference it: its logical identifier, and its location."</t>
  </si>
  <si>
    <t>It seems that inline definition is useful in cases where the semantics are significant in a limited scope--i.e., for local values--and that this is the requirement
that drives their inclusion. If so, this should be explicit. If not, the rationale should be made clear.</t>
  </si>
  <si>
    <t>Does that mean that it implements CTS2, or that it's inspired by CTS2, with some departures? If so, a list of deltas would be helpful. The Map tab would be a good place for this.
V3 Mappings should maybe be to MIF</t>
  </si>
  <si>
    <t>This implies that a resource or profile that specifies a value set is dependent on the path in which it is implemented.</t>
  </si>
  <si>
    <t>It seems that a VS resource should not only have a define OR a compose Or an expansion, but that those should be XOR.</t>
  </si>
  <si>
    <t>It's not clear, when one requests a value set resource, whether one should expect the definition or the expansion. 
There seem to be different use cases for this resource. One is an implementer needing codes, in which case we'd want to provide an expansion (a la CTS2 "resolvedValueSet"). 
Another is a service needing a definition, in which case we'd want to provide either a define or a compose--however the VS is defined.
But I need to be able to specify which one I want, which seems to me to suggest that the Definition and the Expansion should be different resources. 
(As would be the validation resource -- validityOfCodeAlphaInValueSetBetaAtTimeT)</t>
  </si>
  <si>
    <t>The process for expanding a dynamically defined VS (no system version) must also include validating that the specified codes are active</t>
  </si>
  <si>
    <t>It seems like the composition structure would have to be recursive to support complex definitions.</t>
  </si>
  <si>
    <t>Distinction between purpose and definition not entirely clear.</t>
  </si>
  <si>
    <t>I'd like some clarity on the criteria for defining operations (beyond the restful http set). It seems that the reason for doing so would be to support asynchronous (stateful) functionality. This is 
listed as one reason, but it's not clear whether there might be others. For instance, expanding a value set seems like an operation, intuitively, but I'd argue
that an expansion is just another resource. The fact that it's generated dynamically doesn't really enter into it. Ditto for code validation. If these resources were defined, there would be no need for these operations, at least at the base specification.</t>
  </si>
  <si>
    <t>"primary" is not a very descriptive name for "If this code was chosen directly by the user." Suggest SelectedByHumanUserInPrimaryDataCaptureContext, if that's what it means.
or OriginallySelectedValue. Unclear whether "the user" means any user at any point or in some specific context. Or if this is just "NotTranslated" (or, preferably the
inverse, "Translation"). Or perhaps there are more than two modes (selected, inferred, translated, e.g.)</t>
  </si>
  <si>
    <t>It seems that the display could be constructed using the same rules as the expression.</t>
  </si>
  <si>
    <t xml:space="preserve">It's hard to see how "isExtensible" makes any distinction unless conformance=Required. </t>
  </si>
  <si>
    <t>5.7.2</t>
  </si>
  <si>
    <t>1.15.2.1.513.1</t>
  </si>
  <si>
    <t>5.7.8</t>
  </si>
  <si>
    <t xml:space="preserve">Entirety of the Resource Content </t>
  </si>
  <si>
    <t>Contract Signer Type Codes -  "The Digital Signature Purposes" These codes are excerpted from ASTM Standard, E1762-95(2013) - Standard Guide for Electronic Authenticaiton of Health Care Information, Copyright by ASTM crypto.stanford.edu/</t>
  </si>
  <si>
    <t xml:space="preserve">Entire Consent Directive Profile </t>
  </si>
  <si>
    <t>Provenance information that describes the activity that led to the creation of a set of resources. This information can be used to help determine their reliability or trace where the information in them came from. The focus of the provenance resource is record keeping, audit and traceability, and not explicit statements of clinical significance.</t>
  </si>
  <si>
    <t xml:space="preserve">The provenance resource tracks information about activity that created a version of a resource, including the entities, and agents involved in producing a resource. This information can be used to form assessments about its quality, reliability or trustworthiness, or to provide pointers for where to go to further investigate the origins of the resource and the information in it. </t>
  </si>
  <si>
    <t>Provenance resources are a record-keeping assertion that gathers information about the context in which the information in a resource was obtained.</t>
  </si>
  <si>
    <t>Entire section on mappings</t>
  </si>
  <si>
    <t xml:space="preserve">Provenance.entity.agent 
Definition 
The entity is attributed to an agent to express the agent's responsibility for that entity, possibly along with other agents. This description can be understood as shorthand for saying that the agent was responsible for the activity which generated the entity.
Control 0..1 
Type See Provenance.agent 
</t>
  </si>
  <si>
    <t>The submitter kindly helped FM and CBCC make the Jan 2015 FHIR For Comment submission deadline.  Unfortunately, due to tight timelines, questions about the content, and build issues., the submission is not what FM WG approved.  This content should be deprecated and replaced with that in the Continuous Build.</t>
  </si>
  <si>
    <t xml:space="preserve"> The FHIR Contract Resource sponsoring WG, Financial Management, and the FHIR Consent Directive profile on Contract sponsoring WG, CBCC, did not approve this value set.  It was provided as a "placeholder" rather than the example of codes that were approved - e.g., grantor, grantee, delegator, delegatee, health insurer and health insurance enrollee.  While there are several codes in this value set that could be signer types on a Contract/Consent Directive, it is far from complete and there are a majority of the excerpted codes are inappropriate as signer types.  The intent for this value set was not "Digital Signature Purpose" - so this statement should be removed.  The intended purpose was to capture the roles played by signers to the Contract/Consent Directive.  FM/CBCC are constructing a FHIR signer type value set that will include the ASTM signer types that make sense, e.g., Witness, adding signer type roles from HL7 v.3, and adding additional signer types per business requirements.  This value set should be deprecated.</t>
  </si>
  <si>
    <t>The submitter kindly helped FM and CBCC make the Jan 2015 FHIR For Comment submission deadline.  Unfortunately, due to tight timelines, questions about the content, and build issues., the submission is not what CBCC WG approved.  This content should be deprecated and replaced with that in the Continuous Build.</t>
  </si>
  <si>
    <t>Replace FHIR author definition which is limited to"activity that led to the creation of a set of resources", with the more comprehensive and "standard" W3C PROV working definition at http://www.w3.org/2005/Incubator/prov/XGR-prov-20101214/#What_is_provenance.  In addition, the HL7 Control Acts,  HL7 DPROV CDA IG  and HL7 HCS Guide as well as a number of HL7 EHR artifcats inidcate and/or assert that provenance indicates clinical significance in terms of confidence in authenticity, reliability, and trustworthiness, integrity, and stage in lifecycle (e.g., Document Completion - has the artifact been legally authenticated), all of which may impact Security, Privacy, and Trust policies.</t>
  </si>
  <si>
    <t>Recommend that FMG turn the documentation and modeling of FHIR Provenance Resource over to the HL7 CBCC WG, which has development of FHIR Provenance Resource within its scope in the DPROV Project Scope Statement to ensure fidelity to  Provenance related artifcacts in W3C, HL7, and ONC Data Provenance Initiative.  WRT "to provide pointers for where to go to further investigate the origins of the resource and the information in it":  The ability to locate the "subject" of Provenance Metadata is a given in all of these artifacts and not unique to FHIR other than the discovery/retrieval mechanism.</t>
  </si>
  <si>
    <t>Define what is meant by "record-keeping assertions" - entries in a medical record or in a bookkeeping journal are also such.  What makes this characterization specific to the FHIR Provenance Resource?  Need to specify the differentiator.</t>
  </si>
  <si>
    <t>Mappings of FHIR Provenance Resource to RIM are pointless if the mapping of the FHIR Provenance Resource to W3C are inaccurate and incomplete with little explanation for the mappings provided - e.g., where in the massive W3C PPROV Specification are these terms defined.  This seems to be a less than adequate effort to provide basis for asserting that the FHIR Provenance Resource is in fact based on W3C PROV.</t>
  </si>
  <si>
    <t>W3C conflates the Act as an Entity Role with Entities participating in an Act</t>
  </si>
  <si>
    <t>How are profiles and extensions going to be included as FHIR Provenance Resource Entities?</t>
  </si>
  <si>
    <t>W3C and HL7 Provenance related specs have agents doing more than being responsible for generating the subject entity.  The full spectrum of what Agents "do" must be specified to make this Resource complete.</t>
  </si>
  <si>
    <t>7.0</t>
  </si>
  <si>
    <t>3.0</t>
  </si>
  <si>
    <t>May uesrs of this specification are familiar with the Clinical Document Architecture (CDA) and related specifications. </t>
  </si>
  <si>
    <t>"subject" verses "patient" for reference to Patient Resource.</t>
  </si>
  <si>
    <t>CarePlan Reources</t>
  </si>
  <si>
    <t>InstitutionalClaim, OralHealthClaim, PharmacyClaim, ProfessionalClaim and VisionClaim.  How many distinct disciplines will have their own claim resource?</t>
  </si>
  <si>
    <t>45 Resources DSTU 1.0
99 Resources DSTU 2.0
Flat Architecture with No Conceptual Layering.
Cut and Paste Implementation.
Designed by Committee.</t>
  </si>
  <si>
    <t>Many users of this specification are familiar with the Clinical Document Architecture (CDA) and related specifications. </t>
  </si>
  <si>
    <t>Possible Resource Implementations:
 - Composition (Document) 
 - SimpleCarePlan (Action Plan)
 - ComplexCarePlan
      (Chronic Disease Management)
      (Many Conditions)</t>
  </si>
  <si>
    <t>HealthcareClaim and use profiles to generate specific types.</t>
  </si>
  <si>
    <t>Its not going to be easy, but things worth doing are not easy.  
Core Features of Frameworks:
 - Full of Trade-offs.
 - Simplicity verses Power
 - Designed to Evolve
 - Borrow from the Past
 - Integrate
 - Consistency
 - Progessive
Consider Architectural Review Process?</t>
  </si>
  <si>
    <t>Almost all Clinical Resources have reference to Patient, for consistency should we just pick one.</t>
  </si>
  <si>
    <t xml:space="preserve">CarePlans are often implemented using Documents, should CarePlan be a type of Composition.  There are simple CarePlan that focus on a single Condition, example Asthma Action Plan.  There are very complex Care Plans for  treating many conditions, example Coordination of Care.  The patient conditions are assessed and prioritized, reasonable goals are set with the patients imput.
Should we consider a SimpleCarePlan and ComplexCarePlan and profile to various types?  We have over 20 Action Plans (Simple) and only a few Coordination of Care Plans (Complex) for complex or chronic disease management.  </t>
  </si>
  <si>
    <t>From a conceptual level how does FHIR determine too specialized from too generalized?  
The FHIR 80/20 rule seems to be overtly subjective.  
Could the FHIR provide consistent criteria for this type of issue?</t>
  </si>
  <si>
    <t>If FHIR is to replace V2, V3 and CDA it needs to manage the inherent complexity of Healthcare systems develpoment.
It needs to provide better interoperabilty as a business model to provide incentive to replace V2.  
It needs provide Conceptual Integrity in its resource model so implementers intuitively know how to use the framework to solve complex problems.</t>
  </si>
  <si>
    <t>1.14.0.3</t>
  </si>
  <si>
    <t>2.1.1.2.3  Page Count</t>
  </si>
  <si>
    <t>1.1</t>
  </si>
  <si>
    <t>4.2.2</t>
  </si>
  <si>
    <t>5.1.2</t>
  </si>
  <si>
    <t>5.5.3</t>
  </si>
  <si>
    <t>5.13.2</t>
  </si>
  <si>
    <t>Person</t>
  </si>
  <si>
    <t xml:space="preserve">The parameter _count is defined as a hint to the server regarding how many resources should be returned in a single page. Servers SHALL not return more resources than requested (even if they don't support paging) but are allowed to return less than the client asked for. Note that it is at the discretion of the search engine how to handle ongoing updates to the resources while the search is proceeding. </t>
  </si>
  <si>
    <t>1.13 Encoutner</t>
  </si>
  <si>
    <t>Condition.dueTo.codeableConcept</t>
  </si>
  <si>
    <t>Condition.occurredFollowing.codeableConcept</t>
  </si>
  <si>
    <t>none</t>
  </si>
  <si>
    <t>Patient.animal</t>
  </si>
  <si>
    <t>Patient.communication</t>
  </si>
  <si>
    <t>Practitioner.birthDate</t>
  </si>
  <si>
    <t>Practitioner.gender</t>
  </si>
  <si>
    <t>Practitioner.communication</t>
  </si>
  <si>
    <t>Practitioner.organization 0..1</t>
  </si>
  <si>
    <t>Organization.contact.gender</t>
  </si>
  <si>
    <t>Longitude as expressed in KML</t>
  </si>
  <si>
    <t>Latitude as expressed in KML</t>
  </si>
  <si>
    <t>Altitude as expressed in KML</t>
  </si>
  <si>
    <t>This resource provides the insurance eligibility details from the insurer regarding a specified coverage and optionally some class of service</t>
  </si>
  <si>
    <r>
      <t xml:space="preserve">The parameter _count is defined as a hint to the server regarding how many resources should be returned in a single page. Servers SHALL not return more resources than requested (even if they don't support paging) but are allowed to return less than the client asked for. </t>
    </r>
    <r>
      <rPr>
        <u/>
        <sz val="10"/>
        <color indexed="10"/>
        <rFont val="Arial"/>
        <family val="2"/>
      </rPr>
      <t xml:space="preserve">The server should repeat the original _count parameter in its returned page links so that subsequent paging requests honour the original _count. </t>
    </r>
    <r>
      <rPr>
        <u/>
        <sz val="10"/>
        <color indexed="12"/>
        <rFont val="Arial"/>
        <family val="2"/>
      </rPr>
      <t xml:space="preserve">Note that it is at the discretion of the search engine how to handle ongoing updates to the resources while the search is proceeding. </t>
    </r>
  </si>
  <si>
    <t>Condition.dueTo.code</t>
  </si>
  <si>
    <t>Condition.occurredFollowing.code</t>
  </si>
  <si>
    <t>Observation.valueBoolean</t>
  </si>
  <si>
    <t>Practitioner.organization 0..*</t>
  </si>
  <si>
    <t>Longitude with WGS84 datum.</t>
  </si>
  <si>
    <t>Latitude with WGS84 datum.</t>
  </si>
  <si>
    <t>Distance above the earth's surface, in meters (taken from the KML documentation)</t>
  </si>
  <si>
    <t>Current there is no creation dateTime element which results in resources which use this such as Contract, Media, SupportingDocumentation having to add a paired optional elemet to contain this information. Not all file format incorporate creation dateTime nor is it efficient to re-parse the creation dateTime from the file data every time it is required. We should add the element directly into the datatype itself. (There is an existing tracker - this serves to reinforce and expand on that).</t>
  </si>
  <si>
    <t>If we want to have Bundles be the information package for Transactions where each entry within the bundle may be the subject of a different FHIR Operation then we should separate the Operation name from the 'status' element, make its type 'coding' to support easy extension to additional operations, use this consistently for all operations rather same named such as 'update' yet using other fields to imply an operation such as completing the deleted element to indicate perfoming a 'delete', and provide a flag field to indicate whether the operation halts on eooros only, errors and warnings or none.</t>
  </si>
  <si>
    <t>Why does the Encounter resource occur in the table of contents betwee 1.12 EHR FM map and  1.14 Data Types? Note: clicking on 1.13 takes the reader to 5.16 Encounter</t>
  </si>
  <si>
    <t>codeableConcept is a very poor attribute name (this may be a typographic error). As in evidence or location, 'code' may be the appropriate name for this attribute</t>
  </si>
  <si>
    <t>The value[x] is missing boolean as one of the choices</t>
  </si>
  <si>
    <t>The inclusion of animal in the Patient is an indication of RIM-based design by constraint approach to resource design. In the applications that I have been able to survey, not one has a need to mix human and non-human patients in either an exchange or in the back end repositories. If you were to apply the 80% 'rule' you would create a Patient resource and a NonHumanPatient resource.</t>
  </si>
  <si>
    <t xml:space="preserve">There is no way to specify the preferred communication (or language) for a patient. For an individual codeableConcept in the coomunication list, one of the Codings may be marked as primary but this does not indicate the primary communication. The primary on Coding only serves to indicate the 'original' or 'preferred' coding is a series of synonyms (ie. English expressed in two difference coding systems). You would not put english and Spanish in an individual communication item. </t>
  </si>
  <si>
    <t>Is there compelling evidence that most applications record the birthDate for a practitioner? This is unheard of in Canada, no system that I have worked with (the majority of Provider registries within Canada) recorded birthDate. Is Canada the exception in recording Practitioner information?</t>
  </si>
  <si>
    <t>Is there compelling evidence that most applications record the gender for a practitioner? This is unheard of in Canada, no system that I have worked with (the majority of Provider registries within Canada) recorded gender. Is Canada the exception in recording Practitioner information? (yes I know both comments look similar, Canada tracks neither birthdate  nor gender in their practitioner registries)</t>
  </si>
  <si>
    <t>Would adding somewhy to determine the primary communication for a practitioner be valuable</t>
  </si>
  <si>
    <t>Practitioners work with multiple organizations. This was identified in a tracker item but the proposed linking using Person really is not functional, so I am raising this again. To use the Person as proposed would limiting identifier to 0..1 and moving qualifications for Person (which in turn does not make sense if you are also using Person to point to Patients). Or the qualifications would need to be updated on each Practitioner instance for the various organizations the Practitioner works for. Really the simple solution is to make organization 0..*</t>
  </si>
  <si>
    <t>If it is necessary to include gender because it aligns with vCard 4.0, why don't we also include Role (as a codeableConcept)? Or Photo? Inclusion of gender seems arbitrary at best in this situation.</t>
  </si>
  <si>
    <t>Referencing KML is misleading to implementors. Stating the this is the same value that can be injected directly into KML is useful.</t>
  </si>
  <si>
    <t>I have concerns with this resource in general. In Canada, we never associate a Practitioner in the healthcare system with their interactions as a Patient within the healthcare system. This may be different in different countries. Also, this resource seems a large step backwards, FHIR originally had a Person in addition to Patient and Practitioner and the implementors said it made implementation needlessly complex. Patient already has a link class to link together multiple occurrences for an single individual, what use case is this solving? If it is necessary to link a Practitioner to their occurence as a Patient, then Practitioner should have a link (and I would need to be convinced that this was really something that the moajority of applications do)</t>
  </si>
  <si>
    <t>Why can't EligibilityRequest be handled using Order?  The data elements all map and Order is about managing workflow-type requests and responses.  The only elements it's missing is the ruleset stuff.  And Order at least mentions the patient (i.e. "hopefully" Covered party).  The only question is what Order.detail should point to, which would logically be either the coverage (if you're asking "is the coverage in force) or the planned/proposed service</t>
  </si>
  <si>
    <t>This should be replaced with OrderResponse</t>
  </si>
  <si>
    <t>The resource says that it provides eligibility and plan details.  I would expect to see a reference to Coverage and/or to Contract then, no?</t>
  </si>
  <si>
    <t>Definition is tautological.  Need to explain what is meant by eligibility.</t>
  </si>
  <si>
    <t>How do you differentiate adding vs. removing a subscriber?</t>
  </si>
  <si>
    <t>EnrollmentResponse should be handled using OrderResponse.  It represents the "fulfillment response" produced by submitting an enrollment request.  And that's what OrderResponse does.</t>
  </si>
  <si>
    <t>Is this a generic mechanism to support polling?  If so, it doesn't belong in the Financial space, it should be an infrastructure resource.  (And there should be no reference to Insurer or Practitioner, just the requestion and receiving system.). However, this seems like a Query (now handled using Operation).  Why can't that mechanism be used?</t>
  </si>
  <si>
    <t>Why can't this be done as a Query using Operation or as a function using Order/OrderResponse?</t>
  </si>
  <si>
    <t>Is this intrinsically financial?  Could this be used to provide supporting information for a referral or diagnostic order or some other clinical process rather than just for claims?</t>
  </si>
  <si>
    <t>What is the result from an "object model" perspective once supporting documentation has been delivered?  Is it attached to the associated claim, such that if the claim object were queried, the new supporting documentation would be returned with it (or at least the references to it)?</t>
  </si>
  <si>
    <t>The order of resources in their various categories should be sorted in a logical order.  I.e. List claims, then ClaimResponse, then Readjudicate</t>
  </si>
  <si>
    <t>Really need some contextual documentation around how claims are to be used, how adjudication works, etc.  We need to provide sufficient documentation that an implementer who doesn't know a whole lot about claims can understand what these resources are and how they work.</t>
  </si>
  <si>
    <t>Is FM confident that all of the elements in the claim and claim response resources are ones that are supported by 80%+ of the systems that do claims and reimbursement throughout the world?  For example, "factor" and "points" I don't think are in widespread use.</t>
  </si>
  <si>
    <t>Pu</t>
  </si>
  <si>
    <t>Paul Knapp</t>
  </si>
  <si>
    <t>Al Amyot</t>
  </si>
  <si>
    <t>Andy Stetchshin</t>
  </si>
  <si>
    <t>Lloyd McKenzie</t>
  </si>
  <si>
    <t>6.15.2</t>
  </si>
  <si>
    <t>6.5.4</t>
  </si>
  <si>
    <t>7.17</t>
  </si>
  <si>
    <t>7.18</t>
  </si>
  <si>
    <t>7.16</t>
  </si>
  <si>
    <t>7.19</t>
  </si>
  <si>
    <t>7.12</t>
  </si>
  <si>
    <t>Fills gap in providing way to associate resources (like Patient) across various identity domains.</t>
  </si>
  <si>
    <t>Include summary of motivation to move away from ATOM and design improvements new approach offers.</t>
  </si>
  <si>
    <t>Suggest renaming URL to endpoint to cover full range of channel types; an email address, for example, is not a URL. Also, cardinality should be 1..1.</t>
  </si>
  <si>
    <t>Change type from string to base64Binary.</t>
  </si>
  <si>
    <t xml:space="preserve">Status should be a property of the underlying resource and status a search parameter. </t>
  </si>
  <si>
    <t>Cancellation, reversal or nullification depend on the current state of the Claim. Recommend operations defined for each of these along with processing rules given the state of the claim (e.g., an attempt to execute a reversal action on a cancelled claim ought to return a 409-Precondition failed response).</t>
  </si>
  <si>
    <t>SupportingDocumentation might work as an optional element of the target resource. If this could exist as an independent resource, this needs to be clear in the explanation of usage.</t>
  </si>
  <si>
    <t xml:space="preserve">Unnecessary as querying for a resource in a pending status ought to be achieved by including a status in the filter criteria of a search. </t>
  </si>
  <si>
    <t>3.7</t>
  </si>
  <si>
    <t>In contrast, FHIR seems disorganized, both at the level of resources and the elements of those resources. Partly this is due to having different HL7 working groups work on different resources, and partly because horizontal consistency is not a high priority of the FHIR Management Group.
This also relates to question 2 at the end.</t>
  </si>
  <si>
    <t>However, to stay in alignment with FHIR, QUICK or QUICK’s mappings must continue to change to reflect changes in FHIR. Alignment may require aligning with FHIR’s schedule, as well as its resources.</t>
  </si>
  <si>
    <t>Unfortunately, multi-typed fields entail more complex rule writing.</t>
  </si>
  <si>
    <t>It would be helpful for measure developers if we could have some horizontal consistency.  It would help to learn the model to be able to effectively author measures.  
Could this lead to too much inconsistency in how the model is implemented in different measures?  How do we ensure measure developers are implementing similar concepts the same way?</t>
  </si>
  <si>
    <t>If we choose use QUICK, the method to track the mappins and update them would have to be organized and on strict timeline. It may require some organization to align measures within programs where the programs do not allow updates very often.</t>
  </si>
  <si>
    <t>Can we get some consistency in how these fields are used or will this just lead to variation in how meausre developers can author measures?  One of the issues we were have been trying to solve is to limit the variability and this seems to work against that.</t>
  </si>
  <si>
    <t>Anne Smith/Rick Moore</t>
  </si>
  <si>
    <t>smith@ncqa.org</t>
  </si>
  <si>
    <t>The vaccine type code system does not include needed granularity. The codes mirror an early release of CVX, though CVX is numeric strings with minimum length of 2 (DPT = 01). The flu vaccines are among those where the codes are inadequate. They do not include nasal flu, quadrivalent flu, intradermal flu, etc. We would be better served adopting CVX or RxNorm or other code system that is sufficiently granular.</t>
  </si>
  <si>
    <t>6.17.9</t>
  </si>
  <si>
    <t xml:space="preserve">5.8.1 </t>
  </si>
  <si>
    <t xml:space="preserve">DeviceKind link </t>
  </si>
  <si>
    <t xml:space="preserve">6.21.3.7 </t>
  </si>
  <si>
    <t xml:space="preserve">6.21.3.11 </t>
  </si>
  <si>
    <t>V2.x mappings</t>
  </si>
  <si>
    <t>1.15.2.1.323.1</t>
  </si>
  <si>
    <t>4.22.3</t>
  </si>
  <si>
    <t>4.21.2</t>
  </si>
  <si>
    <t>4.21.3</t>
  </si>
  <si>
    <t>4.21.4</t>
  </si>
  <si>
    <t>Several extensions</t>
  </si>
  <si>
    <t>Differential view - value type choices Attachment, dateTime, Period, SampleData, string, time</t>
  </si>
  <si>
    <t>Inv-1: Shall have Organization.name and/or Organization.identifier.</t>
  </si>
  <si>
    <t xml:space="preserve">There are there device related resources </t>
  </si>
  <si>
    <t>Note that the DiagnosticReport resource provide a clinical or workflow context for a set of observations.</t>
  </si>
  <si>
    <t>Sometimes called this is called the observation "code"</t>
  </si>
  <si>
    <t>to allow the report to connected to clinical work flows</t>
  </si>
  <si>
    <r>
      <t>Differential view - value type choices Attachment, dateTime, Period, Sample</t>
    </r>
    <r>
      <rPr>
        <sz val="10"/>
        <color indexed="10"/>
        <rFont val="Times New Roman"/>
        <family val="1"/>
      </rPr>
      <t>d</t>
    </r>
    <r>
      <rPr>
        <sz val="10"/>
        <rFont val="Times New Roman"/>
        <family val="1"/>
      </rPr>
      <t>Data, string, time</t>
    </r>
  </si>
  <si>
    <t>Inv-1: Shall have Person.name and/or Person.identifier.</t>
  </si>
  <si>
    <r>
      <t>There are the</t>
    </r>
    <r>
      <rPr>
        <strike/>
        <sz val="10"/>
        <color indexed="10"/>
        <rFont val="Times New Roman"/>
        <family val="1"/>
      </rPr>
      <t>r</t>
    </r>
    <r>
      <rPr>
        <sz val="10"/>
        <color indexed="10"/>
        <rFont val="Times New Roman"/>
        <family val="1"/>
      </rPr>
      <t>s</t>
    </r>
    <r>
      <rPr>
        <sz val="10"/>
        <rFont val="Times New Roman"/>
        <family val="1"/>
      </rPr>
      <t xml:space="preserve">e device related resources </t>
    </r>
  </si>
  <si>
    <r>
      <t>Note that the DiagnosticReport resource provide</t>
    </r>
    <r>
      <rPr>
        <sz val="10"/>
        <color indexed="10"/>
        <rFont val="Times New Roman"/>
        <family val="1"/>
      </rPr>
      <t>s</t>
    </r>
    <r>
      <rPr>
        <sz val="10"/>
        <rFont val="Times New Roman"/>
        <family val="1"/>
      </rPr>
      <t xml:space="preserve"> a clinical or workflow context for a set of observations.</t>
    </r>
  </si>
  <si>
    <r>
      <t xml:space="preserve">Sometimes </t>
    </r>
    <r>
      <rPr>
        <strike/>
        <sz val="10"/>
        <color indexed="10"/>
        <rFont val="Times New Roman"/>
        <family val="1"/>
      </rPr>
      <t>called this is</t>
    </r>
    <r>
      <rPr>
        <sz val="10"/>
        <rFont val="Times New Roman"/>
        <family val="1"/>
      </rPr>
      <t xml:space="preserve"> called the observation "code"</t>
    </r>
  </si>
  <si>
    <r>
      <t>to allow the report to connect</t>
    </r>
    <r>
      <rPr>
        <strike/>
        <sz val="10"/>
        <color indexed="10"/>
        <rFont val="Times New Roman"/>
        <family val="1"/>
      </rPr>
      <t>ed</t>
    </r>
    <r>
      <rPr>
        <sz val="10"/>
        <rFont val="Times New Roman"/>
        <family val="1"/>
      </rPr>
      <t xml:space="preserve"> to clinical work flows</t>
    </r>
  </si>
  <si>
    <t>What is the difference between DiagnosticOrder.identifier.system and DiagnosticOrder.identifier.assigner and where is the assigner element in the differential profile (or is it missing, because it is not "must support"?)</t>
  </si>
  <si>
    <t>In the differential table (or the snapshot table under Description and constraints for identifier slice: when are "Ordered" and "Closed" used / what do they mean (I think I get “by identifier label”)?</t>
  </si>
  <si>
    <t>USLabDOPlacerID.Use – in v2 we only have one placer order number – this field does not repeat and it does not repeat here – so how is this supposed to work – is this an artifact based on FHIR extension mechanism? Why is this here?</t>
  </si>
  <si>
    <t>It looks like the Diagnostic order references specimen in 2 places – is that necessary? In the LOI the specimen is under the order group, so I think would match reference in item – suggest to remove other reference.</t>
  </si>
  <si>
    <t>Why does item have event vs item and how does that relate to LOI?</t>
  </si>
  <si>
    <t>What is the difference between DiagnosticOrder.status and DiagnosticOrder.event.status and DiagnosticOrder.item.status? they use the same value set - are they all three needed?</t>
  </si>
  <si>
    <t>In snapshot view for DiagnosticOrder reference for patient should go to patient-uslab-uslabpatient, patient-uslab-uslabphpatient</t>
  </si>
  <si>
    <t>In snapshot view for DiagnosticOrder reference for performer should go to pract-uslab-uslabphpract, pract-uslab-uslabpract</t>
  </si>
  <si>
    <t>In snapshot view for DiagnosticOrder reference for performer should go to spec-uslab-uslabspec</t>
  </si>
  <si>
    <t>In snapshot view for DiagnosticOrder reference for supporting information should go to obs-uslab-uslabobscode, obs-uslab-uslabobsquantity, obs-uslab-uslabobsother, obs-uslab-uslabobsratio, cond-uslab-uslabcond</t>
  </si>
  <si>
    <t>Supporting information should differentiate between AOE answers, other supporting information, like conditions etc and  prior results - if possible.</t>
  </si>
  <si>
    <t>For all USLab related resources should provide mapping to v2.x</t>
  </si>
  <si>
    <t>Missing diagnostic - physiologically relevant date time/period for the case, where the specimen has already been collected, or is it enough to just have as part of the specimen resource?</t>
  </si>
  <si>
    <t>Is there an established process for harmonizing between FHIR artifacts produced by different WGs that use the same underlying resources - exampel DAF and USLab Oservation resources - this should be documented somewhere.</t>
  </si>
  <si>
    <t>There seems to be some overlab between concepts in FHIR valuesets and those in other HL7 artifacts, BUT they are NOT harmonized. This should be remedied and the process for this should be described.
Example DiagonsticOrderStatus (in FHIR / v3, v2 have some, but not all concepts named the same).</t>
  </si>
  <si>
    <t>Several valuesets are not currently displayable - they have the following disclaimer: This value set could not be expanded by the publication tooling: org.hl7.fhir.instance.model.OperationOutcome cannot be cast to org.hl7.fhir.instance.model.ValueSet (2)
Need to fix prior to DSTU publication!</t>
  </si>
  <si>
    <t>the first 5 entries all have the same name, but go to different pages, covering different sections of the CDA - rename to match the section</t>
  </si>
  <si>
    <t>suggest to create 2 different pages - one for profiles that describe translated artifacts, like the USLabDO or the CDA R2 profiles and one for more specific examples with content like the lipid profile and related resources to complete it.</t>
  </si>
  <si>
    <t>In snapshot view for DiagnosticReport reference for patient should go to patient-uslab-uslabpatient, patient-uslab-uslabphpatient</t>
  </si>
  <si>
    <t>In snapshot view for DiagnosticReport reference for performer should go to pract-uslab-uslabphpract, pract-uslab-uslabpract</t>
  </si>
  <si>
    <t>In snapshot view for DiagnosticReport reference for performer should go to spec-uslab-uslabspec</t>
  </si>
  <si>
    <t>In snapshot view for DiagnosticReport reference for result should go to obs-uslab-uslabobscode, obs-uslab-uslabobsquantity, obs-uslab-uslabobsother, obs-uslab-uslabobsratio</t>
  </si>
  <si>
    <t xml:space="preserve">In snapshot view for DiagnosticReport reference for requestDetail should go to do-uslab-uslabdo </t>
  </si>
  <si>
    <t>LRI supports sending of ED datatype which can cover images - would that be handled under presented forms in this profile, or is it not supported?</t>
  </si>
  <si>
    <t>with the reference to both the requestDetail AND the result what function does the DiagnosticReport.name element have? How does it map to LOI, since it is required?</t>
  </si>
  <si>
    <t>How is the relationship between the requesteDetail and the respective Results apliable to that request created in this FHIR profile?</t>
  </si>
  <si>
    <t>I am assuming observationID is Must support, because it is in the underlying FHIR resource, LOI does not support OBX-21 at this time</t>
  </si>
  <si>
    <t>In snapshot view references should be to the same resources as described in the differential view to be useful</t>
  </si>
  <si>
    <t>slicing does not show up in the snapshot view, even though it is described in the differential view - missing code in this extension
also applies to the other uslabobs resources</t>
  </si>
  <si>
    <t>How does the slicing for the performer work? What do "Ordered" "Open at end" and "by Type@profile" mean?</t>
  </si>
  <si>
    <t>in snapshot view referenceRange.text is missing the "I" flag  - it is present in differential view</t>
  </si>
  <si>
    <t>value in differential view correctly shows ONLY the applicable types, but in differential view Quantatiy and CodeableConcept are also listed, which is confusing given the [x] explaining they are covered elsewhere</t>
  </si>
  <si>
    <t>also missing the link in differential view to SampledData</t>
  </si>
  <si>
    <t>in differential view Organization.text is missing the "I" flag - it is present in snapshot view</t>
  </si>
  <si>
    <t>in both differential and snapshot table the description under identifier reads CLIA, but the value references NPI - fix or explain</t>
  </si>
  <si>
    <r>
      <t xml:space="preserve">in differential view Organization.text is missing the "I" flag - it is present in snapshot view
</t>
    </r>
    <r>
      <rPr>
        <i/>
        <sz val="10"/>
        <rFont val="Times New Roman"/>
        <family val="1"/>
      </rPr>
      <t>this seems to apply to every resource</t>
    </r>
  </si>
  <si>
    <t>GREAT JOB Eric!</t>
  </si>
  <si>
    <r>
      <t xml:space="preserve">in differential view Patient.text is missing the "I" flag - it is present in snapshot view
</t>
    </r>
    <r>
      <rPr>
        <i/>
        <sz val="10"/>
        <rFont val="Times New Roman"/>
        <family val="1"/>
      </rPr>
      <t>this seems to apply to every resource, so will no longer point out specifically</t>
    </r>
  </si>
  <si>
    <t>Patient.contact.name is missing the "I" flag in snapshot view</t>
  </si>
  <si>
    <t>how does the slicing for the telecom work? What do "Unordered" and "Open" mean? (I think I figured out the "by use").
Also can telecom in FHIR cover email?</t>
  </si>
  <si>
    <t>This is for a person, not an organization (assume copy paste error)</t>
  </si>
  <si>
    <t xml:space="preserve">Missing the "I" flag for ID and Name in snapshot view (is present in differential view </t>
  </si>
  <si>
    <t>how does the slicing for the specimen identifier work? What do "Ordered" and "Open at End" mean? (I think I figured out the "by identifer.label").</t>
  </si>
  <si>
    <t>Should add invariant to specimen type shall have text and/or code. To cover the C(R/RE on CWE.9 in the respective CWE_CRE) - also add the respective flags</t>
  </si>
  <si>
    <t>need to add additional resource for USlabPHSpec, if goal is to match LOI PH profile / ELR guide.</t>
  </si>
  <si>
    <t>Can the supply resource be used for stocking of central supply / inventory?</t>
  </si>
  <si>
    <t>leads to: http://hit-testing.nist.gov:13110/rtmms/index.htm
It is NOT part of the FHIR value set listing either, so what are the codes?</t>
  </si>
  <si>
    <t>This FHIR resource is universal, but isn’t the UDI US realm specific? If yes, this should be highlighted in the text.</t>
  </si>
  <si>
    <t>GTIN – define the acronym</t>
  </si>
  <si>
    <t>Thought there was going to be a section on defining boundaries to observation specifically, besides the single paragraph mentioning signs and symptoms?
See Section 4.20.3 in Observation resource.</t>
  </si>
  <si>
    <t>Ballot issue answer: Prefer to capture constraints on data elements using a shared structure.</t>
  </si>
  <si>
    <t>no value set assigned – is that intended? 
If yes, could at least an example be provided to help clarify what this element is used for</t>
  </si>
  <si>
    <t>Still missing</t>
  </si>
  <si>
    <t>no references listed – is that intended?</t>
  </si>
  <si>
    <t>need to look at the new OMC segment in v2.8.2 and see, if any of the fields there are applicable here as well – TO DO</t>
  </si>
  <si>
    <t>MetricType and MetricUnit link goes to https://rtmms.nist.gov/rtmms/index.htm - is that intended?</t>
  </si>
  <si>
    <t>may be this should be explained a little more - the datatype used for name, is a codable concept, that supports concept code and concept descripition</t>
  </si>
  <si>
    <t>Which code would be used to represent unable to cancel?
Has there been a review of all the concepts used in v2 and v3 for this functioanlity and have these concepts been harmonized with FHIR concepts?</t>
  </si>
  <si>
    <t>How do event and item.event realte to each other - is one an overarching event, would I only use item.event, if there are more than one item and not use event?</t>
  </si>
  <si>
    <t>How is the relationship created between different parts of the request and the resutls and the specimen - all seem to be "at the same level"
Unfortuantely I ran out of time to review the Lipid panel examples, so those are most likely a good start, but would be nice to see a diagnostic report for more than one request.</t>
  </si>
  <si>
    <t>2.11.0.6</t>
  </si>
  <si>
    <t>2.11.1</t>
  </si>
  <si>
    <t>2.14.0</t>
  </si>
  <si>
    <t>1.12.5.1.1 </t>
  </si>
  <si>
    <t>1. 1.14.0</t>
  </si>
  <si>
    <t>6.13.1</t>
  </si>
  <si>
    <t>6.13.6</t>
  </si>
  <si>
    <t>6.13.6.1 Versioning Code Systems</t>
  </si>
  <si>
    <t>6.13.8 Value Set Expansion</t>
  </si>
  <si>
    <t>6.8.5</t>
  </si>
  <si>
    <t>6.8.6</t>
  </si>
  <si>
    <t>2.1.0.15</t>
  </si>
  <si>
    <t>2.1.0.11</t>
  </si>
  <si>
    <t>This is the first draft; the scope of this draft is to present a simple API that provides patient access to Meaningful Use based data sets. This simple API is the basis for consultation and testing through the FHIR connectathon process with the intent of developing a solid basis for Meaningful Use based access to data in the forthcoming DSTU2 ballot of FHIR.</t>
  </si>
  <si>
    <t>In XML bundles are represented using an Atom format</t>
  </si>
  <si>
    <t>Is there the ability to include an optional "version" parameter in the pair composed of "system" and "code" to manage cases where specifying a code system version in necessary - for example, where a terminology may have reused a code or significantly changed the meaning of a code between version of a code system?</t>
  </si>
  <si>
    <t>"A value set can define its own codes, and/or"</t>
  </si>
  <si>
    <t>The usability of the codes is closely linked to the quality of the definitions. Although a definition is not required for each concept, a good definition SHOULD be provided. In the absence of any definition, there is no formal meaning associated with the concept</t>
  </si>
  <si>
    <t>Most code systems evolve over time, due to corrections, clarifications, and changes to approach or underlying knowledge or reality. If these changes lead to the meanings of existing codes changing significantly, then the interpretation of the code system becomes version dependent. This significantly complicates implementation based on the code system, to the point where it is not clear that safety can be assured, so SHOULD be avoided whenever possible.</t>
  </si>
  <si>
    <t>The version specific identifier SHOULD be provided whenever there are potentially significant changes in meaning across multiple releases of a code system.</t>
  </si>
  <si>
    <t>A value set can be "expanded", where the definition of the value set is used to create a simple collection of codes suitable for use for data entry or validation. This is most useful when a value set includes all the children of a code or a set of codes by filter.</t>
  </si>
  <si>
    <t>Entry in the bundle - will have deleted or resource status only when resource deleted or resource (but not both</t>
  </si>
  <si>
    <t>Version id for releted resource</t>
  </si>
  <si>
    <t>Search ranking (between 0 and 1)</t>
  </si>
  <si>
    <t>The type of resource that was deleted (required to construct the identity).</t>
  </si>
  <si>
    <t>If there is a deleted entry, then the entry is to be delete on the identified resource</t>
  </si>
  <si>
    <t>If the resource cannot be deleted because it does not exist on the server, the server SHALL return 404 (Not found). Performing this interaction on a resource that is already deleted has no effect, and should return 204. Resources that have been deleted may subsequently be brought back to life by PUTting an update to them subsequent to the deletion.</t>
  </si>
  <si>
    <t>This significantly complicates implementation based on the code system, to the point where it is not clear that safety can be assured, and MUST be avoided.</t>
  </si>
  <si>
    <t>The version specific identifier MUST be provided whenever there are potentially significant changes in meaning across multiple releases of a code system.</t>
  </si>
  <si>
    <t>Version id for deleted resource</t>
  </si>
  <si>
    <t>If there is a deleted entry, then the entry is to be deleted on the identified resource</t>
  </si>
  <si>
    <t xml:space="preserve">This section shows a nice diagram of how to slice an observation with related resources, and shows of the Observation resource would like, but never shows an example of the actual Profile resource that implements the slicing being discussed.  </t>
  </si>
  <si>
    <t xml:space="preserve">Slicing a composition and it's sections will be one of the more common uses of slicing. There needs to be an example showing how this is done. </t>
  </si>
  <si>
    <t xml:space="preserve">This makes no mention of C-CDA to FHIR mapping, which is also a focus of the project. The lack of such a statement here has led several people to question whether C-CDA to FHIR mapping is even in scope for Argnonaut. </t>
  </si>
  <si>
    <t xml:space="preserve">Suggest creating an example implementation guide and guidelines on how a FHIR IG should be structured. Right now it seems to be a free for all. </t>
  </si>
  <si>
    <t xml:space="preserve">Now that we have a Bundle resource, shouldn't this whole section be updated to use that resource instead? At a minimum it should state that the use of Atom is deprecated. </t>
  </si>
  <si>
    <t xml:space="preserve">Should the fhir-atom schemas be removed now that we are using the Bundle resource? I'm not sure we even need them for backwards compatibility, because other resource changes are not backwards compatible with older schemas. </t>
  </si>
  <si>
    <t>Throughout this specification, coded values are always treated as a pair composed of "system" and "code", where the system is a URL that identifies the code system that defines the codes.</t>
  </si>
  <si>
    <t>Both HL7 Core Principles and HL7/OMG CTS2 specifies that codes in a value set are drawn from a code system.  It is unclear how a value set can define its own codes.  Can this be clarified?</t>
  </si>
  <si>
    <t>If we are going to allow a value set  to define its own coded concepts outside of a containing code system that provides semantics for the concept it may be wise to require that a definition MUST be provided for these codes.  This way the intent of each of these codes is appropriately considered and communicated.</t>
  </si>
  <si>
    <t>From Cimino's "Desiderata for Controlled Medical Vocabularies in the Twenty-First Century", the priniple of concept permanance states that "the meaning of a concept, once created, is inviolate. Its preferred name may evolve, and it may be flagged inactive or archaic, but its meaning must remain".</t>
  </si>
  <si>
    <t>Decent definition.  Consider tighter alignment with VSD project.</t>
  </si>
  <si>
    <t xml:space="preserve">This does not make sense. What is "deleted status"? Where is it defined? </t>
  </si>
  <si>
    <t>Please explain the actual rules that are currently merely implied by the various attributes of an entry in the Bundle. In particular, the interplay between the codes in BundleEntryStatus, and what the role of the deleted structure is. Is the deleted structure an inout parameter for a transaction? An output result structure? This is not explained at all in this section. If there is an in-depth discussion elsewhere, it needs links.</t>
  </si>
  <si>
    <t>How does this work? Is it explained somewhere else?</t>
  </si>
  <si>
    <t xml:space="preserve">Huh? What does that mean, and why would a user care?  Is identity dependent on type? </t>
  </si>
  <si>
    <t>Exampls are needed to show the use of all of the child attributes of "entry". How are all of these other attributes actually used. Give an example or three.</t>
  </si>
  <si>
    <t>In general, this resource is very poorly described. As a developer, I would be hard-pressed to understand how all the bits fit together, especially without numerous links to the sections where perhaps the material is described? As it sits, it is a head scratcher. For example, a link to "transaction" would be appropriate here, minimally.</t>
  </si>
  <si>
    <t xml:space="preserve">Any delete on a non-existent resource should return a 204. A delete of a non-existent resource is always successful, in the same manner as "Performing this interaction on a resource that s already deleted has no effect, and should return 204". A 404 return indicates an exception, and when considered within a transaction, would serve to kill the transaction, when in reality, all is well. If there is a need to distinguish between fine grained FHIR-specific notions of "delete but no really because I can bring this back to life", then suggest the 404 be replaced with some other success code that can be interpreted in that finer fashion without automatically throwing an excaption. </t>
  </si>
  <si>
    <t>Russ Hamm</t>
  </si>
  <si>
    <t>Dale Nelson</t>
  </si>
  <si>
    <t>rick.geimer@lantanagroup.com</t>
  </si>
  <si>
    <t>Russ.Hamm@lantanagroup.com</t>
  </si>
  <si>
    <t>Dale.Nelson@lantanagroup.com</t>
  </si>
  <si>
    <t>A composition is a logical construct- it's identifier matches to the CDA ClinicalDocument.setId</t>
  </si>
  <si>
    <t xml:space="preserve"> Composition.section: A section can only have a code if it has no content "</t>
  </si>
  <si>
    <t>Composition.section</t>
  </si>
  <si>
    <t>Additional text not captured in other fields</t>
  </si>
  <si>
    <t>Comment - Comments about result</t>
  </si>
  <si>
    <t>Add note that ClinicalDocument.id goes in the bundle.id</t>
  </si>
  <si>
    <t>N/A</t>
  </si>
  <si>
    <t>see CDA on FHIR mapping on google drive</t>
  </si>
  <si>
    <t>This invariant is unclear. Add note that the section.code is only used when subsections are present.</t>
  </si>
  <si>
    <t>The current Composition would benfit from additional details on how it maps to CDA.
-Add link, or embed, CDA to FHIR/Composition mapping
-Add scenarios and examples to cover the following:
*Narrative-only
*Narrattive section, plus some entries with data.
*Subsections.
Consider re-working the section elements</t>
  </si>
  <si>
    <t>How do you expect to use this vs the base resource text?</t>
  </si>
  <si>
    <t xml:space="preserve">In several FHIR resources there is a free text/string field to convey additional information. Please clarify how this is different than the resource text and use a similar name across resources. Here is a current summary of names:
 ".comment' (AllergyIntolerance)
 ".comments"(Observation)
 ".notes" (Condition, Procedure)
 ".note" (FamilyHistory)
 none (DiagnosticOrder, DiagnosticReport, Encounter, Patient, Immunization)
</t>
  </si>
  <si>
    <t>Tracker Category</t>
  </si>
  <si>
    <t>Resource(s)</t>
  </si>
  <si>
    <t>page(s)</t>
  </si>
  <si>
    <t>Priority</t>
  </si>
  <si>
    <t>AdverseEvent_old</t>
  </si>
  <si>
    <t>Alert</t>
  </si>
  <si>
    <t>AllergyIntolerance</t>
  </si>
  <si>
    <t>Appointment</t>
  </si>
  <si>
    <t>Appointment Response</t>
  </si>
  <si>
    <t>Basic</t>
  </si>
  <si>
    <t>Binary</t>
  </si>
  <si>
    <t>Bundle</t>
  </si>
  <si>
    <t>CarePlan</t>
  </si>
  <si>
    <t>CarePlan2</t>
  </si>
  <si>
    <t>ClaimResponse</t>
  </si>
  <si>
    <t>ClinicalAssessment</t>
  </si>
  <si>
    <t>Communication</t>
  </si>
  <si>
    <t>CommunicationRequest</t>
  </si>
  <si>
    <t>Composition</t>
  </si>
  <si>
    <t>ConceptMap</t>
  </si>
  <si>
    <t>Condition (aka Problem)</t>
  </si>
  <si>
    <t>Conformance</t>
  </si>
  <si>
    <t>Contract</t>
  </si>
  <si>
    <t>Contraindication</t>
  </si>
  <si>
    <t>Coverage</t>
  </si>
  <si>
    <t>DataElement</t>
  </si>
  <si>
    <t>Device</t>
  </si>
  <si>
    <t>DeviceComponent</t>
  </si>
  <si>
    <t>DeviceMetric</t>
  </si>
  <si>
    <t>DeviceObservationReport_old</t>
  </si>
  <si>
    <t>DeviceUseRequest</t>
  </si>
  <si>
    <t>DeviceUseStatement</t>
  </si>
  <si>
    <t>DiagnosticOrder</t>
  </si>
  <si>
    <t>DiagnosticReport</t>
  </si>
  <si>
    <t>DocumentManifest</t>
  </si>
  <si>
    <t>DocumentReference</t>
  </si>
  <si>
    <t>EligibilityRequest</t>
  </si>
  <si>
    <t>EligibilityResponse</t>
  </si>
  <si>
    <t>Encounter</t>
  </si>
  <si>
    <t>EnrollmentRequest</t>
  </si>
  <si>
    <t>EnrollmentResponse</t>
  </si>
  <si>
    <t>EpisodeOfCare</t>
  </si>
  <si>
    <t>ExplanationOfBenefit</t>
  </si>
  <si>
    <t>ExtensionDefinition</t>
  </si>
  <si>
    <t>FamilyHistory</t>
  </si>
  <si>
    <t>Goal</t>
  </si>
  <si>
    <t>Group</t>
  </si>
  <si>
    <t>HealthcareService</t>
  </si>
  <si>
    <t>ImagingObjectSelection</t>
  </si>
  <si>
    <t>ImagingStudy</t>
  </si>
  <si>
    <t>Immunization</t>
  </si>
  <si>
    <t>ImmunizationRecommendation</t>
  </si>
  <si>
    <t>InstitutionalClaim</t>
  </si>
  <si>
    <t>List</t>
  </si>
  <si>
    <t>Location</t>
  </si>
  <si>
    <t>Media</t>
  </si>
  <si>
    <t>Medication</t>
  </si>
  <si>
    <t>MedicationAdministration</t>
  </si>
  <si>
    <t>MedicationDispense</t>
  </si>
  <si>
    <t>MedicationPrescription</t>
  </si>
  <si>
    <t>MedicationStatement</t>
  </si>
  <si>
    <t>MessageHeader</t>
  </si>
  <si>
    <t>NamingSystem</t>
  </si>
  <si>
    <t>NutritionOrder</t>
  </si>
  <si>
    <t>Observation</t>
  </si>
  <si>
    <t>OperationDefinition</t>
  </si>
  <si>
    <t>OperationOutcome</t>
  </si>
  <si>
    <t>OralHealthClaim</t>
  </si>
  <si>
    <t>Order</t>
  </si>
  <si>
    <t>OrderResponse</t>
  </si>
  <si>
    <t>Other</t>
  </si>
  <si>
    <t>Patient</t>
  </si>
  <si>
    <t>PaymentNotice</t>
  </si>
  <si>
    <t>PaymentReconciliation</t>
  </si>
  <si>
    <t>PendedRequest</t>
  </si>
  <si>
    <t>PharmacyClaim</t>
  </si>
  <si>
    <t>Practitioner</t>
  </si>
  <si>
    <t>Procedure</t>
  </si>
  <si>
    <t>ProcedureRequest</t>
  </si>
  <si>
    <t>ProfessionalClaim</t>
  </si>
  <si>
    <t>Profile</t>
  </si>
  <si>
    <t>Provenance</t>
  </si>
  <si>
    <t>Questionnaire</t>
  </si>
  <si>
    <t>QuestionnaireAnswers</t>
  </si>
  <si>
    <t>Readjudicate</t>
  </si>
  <si>
    <t>ReferralRequest</t>
  </si>
  <si>
    <t>RelatedPerson</t>
  </si>
  <si>
    <t>Reversal</t>
  </si>
  <si>
    <t>RiskAssessment</t>
  </si>
  <si>
    <t>Schedule</t>
  </si>
  <si>
    <t>SearchParameter</t>
  </si>
  <si>
    <t>SecurityEvent</t>
  </si>
  <si>
    <t>Slot</t>
  </si>
  <si>
    <t>Specimen</t>
  </si>
  <si>
    <t>StatusRequest</t>
  </si>
  <si>
    <t>StatusResponse</t>
  </si>
  <si>
    <t>Subscription</t>
  </si>
  <si>
    <t>Substance</t>
  </si>
  <si>
    <t>Supply</t>
  </si>
  <si>
    <t>SupportingDocumentation</t>
  </si>
  <si>
    <t>ValueSet</t>
  </si>
  <si>
    <t>VisionClaim</t>
  </si>
  <si>
    <t>VisionPrescription</t>
  </si>
  <si>
    <t>FHIR Core</t>
  </si>
  <si>
    <t>FMG</t>
  </si>
  <si>
    <t>FGB</t>
  </si>
  <si>
    <t>CGIT</t>
  </si>
  <si>
    <t>CDS</t>
  </si>
  <si>
    <t>Devices</t>
  </si>
  <si>
    <t>IHE</t>
  </si>
  <si>
    <t>II</t>
  </si>
  <si>
    <t>InM</t>
  </si>
  <si>
    <t>ITS</t>
  </si>
  <si>
    <t>MnM</t>
  </si>
  <si>
    <t>OO</t>
  </si>
  <si>
    <t>PA</t>
  </si>
  <si>
    <t>PC</t>
  </si>
  <si>
    <t>Pharmacy</t>
  </si>
  <si>
    <t>PHER</t>
  </si>
  <si>
    <t>Security</t>
  </si>
  <si>
    <t>SD</t>
  </si>
  <si>
    <t>Vocab</t>
  </si>
  <si>
    <t>(profiles)</t>
  </si>
  <si>
    <t>(NA)</t>
  </si>
  <si>
    <t>(many)</t>
  </si>
  <si>
    <t>(methodology)</t>
  </si>
  <si>
    <t>(schemas/schematrons)</t>
  </si>
  <si>
    <t>backboneelement</t>
  </si>
  <si>
    <t>base-definitions_old</t>
  </si>
  <si>
    <t>bundle</t>
  </si>
  <si>
    <t>change</t>
  </si>
  <si>
    <t>comparison</t>
  </si>
  <si>
    <t>compatibility</t>
  </si>
  <si>
    <t>conformance-rules</t>
  </si>
  <si>
    <t>credits</t>
  </si>
  <si>
    <t>datatypes</t>
  </si>
  <si>
    <t>documentation</t>
  </si>
  <si>
    <t>documents</t>
  </si>
  <si>
    <t>domainresource</t>
  </si>
  <si>
    <t>downloads</t>
  </si>
  <si>
    <t>dstu_old</t>
  </si>
  <si>
    <t>ehr-fm</t>
  </si>
  <si>
    <t>element</t>
  </si>
  <si>
    <t>elementdefinition</t>
  </si>
  <si>
    <t>extensibility</t>
  </si>
  <si>
    <t>extras</t>
  </si>
  <si>
    <t>formats</t>
  </si>
  <si>
    <t>history</t>
  </si>
  <si>
    <t>http</t>
  </si>
  <si>
    <t>iglist</t>
  </si>
  <si>
    <t>implementation</t>
  </si>
  <si>
    <t>index</t>
  </si>
  <si>
    <t>integrated-examples</t>
  </si>
  <si>
    <t>json</t>
  </si>
  <si>
    <t>license</t>
  </si>
  <si>
    <t>managing</t>
  </si>
  <si>
    <t>elected="selected"  &gt;messaging</t>
  </si>
  <si>
    <t>narrative</t>
  </si>
  <si>
    <t>operations</t>
  </si>
  <si>
    <t>overview</t>
  </si>
  <si>
    <t>profilelist</t>
  </si>
  <si>
    <t>profiling</t>
  </si>
  <si>
    <t>pushpull</t>
  </si>
  <si>
    <t>references</t>
  </si>
  <si>
    <t>resource</t>
  </si>
  <si>
    <t>resources</t>
  </si>
  <si>
    <t>search</t>
  </si>
  <si>
    <t>security</t>
  </si>
  <si>
    <t>security-labels</t>
  </si>
  <si>
    <t>services</t>
  </si>
  <si>
    <t>summary</t>
  </si>
  <si>
    <t>support</t>
  </si>
  <si>
    <t>terminologies</t>
  </si>
  <si>
    <t>terminologies-conceptmaps</t>
  </si>
  <si>
    <t>terminologies-systems</t>
  </si>
  <si>
    <t>terminologies-v2</t>
  </si>
  <si>
    <t>terminologies-v3</t>
  </si>
  <si>
    <t>terminologies-valuesets</t>
  </si>
  <si>
    <t>terminology-service</t>
  </si>
  <si>
    <t>timelines</t>
  </si>
  <si>
    <t>toc</t>
  </si>
  <si>
    <t>todo</t>
  </si>
  <si>
    <t>usecases</t>
  </si>
  <si>
    <t>xml</t>
  </si>
  <si>
    <t>Non-Tracker</t>
  </si>
  <si>
    <t>Correction</t>
  </si>
  <si>
    <t>Typo</t>
  </si>
  <si>
    <t>Enhancement</t>
  </si>
  <si>
    <t>Condition, Procedure</t>
  </si>
  <si>
    <t>Tracker Item</t>
  </si>
  <si>
    <t>1.13.3.2, 1.13.8.0.2</t>
  </si>
  <si>
    <t>1.8.3</t>
  </si>
  <si>
    <t>CQI</t>
  </si>
  <si>
    <t>CQI-15</t>
  </si>
  <si>
    <t>CQI-11</t>
  </si>
  <si>
    <t>1.15.2.1.4</t>
  </si>
  <si>
    <t>6.5</t>
  </si>
  <si>
    <t>6.5.1</t>
  </si>
  <si>
    <t>6.5.6</t>
  </si>
  <si>
    <t>6.5.8</t>
  </si>
  <si>
    <t>Claims</t>
  </si>
  <si>
    <t>US Lab</t>
  </si>
  <si>
    <t>http://hl7.org/FHIR-Develop/domainresource.html</t>
  </si>
  <si>
    <t>http://hl7.org/FHIR-Develop/resource.html</t>
  </si>
  <si>
    <t>http://hl7.org/FHIR-Develop/documentation.html</t>
  </si>
  <si>
    <t>http://hl7.org/FHIR-Develop/toc.html</t>
  </si>
  <si>
    <t>http://hl7.org/FHIR-Develop/change.html</t>
  </si>
  <si>
    <t>http://hl7.org/FHIR-Develop/ehr-fm.html</t>
  </si>
  <si>
    <t>http://hl7.org/FHIR-Develop/order-outcome-code.html</t>
  </si>
  <si>
    <t>http://hl7.org/FHIR-Develop/v3/VaccineType/index.html</t>
  </si>
  <si>
    <t>http://hl7.org/FHIR-Develop/summary.html</t>
  </si>
  <si>
    <t>http://hl7.org/FHIR-Develop/overview.html</t>
  </si>
  <si>
    <t>http://hl7.org/FHIR-Develop/resources.html</t>
  </si>
  <si>
    <t>http://hl7.org/FHIR-Develop/services.html</t>
  </si>
  <si>
    <t>http://hl7.org/FHIR-Develop/search.html</t>
  </si>
  <si>
    <t>http://hl7.org/FHIR-Develop/profiling.html#slicing</t>
  </si>
  <si>
    <t>http://hl7.org/FHIR-Develop/profiling-examples.html</t>
  </si>
  <si>
    <t>http://hl7.org/FHIR-Develop/security-labels.html</t>
  </si>
  <si>
    <t>http://hl7.org/FHIR-Develop/integrated-examples.html</t>
  </si>
  <si>
    <t>http://hl7.org/FHIR-Develop/argonauts.html</t>
  </si>
  <si>
    <t>http://hl7.org/FHIR-Develop/resourcelist.html</t>
  </si>
  <si>
    <t>http://hl7.org/FHIR-Develop/allergyintolerance.html</t>
  </si>
  <si>
    <t>http://hl7.org/FHIR-Develop/medicationprescription.html</t>
  </si>
  <si>
    <t>http://hl7.org/FHIR-Develop/medicationprescription-definitions.html</t>
  </si>
  <si>
    <t>http://hl7.org/FHIR-Develop/medicationprescription-definitions.html#</t>
  </si>
  <si>
    <t>http://hl7.org/FHIR-Develop/immunization.html</t>
  </si>
  <si>
    <t>http://hl7.org/FHIR-Develop/observation.html</t>
  </si>
  <si>
    <t>http://hl7.org/FHIR-Develop/diagnosticreport.html</t>
  </si>
  <si>
    <t>the link to the examle of micro sensitivities (third bullet "this example) has an error report on the page
http://hl7.org/FHIR-Develop/diagnosticreport-micro1.html</t>
  </si>
  <si>
    <t>http://hl7.org/FHIR-Develop/diagnosticorder.html</t>
  </si>
  <si>
    <t>http://hl7.org/FHIR-Develop/questionnaireanswers.html</t>
  </si>
  <si>
    <t>http://hl7.org/FHIR-Develop/familyhistory.html</t>
  </si>
  <si>
    <t>http://hl7.org/FHIR-Develop/careplan.html</t>
  </si>
  <si>
    <t>http://hl7.org/FHIR-Develop/careplan2.html</t>
  </si>
  <si>
    <t>http://hl7.org/FHIR-Develop/goal.html</t>
  </si>
  <si>
    <t>http://hl7.org/FHIR-Develop/clinicalassessment.html</t>
  </si>
  <si>
    <t>http://hl7.org/FHIR-Develop/procedure.html</t>
  </si>
  <si>
    <t>http://hl7.org/FHIR-Develop/person.html</t>
  </si>
  <si>
    <t>http://hl7.org/FHIR-Develop/device.html</t>
  </si>
  <si>
    <t>http://hl7.org/FHIR-Develop/conformance.html</t>
  </si>
  <si>
    <t>http://hl7.org/FHIR-Develop/profile-examples.html</t>
  </si>
  <si>
    <t>http://hl7.org/FHIR-Develop/dataelement.html</t>
  </si>
  <si>
    <t>http://hl7.org/FHIR-Develop/composition.html</t>
  </si>
  <si>
    <t>http://hl7.org/FHIR-Develop/financial.html</t>
  </si>
  <si>
    <t>http://hl7.org/FHIR-Develop/pendedrequest.html</t>
  </si>
  <si>
    <t>http://hl7.org/FHIR-Develop/reversal.html</t>
  </si>
  <si>
    <t>http://hl7.org/FHIR-Develop/statusrequest.html</t>
  </si>
  <si>
    <t>http://hl7.org/FHIR-Develop/statusresponse.html</t>
  </si>
  <si>
    <t>http://hl7.org/FHIR-Develop/supportingdocumentation.html</t>
  </si>
  <si>
    <t>http://hl7.org/FHIR-Develop/datatypes-definitions.html#Quantity.comparator</t>
  </si>
  <si>
    <t>http://hl7.org/FHIR-Develop/dataelement-sdc.profile.xml.html
http://hl7.org/FHIR-Develop/dataelement.profile.xml.html</t>
  </si>
  <si>
    <t>Profiles for all resources
e.g. http://hl7.org/FHIR-Develop/immunization.profile.xml.html
http://hl7.org/FHIR-Develop/profile.html</t>
  </si>
  <si>
    <t>http://hl7.org/FHIR-Develop/encounter.html</t>
  </si>
  <si>
    <t>http://hl7.org/FHIR-Develop/condition.html</t>
  </si>
  <si>
    <t>http://hl7.org/FHIR-Develop/encounter-definitions.html#Encounter.serviceProvider</t>
  </si>
  <si>
    <t>http://hl7.org/FHIR-Develop/medicationstatement.html</t>
  </si>
  <si>
    <t>The identifier element in the MedicationAdministration, MedicationPrescription, MedicationDispense, and MedicationStatement resources are defined with IsModifier flag = true. But all other resources the identifier has IsModifier flag = false.
http://hl7.org/FHIR-Develop/medicationprescription-definitions.html#MedicationPrescription.identifier
Control                0..*
Type                     Identifier
Is Modifier          true
DonÕt see any reason why Identifier should have Modifier=true so this is probably a typo and should be fixed with a ballot comment.
Associated track # for this:
http://gforge.hl7.org/gf/project/fhir/tracker/?action=TrackerItemEdit&amp;tracker_item_id=3892&amp;start=0</t>
  </si>
  <si>
    <t>http://hl7.org/FHIR-Develop/dataelement-mappings.html</t>
  </si>
  <si>
    <t>http://hl7.org/FHIR-Develop/eligibilityrequest.html</t>
  </si>
  <si>
    <t>http://hl7.org/FHIR-Develop/eligibilityresponse.html</t>
  </si>
  <si>
    <t>http://hl7.org/FHIR-Develop/enrollmentrequest.html</t>
  </si>
  <si>
    <t>http://hl7.org/FHIR-Develop/enrollmentresponse.html</t>
  </si>
  <si>
    <t>http://hl7.org/FHIR-Develop/oralhealthclaim.html</t>
  </si>
  <si>
    <t>http://hl7.org/FHIR-Develop/dataelement-definitions.html#DataElement.category</t>
  </si>
  <si>
    <t>http://hl7.org/FHIR-Develop/datatypes.html#id</t>
  </si>
  <si>
    <t>http://hl7.org/FHIR-Develop/devicemetric.html</t>
  </si>
  <si>
    <t>http://hl7.org/FHIR-Develop/do-uslab-uslabdo.html</t>
  </si>
  <si>
    <t>http://hl7.org/FHIR-Develop/dr-uslab-uslabdr.html</t>
  </si>
  <si>
    <t>http://hl7.org/FHIR-Develop/obs-uslab-uslabobscode-definitions.html#US Laboratory Observation Profile.Observation.extension - is the link for uslabobservationkind? Where is the vocab binding and a good defintion of what this is for?</t>
  </si>
  <si>
    <t>http://hl7.org/FHIR-Develop/extensiondefinition.html</t>
  </si>
  <si>
    <t>http://hl7.org/FHIR-Develop/obs-uslab-uslabobscode.html</t>
  </si>
  <si>
    <t>http://hl7.org/FHIR-Develop/obs-uslab-uslabobscode-definitions.html#US Laboratory Observation Profile.Observation.extension - is the link for uslabspecimenrejectreason? Where is the vocab binding?</t>
  </si>
  <si>
    <t>http://hl7.org/FHIR-Develop/obs-uslab-uslabobsother.html</t>
  </si>
  <si>
    <t>http://hl7.org/FHIR-Develop/org-uslab-uslabcctarget.html</t>
  </si>
  <si>
    <t>http://hl7.org/FHIR-Develop/org-uslab-uslaborderfacility.html</t>
  </si>
  <si>
    <t>http://hl7.org/FHIR-Develop/org-uslab-uslabperforminglab.html</t>
  </si>
  <si>
    <t>http://hl7.org/FHIR-Develop/patient-uslab-uslabpatient.html</t>
  </si>
  <si>
    <t>link for us-core-race and  us-core-ethnicity goes here: http://hl7.org/FHIR-Develop/patient-uslab-uslabpatient-definitions.html#US Laboratory Patient Profile.Patient.extension
but could not find detail for these extensions there
the displayed hyperlink suggest it should go somewehre else</t>
  </si>
  <si>
    <t>http://hl7.org/FHIR-Develop/patient-uslab-uslabphpatient-definitions.html#US Laboratory Patient Profile.Patient.extension</t>
  </si>
  <si>
    <t>link for us-core-county us-core-race and  us-core-ethnicity goes here:  http://hl7.org/FHIR-Develop/patient-uslab-uslabphpatient-definitions.html#US Laboratory Patient Profile.Patient.address.null
but could not find detail for these extensions there
the displayed hyperlink suggest it should go somewehre else</t>
  </si>
  <si>
    <t>http://hl7.org/FHIR-Develop/pract-uslab-uslabphpract.html</t>
  </si>
  <si>
    <t>http://hl7.org/FHIR-Develop/pract-uslab-uslabpract.html</t>
  </si>
  <si>
    <t>http://hl7.org/FHIR-Develop/profile.html</t>
  </si>
  <si>
    <t>http://hl7.org/FHIR-Develop/provenance.html</t>
  </si>
  <si>
    <t>http://hl7.org/FHIR-Develop/references.html</t>
  </si>
  <si>
    <t>http://hl7.org/FHIR-Develop/spec-uslab-uslabspec.html</t>
  </si>
  <si>
    <t>http://hl7.org/FHIR-Develop/supply.html</t>
  </si>
  <si>
    <t>All Resources</t>
  </si>
  <si>
    <t>FM</t>
  </si>
  <si>
    <t>Condition</t>
  </si>
  <si>
    <t>MedicationAdministration MedicationPrescription MedicationDispense MedicationStatement</t>
  </si>
  <si>
    <t>Clarification</t>
  </si>
  <si>
    <t>FHIR Pubs</t>
  </si>
  <si>
    <t>http://hl7.org/documentcenter/public/standards/FHIR-Develop/fhir-all-xsd.zip</t>
  </si>
  <si>
    <t>Owning WG</t>
  </si>
  <si>
    <t>http://hl7.org/FHIR-Develop/valueset.html#versioning</t>
  </si>
  <si>
    <t>Add documentation to make clear that a List must be used whenever there is a possibility of either 0 mor more than 1 item.  Having a non-list resource directly referenced can only occur if there is guaranteed to be exactly one resource if the section is present</t>
  </si>
  <si>
    <t>Not Persuasive</t>
  </si>
  <si>
    <t>Duplicate</t>
  </si>
  <si>
    <t>Add explanation to "requirements".  The meaning of a resource cannot be changed by the context of the section in which it appears.  Allowing sections bound to resources to have a code would allow for either conflicting or modifying information to be coveyed</t>
  </si>
  <si>
    <t>Not Persuasive with Mod</t>
  </si>
  <si>
    <t>EHR</t>
  </si>
  <si>
    <t>Ruleset and originalRuleset need much further definition to make clear what the heck they are and how they're intended to be used.</t>
  </si>
  <si>
    <t>DiagnosticOrder, ProcedureRequest</t>
  </si>
  <si>
    <t>http://hl7.org/FHIR-Develop/diagnosticorder.html
http://hl7.org/FHIR-Develop/procedurerequest.html</t>
  </si>
  <si>
    <t>Argonaut</t>
  </si>
  <si>
    <t>http://hl7.org/fhir-develop/resource-types</t>
  </si>
  <si>
    <t>http://hl7.org/fhir-develop/terminologies.html</t>
  </si>
  <si>
    <t>http://hl7.org/fhir-develop/valueset.html</t>
  </si>
  <si>
    <t>http://hl7.org/fhir-develop/valueset.html#expansion</t>
  </si>
  <si>
    <t>http://hl7.org/fhir-develop/xml.html#atom</t>
  </si>
  <si>
    <t>http://hl7.org/FHIR-Develop/alert.html</t>
  </si>
  <si>
    <t>http://hl7.org/FHIR-Develop/appointment.html</t>
  </si>
  <si>
    <t>http://hl7.org/FHIR-Develop/bundle.html</t>
  </si>
  <si>
    <t>http://hl7.org/FHIR-Develop/bundle-definitions.html</t>
  </si>
  <si>
    <t>http://hl7.org/FHIR-Develop/bundle-examples.html</t>
  </si>
  <si>
    <t>http://hl7.org/FHIR-Develop/clinical.html</t>
  </si>
  <si>
    <t>http://hl7.org/FHIR-Develop/communication.html</t>
  </si>
  <si>
    <t>http://hl7.org/FHIR-Develop/communicationrequest.html</t>
  </si>
  <si>
    <t>http://hl7.org/FHIR-Develop/conformance-rules.html
http://hl7.org/FHIR-Develop/extensibility.html</t>
  </si>
  <si>
    <t>http://hl7.org/FHIR-Develop/contract.html</t>
  </si>
  <si>
    <t>http://hl7.org/FHIR-Develop/contract-packages.html</t>
  </si>
  <si>
    <t>http://hl7.org/FHIR-Develop/contraindication.html</t>
  </si>
  <si>
    <t>http://hl7.org/FHIR-Develop/datatypes.html</t>
  </si>
  <si>
    <t>http://hl7.org/FHIR-Develop/datatypes.html#attachment</t>
  </si>
  <si>
    <t>http://hl7.org/FHIR-Develop/datatypes.html#codesystem</t>
  </si>
  <si>
    <t>http://hl7.org/FHIR-Develop/datatypes.html#ContactPoint</t>
  </si>
  <si>
    <t>http://hl7.org/FHIR-Develop/datatypes.html#Identifier</t>
  </si>
  <si>
    <t>http://hl7.org/FHIR-Develop/datatypes.html#primitive</t>
  </si>
  <si>
    <t>http://hl7.org/FHIR-Develop/deviceuserequest.html</t>
  </si>
  <si>
    <t>http://hl7.org/FHIR-Develop/documentreference.html</t>
  </si>
  <si>
    <t>http://hl7.org/FHIR-Develop/documents.html</t>
  </si>
  <si>
    <t xml:space="preserve">http://hl7.org/FHIR-Develop/encounter.html, 
http://hl7.org/FHIR-Develop/encounter.html
</t>
  </si>
  <si>
    <t>http://hl7.org/FHIR-Develop/episodeofcare.html</t>
  </si>
  <si>
    <t>http://hl7.org/FHIR-Develop/episodeofcare-definitions.html#EpisodeOfCare.type</t>
  </si>
  <si>
    <t>http://hl7.org/FHIR-Develop/extensibility.html</t>
  </si>
  <si>
    <t>http://hl7.org/FHIR-Develop/extras.html</t>
  </si>
  <si>
    <t>http://hl7.org/FHIR-Develop/group.html</t>
  </si>
  <si>
    <t>http://hl7.org/FHIR-Develop/HealthcareService.html</t>
  </si>
  <si>
    <t>http://hl7.org/FHIR-Develop/history.html</t>
  </si>
  <si>
    <t>http://hl7.org/FHIR-Develop/http.html#delete</t>
  </si>
  <si>
    <t>http://hl7.org/FHIR-Develop/http.html#transaction</t>
  </si>
  <si>
    <t>http://hl7.org/FHIR-Develop/iglist.html</t>
  </si>
  <si>
    <t>http://hl7.org/FHIR-Develop/imagingstudy.html</t>
  </si>
  <si>
    <t>http://hl7.org/FHIR-Develop/imagingstudy-definitions.html</t>
  </si>
  <si>
    <t>http://hl7.org/FHIR-Develop/list.html</t>
  </si>
  <si>
    <t>http://hl7.org/FHIR-Develop/location.html</t>
  </si>
  <si>
    <t>http://hl7.org/FHIR-Develop/medicationprescription-examples.html</t>
  </si>
  <si>
    <t>http://hl7.org/FHIR-Develop/narrative.html</t>
  </si>
  <si>
    <t>http://hl7.org/FHIR-Develop/observation-definitions.html</t>
  </si>
  <si>
    <t>http://hl7.org/FHIR-Develop/observation-examples.html</t>
  </si>
  <si>
    <t>http://hl7.org/FHIR-Develop/order.html</t>
  </si>
  <si>
    <t>http://hl7.org/FHIR-Develop/organization.html</t>
  </si>
  <si>
    <t>http://hl7.org/FHIR-Develop/overview-dev.html</t>
  </si>
  <si>
    <t>http://hl7.org/FHIR-Develop/parameters.html</t>
  </si>
  <si>
    <t>http://hl7.org/FHIR-Develop/patient.html</t>
  </si>
  <si>
    <t>http://hl7.org/FHIR-Develop/Person.html</t>
  </si>
  <si>
    <t>http://hl7.org/FHIR-Develop/practitioner.html</t>
  </si>
  <si>
    <t>http://hl7.org/FHIR-Develop/Practitioner.html</t>
  </si>
  <si>
    <t>http://hl7.org/FHIR-Develop/procedurerequest.html</t>
  </si>
  <si>
    <t>http://hl7.org/FHIR-Develop/provenance-definitions.html</t>
  </si>
  <si>
    <t>http://hl7.org/FHIR-Develop/provenance-definitions.html#Provenance.integritySignature</t>
  </si>
  <si>
    <t>http://hl7.org/FHIR-Develop/provenance-mappings.html</t>
  </si>
  <si>
    <t>http://hl7.org/FHIR-Develop/questionnaire.html</t>
  </si>
  <si>
    <t>http://hl7.org/FHIR-Develop/questionnaire-examples.html</t>
  </si>
  <si>
    <t>http://hl7.org/FHIR-Develop/relatedperson.html</t>
  </si>
  <si>
    <t>http://hl7.org/FHIR-Develop/riskassessment.html</t>
  </si>
  <si>
    <t>http://hl7.org/FHIR-Develop/schedule.html</t>
  </si>
  <si>
    <t>http://hl7.org/FHIR-Develop/securityevent.html</t>
  </si>
  <si>
    <t>http://hl7.org/FHIR-Develop/slot.html</t>
  </si>
  <si>
    <t>http://hl7.org/FHIR-Develop/slot-definitions.html</t>
  </si>
  <si>
    <t>http://hl7.org/FHIR-Develop/specimen.html</t>
  </si>
  <si>
    <t>http://hl7.org/FHIR-Develop/subscription-definitions.html#Subscription.channel.url</t>
  </si>
  <si>
    <t>http://hl7.org/FHIR-Develop/timelines.html</t>
  </si>
  <si>
    <t>http://hl7.org/FHIR-Develop/valueset.html</t>
  </si>
  <si>
    <t>http://hl7.org/FHIR-Develop/valueset-condition-category.html</t>
  </si>
  <si>
    <t>http://hl7.org/FHIR-Develop/valueset-condition-certainty.html</t>
  </si>
  <si>
    <t>http://hl7.org/FHIR-Develop/valueset-contract-signer-type.html</t>
  </si>
  <si>
    <t>http://hl7.org/FHIR-Develop/valueset-operations.html</t>
  </si>
  <si>
    <t>sd</t>
  </si>
  <si>
    <t>Operation</t>
  </si>
  <si>
    <t>Parameters</t>
  </si>
  <si>
    <t>Grahame's Comments</t>
  </si>
  <si>
    <t xml:space="preserve">Discussing this with Tony. Mostly this is a misunderstanding but at some stage we'll have to do a FHIR SAIF mapping </t>
  </si>
  <si>
    <t>Discussing this with Tony. There is an architecture, and there is inheritence and conductance.</t>
  </si>
  <si>
    <t>Misunderstanding on balloter's part. Under dsicussion</t>
  </si>
  <si>
    <t>good catch - fix this</t>
  </si>
  <si>
    <t>need more clarification about which part is limited to 64 characters (tail, not the whole)</t>
  </si>
  <si>
    <t xml:space="preserve">No, we don't want it, but probiting it globally is not possible. Profiles might want to do that. </t>
  </si>
  <si>
    <t>This has been the subject of much dsicussion. Discussing it with Tony directly</t>
  </si>
  <si>
    <t>Don't know the answer. And I don't think we want to say - we can allow it, but we can't say whether it's valid. Hopefully we can find some wording to clarify this without having to take a further position</t>
  </si>
  <si>
    <t>Too much complexity; use Data Element</t>
  </si>
  <si>
    <t>no opinion</t>
  </si>
  <si>
    <t>defer to Argonaut mappings once done</t>
  </si>
  <si>
    <t>Need to look into this - it's a publishing issue</t>
  </si>
  <si>
    <t>fix this</t>
  </si>
  <si>
    <t>I think the statement is pretty clear - the target resource holds the narrative. Yes, this is more complex than CDA, but it allows for more reuse. I do not think that duplicating the narrative will reduce complexity</t>
  </si>
  <si>
    <t>Need to do research into this - would this happen. Will discuss possible cases with Calvin</t>
  </si>
  <si>
    <t>It's not true that wholeness is impacted. In fact, it's explicitly stated - that a FHIR Document has wholeness. Just like with CDA, parts can be excerpted, but they are excerpted. The technical arrangement of the parts makes no contribution to the rules and/or behaviour</t>
  </si>
  <si>
    <t>I think it does, but we could review the statement for clarity</t>
  </si>
  <si>
    <t>Calvin might share his analysis and we could look for problems and generate specific tasks. But in general, there is not obvious problem in these numbers</t>
  </si>
  <si>
    <t xml:space="preserve">This is an ongoing question that all the design and management leads keep a close eye on. </t>
  </si>
  <si>
    <t>Check that balloter has actually found the mappings</t>
  </si>
  <si>
    <t xml:space="preserve">Need to sit down and explain the model to balloter. </t>
  </si>
  <si>
    <t xml:space="preserve">what specific models? </t>
  </si>
  <si>
    <t xml:space="preserve">have to be dicussed by individual committees, but also by MnM, I think. </t>
  </si>
  <si>
    <t>MnM may have an opinion. I don't</t>
  </si>
  <si>
    <t>We have slots to do this in metadata, and work is proceeding to actually do this (Grahame/Bo). That would address this, I think. We can consider abstract resources, but I don't know if they are applicable to this case</t>
  </si>
  <si>
    <t>PC/OO need to discuss this; most requests would obviously be one or the other, but there's a grey zone (e.g. surgery with biopsy or imaging, surgery for imaging)</t>
  </si>
  <si>
    <t xml:space="preserve">Agree these should not be modifiers. </t>
  </si>
  <si>
    <t>Well, it's not a range either; it’s a single value whose value has a known bound. If you're going to reason, you'll have to reason between that differences too. And it just moves the pain around, if you make every quantity a choice between Quantity and QuantityBoundedValue (and many of them will be). Definitely deck chairs on the titanic. I definitely favour not changing this; it would make reasoning ever so slightly easier, while making normal implementation harder</t>
  </si>
  <si>
    <t>I think that body site should usually be a choice of a codeableConcept or a reference to an new resource with full details</t>
  </si>
  <si>
    <t>see comments on tracker</t>
  </si>
  <si>
    <t>Agree.</t>
  </si>
  <si>
    <t>agree</t>
  </si>
  <si>
    <t>need to consider this. I think there's a better solution, to split out definitions and profiles. Relationship between Extensiondefinition, DataElement and Profile needs to be reconsidered</t>
  </si>
  <si>
    <t xml:space="preserve">Agree. MnM to drive </t>
  </si>
  <si>
    <t>Could do it by specifying search criteria, setting sort by date descending, and _count = 1. Not sure that a more concise syntax is wothwhile</t>
  </si>
  <si>
    <t>Well, we could do that; it would be an extra layer of complexity and there are co-occurance cases. It's really just a flag to implementers to be careful and check for values they don't understand in these fields. I think that whitelisting by the implementer is better than bloacklisting by HL7. I suspect committees will agree.</t>
  </si>
  <si>
    <t>We could do this in mappings on the codes. Suggest that Mark and I work on this</t>
  </si>
  <si>
    <t>Presently, committees add these if they make sense in the domain. For many resources, a concept like this doesn't make sense. And so I would be against adding this to every resource. It would make some things more complicated. But perhaps, if we have a list of ones where this does apply, then we could look for patterns; it would be possible to define another abstract "nullifiable' resource, for instance. The details would should whether this is a good idea or not</t>
  </si>
  <si>
    <t>Again, it makes no sense to negate non-action resources. Grahame/Bo to add this to the mix when looking at resource design consistency meta patterns</t>
  </si>
  <si>
    <t>PA to consider</t>
  </si>
  <si>
    <t>well, ok, but you assume that clinical practice and understanding is consistent, which is often not the case. In FHIR, we prefer consistency with the domain over internal consistency, but that doesn't mean that we can create inconsistency for no reason. I think it's one thing to have a status for various aspects of future, vs a status code that crosses into the past. This frequently modulates all the definitions of every field, and often they are incompatible. Are there any cases where status cross the future/past boundary? if there is, I haen't noticed them. So I don't see design inconsistency here, but there is inconsistency around planning; this is already an open issue that is the subject of further work</t>
  </si>
  <si>
    <t xml:space="preserve">I think that this is consistent, but PC could make things easier by calling it "a procedure perfomed for diagnostic reasons". Still, the grey zone is difficult in real life; in some cases, the procedure is implied (e.g. phlebotomy) and in other cases, the diagnostic service is implied (e.g. in research labs). Usually, the diagnostic order is explicit for billing purposes. Given that this is a real world ambiguity, I'm not sure how much we can do about it </t>
  </si>
  <si>
    <t>it can be consistent, if the problem is consistent. I'm not sure that it is consistent though; procedures that didn't occur are typically thought of differently that medication adminsitrations that didn't occur (in my experience, anyway)</t>
  </si>
  <si>
    <t>move the heavy burden to the RI then? Well, in theory that makes sense, and I'll see what I can do</t>
  </si>
  <si>
    <t>no, that's not the point at all; the point is to help people find things quickly, and not to consume space by cross referencing things. We could list things multiple times on the Administration/Clinical/Infrastructure pages</t>
  </si>
  <si>
    <t xml:space="preserve">well, we do plan to do this, and thanks for the many comments that will help this. Note, though, that FHIR will only be as consistent as real world practice. </t>
  </si>
  <si>
    <t>I agree, I think. But PA's call</t>
  </si>
  <si>
    <t xml:space="preserve">Have to think about this one; this aspect of aggregation hasn't come up before. Persons certainly get special treatment, so I suspect that they;'ll get special treatment in FHIR too, whatever we do about the aggregation question generally. Need to do research into this; what has the balloter done about this before? </t>
  </si>
  <si>
    <t>agree; 'target' would be more consistent</t>
  </si>
  <si>
    <t>ok</t>
  </si>
  <si>
    <t>well, because it's not linked directly. Text could be clearer</t>
  </si>
  <si>
    <t>well, that too</t>
  </si>
  <si>
    <t xml:space="preserve">me too. I don't have a clue. </t>
  </si>
  <si>
    <t>definitions kind of support this argument, but some survey of existing systems wouild be appropriate</t>
  </si>
  <si>
    <t>that produces more work for a different set of implementers. It's not like one can be a valid instance of the other; just searh both. I think as it is is better</t>
  </si>
  <si>
    <t>agree completely</t>
  </si>
  <si>
    <t xml:space="preserve">is there a good reason why it's a different value set? </t>
  </si>
  <si>
    <t>This is related to the ongoing open issue about cardinality of practitioner resource and relation to role. I agree with Daniel - but this is a bigger change than this</t>
  </si>
  <si>
    <t>add them, but expect this to be picked up in the qa process later</t>
  </si>
  <si>
    <t>no. many implementers cannot conform to this in CDA - and it's about more than just spaces. And it brings no value to end users, to strip comments out. This can be applied as a rule in a profile if desired</t>
  </si>
  <si>
    <t>makes sense to me</t>
  </si>
  <si>
    <t>I don't know it either</t>
  </si>
  <si>
    <t>actually, it is. Here's a case where defaulting the text for the search parameter is misleading</t>
  </si>
  <si>
    <t>well, you'd have this even if it was fixed for all instances, since you might end up sharing the information across orgs, even if the episode wasn't shared itself</t>
  </si>
  <si>
    <t xml:space="preserve">well, maybe a separate ballot, but still part of the publication </t>
  </si>
  <si>
    <t>sure</t>
  </si>
  <si>
    <t>well, that was for the purposes of the connectathon, since it was done in a hurry. Otherwise, I agree, and this needs to be resolved</t>
  </si>
  <si>
    <t>fix broken link - but yes, it could be. Server discretion. Can add parameters - the intent is to try it out and see</t>
  </si>
  <si>
    <t xml:space="preserve">hah. The PDF would be massive (all the supporting stuff) - and we don't even know how to produce it. But there is a linear table of contents - it's the first thing on the documentation page, and from the home page. For exactly this purpose. Don't know what to do to make it more obvious. </t>
  </si>
  <si>
    <t xml:space="preserve">we cannot get a requirement for all resources to have narrative to pass ballot; too many voters think that there's valid reasons to leave them out. Need to fix the root cardinality on the display- that's wrong and misleading. We don't create structures for edge cases, but we also don't make them illegal either. </t>
  </si>
  <si>
    <t>it's just a reference to the line numbers in the example immediately above</t>
  </si>
  <si>
    <t>make it clearer that it's a different path</t>
  </si>
  <si>
    <t>we never got to define that. And it seems unlikely that we will ,so remove the language referring to the author compartment</t>
  </si>
  <si>
    <t>fix</t>
  </si>
  <si>
    <t xml:space="preserve">ok. Clarify that the diagram in 1.14.0 is a navigational aid </t>
  </si>
  <si>
    <t>yes, it does, but this could be clearer</t>
  </si>
  <si>
    <t>k</t>
  </si>
  <si>
    <t>k. and I thought I had hunted them all down</t>
  </si>
  <si>
    <t xml:space="preserve">fix </t>
  </si>
  <si>
    <t>make comments about the specific resources. This is describing the general fall back position, and so the statement as provided stands. Note, though, that it's getting harder to find good easy to understand examples of modifier extensions as the specification fills out</t>
  </si>
  <si>
    <t>k.</t>
  </si>
  <si>
    <t>clarify</t>
  </si>
  <si>
    <t>ok. Registry is on the way</t>
  </si>
  <si>
    <t xml:space="preserve">just remove the sentence. I don't have a clue what it's trying to say </t>
  </si>
  <si>
    <t>should be i.e.</t>
  </si>
  <si>
    <t>change 'message tranasction' so as not to introduce uncertainty, and be more specific about a message</t>
  </si>
  <si>
    <t>sigh. This is a difficult area; different stylesheets can change the styles, but not 'the presentation' - but there's not a clean separation between the two</t>
  </si>
  <si>
    <t>these things are removed after ballot</t>
  </si>
  <si>
    <t>don't know why it doesn't. Agree to ensure every resource does</t>
  </si>
  <si>
    <t>to be fixed</t>
  </si>
  <si>
    <t>we certainly don't want to introduce that distinction in FHIR</t>
  </si>
  <si>
    <t>?</t>
  </si>
  <si>
    <t xml:space="preserve">well, actually it is. Politics at work in the marketing material. </t>
  </si>
  <si>
    <t>well, ok, if it's a big deal. But need to make sure that it's clear that imaging reports are not observations</t>
  </si>
  <si>
    <t>hah I agree but OO keeps not agreeing. ('name/value pair'). Note to OO: this really does come up often</t>
  </si>
  <si>
    <t>don't thnk this is appropriate because of other tasks to remove device from this list</t>
  </si>
  <si>
    <t xml:space="preserve">well, if you made it a document, what has all the semantics of the report? I don't understand this confusion, but several people have asked the same question, so evidently something is creating it. Perhaps users have been trained badly in CDA space; to me, it's like asking why there's a difference between the message and the OBR, and which is appropriate to use? </t>
  </si>
  <si>
    <t xml:space="preserve">why should it be? I think the current categorisation is reasonable </t>
  </si>
  <si>
    <t>if it does, then everything does. Category is not that important. But this does show that clinical users - and lots of other users aside - just don't get the split between order and the domain order resources. This needs wider discussion</t>
  </si>
  <si>
    <t>sigh. It's really hard to get language consistent</t>
  </si>
  <si>
    <t>yes this list needs fixing</t>
  </si>
  <si>
    <t xml:space="preserve">alias shouldn't be understood to be limiting like this, but there is a question of how far an alias should go </t>
  </si>
  <si>
    <t>don't know</t>
  </si>
  <si>
    <t>well, they differ between on being a record of something that has happened, and another a record of a request etc for something to happen. Not a small difference</t>
  </si>
  <si>
    <t>we're obviously going to have rename 'Order' so that people can actually read the text of the order resource and understand what it actually does. I cannot think of an appropriate name though</t>
  </si>
  <si>
    <t xml:space="preserve">agree to find a better example. </t>
  </si>
  <si>
    <t>makes sense to me but final has a long pedigree</t>
  </si>
  <si>
    <t>clarify what extensions might go into core. But these rules relate to backwards compatibility, and aren't going to lightly change</t>
  </si>
  <si>
    <t>ta</t>
  </si>
  <si>
    <t>I still like it even though I agree it's not FHIR specific</t>
  </si>
  <si>
    <t>yes, at the bottom of every page</t>
  </si>
  <si>
    <t>on our list of things to do is to make a much better search</t>
  </si>
  <si>
    <t>If neither data nor a URL is provided, the value should be understood as an assertion that no content for the specified mimeType and/or language is available for the reason stated</t>
  </si>
  <si>
    <t>What "reason stated"?  There's no property to hold a reason…</t>
  </si>
  <si>
    <t xml:space="preserve">Really?  I'd send an Attachment with nothing in it to tell you I can't send one?  This doesn't seem terribly useful, and it strikes me that it requires an unnatural behaviour (and extra work) on the part of the receiver.  </t>
  </si>
  <si>
    <t>The range flag on the low or high elements cannot be present.</t>
  </si>
  <si>
    <t>What "range flag"?  There isn't such a property on either the Range data type nor in Quantity data types</t>
  </si>
  <si>
    <t>a numerator and a denominator numerator and denominator SHALL both be present, or both be absent</t>
  </si>
  <si>
    <t>why allow both to be absent?  The entire datatype seems useless in that case, and nullflavors arent used at this level</t>
  </si>
  <si>
    <t xml:space="preserve">Typically, identifiers are used to connect content in resources to external content available in other frameworks or protocols. Typically, identifiers are used to connect content in resources to external content available in other frameworks or protocols. </t>
  </si>
  <si>
    <t>Typically, identifiers are used to connect content in resources to external content available in other frameworks or protocols.</t>
  </si>
  <si>
    <t>Duplicate sentence</t>
  </si>
  <si>
    <t>1.14.03</t>
  </si>
  <si>
    <t>1.14.0.7</t>
  </si>
  <si>
    <t>1.14.0.8</t>
  </si>
  <si>
    <t>1.14.0.11</t>
  </si>
  <si>
    <t xml:space="preserve">Greg Staudenmaier </t>
  </si>
  <si>
    <t>US Department of Veterans Affairs</t>
  </si>
  <si>
    <t>Galen Mulrooney</t>
  </si>
  <si>
    <t>Galen.Mulrooney@JPSys.com</t>
  </si>
  <si>
    <t>5.8.3.2</t>
  </si>
  <si>
    <t>There are many sources of possible codes for device type. The example suggests to use device codes from RTM. Another source which will be appropriate for many devices is the FDA GUDID (see below) or equivalent. Alternatively, many jurisdictions have their own supply chain arrangements which define many useful codes.</t>
  </si>
  <si>
    <t>There are many sources of possible codes for device type. The example suggests to use device codes from RTM. Another source which will be appropriate for many devices is the FDA GUDID -- the device identifier (DI) or GMDN code could be used for Device.type. A full UDI string (without a serial number) can also be stored in the Device.type element.  (see below) or equivalent. Alternatively, many jurisdictions have their own supply chain arrangements which define many useful codes.</t>
  </si>
  <si>
    <t>My 'proposed wording' is based on the assumption that UDI can be stored in FHIR Identifier or Type based on the UDI content (with or without serial number), but this is all in addition to the UDI being stored in the FHIR UDI field.  Correct?
If yes, my 'Proposed wording' stands. 
If not, more discussion is needed.</t>
  </si>
  <si>
    <t>5.8.3.3</t>
  </si>
  <si>
    <t xml:space="preserve">Nearly all devices are assigned one or more identifiers, which are usually printed or affixed to the device using either barcodes or RFIDs. The identifiers can come from the manufacturer (often called the "serial number", various institution and registries. Any of these identifiers assigned to the device can and should be recorded in the device resource. The different identifiers are differentiated by their use, label, and system values. 
</t>
  </si>
  <si>
    <t>Nearly all devices are assigned one or more identifiers, which are usually printed or affixed to the device using either barcodes or RFIDs. The identifiers can come from the manufacturer (often called the "serial number," "reference number," or "catalog number"), various institutions and registries. Any of these identifiers assigned to the device can and should be recorded in the device resource. The different identifiers are differentiated by their use, label, and system values.</t>
  </si>
  <si>
    <t>Adding additional examples and a missing ')'</t>
  </si>
  <si>
    <t>The most important of the identifiers is the Unique Device Identifier (UDI), which most medical devices are required to carry and which can be used to access the Global Unique Device Identification Database (GUDID). The UDI has its own element (udi). The UDI may identify an instance of a device uniquely, or it may just identify the type of the device. A portion of the UDI - the DI part - can be extracted from the UDI when required, and used to look up information about the device through the GUDID. Where the device has an assigned UDI, the other details carried in the resource (e.g. lot, expiry date etc) SHALL be consistent with the information encoded in the UDI or registered in the GUDID.</t>
  </si>
  <si>
    <t>The most important of the identifiers is the Unique Device Identifier (UDI), required by the FDA for every medical device to bear on its label (unless excepted).  The UDI has 2 components -- the device identifier (DI), which is assigned at the version/model level of the device and the production identifier(s)(PI) which provide the means to track a device through its manufacture, distribution and use.  The DI of the UDI is submitted in a device record to the Global Unique Device Identification Database (GUDID) and is used as the primary key to access other device information. The UDI has its own element (udi). The UDI may identify an instance of a device uniquely (when the PI(s) include a serial number), or it may just identify the type of the device. A portion of the UDI - the DI part - can be extracted from the UDI when required, and used to look up information about the device through the GUDID. The UDI can be broken into its constituent parts (DI and PI(s)) by parsing rules developed by each Issuing Agency standard.  Where the device has an assigned UDI, the other details carried in the resource (e.g. lot, expiry date etc) SHALL be consistent with the information encoded in the UDI string or registered in the GUDID.</t>
  </si>
  <si>
    <t xml:space="preserve">Providing additional background info
Providing additional clarification - the UDI is not captured or stored in the GUDID.  Only the DI is submitted; it is the primary key to all other device data elements.  The GUDID doesn't store PI; the device record contains a field to indicate which production identifiers will be found on the label but does not collect the specific date or number.  </t>
  </si>
  <si>
    <t>Note that a GTIN (sometimes also called an EAN number) is a code for the kind of device, not an identifier for the device. The GTIN may be part of the UDI, but it may also be known separately, in which case GTINs should be carried in the type element:</t>
  </si>
  <si>
    <t>Note that a GTIN (sometimes also called an EAN number) is a code for the kind of device, not an identifier for the device. GTIN is the identifier developed by the General Specification of the GS1 Standard and can be used to represent the device identifier (DI) of the FDA UDI.  The GTIN may be part of the UDI, but it may also be known separately,.  For example, a GS1-formatted UDI will have a GTIN as the DI portion of the UDI; only the DI (or GTIN) will be submitted to the GUDID in a device record.  In this case GTINs should be carried in the type element:</t>
  </si>
  <si>
    <t xml:space="preserve">Providing additional background information related to GTINs and GS1.  
Also, are you using 'kind' and 'type' of device interchangably?  It would be helpful to be consistent.  
</t>
  </si>
  <si>
    <t>5.8.5</t>
  </si>
  <si>
    <t>FDA Mandated Unique Device Identifier. Use the human readable information (the content that the user sees, which is sometimes different to the exact syntax represented in the barcode)</t>
  </si>
  <si>
    <t>If using ONLY the human-readable interpretation of the UDI, any executable functions found in the barcode syntax will be lost.  
FDA has recommended maintaining a copy of the barcode syntax of the UDI, on the backend, as the transactable form; the form that should be shared with other sources and applications and can be parsed into its constituent parts.  
The human-readable interpretation (HRI) of the UDI can and should be rendered to the user, but maintaining the original barcode syntax of the UDI preserves the functionality for downstream users of the UDI data.</t>
  </si>
  <si>
    <t>Is this against the right ballot?</t>
  </si>
  <si>
    <t>yes. Should use "equates to" and add a specific note that it;'s not actually the same</t>
  </si>
  <si>
    <t>yes</t>
  </si>
  <si>
    <t>reworking how? Otherwise agree</t>
  </si>
  <si>
    <t>typically, this would be included in the resource text. But if it's only in the resource narrative, then systems processing the text are faced with the impossible task of trying to extract it from the narrative</t>
  </si>
  <si>
    <t>see comment on #433. With regard to consistency, certainly the plural should be the same. Not sure notes = comments</t>
  </si>
  <si>
    <t>see comments on #184</t>
  </si>
  <si>
    <t>So would the field only make sense in the absence of another resource? How can that make sense?</t>
  </si>
  <si>
    <t>see response to #216</t>
  </si>
  <si>
    <t>don’t understand this. Is it a typo?</t>
  </si>
  <si>
    <t xml:space="preserve">research this. Presumably EHR have such a resolution - what does it look like? </t>
  </si>
  <si>
    <t>see #220</t>
  </si>
  <si>
    <t>agree. And Person too? (check with PA)</t>
  </si>
  <si>
    <t xml:space="preserve">Some of these overlap with existing codes from IHE. How would that be handled? My preference would be to replace IHE list with this list, and map from IHE list. But not all IHE codes have an equivalent in this list. Why? Specific comment - is #1 a typo? (how can retain be an alias of originate? bizarre). </t>
  </si>
  <si>
    <t>How is this different to Provenance? Why not use Provenance? +see source for detailed proposal</t>
  </si>
  <si>
    <t>Gary Dickinson</t>
  </si>
  <si>
    <t>clarify "deleted" refers to the element. There is no 'deleted status'</t>
  </si>
  <si>
    <t>add a section explaining this. You would use deleted in transactions and history</t>
  </si>
  <si>
    <t>yes it's discussed on the search page. See if a link is possible</t>
  </si>
  <si>
    <t>yes, you need to know. It's no good telling a user that resource 45 was deleted. You need to say "patient 45". Add clarification</t>
  </si>
  <si>
    <t>actually, they all exist but there should be a single example describing this in detail</t>
  </si>
  <si>
    <t>can add more links at the top. It's true that this serves other infrastructure, rather than being a resource on it's own. Beef up the documentation</t>
  </si>
  <si>
    <t>agree. Also for security reasons. And see task #3908</t>
  </si>
  <si>
    <t>fix language - it should be the combination of language and mimetype, not 'reason'</t>
  </si>
  <si>
    <t>I don't like it much either. But how else to do it? You could a special flag to say that in addition to not providing url or data, you are *not providing them*. And that accomplishes what? Else you could impose the requirement that where attachment is used, you also have to have an attribute that says "not available for this language" - it's moving deck chairs around the titanic for what is an edge case. And the current way follows naturally - I have a mime type, and a language, and no content - I guess there isn't any content then</t>
  </si>
  <si>
    <t>remove that sentence. It's a dangling appendage from a post option that was removed</t>
  </si>
  <si>
    <t>can add extensions for null flavor or other things. Add a note that this would be required if they were both missing</t>
  </si>
  <si>
    <t xml:space="preserve">my error. Yes, this is already policy </t>
  </si>
  <si>
    <t>yes, this is an open issue for FM resources. More generally, this is a key focus of FMG / core team</t>
  </si>
  <si>
    <t>well, there is one. But we do need to beef it up</t>
  </si>
  <si>
    <t xml:space="preserve">not quite sure what clarification is required. Presumably to do something like mention "inline code system" to make the purists happy? </t>
  </si>
  <si>
    <t>yes there is also a version</t>
  </si>
  <si>
    <t>we can't make that rule. Unless you want to ban LOINC, for instance. We're not saying that it's not good, but the reality is, not everyone does the right thing all the time. (or no one does…)</t>
  </si>
  <si>
    <t>there are lots of codes out there in the real world that don't have definitions. On the other hand, the shareable value set profile should make definition mandatory. Which will be a problem for HL7 because HL7 has many codes with no definitions</t>
  </si>
  <si>
    <t>sure. Alignment with VSD is expected - but VSD will be ignored if it insists on using arcane language…</t>
  </si>
  <si>
    <t>hah, no one does this. Does Russ do this for LOINC everywhere in CDA? (in fact, does everybody?) We cannot legislate things people won't do. Also, this could become retrospectively true - a release is made with a signfiicant change, and now all systems are in violation because of something that happened after they were implemneted. No, SHOULD is right here</t>
  </si>
  <si>
    <t>Don’t know what this actually means</t>
  </si>
  <si>
    <t xml:space="preserve">link in version history to… blog post? ITS minutes? </t>
  </si>
  <si>
    <t>makes, but need to (a) implement this somewhere and (b) cross-check with signature projects</t>
  </si>
  <si>
    <t>StatusRequest and StatusResponse should not exist; they should be operations</t>
  </si>
  <si>
    <t>I'm inclined to agree. Generally, the design of these resources is not typical of other FHIR usage, and that will require considerable inspection and consideration</t>
  </si>
  <si>
    <t xml:space="preserve">Why not just use DocumentReference? </t>
  </si>
  <si>
    <t>remove cvx from v3 publishing list - and get vocab to review the v3 code systems for other external code systems that should not be published</t>
  </si>
  <si>
    <t>guess we should do that</t>
  </si>
  <si>
    <t>yes, we could add an example of this too</t>
  </si>
  <si>
    <t>This page needs to be rewritten now and this will be resolved as part of the rewrite</t>
  </si>
  <si>
    <t>Yes, this is an open issue</t>
  </si>
  <si>
    <t>where does this come from? I don't see it</t>
  </si>
  <si>
    <t>yes they should be removed</t>
  </si>
  <si>
    <t>change to SHALL in both places</t>
  </si>
  <si>
    <t>Guess this would be in Timing. Need to look at all the tasks relating to Timing.</t>
  </si>
  <si>
    <t xml:space="preserve">I don't think this makes sense as a core propety - especially, the definition would be so vague as to be meaningless. It might be a design rule that we have, but even then, I doubt we can make many rules. For instance, on prescription, which field does it undercut? </t>
  </si>
  <si>
    <t>see #337 - this is to be removed</t>
  </si>
  <si>
    <t>see comments on #231</t>
  </si>
  <si>
    <t>no comment</t>
  </si>
  <si>
    <t>see #231. Also See #434</t>
  </si>
  <si>
    <t>See tracker #3478</t>
  </si>
  <si>
    <t>we could signifcantly increase the compleity of transactions like this, yes. We could turn them into a monster. Not that they already aren't. I am opposed to doing this just because we can see a way to make statements when we haven't counted the cost of doing them, nor do we have any use cases for doing so</t>
  </si>
  <si>
    <t xml:space="preserve">1)  Make SecurityEvent instead a generic Event, encompassing current audit-oriented SecurityEvent, the EHR/PHR-oriented Record Lifecycle Event, etc. </t>
  </si>
  <si>
    <t>2)  Add generic Signature resource that may be bound to one or more resource instances and allowing various signature roles.  See proposal as inset below.</t>
  </si>
  <si>
    <t>works for me</t>
  </si>
  <si>
    <t>use codes - real true false is very rare</t>
  </si>
  <si>
    <t>There are many such systems; I managed one. We did create a patient and animal resource, but in the end this proved too difficult, and after much debate and trying several options, we elected to go with this least worst design</t>
  </si>
  <si>
    <t>agree about primary. No opinion on the underlying language issue</t>
  </si>
  <si>
    <t>I agree that this is a question worth asking</t>
  </si>
  <si>
    <t>there are countries where this MATTERS. And other countries that track it anyway. But I have no strong opinion</t>
  </si>
  <si>
    <t>see #301</t>
  </si>
  <si>
    <t>general discussion; see tracker #3410</t>
  </si>
  <si>
    <t>don't think it was for vCard?</t>
  </si>
  <si>
    <t>need to add a little more documentation, but also, this is not the same as we had - Person is solving a different problem</t>
  </si>
  <si>
    <t>whate service? What is this resource doing? Though I don't think that Order is what we're looking for. I think this pattern is all wrong; we need to look at this as a decision support thing</t>
  </si>
  <si>
    <t>the definitions are an awesome example of opaqueness</t>
  </si>
  <si>
    <t>see #311</t>
  </si>
  <si>
    <t>one would expect so, yes</t>
  </si>
  <si>
    <t xml:space="preserve">what is this resource? </t>
  </si>
  <si>
    <t>don't agree. But I don't know what this thing is</t>
  </si>
  <si>
    <t xml:space="preserve">I don't have a clue what this resource is trying to do. What does 'not support a get operation' mean? </t>
  </si>
  <si>
    <t>see #332</t>
  </si>
  <si>
    <t>I don't know either</t>
  </si>
  <si>
    <t>we could add a page like this</t>
  </si>
  <si>
    <t>what countries have been considered?</t>
  </si>
  <si>
    <t>Agree, discussion on the FHIR List</t>
  </si>
  <si>
    <t>agree but need to qualify FDA bit with USA and mention other countries are adopting same</t>
  </si>
  <si>
    <t>k and agree about consistency</t>
  </si>
  <si>
    <t xml:space="preserve">need further discussion of this; is there a syntax for the executable functions? I haven't seen one. Has FDA published one and it's trasnform to a human readable portion? </t>
  </si>
  <si>
    <t>fix broken link</t>
  </si>
  <si>
    <t>fix broken language</t>
  </si>
  <si>
    <t>fix broken index</t>
  </si>
  <si>
    <t>fix broken numbering</t>
  </si>
  <si>
    <t xml:space="preserve">how to deal with aliases in table of contents? </t>
  </si>
  <si>
    <t xml:space="preserve">Profile on Observation. How to find it? </t>
  </si>
  <si>
    <t>well, the specification is loaded with examples. Though the</t>
  </si>
  <si>
    <t>resources are generally produced in groups. And the provenance information pertains to the group. The pattern we hve developed over several cycles, though it may not yet have been implemented enough. Still we'd want implementation experience before changing it</t>
  </si>
  <si>
    <t>Add realm+location to conformance resources</t>
  </si>
  <si>
    <t>well, ok</t>
  </si>
  <si>
    <t>better to just fix it</t>
  </si>
  <si>
    <t>Kathleen to propose actual replacemnet wording for word smithing</t>
  </si>
  <si>
    <t>I thought it was going to be EHR-FM. FMG to decide</t>
  </si>
  <si>
    <t>ok, fair enough, we could do more work</t>
  </si>
  <si>
    <t>so?</t>
  </si>
  <si>
    <t>I don't know what this means</t>
  </si>
  <si>
    <t xml:space="preserve">Does it? What's missing? </t>
  </si>
  <si>
    <t>assigner is for use where multiple different actrors (e.g. applications) are delegated authority to allocate identifiers from a single system. Not in differential because it doesn't matter?</t>
  </si>
  <si>
    <t>See profiling page</t>
  </si>
  <si>
    <t>I don't understand why ou can put the filler order number in the placer's DiagnosticOrder</t>
  </si>
  <si>
    <t>well, there's also diagnosticOrder.item.event.status. I don't know if LOI needs different status on item to order. Event.status is past</t>
  </si>
  <si>
    <t>Happy to extend the definition to mention appropriateness for a limited scope</t>
  </si>
  <si>
    <t>will work on CTS2 mappings as part of terminology connectathon</t>
  </si>
  <si>
    <t>yes that's the case</t>
  </si>
  <si>
    <t>we have excemptions we we have both a define and a compose. This maybe a policy question. With regard to expansion, the expansion might include the definition or not</t>
  </si>
  <si>
    <t>agree to make this difference more explicit in the value set scope (refer to terminology service) and also more explicit in the terminology service API too</t>
  </si>
  <si>
    <t>Must it? I think that's a policy question, not an API rule. I think that we might mention it as an issue, but I doubt that we want to make a rule about it</t>
  </si>
  <si>
    <t xml:space="preserve">we don't think that it is. But what's your use case? </t>
  </si>
  <si>
    <t>refer to VSD project</t>
  </si>
  <si>
    <t>The essence of an operation is that the server is making some decision; the content returned depends on factors under the control of the server. In the case of expand, the server can return an existing resource, or create a new one it does not store. Because expansion is an operation, there is no expectation that expansions are searchable, for instance. ANd I think that the fact it is generated dynamically is relevant, though it may not be final. It's true that we could also define a resoruce for validation request/response and use this instead. in fact, that's how the FM resources work, and it's a problem. Need to figure out how to express this</t>
  </si>
  <si>
    <t xml:space="preserve">only if the code system defines that. </t>
  </si>
  <si>
    <t>this appears to be a bad reference. What is it actually about?</t>
  </si>
  <si>
    <t>how about 'selectedDirectly'?</t>
  </si>
  <si>
    <t>this is information source? If PC thinks this is core, we can add this</t>
  </si>
  <si>
    <t>no, because it is generally reported instead of events.</t>
  </si>
  <si>
    <t xml:space="preserve">Don't understand. Isn't the referralRequest the 'order'. Certainly the 'Order' Resource is not what is meant here, so what is meant? </t>
  </si>
  <si>
    <t xml:space="preserve">I'm not clear on whether there's a cosistetly definable difference between things. Do they really need separation, or is this an issue caised by the implications of the name? </t>
  </si>
  <si>
    <t>open issue on our radar</t>
  </si>
  <si>
    <t>These should be mapped to v3 and v2</t>
  </si>
  <si>
    <t>yes, need to fix this</t>
  </si>
  <si>
    <t>using the wrong name - fix</t>
  </si>
  <si>
    <t xml:space="preserve">really? Are they that different? </t>
  </si>
  <si>
    <t>equivalent to OBR-4</t>
  </si>
  <si>
    <t xml:space="preserve">something for me to look at </t>
  </si>
  <si>
    <t>Eric can tell me if there's a tooling problem here (or oethers)</t>
  </si>
  <si>
    <t>see #379</t>
  </si>
  <si>
    <t xml:space="preserve">yay I agree. </t>
  </si>
  <si>
    <t>I will review</t>
  </si>
  <si>
    <t>see profiling page</t>
  </si>
  <si>
    <t>no other realms will adopt UDI</t>
  </si>
  <si>
    <t xml:space="preserve">review - can we get FHIR valueset for this? </t>
  </si>
  <si>
    <t>needs further work, I think</t>
  </si>
  <si>
    <t>should be something, yes</t>
  </si>
  <si>
    <t xml:space="preserve">I don’t think unit should be </t>
  </si>
  <si>
    <t xml:space="preserve">how is 'unable to cancel' a possible status? Some rview has been done, but enough? I'm not sure </t>
  </si>
  <si>
    <t>I'll extend the examples to cover this</t>
  </si>
  <si>
    <t>events on a per item basis. I'd rather not have these, but they happen, so we have to</t>
  </si>
  <si>
    <t>Duplicate of #17</t>
  </si>
  <si>
    <t>Duplicate of #232</t>
  </si>
  <si>
    <t>Duplicate of #124</t>
  </si>
  <si>
    <t>Reconciliation of problems, medications, and allergies cannot be completed unless the practitioner responsible for the original entry is clearly identified. These resources must include the identity of the relevant prescriber/author/practitioner for each element.</t>
  </si>
  <si>
    <t>Condition.asserter, MedicationPrescription.prescriber, AllergyIntolerance.recorder all exist.  The only one missing is MedicationStatement.author</t>
  </si>
  <si>
    <t>Thomson Khun</t>
  </si>
  <si>
    <t>American College of Physicians</t>
  </si>
  <si>
    <t>One negative comment: FHIR should not be specifying resources that exist solely to represent value set definitions. By this I mean there is no need to define the content of an externally available value set using FHIR resources. By providing this function, FHIR must then support resources to create Value Sets that are fully compliant with the VSD DSTU. This is not a function that requires or is best served by FHIR. FHIR resources should require all necessary elements to fully specify a single value set expansion that meets the need of the implementation.</t>
  </si>
  <si>
    <t>Implementers need to be able to share and reference value sets as resources.  They are a key element of Profiles, Questionnaires, DataElements and other resources.  Furthermore, the FHIR restful interface provides an easy mechanism for implementations to subscribe to, search for, retrieve, expand and otherwise manipulate value sets.  Whether a given value set is "externally available" has no bearing on whether a resource should exist.</t>
  </si>
  <si>
    <t>Rob McClure</t>
  </si>
  <si>
    <t>MD Partners, Inc.</t>
  </si>
  <si>
    <t>We run into issues with multiple ways to model data in FHIR.  For example, is an imaging test a ProcedureRequest, a DiagnosticOrder, or a ReferralRequest?</t>
  </si>
  <si>
    <t>Howard Strasberg</t>
  </si>
  <si>
    <t>Wolters Kluwer Health</t>
  </si>
  <si>
    <t>See comments on #53</t>
  </si>
  <si>
    <t>Check with Gary - this is just proposing renaming, so it's a duplicate of  3755</t>
  </si>
  <si>
    <t>not sure - I don't know how much this should include actions taken after - when do they become planned instead ?
Comment from Emma: My question was should there be ability to capture a further assessment or another assessment as an action taken during the assessment. For example, I’m doing the current assessment and realize that I need to do further assessment that I won’t be able to do at this time. I’m not ordering it (because I will do it myself), I’m not referring for someone else to do it, I’m not scheduling it …
I see that action can be taken during the assessment that can be a referral request, procedure request, etc. Just wondered if clinicalAssessment need to be in this list.</t>
  </si>
  <si>
    <t>Elaine/Laura</t>
  </si>
  <si>
    <t>Elaine, Margaret</t>
  </si>
  <si>
    <t>Elaine/Margaret</t>
  </si>
  <si>
    <t>Clinical Resources</t>
  </si>
  <si>
    <t>A risk assessment can be a structured element that is a result of a validated evaluation instrument such as might be found in LOINC. It can also be a clinician's (or a patient's) general impression of risk that may be based on existing knowledge but still somewhat subjective.  The definition is not clear as to which (or both) are intended.</t>
  </si>
  <si>
    <t>Floyd Eisenberg</t>
  </si>
  <si>
    <t>Considering all the other elements in "General," VisionPrescription seems out of synch. Authorizaiton for a service or product makes sense but why limit such an authorization to vision prescription.  Suggest "Austhorization for a service or product" and allow the element to specify which service or product. The current element is far to specific and will lead to an explosion of services and products that may need authorization.</t>
  </si>
  <si>
    <t>The description is fine but why is it limited to medications and immunizations? Questionnaires and/or evaluation forms should be allowable for multiple purposes. Other reasons - evaluation tools for risk, condition status, patient reported outcomes, etc.</t>
  </si>
  <si>
    <t>Similar to comment on Questionnaire - the description is fine but the element should be general and allowable for multiple purposes - not limited to medicaitons and immunizations.</t>
  </si>
  <si>
    <t>Describes how care is anticipated, possibly limited to a specific condition or set of conditions; that care may be the intention of one or more practitioners, the patient and family members.</t>
  </si>
  <si>
    <t>The current definition is limited to a care plan defined entirely by one or more practitioners and it does not address shared decision making or patient involvement in care decisions.</t>
  </si>
  <si>
    <t>The definition is identical to "Care Plan" and does not address why Care Plan 2 is different from Care Plan.</t>
  </si>
  <si>
    <t>Elements are not consistent with existing requirement for submission of immunization information to immunization registries in the US. Four specific elements should be considered: (1) multiple birth indicator, (2) birth order (for multiple births), (3) mother's maiden name, (4) Vaccine program and (5) reason for non-compliance with vaccine program. Items 1, 2, and 3 are used by immunization registries to identify patients (especially infants) for whom limited information was available from the hospital dischage - to match these patients when reports are sent from a pediatrician's office.  Items 4 and 5 are used to identify if the vaccine given is part of a special guarantee program (e.g., Vaccines for Children - VFC) and also why the patient who is eligible received provate stock or why a VFC vaccine was given to a patient who does not qualify for the program.</t>
  </si>
  <si>
    <t>4.19.3</t>
  </si>
  <si>
    <t>Resource Content</t>
  </si>
  <si>
    <t>The definition should include the term "forecast" which seems to be the intent of the content.</t>
  </si>
  <si>
    <t>Since "Other" is the name of a specific resource, Person should not use "other".
http://hl7.org/FHIR-Develop/Other.html</t>
  </si>
  <si>
    <t>MnM to review; this couldresolved by mapping to mullFlavors, by revising the nullFalvors, or by falling back to the nullFlavors. However there are few codes here - http://hl7.org/FHIR-Develop/data-absent-reason.html - that are missing in the nullFlavors. btw, then link given above does have definitions (maybe reduce the link depth here_</t>
  </si>
  <si>
    <t xml:space="preserve">The page referenced by the discharge summary link is present but displays an error. Its URL is http://hl7.org/FHIR-Develop/document-example-dischargesummary.html  </t>
  </si>
  <si>
    <t xml:space="preserve">This link goes to http://hl7.org/FHIR-Develop/questionnaire-example-bluebook.html which is about a neonatal child and does not seem to match the "My Personal Health Record" link. </t>
  </si>
  <si>
    <t>http://hl7.org/FHIR-Develop/datatypes.html#range</t>
  </si>
  <si>
    <t>http://hl7.org/FHIR-Develop/datatypes.html#ratio</t>
  </si>
  <si>
    <t>http://hl7.org/FHIR-Develop/datatypes.html#identifier</t>
  </si>
  <si>
    <t>http://hl7.org/FHIR-Develop/device.html#tx</t>
  </si>
  <si>
    <t>http://hl7.org/FHIR-Develop/device-definitions.html</t>
  </si>
  <si>
    <t>http://hl7.org/FHIR-Develop/procedurerequest.html
http://hl7.org/FHIR-Develop/diagnosticorder.html
http://hl7.org/FHIR-Develop/referralrequest.html</t>
  </si>
  <si>
    <t>http://hl7.org/FHIR-Develop/VisionPrescription.html</t>
  </si>
  <si>
    <t>http://hl7.org/FHIR-Develop/CarePlan</t>
  </si>
  <si>
    <t>See reconciliation to Calvin's similar content (#5158)</t>
  </si>
  <si>
    <t>Tony withdrew - may make more detailed comments in the future</t>
  </si>
  <si>
    <t>Tony withdrew after discussion</t>
  </si>
  <si>
    <t>Correct this length definition with the definition in Resource.</t>
  </si>
  <si>
    <t>svn 4194: resource page typo correction - updated stated id length limit from 36 to 64 characters</t>
  </si>
  <si>
    <t>Persuasive with Mod</t>
  </si>
  <si>
    <t>Add narrative component to all Integrated Examples where missing.</t>
  </si>
  <si>
    <t>fixed typo on the URL.</t>
  </si>
  <si>
    <t>Deferred</t>
  </si>
  <si>
    <t>Update wording as described.</t>
  </si>
  <si>
    <t>We have updated the notes section on the Person to better describe how the linkages work, and the use cases to support the resource.</t>
  </si>
  <si>
    <t>Remove offending sentance, and include new section for Client portal replacing Original PA Notes:</t>
  </si>
  <si>
    <t>Duplicate #5189 - Jan 2015 Ballot Comment #63</t>
  </si>
  <si>
    <t>Further guidance required to explain why this is the case, especially how transfers of care would be handled, and how multiple orgranisations would have their own EpisodeOfCare instances.</t>
  </si>
  <si>
    <t>This is General Practice software usage methodology known within this vertical.</t>
  </si>
  <si>
    <t>This field could be used, and as envisioned would be used for all the examples provided.</t>
  </si>
  <si>
    <t>Change the wording of the search parameter to not mention duration, just that the filter restricts to the specified organization.</t>
  </si>
  <si>
    <t>svn 4194: summary page typo correction - removed reference to Atom standard</t>
  </si>
  <si>
    <t>svn 4194: overview page typo correction - hyperlink to bundle updated</t>
  </si>
  <si>
    <t>svn 4194: overview page typo correction - Implementers Notes: line numbers updated</t>
  </si>
  <si>
    <t>svn 4194: extensibility page (and additional pages) typo correction - occurrences of "it's" changed to "its"</t>
  </si>
  <si>
    <t>svn 4194: extensibility page typo correction - confusing wording regarding data in extensions updated</t>
  </si>
  <si>
    <t>Considered for Future Use</t>
  </si>
  <si>
    <t>Correct wording as described below.</t>
  </si>
  <si>
    <t>Fix displayed value set based on error message"This value set could not be expanded by the publication tooling: org.hl7.fhir.instance.model.OperationOutcome cannot be cast to org.hl7.fhir.instance.model.ValueSet (2)"</t>
  </si>
  <si>
    <t>Change "In appropriate therapy" to "Inappropriate therapy"</t>
  </si>
  <si>
    <t>Add search parameters as described.</t>
  </si>
  <si>
    <t>Correct alias listing.</t>
  </si>
  <si>
    <t>All references to the v2 specification will be removed, and the scope and usage section re-worked to provide more accurate information.</t>
  </si>
  <si>
    <t>Change the text as noted.</t>
  </si>
  <si>
    <t>All references to the v2 specification will be removed from the scope and usage section.</t>
  </si>
  <si>
    <t>already done as #5476</t>
  </si>
  <si>
    <t>Duplicate of 3755</t>
  </si>
  <si>
    <t>dup of 5339</t>
  </si>
  <si>
    <t>svn 4194: references page typo correction - constraint definition regarding narrative text in contained resources now consistent with documentation narrative page</t>
  </si>
  <si>
    <t>No changed needed.</t>
  </si>
  <si>
    <t>See resolution to #3841</t>
  </si>
  <si>
    <t>No change needed.</t>
  </si>
  <si>
    <t>&lt;p&gt; Duplicate of #5427&lt;/p&gt;</t>
  </si>
  <si>
    <t>Duplication of #3762</t>
  </si>
  <si>
    <t>This reference is going to be removed.</t>
  </si>
  <si>
    <t>svn 4194: overview page typo correction - "common user cases" corrected to "common use cases"</t>
  </si>
  <si>
    <t>svn 4200: documents page typo correction - deleted the first "Example Document" bullet</t>
  </si>
  <si>
    <t>svn 4300 - remove isExtensible and Conformance and replace with single element 'strength' (see #3187)</t>
  </si>
  <si>
    <t>Rename Condition.dueTo.codeableConcept to Condition.dueTo.code</t>
  </si>
  <si>
    <t>Removed the gender property from the organization contact as suggested.</t>
  </si>
  <si>
    <t>Update the text "KML" to "WGS84 datum" in each of the latitude, longitude, altitude.</t>
  </si>
  <si>
    <t>~~As per tracker #5418</t>
  </si>
  <si>
    <t>As per tracker #5418</t>
  </si>
  <si>
    <t>accept change to base64</t>
  </si>
  <si>
    <t>&lt;p&gt; There are guidelines and a QA process in place to ensure consistency of resources (and where such consistency is necessary). &amp;#xA0;For profiles, there&amp;#39;s an expectation that all profiles on a given resources are reviewed by the work group responsible for that resoruce, which provides an opportunity for consistency checking. &amp;#xA0;We will update the methodology to note that part of the work groups&amp;#39; mandate is to check for &amp;quot;appropriate&amp;quot; consistency. &amp;#xA0;However, given that profiles may cover very different use-cases, it&amp;#39;s entirely possible that consistency will not be possible or even desireable. &amp;#xA0;For example, DAF is focused on very simple data exchange. &amp;#xA0;USLab is much more complex in terms of requirements/scope.&lt;/p&gt; &lt;p&gt; &amp;#xA0;&lt;/p&gt; &lt;p&gt; 2015-01-19 MnM Q2 Isaac/Jeff 16-0-0&amp;#xA0;&lt;/p&gt;</t>
  </si>
  <si>
    <t>Fix entry names</t>
  </si>
  <si>
    <t>2015-01-21 - Needs to be fixed from "There are there device related resources" to "These are the device related resources"</t>
  </si>
  <si>
    <t>~~Merged this comment with #5505</t>
  </si>
  <si>
    <t>2015-01-21 - Agreed to spell out the abbreviation on first use in the Device resource.</t>
  </si>
  <si>
    <t>Add more explanation to observation "code"</t>
  </si>
  <si>
    <t>Agreed to change from "to allow the report to connected to clinical work flows" to "to allow the report to connect to clinical work flows"</t>
  </si>
  <si>
    <t>Extend diagnostic report examples to see some with more than one request.</t>
  </si>
  <si>
    <t>Rick accepts this as a disposition (email to Lloyd McKenzie, Feb 26, 2015)</t>
  </si>
  <si>
    <t>remove last references to Atom</t>
  </si>
  <si>
    <t>Remove fhir-atom schemas.</t>
  </si>
  <si>
    <t>Duplicate - see #53</t>
  </si>
  <si>
    <t>Not persuasive - multiple reasons for having mixed languages:
- user uses alternative language while recording what patient actually said 
- source systems in a document cross languages
- part of an order is for a colleague how speaks a different language 
- resource in non-english that quotes technical terms and/or display names from an english coding system
Grahame / Ewout MnM/FHIR telecon 2-Mar 2015 8-0-0</t>
  </si>
  <si>
    <t>Not persuasive. Conduction and inheritance has proved to be a nightmare for v3. It also makes re-use of data in multiple contexts exceptionally difficult. Conduction and inheritance is nice for modelers but is generally not seen as adventageous by implementers
Grahame / Josh MnM/FHIR telecon 2-Mar 2015 8-0-0</t>
  </si>
  <si>
    <t>FHIR telecon 16-Mar 2015
* delete these words
* add a note to Formats header : "Other representations are allowed, but are not described by this specification"
Ewout/Josh 3-0-0</t>
  </si>
  <si>
    <t>Proposed disposition: Common questions can be defined using the DataElement resource. Will add text making it clear that questions can be defined in a re-useable manner in this way. However, doing this is outside thie 80% of how most systems define questionnaires, so questions still need to be able to be defined inline with the Questionnaire
PC WG Block vote 3/5/15
Moved: Lloyd/Eric -- Abstain - 0, Negatives - 0, Approve - 11</t>
  </si>
  <si>
    <t>Priority (importance) as a codeable concept (high, medium, low - recommended binding, additional discussion on value set) is typically captured in paper records. Believed to fall within the 80%. Will add "source" for goals as a standard extension.
2015-01-20 PC Q4 Elaine/Laura 20-0-1</t>
  </si>
  <si>
    <t>3/19/15 PC WG
Motion: To the goal resource, add an outcome 0..* as a choice of codeable concept or as reference to observation.
Move: Lloyd/Viet Abstain - 0, Neg - 0, Approve - 9
see also 5855</t>
  </si>
  <si>
    <t>Current Disposition: 3/5/2015
3/5/2015 - Motion to reopen Rick G/Brett M - passed unanimously.
Revised Disposition: We will go forward with the existing model that went to ballot in January, with the change that the reference to ANY resource is constrained to List.
Update the description of List.text to make it consistent with its use as section narrative as well as List narrative (i.e. not just a summary of the list content). 
When list is included as a section, that text of the list is the authenticated content. 
When the section content is naturally narrative only, the reference would still be to a List (not Basic) with an appropriate emptyReason code.
Motion: Rgeimer/Bmarquard
Vote: For unanimous
Prior Disposition: 1/22/2015
Motion: Adopt the modeling of section as presented by Calvin. See SDWG minutes, Q3, Thursday, Jan 22nd.
CBeebe/Kconan
Vote: For 8, Abstain 9, Against 2</t>
  </si>
  <si>
    <t>Current Disposition: 3/5/2015
3/5/2015 - Motion to reopen Rick G/Brett M - passed unanimously.
Revised Disposition: We will go forward with the existing model that went to ballot in January, with the change that the reference to ANY resource is constrained to List.
Update the description of List.text to make it consistent with its use as section narrative as well as List narrative (i.e. not just a summary of the list content).
When list is included as a section, that text of the list is the authenticated content.
When the section content is naturally narrative only, the reference would still be to a List (not Basic) with an appropriate emptyReason code.
Motion: Rgeimer/Bmarquard
Vote: For unanimous
=======================
Previous Disposition: 1/22/2015
Motion: Adopt the modeling of section as presented by Calvin. See SDWG minutes, Q3, Thursday, Jan 22nd.
Motion: CBeebe/KConan
Vote: For 8, Abstain 9, Against 2</t>
  </si>
  <si>
    <t>Current Resolution:
3/5/2015 - Motion to reopen Rick G/Brett M - passed unanimously.
Revised Disposition: We will go forward with the existing model that went to ballot in January, with the change that the reference to ANY resource is constrained to List.
Update the description of List.text to make it consistent with its use as section narrative as well as List narrative (i.e. not just a summary of the list content).
When list is included as a section, that text of the list is the authenticated content.
When the section content is naturally narrative only, the reference would still be to a List (not Basic) with an appropriate emptyReason code.
Vote: 3/5/2015. Motion: Rgeimer/Bmarquard, Unanimous in Favor
Previous disposition: 1/22/2015
Persuasive
Make a modification to section 2.4.1.1 Document Presentation to tighten up the documentation in this section. Tighten the following to a SHALL: "When the document is presented for human consumption, applications must present the collated narrative portions of the following resources in order:"
Only the narrative of the child resource represents the authentiucated content of the section. Lloyd and Calvin to wordsmith the actual changes.
Motion: Adopt the modeling of section as presented by Calvin. See SDWG minutes, Q3, Thursday, Jan 22nd.
Motion: CBeebe/KConan, Vote F-8, Abs-9,Against-2</t>
  </si>
  <si>
    <t>Disposition: 3/12/2015
Motion: Identify the location where this topic is addressed or insert such language regading wholeness of docments into the FHIR specification for docment. .
CBeebe/Lnelson
Vote: For: 15, Abstain: 0, Against 0</t>
  </si>
  <si>
    <t>Disposition: 3/12/2015
Motion: Remove the constraint. Rationale: FHIR does not have context conduction so a code on section does not conduct to nested resources. Section code does not change meaning of nested resources.
CBeebe/DTao
Vote: For 15, Abstain 1 Against 0</t>
  </si>
  <si>
    <t>Discussed the fact that names are allowed to vary - where needed to be clear to domain experts, but that there is also an expectation that names will be consistent where there isn't a pressing domain need for inconsistency and that checking for consistency (across all of FHIR and especially within resource "families") is part of the QA expectations for DSTU 2.
2015/03/12 MnM Call Calvin/Daniel 3-0-0</t>
  </si>
  <si>
    <t>No change.
The FHIR group feels that they're still on target to meet their target of 100-150 resources. The larger artifacts are a manifestation of the fact that there are certain "large" constructs that a commonly exchanged and FHIR aligns with these existing patterns (e.g. sections in CDA/CCDA; archetypes in OpenEHR). There are a clear set of criteria used to guide when the creation of a new resource is appropriate and an approval process to help avoid resource proliferation.
2015/03/12 MnM FHIR Core call Calvin/William 3-0-0</t>
  </si>
  <si>
    <t>We will add an initial placerholder for documentation about SAIF to the FHIR Methodology wiki and will include a direct pointer to the methodology page in the spec.
2015/03/12 MnM FHIR Core call Calvin/Daniel 4-0-0
Consistency (where appropriate) is a signficant concern with FHIR. The question is what mechanism is used to drive consistency. With v3, the approach was top-down and tooling/model-driven. With FHIR, the approach is more iterative. The risk is being addressed, but via a different mechanism. Certainly mappings will be provided to v3 domain models where there is implementation of them, but the design will not be driven by the v3 modeling.</t>
  </si>
  <si>
    <t>2/12/2015 OO Block vote:
proposal to find not persuasive with mod:
mod: defer order of elements issue to FMG or Fhir core with new Fgorge comment
against: 0, abstain:6, in favor: 14</t>
  </si>
  <si>
    <t>We're not in a position to address this as part of DSTU 2. However, the strategy and approach will have to be in place before we can go normative.
2015/03/12 MnM Call Calvin/William 4/0/0</t>
  </si>
  <si>
    <t>2015-03-15 19:11:35.690851+00 :
already applied for NutritionOrder and Diagnostic based on other comments.
Deferred</t>
  </si>
  <si>
    <t>2015-02-14 18:47:52.909397+00 :
now I have an opinion - using 'orders' on the ground that the HL7 work group is called 'orders and..." is a very flimsy reason. It would be better if we can find a more implementer related reason.
2015-02-15 04:56:26.820988+00 :
I tend to agree with the balloter. The name of the group is irrelevant here. In v2, the OBR segment wasn't generally used for proposals or plans. In FHIR, the resource very definitely serves those purposes. If we were dealing *only* with orders, I'd be fine with the name "order", but given that the resource will now encompass plans and proposals, a more generic name seems appropriate.
2015-02-16 21:08:33.243989+00 :
I was being glib but my point is you don't call a prescription a request and you don't call lab order a request. I assumed the resource would mirror the language used in the domain.
2015-02-16 22:22:25.785951+00 :
True, but you don't call a recommendation or a care plan step an order or prescription either. And the resource will be serving those purposes as well.
2015-03-12 18:26:08.374552+00 :
argumnent for :
My concern is that "Orders" are things that are typically privileged operations. Lots of healthcare professionals aren't allowed to create "Orders". And it's also going to make people think the topic is narrower than it is. I just want to confirm that when they're voting, the work groups understand that this resource will cover everything that falls under INT in v3 - so lab promises, decision support recommendations, care plan stuff, etc.
2015-03-12 19:21:31.019246+00 :
The language of DiagnosticRequest, NutritionRequest, etc. still does not sound quite right to me. I think it might end up being less clear and more confusing than helpful. On the other hand, having a more general "Request" resource (not sure if that would be the right name) that covers the scope of "everything that falls under INT in v3 - so lab promises, decision support recommendations, care plan stuff, etc.", as Lloyd said, would seem potentially reasonable. Maybe that's where things that didn't fit into DiagnosticOrder, NutritionOrder, etc. could go? 
The V3 RQO UsageNote discussion does appear to be germane here:
The concepts of a "request" and an "order" are viewed as different, because there is an implication of a mandate associated with order. In practice, however, this distinction has no general functional value in the inter-operation of health care computing. "Orders" are commonly refused for a variety of clinical and business reasons, and the notion of a "request" obligates the recipient (the fulfiller) to respond to the sender (the author). Indeed, in many regions, including Australia and Europe, the common term used is "request."
Thus, the concept embodies both notions, as there is no useful distinction to be made. If a mandate is to be associated with a request, this will be embodied in the "local" business rules applied to the transactions. Should HL7 desire to provide a distinction between these in the future, the individual concepts could be added as specializations of this concept.
So I might be persuaded that changing to the use of "request" rather than "order" is a reasonable step to take, as long as we do it consistently.
Deferred</t>
  </si>
  <si>
    <t>2/19/2015 Orders and Observation Call Block vote:
§ Against: 0 ; Abstain: 4; In Favor: 10
merge with #5179</t>
  </si>
  <si>
    <t>Quantity is used in a wide variety of circumstances where "comparitor" is unnecessary. Every place in the financial resources we have a numeric amount, all places in scheduling where there's an ability to have a quantity or a range, and even within range, it would be wrong/inappropriate to have comparitor present. Primary use-case is Observation.value, which is already a choice of data types. Agree that using Range for this would be incorrect, but agree to introduce a new data type for this purpose.
2015-01-19 MnM Q2 Bill/Gaby 16-0-0</t>
  </si>
  <si>
    <t>Changed the description from "Department or team providing care" to:
"The custodian organization of this Encounter record."
The definition was extended to:
"An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</si>
  <si>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CHANGE: Will use repeating "bodySite" element with nested site[x] with choice of CodeableConcept or Reference(BodySite)
PC WG Block Vote - 3/5/15
Moved: Lloyd/Eric -- Abstain – 0, Negatives – 0, Approve – 11</t>
  </si>
  <si>
    <t>This element is indeed a modifier (as wasNotGiven is in MedicationAdministration), so we should apply this change.
EK/RS 25/0/0</t>
  </si>
  <si>
    <t>pre-applied: Clarified as part of the rework of Structure Definition
2015/03/09 MnM/FHIR Block Vote: Grahame/James 6/0/0</t>
  </si>
  <si>
    <t>We have existing guidance around the use of "isModifier" as well as rules that require complete "coverage" of the semantic space for "code" attributes. However, we will re-iterate these to the work groups specifically with respect to status and will call out "entered in error" as something worth consideration. However, we feel that "entered in error" is something to be considered domain by domain. For example, with Account, entered in error is subsumed under "inactive" for business purposes and calling it out as a distinct code may be inappropriate, while for Alert, the notion of "this was once the case" vs. "this was never the case" could be an important distinction.
2015-01-19 MnM Q2 Isaac/Bill 14-0-1</t>
  </si>
  <si>
    <t>clarification of search functionality per Grahame's comments
2015/03/09 MnM/FHIR Block Vote: Grahame/James 6/0/0</t>
  </si>
  <si>
    <t>2015-03-09 23:31:57.360678+00 :
Mark agreed to defer to a subsequent release.
Deferred</t>
  </si>
  <si>
    <t>See resolution to #5171 about the use of "entered in error".
However, we need to define when "entered in error" needs to exist and when it is sufficient/appropriate to simply "delete" the record. Will consult with the work groups using "entered in error" to determine what their rationales for it is and, once a common pattern is identified, will propagate that pattern on for other resources to follow. Will also add guidance in the specification that explains the difference between "deleting" and flagging something as "entered in error" that resources using "entered in error" can point to. Also need to provide very clear explanation of what "entered in error" means. I.e. "This fact about the patient/subject was never true. E.g. wrong patient in the record, etc."
2015-01-22 MnM Q1 Daniel/Peter 11-0-0</t>
  </si>
  <si>
    <t>Removed the IsModifier flag from the Encounter.Class field.
The only IsModifier field on the encounter is now the status, due to the Cancelled and onleave values.</t>
  </si>
  <si>
    <t>2/19/2015 Orders and Observation Call Block vote:
Motion same as PC:
Eric/Austin
§ Against: 0 ; Abstain: 4; In Favor: 10
PC WG 2/12/15 Comment -- these are in practice not clearly differentiated. No change suggested at this time except to augment the introduction to diagnostic order, procedure request and referral request to help with differentiation.
Planned as part of PC and OO QA.
VOTE: Move: Russ/Russell Abstain - 0, Negatives - 0,Approve - 9</t>
  </si>
  <si>
    <t>Change: Add to all of the event-like resources add a "did not do" and an explanation that includes invariants. Any resource that has something that should be done - needs a way to indicate not done.
ACTION: Add a "not done" and "not done reason" to Procedure with invariants.
PC WG 3/5/15 Move: Claude/Emma Abstain - 0, Negatives - 0, Approve - 11</t>
  </si>
  <si>
    <t>build tool enhancement to reference implementation that orders the attributes as they should be ordered
2015/03/09 MnM/FHIR Block Vote: Grahame/James 6/0/0</t>
  </si>
  <si>
    <t>Allow things to be listed more than one time on the other pages, but not in resource list (space is precious)
2015/03/19 MnM/FHIR Block Vote: Austin/Gordy 5-0-0</t>
  </si>
  <si>
    <t>No change.
The discussion covered the differences between planned and pending were important in this context, and plan to keep the existing definition.
The term "pending" in this context implies an inderminant timeline, which is not intended by this status.</t>
  </si>
  <si>
    <t>Property will be changed to "Target"
Suggestion approved, need to consider if Patient link "Other" property should also be changed to Target for consistency.</t>
  </si>
  <si>
    <t>Change the line specified in the comment to:
"An individual has identity outside of a healthcare setting."</t>
  </si>
  <si>
    <t>No change
Workgroup feels that the current text is clearer.
The resource is NOT an aggreggation, it is a linkage style resource.</t>
  </si>
  <si>
    <t>The wording in section 5.3.4 will be changed from
The link element is used to related resources under a common person record
to
The link element is used to relate resources under a common person record.</t>
  </si>
  <si>
    <t>Discussion concluded that the "free" part is missleading, and should be removed.
Prop Name: ServiceProvisionCode
Cardinality from 0..1 to 0..*
Description: The code(s) that detail the conditions under which the healthcare service is available/offered.
The provision means being commissioned by, contractually obliged, financially sourced.
types of costings that may apply to this healthcare service, such if the service may be available for free, some discounts available, or fees apply.</t>
  </si>
  <si>
    <t>1. Need to rename contactPoint to telecom to be inline with the others
2. The setting property is redundant, and can be replaced by using the location property with "generic" locations, such as an "In Home" Location for an organization. The description for location needs to reflect this.
3. Target group should become an extension
4. Coverage Area and catchment area need to have descriptions so that a decision can be made as to keep them.</t>
  </si>
  <si>
    <t>2015-01-22 15:45:35.13019+00 :
2015-01-22 MnM - Will kick this question out to the FHIR list server and implementer's skype chat
2015-03-15 16:13:54.718742+00 :
Discussion was equivocal - this suits one set of implementers, and not another. Splitting makes saying what you (conformance) easier? Not splitting makes it easier to support if you combine them?
Deferred</t>
  </si>
  <si>
    <t>The datatype of the birthDate field has been changed from datetime to Date.
This brings it inline with the change made to Patient.
It removes the capacity for the field to include a timezone which can actually change the date if displayed in a timezone different to that stored in the record.
Where this field is used for identification purposes this can cause the inadvertant creation of duplicate records.</t>
  </si>
  <si>
    <t>Clarification notes added to the Comment section for the practitioner Type field:
"The Participant Type indicates how an individual parcitipates in an encounter. It includes non 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</si>
  <si>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The Practitioner resource is to be modified to move the role related properties into a sub-component called PractitionerRole as follows:
0 ..* PractitionerRole
0 ... 1 managingOrganization
1 … 1 Role
0 ... * Specialty
0 ... 1 Period
0 ... * Location
0 … * HealthcareService</t>
  </si>
  <si>
    <t>Location has been moved into the Participants, and some usage notes added.
A Search parameter specializing to this property has also been included.
Remove the Location from the Appointment Resource and instead utilize the actor property on the participants sub component. This property is already searchable, so meets the need of the issue. Further usage guidance on this will be included.
This also removes the special cases required for the location, and can be considered for scheduling/availability checking the same as all other participants in the appointment.</t>
  </si>
  <si>
    <t>Applied the mappings as provided
Daniel will provide suggested mappings, to be reviewed on PA conference calls.</t>
  </si>
  <si>
    <t>There are many phone numbers captured in a variety of places that don't conform to the URI syntax and for which there is no need for this - they're intended for use by humans, not machines. Will define a standard extension to convey a machine-friendly (i.e. URI) form for those that need it. (And the base form can be constrained by profile if you really need it to be)
2015-01-19 MnM Q2 Jeff/Mike 15-0-1</t>
  </si>
  <si>
    <t>Change the wording:
~~The minimal information that would be required in an episode of care would be a patient, healthcare provider and a reason for the ongoing association.
to
~~The minimal information that would be required in an episode of care would be a patient, organization and a reason for the ongoing association.</t>
  </si>
  <si>
    <t>The existing codes surfice for these statuses,.
The deleted HTTP code could be used for resources created in error (as this is the resource deleted status in FHIR)</t>
  </si>
  <si>
    <t>Provide further clarification and guidance on the usage of the status history sub-component.
"This removes the requirement of the server to support FHIR versioning for access to this information..."
Expectation of this relationship to the periods also.</t>
  </si>
  <si>
    <t>As per tracker number 5201, further explanation provided
Yes this is the period for a single organization. Other organizations would have their own episode of care as required.</t>
  </si>
  <si>
    <t>ACTION: Episode of Care and Encounter point to Referral
PC WG 2/5/2015
Move: Stephen/Russell Abstain - 0, Negatives - 0, Approve - 6
BP 11 Mar 2015: This property is called incomingReferralRequest.
Referral that triggers an episode of care vs. one that comes out of an episode of care. How is this handled?A</t>
  </si>
  <si>
    <t>Refer to 5209, with this change and using the referral requestor and recipient fields we should be able to differentiate inbound vs outbound referrals.
The status codes need to be re-considered inline with handling receival of these referrals.</t>
  </si>
  <si>
    <t>Clarify the wording on the date seaarch parameter
Change from
"The interval during which the managing organization assumes the defined responsibility"
to
"The provided date search value falls within the episode of care'd period."</t>
  </si>
  <si>
    <t>Clarify ballot status for implementation guides
2015/03/09 MnM/FHIR Block Vote: Grahame/James 6/0/0</t>
  </si>
  <si>
    <t>minor improvement to glossy
2015/03/09 MnM/FHIR Block Vote: Grahame/James 6/0/0</t>
  </si>
  <si>
    <t>Update wording as described.
Grahame Grieve
Adddate: 2015-01-29 13:13:26
cannot find this</t>
  </si>
  <si>
    <t>Update wording as described.
svn 3992</t>
  </si>
  <si>
    <t>Proposal - add toc link from the bottom of every page - "Specification Map". svn revision
2015/03/19 MnM/FHIR Block Vote: Austin/Gordy 5-0-0</t>
  </si>
  <si>
    <t>Need to fix the root cardinality on the display- that's wrong and misleading. We don't create structures for edge cases, but we also don't make them illegal either.
remove cardinality from root of table - dumb. svn revision
2015/03/19 MnM/FHIR Block Vote: Austin/Gordy 5-0-0</t>
  </si>
  <si>
    <t>fix Resource Definitions hyperlink
2015/03/09 MnM/FHIR Block Vote: Grahame/James 6/0/0</t>
  </si>
  <si>
    <t>adjustment to grammatical consistency, contained resources
2015/03/09 MnM/FHIR Block Vote: Grahame/James 6/0/0</t>
  </si>
  <si>
    <t>Update wording as described.
svn 3991</t>
  </si>
  <si>
    <t>Update wording as described.
svn 3990</t>
  </si>
  <si>
    <t>improvements to overview
2015/03/09 MnM/FHIR Block Vote: Grahame/James 6/0/0</t>
  </si>
  <si>
    <t>question about overview, mark as answered
2015/03/09 MnM/FHIR Block Vote: Grahame/James 6/0/0</t>
  </si>
  <si>
    <t>question about compartments - mark as answered
2015/03/09 MnM/FHIR Block Vote: Grahame/James 6/0/0</t>
  </si>
  <si>
    <t>2015-03-05 MnM FHIR Call: Grahame/Josh 2-0-0 Approve recommendation</t>
  </si>
  <si>
    <t>Will add a summary diagram for the primitive data types that appears above the complex type diagram. This new diagram will just lists the types in the diagram without the XSD details. Will also add a legend explaining that "pink" = profiled constraint.
2015-01-19 MnM Craig/Bill 16-0-0</t>
  </si>
  <si>
    <t>Technically, it is the type that permits these things to exist - allowing an id and extensions is done at the type level. However, the revised wording isn't wrong and if it helps make things clearer/more understandable, happy to make the change
2015-01-19 MnM Q2 Craig/Bill 16-0-0</t>
  </si>
  <si>
    <t>This clinical trial opt-in example, in contrast to the first example in this section ("Chief Red Cloud") contains no element. The reason for this difference is not explained, so I am unsure whether it is significant or not: can an extension defining complex content have text for each of its fields? Also, "Chief Red Cloud" in the first example is confusing because it is outside the definition, and perhaps it has nothing at all to do with extensions?
Clarified. svn revision 4601
2015/03/19 MnM/FHIR Block Vote: Austin/Gordy 5-0-0</t>
  </si>
  <si>
    <t>change examples of modifier extensions
2015/03/09 MnM/FHIR Block Vote: Grahame/James 6/0/0</t>
  </si>
  <si>
    <t>minor wording adjusment in extensibility narrative
2015/03/09 MnM/FHIR Block Vote: Grahame/James 6/0/0</t>
  </si>
  <si>
    <t>Already is mapped to NullFlavor - propose to call this non-persuasive
2015/03/19 MnM/FHIR Block Vote: Austin/Gordy 5-0-0</t>
  </si>
  <si>
    <t>clarification about reading extensions
2015/03/09 MnM/FHIR Block Vote: Grahame/James 6/0/0</t>
  </si>
  <si>
    <t>Provide a link to 6.19.4.3 Publishing Extension Definitions, where the HL7, Community, and Interim registries are defined.
svn revision 4611
2015/03/19 MnM/FHIR Block Vote: Austin/Gordy 5-0-0</t>
  </si>
  <si>
    <t>Approved as edited/currently published (continuous build) - FHIR core telecon, 12-Feb 2015 3-0-2</t>
  </si>
  <si>
    <t>While researching this issue, I found a number of other example pages where the narrative text generation fails and the page is left with a "Error processing narrative" message. I have tracked this down to a couple of issues with the build process - specifically in the Publisher and NarrativeGenerator classes. I also found that the tools java projects do not have the latest JsonParser, XMLParser and model classes as the AuditEvent class is missing and the SecurityEvent class is still there.</t>
  </si>
  <si>
    <t>Dispositiion: 2/5/2015
It is perfectly legitimate (and will be common) for a document to contain information that is not directly referenced by the Composition. For example, containing the Condition resources pointed to by a List which is referenced by the section
Update:
The document bundle SHALL NOT include any resources not on this list:
To:
The document bundle SHALL only include resources in this list:
Update:
The Composition resource, and any resources directly or indirectly (i.e. recursively) referenced from it
To:
The Composition resource, and any resources directly or indirectly (e.g. recursively) referenced from it
Motion: Calvin/Austin
Vote: For 16, Abstain 2, Against 0</t>
  </si>
  <si>
    <t>Disposition: 3/12/2015
We agree this needs further clarification. We will leave it to the editors to address for DSTU2 ballot. This question is especially relevant to authenticated content in a document. Motion: LNelson/Dtao
Vote: For 15, Abstain 0, Against 0</t>
  </si>
  <si>
    <t>Disposition: 2/5/2015
Will update.
Mtion: Calvin/Austin
Vote: For 16, Abstain 2, Against 0</t>
  </si>
  <si>
    <t>Disposition: 2/5/2015
Will update to: Classification of a section of a document
Motion: Calvin/Austin
Vote: For 16, Abstain 2, Against 0</t>
  </si>
  <si>
    <t>Question answered.
PC WG Block vote - 3/5/15
Moved: Lloyd/Eric -- Abstain – 0, Negatives – 0, Approve – 11</t>
  </si>
  <si>
    <t>Proposed wording accepting - PC Block Vote on 3/5/15
Proposed Wording:
A category assigned to the condition. E.g. finding | complaint | diagnosis | symptom | etc.
Moved: Lloyd/Eric -- Abstain – 0, Negatives – 0, Approve – 11</t>
  </si>
  <si>
    <t>CHANGE: Proposed wording approved: This resource applies to various circumstances where there is a concern about an existing or proposed set of clinical activities. (ED -- made this plural).
PC WG Block vote - 3/5/15
Moved: Lloyd/Eric -- Abstain – 0, Negatives – 0, Approve – 11</t>
  </si>
  <si>
    <t>CHANGE: Approved proposed wording below.
PC WG Block Vote 3/5/15
Moved: Lloyd/Eric -- Abstain – 0, Negatives – 0, Approve – 11</t>
  </si>
  <si>
    <t>CHANGE: Will expand on example to indicate that in this case, the duplicate therapy Contraindication would be included with a submission along with a mitigation code noting the duplication was intended - and thus avoid decision support rules that might otherwise reject the instance.
PC WG Block vote - 3/5/15
Moved: Lloyd/Eric -- Abstain – 0, Negatives – 0, Approve – 11</t>
  </si>
  <si>
    <t>Update wording as desribed.
svn revision 4403</t>
  </si>
  <si>
    <t>add "patient intake questionnaire (clipboard)" to the list of examples
PC WG Block vote 3/5/15
Moved: Lloyd/Eric -- Abstain - 0, Negatives - 0, Approve - 11</t>
  </si>
  <si>
    <t>Happy to change the text as suggested without the example
"For keeping information about people for contact purposes for a patient, use a Patient's Contact element.
Some individuals may serve as both a Patient's Contact and a Related Person."</t>
  </si>
  <si>
    <t>Recommendation: Persuasive with mod
Re-label the example to "Neonate record from New South Wales, Australia "My Personal Health Record" example"
PC WG Block vote 3/5/15
Moved: Lloyd/Eric -- Abstain - 0, Negatives - 0, Approve - 11</t>
  </si>
  <si>
    <t>Section 5.1.4.4 and 5.1.4.5 should be 5.1.5 and 5.1.6.
(incorrect indenting)
Change sentence to:
"This element is used to support the following scenarios where multiple patient records exist:"</t>
  </si>
  <si>
    <t>This text is in the section "Original PA Notes" which is has been removed (commented out) as was for interim design notes only.</t>
  </si>
  <si>
    <t>The first bullet point under 5.4.5 Notes will be removed
The absence of the Organization shouldn't be used to infer anything about if the practitioner is self employed.
In several jurisdictions a self employed practitioner still has an organization representing just himself for legal/business operational reasons.</t>
  </si>
  <si>
    <t>Agree that there is insufficient usage guidance/use cases and examples for this resource, these will be added.
The category on the resources page will remain under attribution, as this is not specifically just for appointments/scheduling.
PA will seek more input from other implementers.</t>
  </si>
  <si>
    <t>The medication example links don't work. They say "Error processing narrative: null" The links in 4.13.6. should not be active unless they work.
2015-03-15 22:48:00 fixed</t>
  </si>
  <si>
    <t>Block vote for OO 2/19/2015 Call:
Proposal to to find persuasive with mods
bullet list initro to read
...
Laboratory data
Imaging results like bone density or fetal measurements
Devices Measurements such as EKG data or Pulse Oximetry data
...
and
~~Add following text to Boundaries section of Observation Resource: (http://hl7-fhir.github.io/observation.html)
"In contrast to Observation resource, the DiagnosticReport resource typically include additional clinical context and and some mix of atomic results, images, imaging reports, textual and coded interpretation, and formatted representations. Laboratory reports, pathology reports, and imaging reports should be represented using the DiagnosticReport resource. The Observation resource is referenced by the DiagnosticReport to provide the atomic results for a particular investigation."
Eric/Austin
§ Against: 0 ; Abstain: 4; In Favor: 10</t>
  </si>
  <si>
    <t>Block vote for OO 2/19/2015 Call:
Proposal to to find persuasive with mod:
mod:
Proposed Wording:
applies[x] - The time or time-period the observed value is asserted as being true. For biological subjects - e.g. human patients - this is usually called the "physiologically relevant time."
§ Against: 0 ; Abstain: 4; In Favor: 10</t>
  </si>
  <si>
    <t>All the examples have null narrative and an "Error processing narrative: null." The XML and JSON examples are there, but there should be some non-null narrative, otherwise the reader might not even realize that there are valid examples.
2015-03-15 22:48:21 fixed</t>
  </si>
  <si>
    <t>Block vote for OO 2/13/2015 Call:
Proposal to to find persuasive
Existing Wording:
Observation.name
Proposed Wording:
Observation.code
against: 0, abstain:6, in favor: 14
agree with commenter in domains the term "code" is more comonly used
( e.g.LOINC code, Order/result/test code) I think insisting on .name is pedantic</t>
  </si>
  <si>
    <t>Block vote for OO 2/13/2015 Call:
Proposal to to find not persuasive
against: 0, abstain:6, in favor: 14
See task #3689
Don't thnk this is appropriate because of other tasks to remove device from this</t>
  </si>
  <si>
    <t>We agree with the direction of Grahame's explanation, but need to address further the core confusion that is raised when interpreting the term "report" behind "diagnostic". We need to further clarify that this word does not imply a full document or even report, although it could represent the full content of such a document or report. We suggest the editor works this in further.</t>
  </si>
  <si>
    <t>2/19/2015 Orders and Observation Call Block vote:
Motion to find Persuasive
Vote and Type:
A-S
Existing Wording:
Diagnostic Order -- "A request for a diagnostic investigation service to be performed."
Proposed Wording:
" A record of a request for a diagnostic investigation service to be performed"
Preapplied see: http://hl7-fhir.github.io/clinical.html
Eric/Austin
§ Against: 0 ; Abstain: 4; In Favor: 10</t>
  </si>
  <si>
    <t>2/12/2015 OO Block vote:
proposal to find not persuasive with mod:
mod: Add Boundaries section to Order Introduction : " The split between order and the domain order resources is that Order is a workflow resource, not a clinical resource. It is used to manage fulfillment requests and other state transitions for the 'real' clinical orders - DeviceUseRequest, DiagnosticOrder, MedicationPrescription, NutritionOrder and ProcedureRequest, NutritionOrder."
Eric, Austin
against: 0, abstain:6, in favor: 14</t>
  </si>
  <si>
    <t>2015-01-19 - Motion to insert a hyperlink in 4.17.2 Boundaries and Relationship for Nutrition Order to the Order resource page (do the same as done in 4.22.2 Diagnostic Order, and ensure it is done for other specialty order resources as well). In FHIR Order is a general resource that can be used for clinical and non-clinical orders, thus should not be directly referenced under Clinical Resources, rather those specialty order resources should point to the general order resource. Margaret Dittloff, Riki Merrick
Against: 0; Abstain: 1; In Favor: 9</t>
  </si>
  <si>
    <t>See [#5279]
2/19/2015 Orders and Observation Call Block vote:
Eric/Austin
§ Against: 0 ; Abstain: 4; In Favor: 10</t>
  </si>
  <si>
    <t>2015-01-19 - We recognize the challenge and suggest that PtCare, OO, FHIR, and CDS on Thursday review a suggestion to harmonize as much as possible the names of DiagnosticOrder, ProcedureRequest, DeviceUseRequest, NutritionOrder, MedicationPrescription, VisionPrescription, etc.
2015 - 01-22 OO/PC/CDS MOTION: Change referral request to referral order (PC), procedure request to procedure order (OO), device use request to device use order (ask devices) and communication request to communication order (CDS).
Move: Lorraine Constable /Rob Hausam Abstain - 4, Against - 0, in Favor - 19.</t>
  </si>
  <si>
    <t>ImagingStudy.clinicalInformationDefinition
Aliases: AdmittingDiagnosesDescription;AdditonalPatientHistory
The Alias is intend to point at potential sources of information, not equivalent codes. The committee will add the adtional example shown. The text also changed to camel case where dicom terms are used. Fhir Core will also augment the explaination of the meaning of the Alias.
Motion: January 22, 2015, 11:26am, moved by John Moehrke, 2nd Kevin O. passing 15, 0, 0</t>
  </si>
  <si>
    <t>This resource is used to make information available concerning images etc. that are referenced in other clinical contexts such as diagnostic reports, Care Plans, etc.
Motion to accept proposed change: January 22, 2015, Moved JFM, 2nd KOD, 15,0,0</t>
  </si>
  <si>
    <t>2/12/2015 OO Block vote:
proposal to find persuasive:
against: 0, abstain:6, in favor: 14</t>
  </si>
  <si>
    <t>Recommendation: Include content as described in definition of Group to clarify relationship to List
2015/03/19 MnM/FHIR Block Vote: Austin/Gordy 5-0-0</t>
  </si>
  <si>
    <t>minor wording change on group
2015/03/09 MnM/FHIR Block Vote: Grahame/James 6/0/0</t>
  </si>
  <si>
    <t>Agree to change the text to:
~~As such an encounter in "planned" status is not identical to the appointment that scheduled it, but it is the encounter prior to its actual occurrence, with the expectation that encounter will be updated as it progresses to completion. Patient arrival at a location does not necessarily mean the start of the encounter (e.g., a patient arrives an hour earlier than he is actually seen by a practitioner).</t>
  </si>
  <si>
    <t>In General Practice some systems are known to handle "Problem based reporting/collation" using the term Problem. Hence desire to keep the term here.
This is not related to PAMI (Problem, Allergy, Medication, Imunization)</t>
  </si>
  <si>
    <t>CHANGE: Move comment about use of Alert (Flag) resources from 5.18.2.1 to 5.18.1
PC WG block vote - 3/5/15
Moved: Lloyd/Eric -- Abstain – 0, Negatives – 0, Approve – 11</t>
  </si>
  <si>
    <t>Revise wording of Communication resource and its attributes to make clear that it's dealing with a communication that has already occurred
PC WG Block vote 3/5/15
Moved: Lloyd/Eric -- Abstain - 0, Negatives - 0, Approve - 11</t>
  </si>
  <si>
    <t>Disposition - Question answered.
PC WG Block Vote - 3/5/15
Moved: Lloyd/Eric -- Abstain – 0, Negatives – 0, Approve – 11</t>
  </si>
  <si>
    <t>2015-02-15 05:00:04.516691+00 :
The resource doesn't represent the physical thing. It represents the request for and provision of the physical thing. The description needs to reflect what the resource does. (I'll admit I'm a bit uncomfortable with this resource which seems to merge the request and response aspects into a single structure. Curious whether that reflects general business patterns.)
2015-02-16 17:43:58.50992+00 :
Hello
I think it would introduce big variations (i.e. it is not clear) this resouce if we say it is the "request for something, and provision of what is supplied. I think a Supply Request has different constraints (types of entities mentioned) than one Supply Response (assuming that is what is meant with provision). Using a same resource creates a gap in implementation that will create hugely varying implementations, while all still compatible with the first version of standard. Patching it would be very difficult.
I think the issue (pointing to the item supplied) shows this lack of clarity.
Suggestion 1: Show the requirements and use cases that this resource was designed for. Or review these concepts considering the ongoing work across SDOs.
Suggestion 2: (at least) Clarify a way to separate the request from the response. And exclude the status.
2015-02-16 21:10:24.426397+00 :
We will hold off on any existing comments or QA in Supply until Jose gets a crack at it.
Deferred</t>
  </si>
  <si>
    <t>2015-01-22 05:12:57.370471+00 :
Wait until Deviceuserequest resource is properly vetted
2015-02-16 17:50:48.013886+00 :
Hello
I think both wordings create an unnecessary complexity - using a supply resource or a medication resource.
Is there a resource for "medication physical product" . i.e. the specific physical item, with expiry date, and lot number? a physical item is very different from a "medication", in that inventory and quantities (intrinsically part of any supply aspects) have to do with the product, not with the "class" or" medication.
I think the best way to address this would be "The supply order uses a medication or medical device _type_ resource (or a general product type container described in this resource)", and a supply response uses a "medication" /"medical device physical product" or a physical product type described in this resource".
This would be an easy change and should be compliant with the other SDOs.
Suggestion: Rediscuss the structure of this resource based on a concrete set of requirements or use cases with IHE (evt others).
2015-02-16 21:11:20.218169+00 :
OO to hold off on any and comments and QA on Supply until Jose gets a crack at it.
Deferred</t>
  </si>
  <si>
    <t>The text will be changed to:
A booking of a healthcare event among patient(s), practitioner(s), related person(s) and/or device(s) for a specific date/time. This may result in one or more Encounter(s).</t>
  </si>
  <si>
    <t>None
After many discussions, and many meetings, this text has proven very useful when understanding how to use the Appointment set of resources, and is highly likely to be the entry point for most users of the specification.</t>
  </si>
  <si>
    <t>2015-01-22 18:27:47.439921+00 :
Based on discussion with FHIR and Devices in the room, we need to review with Grahame the three paths of establishing whether an order has been performed or not: presence of a link between OrderResponse and Order; the OrderResponse.code; or status on the specialized order resource, e.g., DiagnosticOrder.status.
Additionally, OrderResponse.code is not a good name for its content, and whether the status reflects the status of the response, or the status of the order it responds to. Perhaps OrderResponse.proposedOrderStatus might fit better, but we do not know given current descriptions.
2015-02-14 07:12:20.013933+00 :
see attached .pngs
Deferred</t>
  </si>
  <si>
    <t>Question Answer:
Must use procedure request. Order resource can not stand alone and is only used for work flow.
VOTE: Russ/Russell Abstain - 0, Neg - 0, Approve - 9</t>
  </si>
  <si>
    <t>PC WG 2/12/15 -- Lloyd will write the definitive explanation of both use cases -- for orders and for proposed orders.
VOTE: Lloyd/Russell Abstain - 0, Neg - 0, Approve - 9</t>
  </si>
  <si>
    <t>Proposed: add two examples. One is a reconciled list of allergies; one is a discharge medication list. Revise text to reflect that this is not only changes. Also note that a discharge list *can* be a "changes" list, but doesn't have to be.
Change definition for "changes" List.mode: A list that indicates where changes have been made or recommended.
2015/02/26 PC call Russ/Viet 8/0/0</t>
  </si>
  <si>
    <t>Disposition: 2/5/2015
Will leave code as Final.
Update text by Final code: This version of the composition is complete and verified by an appropriate person and no further work is planned.
Any subsequent updates would be on a new version of the composition.
Motion: Calvin/Austin
Vote: For 16, Abstain 2, Against 0</t>
  </si>
  <si>
    <t>Update wording as described.
Committee reviewed and agree.
January 22, 2015, Motion JFM, Second DP, Passes: 16, 0, 9</t>
  </si>
  <si>
    <t>This is a rather lengthy description of System Profiles, that would fit better under 6.17 Profiles resource. The Conformance resource could briefly discuss System Profiles as they relate to conformance (as it does for 6.16.4.1.1 Resource Profiles), but could otherwise just link to the Profiles resource for more details.
svn revision 4607
2015/03/19 MnM/FHIR Block Vote: Austin/Gordy 5-0-0</t>
  </si>
  <si>
    <t>Update wording as described.
svn 3989</t>
  </si>
  <si>
    <t>minor wording change on definition of bundle
2015/03/09 MnM/FHIR Block Vote: Grahame/James 6/0/0</t>
  </si>
  <si>
    <t>what's the version number: mark as Considered Question answered
2015/03/09 MnM/FHIR Block Vote: Grahame/James 6/0/0</t>
  </si>
  <si>
    <t>clarify language around draft and publication scope
2015/03/09 MnM/FHIR Block Vote: Grahame/James 6/0/0</t>
  </si>
  <si>
    <t>3/19/15 PC WG
Motion: Add "reporter" 0..1 - to be patient, relation or practitioner.
Move: Viet/Rob Abstain - 0, Neg - 0 Approve - 9
Need a way to represent where the information came from. If more than one source, can represent with an extension</t>
  </si>
  <si>
    <t>Update wording as described.
svn revision 4401</t>
  </si>
  <si>
    <t>Change -- remove two elements that prompt assessment (care plan or referral) and add a "trigger" element with data type Reference {*} | CodeableConcept (need a value set).
Definition: the request or event that necessitated this assessment.
PC WG 3/5/15 Move: Russ/Rob Abstain - 1, Negatives - 0, approve - 11</t>
  </si>
  <si>
    <t>CHANGE: rename diagnosis to findings and change description to include findings or diagnoses. (ED - note plural of diagnosis).
PC WG Block vote - 3/5/15
Moved: Lloyd/Eric -- Abstain – 0, Negatives – 0, Approve – 11</t>
  </si>
  <si>
    <t>Move to retain "Actions taken during assessment"
Add usage notes on action explaining relationship between action, plan and reason references on other references.
Change plan to 0..* and a choice to use the care plan resource or other order resources, or referral requests.
PC WG 3/5/15 Move: Rob/Russ Abstain -0 , Negative-0, Approve - 12</t>
  </si>
  <si>
    <t>Will add status date and a target date to achieve the goal.
2015/02/26 PC call Russ/Kevin 6/0/0</t>
  </si>
  <si>
    <t>The Goal resource has a Status which conveys these concepts:
achieved = achieved
not achieved = cancelled
ongoing = sustaining
If you think any of the statuses are improperly named, feel free to propose specific changes.
2015/02/26 PC call Jay/Russ 8:0:0</t>
  </si>
  <si>
    <t>PC WG 3/19/15
Motion: Add author 0..1 to goal as a reference to patient, related person or practitioner.
Move: Lloyd/Russell Abstain - 0, Neg - 0, Approve - 8</t>
  </si>
  <si>
    <t>Cause of death can be asserted on a per condition basis using "condition.outcome". Will add clarification that if the relative is identified and none of the conditions listed have an outcome of "death" specified, that indicates that none of the specified conditions are known to have been the primary cause of death.
2015/02/26 PC call Russ/Steven 11-0-0</t>
  </si>
  <si>
    <t>The "activity" resource links to Performer which can point to one or more of the partipants on the care plan. As well, the various "Order" resources pointed to by Activity.detail may also reference participants on the care plan. So this capability exists. Additional types of participation could be reflected using extensions.
2015-01-20 Patient Care Q1 George/Larry 25-0-3</t>
  </si>
  <si>
    <t>Provenance is sufficient for signatures accross one or more resources. The signature element in Provenance is now a 0..*, and has exposed some of the signature elements. One of these elements exposed is the purpose for the signature (aka the role the signer played when the signature occured). This allows one to search for signatures of a specific type. Together this provides the solution requested.
March 17, 2015; Diana Motion to close this item without further change due to the changes already on Provenance with the datatype Signature; Suzannne Seconds; Pass 5/0/0</t>
  </si>
  <si>
    <t>2015-01-22 19:59:37.053229+00 :
What would be the datatype of the proposed "reason" field?
2015-01-22 19:59:45.164152+00 :
Coordination with DICOM, IHE, and FHIR. Move to a Tcon.
2015-02-16 18:31:39.843429+00 :
This is agreed in principle. DICOM should move next. There is a model already in IHE, but even that is awaiting DICOM to move. There is a CP in DICOM for similar. Once that gets more sure, we can put that into FHIR. Adjusting over the two ballot periods. Expect we can prototype this in the coming weeks.
Deferred</t>
  </si>
  <si>
    <t>Proposal is to add a SecurityEvent.participant.policy, 0..*, as a URI type. Where the URI points at the specific policy(s) that authorized the event being recorded. See current use in Provenance.
For example: Where an OAuth token authorizes, the unique identifier from the OAuth token is placed in to the policy field. Where a policy engine (e.g. XACML) holds policy logic, the unique policy identifier is placed into the policy field.
February 18, 2015, Motion to accept with modification as shown in Agreed Change. Motion John Moehrke, Second Rob Horn, 8/1/0</t>
  </si>
  <si>
    <t>Motion to accept proposal: March 4, 2015, Motion John Moehrke, Second Rob Horn, Pass 7/0/0</t>
  </si>
  <si>
    <t>2015-01-23 20:39:43.823411+00 :
Coordination with DICOM, IHE, and FHIR. Move to a Tcon.
2015-02-16 18:50:51.844487+00 :
Agreed in principle, but need to determine how the overlap in subtype to be handled. That is when the event is an Export event, is this recorded as the Security based Export event, or by the new Lifecycle Export event, or both?
Deferred</t>
  </si>
  <si>
    <t>2015-01-23 20:40:32.21616+00 :
Coordination with DICOM, IHE, and FHIR. Move to a Tcon.
2015-02-16 19:12:15.116318+00 :
Need input from Gary. Not sure how a 'record lifecycle event' is used in the SecurityEvent.Object.type. This seems similar but nonsensical next to the #219.
2015-02-17 10:56:40.65523+00 :
This should read "Add 'record entry' to SecurityEvent.Object.type".
Deferred</t>
  </si>
  <si>
    <t>make SecurityEvent.participant.reference
Practitioner | Organization | Device | Patient | RelatedPerson | Group
Group example of a surgical group. Group should be constrained to groups of people.
February 18, 2015, Motion to accept with the modification as shown, Motion John Moehrke, Second Didi Davis, Pass 10/0/0</t>
  </si>
  <si>
    <t>2015-01-23 20:42:18.01209+00 :
Coordination with DICOM, IHE, and FHIR. Move to a Tcon.
2015-02-16 18:51:58.204779+00 :
Awaiting feedback from Gary on how he intended the overlap in codes to be handled.
2015-02-18 21:05:10.611307+00 :
Note need descriptions for each of these. Need source reference for where this vocabulary comes from, and thus copyright notice and such.
2015-03-13 16:00:04.087132+00 :
Plan is to identify the gaps, and get them added to DICOM. This will happen after the March 22 deadline.
EHR vocabulary effort will identify the gaps in the AuditEventObjectLifecycle vocabulary, and give us definitions and terms.
After DICOM approves, we will update FHIR.
Hopefully this will happen during DSTU2 ballot, so that the change can be done prior to completion of DSTU2.
Deferred</t>
  </si>
  <si>
    <t>No changed needed.
After a review of existing implementations, most allow for one indication but not all allow for many. When reviewing the actual data that is being collected, it is rare to get any indications. We have decided to keep the existing 0..1 and if someone needs 0..*, they can be done via an extension.</t>
  </si>
  <si>
    <t>Will add "code" to the Identifier type as 0..1 CodeableConcept. Binding as "extensible" (must use one of the approved codes if one applies - for interoperability, can supplement with local translations or with additional codes if none of the HL7 codes applies). Will add usage notes that the code is not a substitute for "system" and that codes should not be defined that are 1..1 with system. Will add the above guidance on what codes will be accepted into the HL7-maintained value set as part of the definition.
2015/03/09 MnM FHIR call - Austin/Gordy 5-0-0</t>
  </si>
  <si>
    <t>fix broken link
2015/03/09 MnM/FHIR Block Vote: Grahame/James 6/0/0</t>
  </si>
  <si>
    <t>request for clarification of overview language
2015/03/09 MnM/FHIR Block Vote: Grahame/James 6/0/0</t>
  </si>
  <si>
    <t>Confirmed current committed page now displays section heading numbers correctly. No changes needed.</t>
  </si>
  <si>
    <t>content not registered in heirarchy; fix broken index
2015/03/09 MnM/FHIR Block Vote: Grahame/James 6/0/0</t>
  </si>
  <si>
    <t>Title - note: not persausive
2015/03/09 MnM/FHIR Block Vote: Grahame/James 6/0/0</t>
  </si>
  <si>
    <t>Each section has to have different numbers through out the page.
svn revision 4544</t>
  </si>
  <si>
    <t>need to do missing JSON and UML representations
2015/03/09 MnM/FHIR Block Vote: Grahame/James 6/0/0</t>
  </si>
  <si>
    <t>Add link to consent
2015/03/19 MnM/FHIR Block Vote: Austin/Gordy 5-0-0</t>
  </si>
  <si>
    <t>None.
The Provenance resource meets your use-case need. It is simpy technically modeled in the opposite direction. In REST this is the more usual model. Also, in REST any pointer in one direction can be traversed in the other direction through queries.
*** TODO -- In the FHIR spec is an explaination of this link traversal method.</t>
  </si>
  <si>
    <t>Add useContext : CodeableConcept [0..*] to StructureDefinition, ValueSet, ConceptMap, DataElement
Grahame/Josh MnM/FHIR Core 19/02/2015 4-0-0</t>
  </si>
  <si>
    <t>I think this was largely resolved as part of #3183 rewrite of status codes. These have explicit relationships into the core principles.</t>
  </si>
  <si>
    <t>Update wording as described.
svn revision 4500</t>
  </si>
  <si>
    <t>2015-02-27 23:25:43.95263+00 :
See tasks from terminology services connectathon
Deferred</t>
  </si>
  <si>
    <t>2015-02-27 23:23:08.215084+00 :
Clarify this - see tasks from terminology connectathon
Deferred</t>
  </si>
  <si>
    <t>2015-02-27 23:19:55.29149+00 :
Yes mention the issue. Also see tasks from terminology connectathon
Deferred</t>
  </si>
  <si>
    <t>2015-02-27 23:17:34.517523+00 :
Sorted out as another task
Deferred</t>
  </si>
  <si>
    <t>2015-03-05 21:39:24.202006+00 :
Vocab agreed with changing the name to "selectedExplicitly", but ran into problems with the definition of the element itself. Is it when you pick a 'code' directly? or when you pick the concept directly? When do you actually pick the code directly?
- use the preferred display
- use a display from the code system?
- use a traslation to a different language from a national distribution?
- use an alternative locally provided display?
But maybe you don't even need this element anyway - if you have original text, what does this element give you? Maybe it should be defined to just selecting the actual code? But then the text would be the code....
Deferred</t>
  </si>
  <si>
    <t>2015-02-10 02:19:45.221128+00 :
I thought that we were going to combine the HL7 v3 signature types and the ASTM types.
The ASTM types are commonly used in Healthcare usecases that utalize Digital Signatures. Precident setting found in IHE-DSG use.
Note the ASTM signature purposes are those used in the CDA Digital Signature and Delegation of Rights specification.
Lastly, in order to be used in XML-Signature they must be fully qualfied using a URI. So we would need to show how that is done with these codes
2015-03-15 18:28:44.121987+00 :
The ASTM Signature purpose codes have been updated with the definitions from the ASTM specification.
It is not clear to me how the 'hl7 v3 role code' apply to a signature purpose. I understand how a role is used in the participation on an act. but the meaning of the signature is still going to be one of the ASTM signature purpose codes.
If the HL7 v3 role codes are still needed, then we should add them as an alternative vocabulary on Signature.type. We would need to cast them into signature purpose, rather than role. There is no need for the core FHIR specification to constrain these vocabularies to just the ASTM vocabulary, but rather allow any legitimate signature purpose.
Is the "Agreed Change" fully enclusive of the codes from HL7 v3?
There is however a need to explain how the HL7 v3 codes would be used in the XML-Signature XAdES "CommitmentTypeIndication" which is of type "URI". This should be resolved before additional codes are allowed.
Deferred</t>
  </si>
  <si>
    <t>Replace the introduction paragraph on Provenance Resource
"Provenance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
Motion accept the comment to bring in the W3C definition, and clarification on use of Provenance statements to indicate a statement of clinical signficance.
Kathleen moves we accept, JC seconds, 7/0/0</t>
  </si>
  <si>
    <t>Provenance stays with Security
CBCC: February 10, 2015. MOTION: To keep the Security WG as the owner of the FHIR Data Provenance effort as long as there is collaboration with CBCC and other interested parties. Vote: 1 Objection (Kathleen), 1 abstention (Lloyd), Motion passes #11
Security: February 10, 2015. MOTION: For Security to assume ownership of this project and create the PSS…Johnathan requests that CBCC be a cosponsor and Securtity take the lead Vote: 2 abstentions (Kathleen, Lloyd), 0 objections, motion passes: #</t>
  </si>
  <si>
    <t>See [#5294]. This replaces the whole paragraph, so the text is no longer present to fix. Thus recommend close with no change.
Feb 24, 2015, Kathleen Motions to approve the agreed change, Second Diana, Approved 4/0/0</t>
  </si>
  <si>
    <t>2015-02-09 18:08:54.839637+00 :
CBCC and Security WGs will be meeting in Feb with Satya Sahoo, which was a contributor to W3C PROV for guidance on this mapping.
Deferred</t>
  </si>
  <si>
    <t>2015-01-20 19:34:12.556171+00 :
Need guidance from W3C SME (Sataya Sahoo satayasahoo@CSAE.edu). He has been given task from ONC to look into how FHIR uses Provenance vs W3C.
Security to coordinate change with CBCC and EHR-FM.
Deferred</t>
  </si>
  <si>
    <t>None.
A resource that conforms to a profile is an instance of the resource. Therefore a Provenance resource can point at a profiled resource. For example a Consent is captured as a Contract that is profiled by the Consent profile. It is a contract resource, so can be pointed at by a Provenance.</t>
  </si>
  <si>
    <t>On provenance-agent-role
- Remove "source"
- Remove "cc"
-Remove "application"
-Remove "daemon"
Change the vocabulary to Extensible
Also change the descripiton of agent.role "The function of the agent with respect to the activity".
March 17, 2015; Diana motion to approve agreed change, Kathleen Seconds, 5/0/0</t>
  </si>
  <si>
    <t>Disposition: 3/12/2015
motion - accept all typos,
Motion: CBeebe/D Tao
Vote: For 21, Abstain 0, Against 0</t>
  </si>
  <si>
    <t>Change: Subject should be "Patient"
PC WG block vote on 3/5/15
Moved: Lloyd/Eric -- Abstain – 0, Negatives – 0, Approve – 11</t>
  </si>
  <si>
    <t>Care Plans can be conveyed using documents, but in FHIR they need to be able to be conveyed using other paradigms too (REST, messaging, etc.). The levels and types of complexity of care plans are many and exist on a continuum. Even complex care plans need to be understood by "simple" systems and vice versa. A single resource with varying profiles is the cleanest mechanism to ensure this. Patient Care would be happy to consider working with the balloter to define 2 or more profiles on CarePlan to reflect examples of the different levels of complexity that care plans might have.
2015-01-20 Laura/Kevin 25-0-3</t>
  </si>
  <si>
    <t>Approved as edited/published, FHIR core telecon, 12-Feb 2015 3-0-2</t>
  </si>
  <si>
    <t>minor adjustments to words around _count parameter
2015/03/09 MnM/FHIR Block Vote: Grahame/James 6/0/0</t>
  </si>
  <si>
    <t>Fix navigation as described.
svn revision #3988</t>
  </si>
  <si>
    <t>Update wording as described.
svn revision 4581</t>
  </si>
  <si>
    <t>Block vote for OO 2/13/2015 Call:
Proposal to to find not persuasive
against: 0, abstain:6, in favor: 14
See task #3505
Described in the usage notes for value[x], boolean is handled using valueCodeableConcept</t>
  </si>
  <si>
    <t>none.
As well as the notes included by Grahame, we agree that the current model is the best of a bad set of alternatives.
The other approach considered as described seperating Human/Animal as seperate resources would force all other resources that reference Patient to include a choice of reference for the field between patient and animal. Which would then require all other resources with patient to be profiled to remove the animal references.</t>
  </si>
  <si>
    <t>Will update the Patient to change the Communication property to:
Patient.(InterpreterRequired flag as standard extension)
Patient.Communication 0…*
Language 1…1
Preferred 0…1
(Proficiency Level would be standard extension)</t>
  </si>
  <si>
    <t>None.
The birthdate was discovered to be used in the majority of the systems represented. And as such we will retain the property</t>
  </si>
  <si>
    <t>None.
The majority of systems providing care store the gender of the practitioners to facilitate patient preferences for selecting specific genders (and can be more important in some cultures).</t>
  </si>
  <si>
    <t>Note that an extension could be used if needed (and a proposal to define a common extension could be submitted)
We believe that most systems do not have a concept of a practitioners primary language. The Languages provided in the communication field should be considered that the practitioner is able to communicate medical information to patients.</t>
  </si>
  <si>
    <t>Change as per tracker # 3410
The change that ws done to permit the multiple associations of a Practitioner to an Organization was done within this Practitioner resource. So the need to use the Person resource for this purpose is no longer required.</t>
  </si>
  <si>
    <t>none.
Although the existing resource definition permits such a usage, the "Person and Linking" section clearly describes the 2 expected scenarios, which do not include the linkage of patient with practioner resources.</t>
  </si>
  <si>
    <t>2015-03-22 00:56:43.508035+00 :
The EligibilityRequest is a STUB required to have this resource in the DSTU2 ballot. Please check the next ballot for a more complete version which is likely to answer your questions.
Deferred</t>
  </si>
  <si>
    <t>2015-03-22 01:00:59.683996+00 :
More definition and examples will be provided.
Deferred</t>
  </si>
  <si>
    <t>2015-03-22 02:11:18.074339+00 :
No. This is a STUB, but it is a content model. OrderResponse is a workflow supporting resource, completely different levels of processing: OrderResponse tells you that an answer occurred, ElegibilityResponse is, like DiagnosticReport, an answer.
Deferred</t>
  </si>
  <si>
    <t>2015-03-22 01:01:42.430873+00 :
The EligibilityRequest is a STUB required to have this resource in the DSTU2 ballot. Please check the next ballot for a more complete version which is likely to answer your questions.
Deferred</t>
  </si>
  <si>
    <t>2015-03-22 01:03:28.970061+00 :
The EligibilityRequest is a STUB required to have this resource in the DSTU2 ballot. Please check the next ballot for a more complete version which is likely to answer your questions.
Deferred</t>
  </si>
  <si>
    <t>2015-03-22 01:02:45.9445+00 :
The EnrollmentRequest is a STUB required to have this resource in the DSTU2 ballot. Please check the next ballot for a more complete version which is likely to answer your questions.
Deferred</t>
  </si>
  <si>
    <t>2015-03-22 01:04:28.674618+00 :
The EnrolmentResponse is a STUB required to have this resource in the DSTU2 ballot. Please check the next ballot for a more complete version which is likely to answer your questions.
Deferred</t>
  </si>
  <si>
    <t>2015-03-22 01:09:32.911369+00 :
Yes this is to support polling.
If it is of use to others then that is great, but they didn't see the need for this resource and FM did.
Does not support a GET (HTTP) operation means their conformace statement does not support 'Read' (CRUD).
After consideration of using Operations, this resource has been rolled into ProcessRequest and terms made more generic.
Deferred</t>
  </si>
  <si>
    <t>2015-03-22 01:10:36.261694+00 :
This respource has been rolled into ProcessRequest.
Deferred</t>
  </si>
  <si>
    <t>2015-03-22 01:11:21.815524+00 :
Yes.
2015-03-22 02:06:10.855847+00 :
Correction, no, then Yes.
Deferred</t>
  </si>
  <si>
    <t>2015-03-22 01:17:31.993244+00 :
The supportingDocumentation, which is being replaced with DocumentManifest once needed changes are made to that resource, point to the Claim, not the other way around. A simple Read of a Claim would not return supporting documentation.
Deferred</t>
  </si>
  <si>
    <t>2015-03-22 01:28:33.151769+00 :
They are in a logical order - alphabetical. You are suggesting an order which follows the use of these things in a clinical or administrative setting, yet DiagnosticReport preceeds DiagnosticsOrder. Pehaps a discussion on the easier order for users would be appropriate, then all committees can align with..
Deferred</t>
  </si>
  <si>
    <t>2015-03-22 01:41:09.452948+00 :
While we will enhance the textual explanations and examples, we should not attempt to teach the business space, insurance, to people who don't know it. We should instead make our materials understandable and usable by people who understand the business.
The jurisdictional Profiles and Implementation Guides will further explain the nuance of their spaces to users of their materials.
Deferred</t>
  </si>
  <si>
    <t>rename Subscription.url to Subscription.endpoint
2015/03/09 MnM/FHIR Block Vote: Grahame/James 6/0/0</t>
  </si>
  <si>
    <t>2015-03-22 01:50:22.034548+00 :
The focus has been on the exchange of content models to support business activity, in which case the only status would be 'done' as the claim when delivered is immutable. Are you suggesting that there is a need for an additional status when crafting a claim on the local system to indicate that it is in-development or complete or sent?
The StatusRequest and StatusResponse are needed when you don't have Operations. Our aim is to provide the reosurces to support the business regardless of transport chosen. A REST implementation may use an operation or query to satisfy a business function, a SOA exchange or other RPC-style exchange may not have that capability. Also, StatusRequest is not asking for the status of the resource, it is asking for the state of processing of the resource.
StatusRequest has been rolled into ProcessRequest, StatusResponse has been renamed to ProcessResponse.
Deferred</t>
  </si>
  <si>
    <t>2015-03-22 01:56:09.29889+00 :
Same as 339 - may be a duplicate from teh tooling.
~~The focus has been on the exchange of content models to support business activity, in which case the only status would be 'done' as the claim when delivered is immutable. Are you suggesting that there is a need for an additional status when crafting a claim on the local system to indicate that it is in-development or complete or sent?
The StatusRequest and StatusResponse are needed when you don't have Operations. Our aim is to provide the reosurces to support the business regardless of transport chosen. A REST implementation may use an operation or query to satisfy a business function, a SOA exchange or other RPC-style exchange may not have that capability. Also, StatusRequest is not asking for the status of the resource, it is asking for the state of processing of the resource.
StatusRequest has been rolled into ProcessRequest, StatusResponse has been renamed to ProcessResponse.
Deferred</t>
  </si>
  <si>
    <t>This resource shouldn't be under Financial and should have no financial-specific language (e.g. Insurer). Instead, this is an infrastructure resource intended to support "polling". Suggest this go to ITS to come up with a generic mechanism to support polling and how that will work across all transmission paradigms (REST, Messaging, Services). This should align with mechanisms for querying, publish subscribe, etc.
As part of this, revisit which elements are part of the 80% for polling and which should be included as standard extensions.
2015-01-21 FM Lloyd/Brady 4-0-0</t>
  </si>
  <si>
    <t>* Highlight the fact that this is an example in the detailed description of the element
* Remove the reference to VaccineType valueset and remove the valueset from the list of FHIR valuesets
* Create a new example valueset that stresses that multiple systems can be used, especially highlighting systems used in an internactional context
* Create examples using different (international) codes.
EK/RS 27/0/0</t>
  </si>
  <si>
    <t>2015-02-03 15:08:12
fix svn revision #4009</t>
  </si>
  <si>
    <t>categorised them better
2015/03/19 MnM/FHIR Block Vote: Austin/Gordy 5-0-0</t>
  </si>
  <si>
    <t>2015-02-03 01:57:01.712984+00 :
I don't know what this means (other than the obvious which is obviously true). Is there some place where this is not true?
Deferred</t>
  </si>
  <si>
    <t>2015-02-16 17:52:18.105222+00 :
Agree, but the resource seems incomplete for a clear implementation. Product physical instances, separating order from response, avoiding statuses...
Suggest to rediscuss.
2015-02-16 21:12:22.683262+00 :
agreed OO to hold off any comments and QA until Jose gets a crack at it.
Deferred</t>
  </si>
  <si>
    <t>fix link
The old link referred to http://hit-testing.nist.gov:13110/rtmms/index.htm, so it might have been relocated to this https://rtmms.nist.gov/rtmms/index.htm#!rosetta</t>
  </si>
  <si>
    <t>MOTION: Will add a boundaries and relationships section to the condition resource that clearly distinguishes between observation and condition.
1/21/15 PC/OO/FHIR MOVE: Rob/Clem Abstain - 0 , Negative - 0 , Approve - 24 .
Observation has scope and boundaries, condition does not have a scope and boundary section.</t>
  </si>
  <si>
    <t>2015-01-22 14:20:05
A motion was brought forward in HCD make the changes mentioned above.
Against: 0; Abstain: 1; In Favor: 24</t>
  </si>
  <si>
    <t>2015-02-08 16:41:18.082063+00 :
I think a more appropriate question is how to cancel a previously placed order in FHIR. That answer is not immediately clear to me. Then we look at the the codes.
2015-02-14 07:47:54.696697+00 :
email riki for more clarification
Deferred</t>
  </si>
  <si>
    <t>2015-01-22 18:14:44.449042+00 :
Need to have a discussion why there is a status on DiagnosticOrder, Item, and Event. An example to clarify how this is to be used would be helpful. Particularly then how events relate to item and can have a status on event and a status on item.
2015-02-08 17:48:09.771444+00 :
todo create an example to clarify
2015-02-14 08:16:13.832797+00 :
see attached xls for example flow
2015-02-21 03:25:25.917743+00 :
also for discussion refer to:
http://wiki.hl7.org/index.php?title=Laboratory_Order_Conceptual_Specification#Executive_Summary
Deferred</t>
  </si>
  <si>
    <t>Motion to accept this needs to be fixed and come back to OO if it is more than a technical fix, rather requires content. Lorraine Constable, Andrea Pitkus
Against: 0; Abstain: 2; In Favor: 10
publishing issue with examples this is known issue and will close this.</t>
  </si>
  <si>
    <t>add actual profile for example of slicing
2015/03/09 MnM/FHIR Block Vote: Grahame/James 6/0/0</t>
  </si>
  <si>
    <t>Add example of slicing composition.section
2015/03/09 MnM/FHIR Block Vote: Grahame/James 6/0/0</t>
  </si>
  <si>
    <t>3/19/2015
Will require definitions for all codes that are defined in FHIR.
Warnings have been implemented, which will be enforced once the DSTU is published. For new items will implement this rule now.
Move to approve this task: Grahame/Rob M.
Opposed: 0 Abstain:0 In Favor: 7
To ensure vocabulary quality.</t>
  </si>
  <si>
    <t>2015-02-27 23:07:47.036058+00 :
Could beef up the notes about the costs of not meeting this,
2015-03-20 22:13:15.688469+00 :
Withdrawn based on discussions on Vocab call on 19-March-2015
Deferred</t>
  </si>
  <si>
    <t>3/19/2015
It is good vocabulary practice to specify the version when creating the content logical definition, but cannot be required.
Move: Rob M./Russ
Opposed: 0 Abstain: 0 In Favor: 7
See above.</t>
  </si>
  <si>
    <t>rejected - FHIR core telecon, 12-Feb 2015 3-0-2 - because this content has been removed</t>
  </si>
  <si>
    <t>This is already resolved by other tasks. Request ITS close it
ITS reviewed the updated CIB materia and was satisfied with the contents.
Motion to close: Dale/Grahame 3-0-0</t>
  </si>
  <si>
    <t>Disposition: 3/12/2015
motion - accept clarification,
CBeebe/D Tao
Vote: For 21, Abstain 0, Against 0</t>
  </si>
  <si>
    <t>Disposition: 3/12/2015
motion - accept clarification
CBeebe/D Tao
Vote: For 21, Abstain 0, Against 0</t>
  </si>
  <si>
    <t>Disposition: 3/12/2015
According to Brett (the commenter) the dispositions to Cbebee's comments dealt with previously address most of this comment *(#16, 17, 18), except for the examples. We believe examples need to be provided prior to final publication. So moved by BMarquard/CBeebe
Vote: For 21, Abstain 0, Against 0</t>
  </si>
  <si>
    <t>Question answered.
PC WG Block vote on 3/5/15
Moved: Lloyd/Eric -- Abstain – 0, Negatives – 0, Approve – 11</t>
  </si>
  <si>
    <t>Will establish the following methodology guideline and communicate it to the work groups:
Most clinical (and many administrative and infrastructure) resources SHOULD have an element that conveys free-text comments and additional information. The preferred name for this element is "note" (following our convention for singluar names). Work groups should consider renaming existing elements that serve this purpose unless domain conventions dictate otherwise. The definition should give examples of the type of information that might typically be conveyed here. These elements SHOULD be flagged as isModifier due to the possibility that information here could impact interpretation of other elements.
Will add a note in the Narrative portion of the specification explaining the reason for free-text eleements such as *.note - namely their utility in allowing narrative to be "generated"
2015-01-19 MnM Q2 Bill/Jeff 16-0-0</t>
  </si>
  <si>
    <t>2015-03-05 MnM FHIR Call: Grahame/Josh 2-0-0 Approve fixing language</t>
  </si>
  <si>
    <t>I don't like it much either. But how else to do it? You could a special flag to say that in addition to not providing url or data, you are *not providing them*. And that accomplishes what? Else you could impose the requirement that where attachment is used, you also have to have an attribute that says "not available for this language" - it's moving deck chairs around the titanic for what is an edge case. And the current way follows naturally - I have a mime type, and a language, and no content - I guess there isn't any content then
Propose to mark as non-persausive
2015/03/19 MnM/FHIR Block Vote: Austin/Gordy 5-0-0</t>
  </si>
  <si>
    <t>Comparator is gone from Quantity. (New type)
svn revision 4327
2015/03/19 MnM/FHIR Block Vote: Austin/Gordy 5-0-0</t>
  </si>
  <si>
    <t>2015-03-05 MnM FHIR Call: Grahame/Josh 2-0-0 Approve adding note</t>
  </si>
  <si>
    <t>2015-01-21 20:09:24.092021+00 :
2015-01-21 - Need to be reviewed by the UDI Taskforce. Assigned to Paul Knapp to get it to the team.
2015-03-22 00:26:15.683434+00 :
Agreed with the comments except that there is not extra UDI field into which the UDI is stored, it is stored either in the identifier element or the type element.
Amended Proposed Wording:
There are many sources of possible codes for device type. The example suggests to use device codes from RTM. Another source which will be appropriate for many devices is the local UDI repository (in the US this is the GUDID database)-- the device identifier (DI) or GMDN code could be used for Device.type. A full UDI string (without a serial number) can also be stored in the Device.type element. (see below) or equivalent. Alternatively, many jurisdictions have their own supply chain arrangements which define many useful codes.
Actually I think we need to review this again: If we could drop the 'is it an identifier or a type' thinking and just put it in its own element then the location becomes constant. Then the DI or some other value could be placed in the type for a simple and unburdened type code.
Deferred</t>
  </si>
  <si>
    <t>2015-01-21 20:07:07.154258+00 :
2015-01-21 - We agree with the suggestion, but like the UDI Taskforce to review this. Assigned to Paul Knapp to get it to the team.
2015-03-22 00:18:15.703673+00 :
Suggest that if a UDI is present that it alone be recorded, and other values be recorded when there is not UDI present.
Deferred</t>
  </si>
  <si>
    <t>2015-01-21 20:04:41.11005+00 :
2015-01-21 - Needs to be reviewed by the UDI Taskforce. Assigned to Paul Knapp to get it to the team.
2015-02-04 08:23:19.387241+00 :
Merge comment # 5454 with this one ~~2015-01-21 - OO suggest a motion to clarify that UDI is global concept, but may not be adopted/used by every realm. However, it must be able to be recognized consistently across realm. This is not quite in sync with Grahame's feedback. This requires further review by the UDI Taskforce to establish the appropriate clarification. Assigned to Paul Knapp to get it to the team.
2015-03-22 00:14:50.841153+00 :
This needs to be thought of as a local implementation of a global solution. The GUDID is the FDA repository, other repositories will probably be established in other jurisdictions over time.
Amended Proposed Wording:
The most important of the identifiers is the Unique Device Identifier (UDI). The UDI has 2 components -- the device identifier (DI), which is assigned at the version/model level of the device and the production identifier(s)(PI) which provide the means to track a device through its manufacture, distribution and use. The UDI string may aslo contain additonal elements which are not formally part of the local defined UDI elements but which are non the less contained within the same string and are of value locally. The DI of the UDI may be stored in a jurisdictional respository and used as the primary key to access other device information. The UDI may identify an instance of a device uniquely (when the PI(s) include a serial number), or it may just identify the type of the device. The UDI can be broken into its constituent parts (DI, PI and other elements) by parsing rules developed by each Issuing Agency standard. Where the device has an assigned UDI, the other details carried in the resource (e.g. lot, expiry date etc) SHALL be consistent with the information encoded in the UDI string or registered in the GUDID.
In the US, a UDI will be required by the FDA for every medical device to bear on its label (unless excepted). The DI of the UDI is submitted in a device record to the Global Unique Device Identification Database (GUDID) and is used as the primary key to access other device information.
2015-03-22 00:15:56.97406+00 :
Change ~~ information encoded in the UDI string or registered in the GUDID to ~~ information encoded in the UDI string or registered in the local repository.
Deferred</t>
  </si>
  <si>
    <t>2015-01-21 20:03:15.462938+00 :
2015-01-21 - Needs review by the UDI Taskforce. Assigned to Paul Knapp to get it to that team.
2015-03-22 00:06:00.56659+00 :
Revised Proposed Wording:
Note that a GTIN (sometimes also called an EAN number) is a code devekloped by GS1 for the kind of device not an identifier for the device. A GTIN may appear on its own or it may appear in a UDI string as the DI component. The UDIs which contain a serial number are store in the 'identifier' element while UDIs which do not contain a serial number are stored in the 'type' element.
Note: for OO committee review
1) when a GTIN is the only barcoide content will it always be logged to the GUDID registry? If not then the GTIN should use the GS1 supplied OID and this case should be removed from the HL7 UDI Harmonization Pattern Document, otherwise it may use the instruction in the HL7 UDI Harmonization Pattern Document.
2) Grahame has questioned whether the adherance to the identifier vs type logic is net beneficial. This should be resolved in Paris if not before. Suggest asking that methodological question of M&amp;M in relation to FHIR. It is clear what decisions that methodology drives one to, but the benefit of those decisions is not clear.
Deferred</t>
  </si>
  <si>
    <t>2015-01-21 19:59:46.257489+00 :
2015-01-21 - Need to be brought up in the UDI Task Force. Paul Knapp will be the responsible person listed to get it on their list.
2015-03-21 23:42:35.143608+00 :
There are no 'executable functions' in the UDI barcode. There are in some barcodes, such as GS1, unprintable characters, ASCII Control Characters, so the Human Readable form of the content is used. Also, the UDI fields may be accompanied by other fields of value in the barcode so it is not practical to have a parsed field for each possible element given that the conplete list of possible fields from all possible issuing standards is large (&gt;150 elements) and everchanging.
Recommend keeping the existing wording.
Deferred</t>
  </si>
  <si>
    <t>We disagree with the relevance of a MedicationStatement.author element. The author of the statement would really be a data enterer which would not appear to be a role involved in the reconciliation of medications.
However, we do believe that adding an MedicationStatement.informationSource element makes some sense to reflect where the information on this statement came from.</t>
  </si>
  <si>
    <t>3/19/2015
Our policy is to align with VSD. Where they may disagree we will work to resolve the differences. No immediate change required.
Move: Rob M./Grahame
Opposed: 0 Abstain: 0 In Favor: 7</t>
  </si>
  <si>
    <t>CHANGE: Improve boundaries section to clearly differentiate differences between resources.
PC WG Block Vote - 3/5/15
Moved: Lloyd/Eric -- Abstain – 0, Negatives – 0, Approve – 11</t>
  </si>
  <si>
    <t>Make clear in definition that both are covered
PC WG Block vote 3/5/15
Moved: Lloyd/Eric -- Abstain - 0, Negatives - 0, Approve - 11</t>
  </si>
  <si>
    <t>No change -- request handled through other ballot comments.
PC WG Block vote - 3/5/15
Moved: Lloyd/Eric -- Abstain – 0, Negatives – 0, Approve – 11</t>
  </si>
  <si>
    <t>pre-applied: Ensure that the examples for Questionnaire and QuestionnaireAnswers are consistent
PC WG Block vote 3/5/15
Moved: Lloyd/Eric -- Abstain - 0, Negatives - 0, Approve - 11</t>
  </si>
  <si>
    <t>CHANGE: CarePlan instances can be authored by (and participated in) by the patient and RelatedPersons.
PC WG Block vote 3/5/15
Moved: Lloyd/Eric -- Abstain – 0, Negatives – 0, Approve – 11</t>
  </si>
  <si>
    <t>Recommend as "Explained, no change"
PC WG Block vote 3/5/15
Moved: Lloyd/Eric -- Abstain - 0, Negatives - 0, Approve - 11</t>
  </si>
  <si>
    <t>2015-02-23 15:20:06.913312+00 :
Items 1, 2 and 3 would presumably come from the referenced Patient resource. The other two might be financial or care-plan related.
Deferred</t>
  </si>
  <si>
    <t>2015-02-23 15:18:15.217516+00 :
Confirmed w/ Balloter that this is ImmunizationRecommendation
Deferred</t>
  </si>
  <si>
    <t>Change already made - auto-approved as typo</t>
  </si>
  <si>
    <t>2015-02-13 Apply these changes, add these two invariants
OO Call EK/RS 26/0/0</t>
  </si>
  <si>
    <t>Having only a single profile with a unique name/id would be the typical case and having a group of profiles with the same logical name will probably be the exception so the desired navigation can be optimized to jump to a group page only with a group exists and the profile if no group exists.
Proposal: make this change
2015/03/19 MnM/FHIR Block Vote: Austin/Gordy 5-0-0</t>
  </si>
  <si>
    <t>2015-01-19 Use "period" rather than effectiveTime</t>
  </si>
  <si>
    <t xml:space="preserve">We change the name of the "refusedIndicator" to "wasNotGiven" (which aligns with current pharmacy resources) and "refusalReason" to "reasonNotGiven". The name of the valueset remains unchanged. Also, the description needs to be updated to align to the description given by pharmacy in this context.
For the invariant, refer to #3758
2015/01/19 OO call EK/RS 26/0/0
</t>
  </si>
  <si>
    <t>US Lab is not part of the FHIR Core ballot</t>
  </si>
  <si>
    <t>Submitted By: Brett Marquard
Brett Marquard
Adddate: 2015-02-23 14:54:59
This is the subject of DAF ballot comment #80. Will resolve that comment based on final decision here</t>
  </si>
  <si>
    <t>Argonaut is not part of the FHIR Core ballot</t>
  </si>
  <si>
    <t>Comments have been referred to the CQI ballot</t>
  </si>
  <si>
    <t xml:space="preserve">Continuous build reflects what will go into DSTU </t>
  </si>
  <si>
    <t>Typo already fixed</t>
  </si>
</sst>
</file>

<file path=xl/styles.xml><?xml version="1.0" encoding="utf-8"?>
<styleSheet xmlns="http://schemas.openxmlformats.org/spreadsheetml/2006/main">
  <numFmts count="3">
    <numFmt numFmtId="164" formatCode="0;\-0;;@\ "/>
    <numFmt numFmtId="165" formatCode="mmmm\ d\,\ yyyy"/>
    <numFmt numFmtId="166" formatCode="yyyy\-mm\-dd;@"/>
  </numFmts>
  <fonts count="50">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sz val="12"/>
      <name val="Times New Roman"/>
      <family val="1"/>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sz val="10"/>
      <color indexed="8"/>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u/>
      <sz val="10"/>
      <color theme="4"/>
      <name val="Arial"/>
      <family val="2"/>
    </font>
    <font>
      <b/>
      <u/>
      <sz val="10"/>
      <color theme="1"/>
      <name val="Arial"/>
      <family val="2"/>
    </font>
    <font>
      <i/>
      <sz val="10"/>
      <name val="Times New Roman"/>
      <family val="1"/>
    </font>
    <font>
      <b/>
      <i/>
      <sz val="10"/>
      <name val="Times New Roman"/>
      <family val="1"/>
    </font>
    <font>
      <sz val="10"/>
      <color indexed="10"/>
      <name val="Times New Roman"/>
      <family val="1"/>
    </font>
    <font>
      <u/>
      <sz val="10"/>
      <name val="Times New Roman"/>
      <family val="1"/>
    </font>
    <font>
      <sz val="10"/>
      <color rgb="FFFF0000"/>
      <name val="Times New Roman"/>
      <family val="1"/>
    </font>
    <font>
      <u/>
      <sz val="10"/>
      <color indexed="10"/>
      <name val="Times New Roman"/>
      <family val="1"/>
    </font>
    <font>
      <b/>
      <sz val="10"/>
      <color indexed="10"/>
      <name val="Times New Roman"/>
      <family val="1"/>
    </font>
    <font>
      <i/>
      <sz val="10"/>
      <color indexed="56"/>
      <name val="Times New Roman"/>
      <family val="1"/>
    </font>
    <font>
      <sz val="8"/>
      <color rgb="FF333333"/>
      <name val="Verdana"/>
      <family val="2"/>
    </font>
    <font>
      <b/>
      <i/>
      <sz val="8"/>
      <color indexed="63"/>
      <name val="Verdana"/>
      <family val="2"/>
    </font>
    <font>
      <sz val="8"/>
      <color indexed="63"/>
      <name val="Verdana"/>
      <family val="2"/>
    </font>
    <font>
      <sz val="10"/>
      <color rgb="FF333333"/>
      <name val="Times New Roman"/>
      <family val="1"/>
    </font>
    <font>
      <sz val="10"/>
      <color rgb="FFC7254E"/>
      <name val="Times New Roman"/>
      <family val="1"/>
    </font>
    <font>
      <sz val="10"/>
      <color indexed="63"/>
      <name val="Times New Roman"/>
      <family val="1"/>
    </font>
    <font>
      <i/>
      <sz val="10"/>
      <color indexed="63"/>
      <name val="Times New Roman"/>
      <family val="1"/>
    </font>
    <font>
      <sz val="10"/>
      <color rgb="FFC0C0C0"/>
      <name val="Times New Roman"/>
      <family val="1"/>
    </font>
    <font>
      <sz val="10"/>
      <color indexed="22"/>
      <name val="Times New Roman"/>
      <family val="1"/>
    </font>
    <font>
      <sz val="10"/>
      <name val="Times New Roman"/>
      <family val="1"/>
    </font>
    <font>
      <sz val="10"/>
      <color indexed="8"/>
      <name val="Times New Roman"/>
      <family val="1"/>
    </font>
    <font>
      <sz val="10"/>
      <color indexed="49"/>
      <name val="Times New Roman"/>
      <family val="1"/>
    </font>
    <font>
      <sz val="10"/>
      <color indexed="12"/>
      <name val="Arial"/>
      <family val="2"/>
    </font>
    <font>
      <sz val="9"/>
      <color rgb="FF333333"/>
      <name val="Verdana"/>
      <family val="2"/>
    </font>
    <font>
      <u/>
      <sz val="10"/>
      <color indexed="10"/>
      <name val="Arial"/>
      <family val="2"/>
    </font>
    <font>
      <strike/>
      <sz val="10"/>
      <color indexed="10"/>
      <name val="Times New Roman"/>
      <family val="1"/>
    </font>
  </fonts>
  <fills count="19">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gray125">
        <fgColor indexed="8"/>
        <bgColor indexed="22"/>
      </patternFill>
    </fill>
    <fill>
      <patternFill patternType="gray0625"/>
    </fill>
    <fill>
      <patternFill patternType="solid">
        <fgColor indexed="44"/>
        <bgColor indexed="64"/>
      </patternFill>
    </fill>
    <fill>
      <patternFill patternType="solid">
        <fgColor indexed="42"/>
        <bgColor indexed="64"/>
      </patternFill>
    </fill>
    <fill>
      <patternFill patternType="solid">
        <fgColor indexed="45"/>
        <bgColor indexed="64"/>
      </patternFill>
    </fill>
    <fill>
      <patternFill patternType="solid">
        <fgColor indexed="31"/>
        <bgColor indexed="8"/>
      </patternFill>
    </fill>
    <fill>
      <patternFill patternType="solid">
        <fgColor indexed="41"/>
        <bgColor indexed="8"/>
      </patternFill>
    </fill>
    <fill>
      <patternFill patternType="solid">
        <fgColor rgb="FFCCCCFF"/>
        <bgColor indexed="8"/>
      </patternFill>
    </fill>
    <fill>
      <patternFill patternType="solid">
        <fgColor rgb="FFCCCCFF"/>
        <bgColor indexed="64"/>
      </patternFill>
    </fill>
    <fill>
      <patternFill patternType="solid">
        <fgColor theme="7" tint="0.59999389629810485"/>
        <bgColor indexed="64"/>
      </patternFill>
    </fill>
    <fill>
      <patternFill patternType="solid">
        <fgColor rgb="FFCCCCFF"/>
        <bgColor rgb="FF000000"/>
      </patternFill>
    </fill>
    <fill>
      <patternFill patternType="solid">
        <fgColor rgb="FFCCFFFF"/>
        <bgColor indexed="64"/>
      </patternFill>
    </fill>
    <fill>
      <patternFill patternType="solid">
        <fgColor theme="3" tint="0.79998168889431442"/>
        <bgColor indexed="64"/>
      </patternFill>
    </fill>
    <fill>
      <patternFill patternType="solid">
        <fgColor theme="4" tint="0.5999938962981048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right style="thick">
        <color indexed="64"/>
      </right>
      <top/>
      <bottom style="thin">
        <color indexed="64"/>
      </bottom>
      <diagonal/>
    </border>
    <border>
      <left style="thick">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8"/>
      </right>
      <top/>
      <bottom style="medium">
        <color indexed="64"/>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alignment vertical="top"/>
      <protection locked="0"/>
    </xf>
  </cellStyleXfs>
  <cellXfs count="251">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ont="1" applyFill="1" applyBorder="1"/>
    <xf numFmtId="0" fontId="0" fillId="0" borderId="0" xfId="0" applyFill="1" applyBorder="1" applyAlignment="1">
      <alignment horizontal="left" vertical="top"/>
    </xf>
    <xf numFmtId="0" fontId="0" fillId="0" borderId="0" xfId="0" applyFill="1"/>
    <xf numFmtId="0" fontId="8" fillId="0" borderId="0" xfId="0" applyFont="1" applyFill="1" applyBorder="1" applyAlignment="1">
      <alignment wrapText="1"/>
    </xf>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1"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Fill="1" applyBorder="1" applyAlignment="1">
      <alignment wrapText="1"/>
    </xf>
    <xf numFmtId="0" fontId="12" fillId="0" borderId="0" xfId="0" applyFont="1" applyBorder="1"/>
    <xf numFmtId="0" fontId="12" fillId="0" borderId="0" xfId="0" applyFont="1" applyFill="1" applyBorder="1" applyAlignment="1"/>
    <xf numFmtId="0" fontId="12" fillId="0" borderId="0" xfId="0" applyFont="1" applyFill="1" applyBorder="1"/>
    <xf numFmtId="0" fontId="13" fillId="5" borderId="3" xfId="1" applyFont="1" applyFill="1" applyBorder="1" applyAlignment="1" applyProtection="1">
      <alignment vertical="top" wrapText="1"/>
    </xf>
    <xf numFmtId="0" fontId="11" fillId="0" borderId="0" xfId="0" applyFont="1" applyFill="1" applyBorder="1"/>
    <xf numFmtId="0" fontId="0" fillId="0" borderId="4" xfId="0" applyBorder="1"/>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7" xfId="0" applyFont="1" applyFill="1" applyBorder="1" applyAlignment="1">
      <alignment horizontal="left" vertical="top"/>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0" fillId="0" borderId="4"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6" fillId="0" borderId="3" xfId="1" applyFont="1" applyFill="1" applyBorder="1" applyAlignment="1" applyProtection="1">
      <alignment vertical="top" wrapText="1"/>
    </xf>
    <xf numFmtId="0" fontId="3" fillId="6" borderId="8" xfId="0" applyFont="1" applyFill="1" applyBorder="1" applyAlignment="1">
      <alignment horizontal="left" wrapText="1"/>
    </xf>
    <xf numFmtId="0" fontId="0" fillId="0" borderId="0" xfId="0" applyAlignment="1">
      <alignment wrapText="1"/>
    </xf>
    <xf numFmtId="0" fontId="0" fillId="4" borderId="9" xfId="0" applyFill="1" applyBorder="1" applyAlignment="1">
      <alignment wrapText="1"/>
    </xf>
    <xf numFmtId="0" fontId="0" fillId="4" borderId="10" xfId="0" applyFill="1" applyBorder="1" applyAlignment="1">
      <alignment wrapText="1"/>
    </xf>
    <xf numFmtId="0" fontId="9" fillId="4" borderId="11" xfId="1" applyFont="1" applyFill="1" applyBorder="1" applyAlignment="1" applyProtection="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3" fillId="0" borderId="0" xfId="0" applyFont="1" applyFill="1" applyAlignment="1">
      <alignment wrapText="1"/>
    </xf>
    <xf numFmtId="0" fontId="18" fillId="0" borderId="0" xfId="1" applyFont="1" applyAlignment="1" applyProtection="1">
      <alignment vertical="top"/>
    </xf>
    <xf numFmtId="0" fontId="18" fillId="0" borderId="0" xfId="1" applyFont="1" applyAlignment="1" applyProtection="1">
      <alignment horizontal="right" vertical="top"/>
      <protection locked="0"/>
    </xf>
    <xf numFmtId="164" fontId="19" fillId="0" borderId="0" xfId="0" applyNumberFormat="1" applyFont="1" applyAlignment="1" applyProtection="1">
      <alignment horizontal="left" vertical="top" wrapText="1"/>
    </xf>
    <xf numFmtId="0" fontId="3" fillId="7" borderId="5" xfId="0" applyFont="1" applyFill="1" applyBorder="1" applyAlignment="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5" xfId="0" applyFont="1" applyFill="1" applyBorder="1" applyAlignment="1">
      <alignment horizontal="right" vertical="top"/>
    </xf>
    <xf numFmtId="0" fontId="0" fillId="0" borderId="16" xfId="0" applyFill="1" applyBorder="1" applyAlignment="1">
      <alignment wrapText="1"/>
    </xf>
    <xf numFmtId="0" fontId="1" fillId="0" borderId="16" xfId="0" applyFont="1" applyFill="1" applyBorder="1" applyAlignment="1">
      <alignment horizontal="right" vertical="top" wrapText="1"/>
    </xf>
    <xf numFmtId="0" fontId="3" fillId="0" borderId="16" xfId="0" applyFont="1" applyFill="1" applyBorder="1" applyAlignment="1">
      <alignment horizontal="right"/>
    </xf>
    <xf numFmtId="0" fontId="3" fillId="0" borderId="16" xfId="0" applyFont="1" applyFill="1" applyBorder="1" applyAlignment="1">
      <alignment horizontal="right" wrapText="1"/>
    </xf>
    <xf numFmtId="0" fontId="1" fillId="0" borderId="16" xfId="0" applyFont="1" applyFill="1" applyBorder="1" applyAlignment="1">
      <alignment horizontal="right" vertical="top"/>
    </xf>
    <xf numFmtId="0" fontId="0" fillId="0" borderId="16" xfId="0" applyFill="1" applyBorder="1" applyAlignment="1"/>
    <xf numFmtId="0" fontId="3" fillId="4" borderId="5" xfId="0" applyFont="1" applyFill="1" applyBorder="1" applyAlignment="1">
      <alignment horizontal="left" vertical="top"/>
    </xf>
    <xf numFmtId="0" fontId="23" fillId="0" borderId="0" xfId="0" applyFont="1" applyFill="1"/>
    <xf numFmtId="0" fontId="12" fillId="0" borderId="0" xfId="0" applyFont="1" applyBorder="1" applyAlignment="1">
      <alignment horizontal="left" vertical="top" wrapText="1"/>
    </xf>
    <xf numFmtId="0" fontId="0" fillId="8" borderId="15" xfId="0" applyFill="1" applyBorder="1" applyAlignment="1">
      <alignment vertical="top" wrapText="1"/>
    </xf>
    <xf numFmtId="0" fontId="0" fillId="8" borderId="17" xfId="0" applyFill="1" applyBorder="1" applyAlignment="1">
      <alignment vertical="top" wrapText="1"/>
    </xf>
    <xf numFmtId="49" fontId="3" fillId="8" borderId="18" xfId="0" applyNumberFormat="1" applyFont="1" applyFill="1" applyBorder="1" applyAlignment="1">
      <alignment vertical="top" wrapText="1"/>
    </xf>
    <xf numFmtId="0" fontId="0" fillId="0" borderId="0" xfId="0" applyNumberFormat="1"/>
    <xf numFmtId="0" fontId="3" fillId="2" borderId="19" xfId="0" applyFont="1" applyFill="1" applyBorder="1" applyAlignment="1">
      <alignment vertical="top"/>
    </xf>
    <xf numFmtId="0" fontId="3" fillId="9" borderId="19" xfId="0" applyFont="1" applyFill="1" applyBorder="1" applyAlignment="1">
      <alignment vertical="top"/>
    </xf>
    <xf numFmtId="0" fontId="3" fillId="9" borderId="19" xfId="0" applyFont="1" applyFill="1" applyBorder="1" applyAlignment="1">
      <alignment horizontal="left" vertical="top"/>
    </xf>
    <xf numFmtId="0" fontId="3" fillId="9" borderId="20" xfId="0" applyFont="1" applyFill="1" applyBorder="1" applyAlignment="1">
      <alignment horizontal="left" vertical="top"/>
    </xf>
    <xf numFmtId="0" fontId="13" fillId="5" borderId="21" xfId="1" applyFont="1" applyFill="1" applyBorder="1" applyAlignment="1" applyProtection="1">
      <alignment vertical="top" wrapText="1"/>
    </xf>
    <xf numFmtId="0" fontId="2" fillId="3" borderId="22" xfId="0" applyFont="1" applyFill="1" applyBorder="1" applyAlignment="1" applyProtection="1">
      <alignment horizontal="left" vertical="top" wrapText="1"/>
      <protection locked="0"/>
    </xf>
    <xf numFmtId="0" fontId="2" fillId="2" borderId="22" xfId="0" applyFont="1" applyFill="1" applyBorder="1" applyAlignment="1" applyProtection="1">
      <alignment horizontal="left" vertical="top" wrapText="1"/>
      <protection locked="0"/>
    </xf>
    <xf numFmtId="1" fontId="2" fillId="2" borderId="22" xfId="0" applyNumberFormat="1" applyFont="1" applyFill="1" applyBorder="1" applyAlignment="1" applyProtection="1">
      <alignment horizontal="left" vertical="top" wrapText="1"/>
      <protection locked="0"/>
    </xf>
    <xf numFmtId="0" fontId="2" fillId="4" borderId="22"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22"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23" xfId="0" applyNumberFormat="1" applyFont="1" applyFill="1" applyBorder="1" applyAlignment="1" applyProtection="1">
      <alignment horizontal="left" vertical="top" wrapText="1"/>
      <protection locked="0"/>
    </xf>
    <xf numFmtId="49" fontId="2" fillId="3" borderId="24" xfId="0" applyNumberFormat="1" applyFont="1" applyFill="1" applyBorder="1" applyAlignment="1" applyProtection="1">
      <alignment horizontal="left" vertical="top" wrapText="1"/>
      <protection locked="0"/>
    </xf>
    <xf numFmtId="0" fontId="3" fillId="2" borderId="25" xfId="0" applyFont="1" applyFill="1" applyBorder="1" applyAlignment="1">
      <alignment horizontal="left" vertical="top" wrapText="1"/>
    </xf>
    <xf numFmtId="0" fontId="10" fillId="10" borderId="26" xfId="1" applyNumberFormat="1" applyFont="1" applyFill="1" applyBorder="1" applyAlignment="1" applyProtection="1">
      <alignment vertical="top" wrapText="1"/>
    </xf>
    <xf numFmtId="0" fontId="10" fillId="10" borderId="26" xfId="1" applyFont="1" applyFill="1" applyBorder="1" applyAlignment="1" applyProtection="1">
      <alignment vertical="top" wrapText="1"/>
    </xf>
    <xf numFmtId="0" fontId="24" fillId="10" borderId="26" xfId="1" applyFont="1" applyFill="1" applyBorder="1" applyAlignment="1" applyProtection="1">
      <alignment vertical="top" wrapText="1"/>
    </xf>
    <xf numFmtId="0" fontId="24" fillId="12" borderId="26" xfId="1" applyFont="1" applyFill="1" applyBorder="1" applyAlignment="1" applyProtection="1">
      <alignment vertical="top" wrapText="1"/>
    </xf>
    <xf numFmtId="0" fontId="10" fillId="0" borderId="27" xfId="1" applyFont="1" applyFill="1" applyBorder="1" applyAlignment="1" applyProtection="1">
      <alignment horizontal="left" vertical="top" textRotation="90" wrapText="1"/>
    </xf>
    <xf numFmtId="0" fontId="25" fillId="11" borderId="28" xfId="1" applyFont="1" applyFill="1" applyBorder="1" applyAlignment="1" applyProtection="1">
      <alignment vertical="top" wrapText="1"/>
    </xf>
    <xf numFmtId="0" fontId="25" fillId="11" borderId="29" xfId="1" applyFont="1" applyFill="1" applyBorder="1" applyAlignment="1" applyProtection="1">
      <alignment vertical="top" wrapText="1"/>
    </xf>
    <xf numFmtId="0" fontId="25" fillId="11" borderId="29" xfId="1" applyFont="1" applyFill="1" applyBorder="1" applyAlignment="1" applyProtection="1">
      <alignment vertical="top" textRotation="90" wrapText="1"/>
    </xf>
    <xf numFmtId="0" fontId="24" fillId="11" borderId="28" xfId="1" applyFont="1" applyFill="1" applyBorder="1" applyAlignment="1" applyProtection="1">
      <alignment vertical="top" wrapText="1"/>
    </xf>
    <xf numFmtId="0" fontId="24" fillId="11" borderId="29" xfId="1" applyFont="1" applyFill="1" applyBorder="1" applyAlignment="1" applyProtection="1">
      <alignment vertical="top" wrapText="1"/>
    </xf>
    <xf numFmtId="0" fontId="24" fillId="11" borderId="29" xfId="1" applyFont="1" applyFill="1" applyBorder="1" applyAlignment="1" applyProtection="1">
      <alignment vertical="top" textRotation="90" wrapText="1"/>
    </xf>
    <xf numFmtId="0" fontId="24" fillId="2" borderId="29" xfId="1" applyFont="1" applyFill="1" applyBorder="1" applyAlignment="1" applyProtection="1">
      <alignment vertical="top" textRotation="90" wrapText="1"/>
    </xf>
    <xf numFmtId="0" fontId="24" fillId="4" borderId="30" xfId="1" applyFont="1" applyFill="1" applyBorder="1" applyAlignment="1" applyProtection="1">
      <alignment vertical="top" wrapText="1"/>
    </xf>
    <xf numFmtId="49" fontId="24" fillId="9" borderId="31" xfId="1" applyNumberFormat="1" applyFont="1" applyFill="1" applyBorder="1" applyAlignment="1" applyProtection="1">
      <alignment vertical="top" wrapText="1"/>
    </xf>
    <xf numFmtId="0" fontId="25" fillId="9" borderId="32" xfId="1" applyNumberFormat="1" applyFont="1" applyFill="1" applyBorder="1" applyAlignment="1" applyProtection="1">
      <alignment vertical="top" wrapText="1"/>
    </xf>
    <xf numFmtId="164" fontId="2" fillId="9" borderId="22" xfId="0" applyNumberFormat="1" applyFont="1" applyFill="1" applyBorder="1" applyAlignment="1" applyProtection="1">
      <alignment horizontal="left" vertical="top" wrapText="1"/>
      <protection locked="0"/>
    </xf>
    <xf numFmtId="164" fontId="2" fillId="9" borderId="1" xfId="0" applyNumberFormat="1" applyFont="1" applyFill="1" applyBorder="1" applyAlignment="1" applyProtection="1">
      <alignment horizontal="left" vertical="top" wrapText="1"/>
      <protection locked="0"/>
    </xf>
    <xf numFmtId="164" fontId="0" fillId="9" borderId="45" xfId="0" applyNumberFormat="1" applyFill="1" applyBorder="1" applyAlignment="1">
      <alignment horizontal="left" vertical="top" wrapText="1"/>
    </xf>
    <xf numFmtId="0" fontId="2" fillId="13" borderId="22" xfId="0" applyFont="1" applyFill="1" applyBorder="1" applyAlignment="1" applyProtection="1">
      <alignment horizontal="left" vertical="top" wrapText="1"/>
      <protection locked="0"/>
    </xf>
    <xf numFmtId="0" fontId="2" fillId="13" borderId="1" xfId="0" applyFont="1" applyFill="1" applyBorder="1" applyAlignment="1" applyProtection="1">
      <alignment horizontal="left" vertical="top" wrapText="1"/>
      <protection locked="0"/>
    </xf>
    <xf numFmtId="164" fontId="0" fillId="9" borderId="53" xfId="0" applyNumberFormat="1" applyFill="1" applyBorder="1" applyAlignment="1">
      <alignment horizontal="left" vertical="top" wrapText="1"/>
    </xf>
    <xf numFmtId="0" fontId="4" fillId="3" borderId="22" xfId="1" applyFill="1" applyBorder="1" applyAlignment="1" applyProtection="1">
      <alignment horizontal="left" vertical="top" wrapText="1"/>
      <protection locked="0"/>
    </xf>
    <xf numFmtId="0" fontId="4" fillId="3" borderId="1" xfId="1" applyFill="1" applyBorder="1" applyAlignment="1" applyProtection="1">
      <alignment horizontal="left" vertical="top" wrapText="1"/>
      <protection locked="0"/>
    </xf>
    <xf numFmtId="164" fontId="4" fillId="9" borderId="53" xfId="1" applyNumberFormat="1" applyFill="1" applyBorder="1" applyAlignment="1" applyProtection="1">
      <alignment horizontal="left" vertical="top" wrapText="1"/>
    </xf>
    <xf numFmtId="0" fontId="26" fillId="3" borderId="1" xfId="0" applyFont="1" applyFill="1" applyBorder="1" applyAlignment="1" applyProtection="1">
      <alignment horizontal="left" vertical="top" wrapText="1"/>
      <protection locked="0"/>
    </xf>
    <xf numFmtId="0" fontId="29" fillId="3" borderId="1" xfId="0" applyFont="1" applyFill="1" applyBorder="1" applyAlignment="1" applyProtection="1">
      <alignment horizontal="left" vertical="top" wrapText="1"/>
      <protection locked="0"/>
    </xf>
    <xf numFmtId="0" fontId="30" fillId="3"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center" vertical="top" wrapText="1"/>
      <protection locked="0"/>
    </xf>
    <xf numFmtId="0" fontId="2" fillId="3" borderId="1" xfId="0" applyFont="1" applyFill="1" applyBorder="1" applyAlignment="1" applyProtection="1">
      <alignment vertical="top" wrapText="1"/>
      <protection locked="0"/>
    </xf>
    <xf numFmtId="0" fontId="0" fillId="13" borderId="1" xfId="0" applyFill="1" applyBorder="1" applyAlignment="1">
      <alignment horizontal="left" vertical="top" wrapText="1"/>
    </xf>
    <xf numFmtId="0" fontId="2" fillId="15" borderId="1" xfId="0" applyFont="1" applyFill="1" applyBorder="1" applyAlignment="1" applyProtection="1">
      <alignment vertical="top" wrapText="1"/>
      <protection locked="0"/>
    </xf>
    <xf numFmtId="0" fontId="2" fillId="7" borderId="1" xfId="0" applyFont="1" applyFill="1" applyBorder="1" applyAlignment="1" applyProtection="1">
      <alignment vertical="top" wrapText="1"/>
      <protection locked="0"/>
    </xf>
    <xf numFmtId="0" fontId="2" fillId="2" borderId="1" xfId="0" applyFont="1" applyFill="1" applyBorder="1" applyAlignment="1" applyProtection="1">
      <alignment vertical="top" wrapText="1"/>
      <protection locked="0"/>
    </xf>
    <xf numFmtId="0" fontId="2" fillId="16" borderId="1" xfId="0" applyFont="1" applyFill="1" applyBorder="1" applyAlignment="1" applyProtection="1">
      <alignment vertical="top" wrapText="1"/>
      <protection locked="0"/>
    </xf>
    <xf numFmtId="164" fontId="4" fillId="9" borderId="45" xfId="1" applyNumberFormat="1" applyFill="1" applyBorder="1" applyAlignment="1" applyProtection="1">
      <alignment vertical="center"/>
    </xf>
    <xf numFmtId="0" fontId="37" fillId="13" borderId="1" xfId="0" applyFont="1" applyFill="1" applyBorder="1" applyAlignment="1">
      <alignment wrapText="1"/>
    </xf>
    <xf numFmtId="0" fontId="38" fillId="13" borderId="1" xfId="0" applyFont="1" applyFill="1" applyBorder="1" applyAlignment="1">
      <alignment wrapText="1"/>
    </xf>
    <xf numFmtId="0" fontId="2" fillId="13" borderId="1" xfId="0" applyFont="1" applyFill="1" applyBorder="1" applyAlignment="1">
      <alignment wrapText="1"/>
    </xf>
    <xf numFmtId="0" fontId="43" fillId="13" borderId="1" xfId="0" applyFont="1" applyFill="1" applyBorder="1" applyAlignment="1">
      <alignment vertical="top" wrapText="1"/>
    </xf>
    <xf numFmtId="0" fontId="2" fillId="13" borderId="1" xfId="0" applyFont="1" applyFill="1" applyBorder="1" applyAlignment="1">
      <alignment horizontal="left" vertical="top" wrapText="1"/>
    </xf>
    <xf numFmtId="0" fontId="46" fillId="3" borderId="1" xfId="1" applyFont="1" applyFill="1" applyBorder="1" applyAlignment="1" applyProtection="1">
      <alignment vertical="top" wrapText="1"/>
      <protection locked="0"/>
    </xf>
    <xf numFmtId="0" fontId="0" fillId="18" borderId="1" xfId="0" applyFill="1" applyBorder="1" applyAlignment="1">
      <alignment vertical="top" wrapText="1"/>
    </xf>
    <xf numFmtId="0" fontId="47" fillId="18" borderId="1" xfId="0" applyFont="1" applyFill="1" applyBorder="1" applyAlignment="1">
      <alignment wrapText="1"/>
    </xf>
    <xf numFmtId="164" fontId="4" fillId="9" borderId="45" xfId="1" applyNumberFormat="1" applyFill="1" applyBorder="1" applyAlignment="1" applyProtection="1">
      <alignment horizontal="left" vertical="top" wrapText="1"/>
    </xf>
    <xf numFmtId="0" fontId="2" fillId="3" borderId="1" xfId="0" quotePrefix="1" applyFont="1" applyFill="1" applyBorder="1" applyAlignment="1" applyProtection="1">
      <alignment horizontal="left" vertical="top" wrapText="1"/>
      <protection locked="0"/>
    </xf>
    <xf numFmtId="49" fontId="2" fillId="3" borderId="1" xfId="0" applyNumberFormat="1" applyFont="1" applyFill="1" applyBorder="1" applyAlignment="1" applyProtection="1">
      <alignment horizontal="left" vertical="top" wrapText="1"/>
      <protection locked="0"/>
    </xf>
    <xf numFmtId="0" fontId="4" fillId="13" borderId="1" xfId="1" applyFill="1" applyBorder="1" applyAlignment="1" applyProtection="1">
      <alignment horizontal="left" vertical="top" wrapText="1"/>
      <protection locked="0"/>
    </xf>
    <xf numFmtId="0" fontId="4" fillId="13" borderId="1" xfId="1" applyFill="1" applyBorder="1" applyAlignment="1" applyProtection="1">
      <alignment wrapText="1"/>
    </xf>
    <xf numFmtId="0" fontId="4" fillId="13" borderId="1" xfId="1" applyFill="1" applyBorder="1" applyAlignment="1" applyProtection="1">
      <alignment vertical="top" wrapText="1"/>
    </xf>
    <xf numFmtId="0" fontId="4" fillId="17" borderId="1" xfId="1" applyFill="1" applyBorder="1" applyAlignment="1" applyProtection="1">
      <alignment horizontal="left" vertical="top" wrapText="1"/>
      <protection locked="0"/>
    </xf>
    <xf numFmtId="0" fontId="4" fillId="3" borderId="24" xfId="1" applyNumberFormat="1" applyFill="1" applyBorder="1" applyAlignment="1" applyProtection="1">
      <alignment horizontal="left" vertical="top" wrapText="1"/>
      <protection locked="0"/>
    </xf>
    <xf numFmtId="0" fontId="4" fillId="13" borderId="0" xfId="1" applyFill="1" applyBorder="1" applyAlignment="1" applyProtection="1">
      <alignment vertical="top" wrapText="1"/>
    </xf>
    <xf numFmtId="0" fontId="2" fillId="3" borderId="0" xfId="0" applyFont="1" applyFill="1" applyBorder="1" applyAlignment="1" applyProtection="1">
      <alignment vertical="top" wrapText="1"/>
      <protection locked="0"/>
    </xf>
    <xf numFmtId="0" fontId="41" fillId="13" borderId="0" xfId="0" applyFont="1" applyFill="1" applyBorder="1" applyAlignment="1">
      <alignment vertical="top" wrapText="1"/>
    </xf>
    <xf numFmtId="0" fontId="2" fillId="13" borderId="0" xfId="0" applyFont="1" applyFill="1" applyBorder="1" applyAlignment="1">
      <alignment horizontal="left" vertical="top" wrapText="1"/>
    </xf>
    <xf numFmtId="0" fontId="2" fillId="13" borderId="0" xfId="1" applyFont="1" applyFill="1" applyBorder="1" applyAlignment="1" applyProtection="1">
      <alignment wrapText="1"/>
    </xf>
    <xf numFmtId="0" fontId="2" fillId="13" borderId="0" xfId="0" applyFont="1" applyFill="1" applyBorder="1" applyAlignment="1">
      <alignment wrapText="1"/>
    </xf>
    <xf numFmtId="0" fontId="34" fillId="14" borderId="0" xfId="0" applyFont="1" applyFill="1" applyBorder="1"/>
    <xf numFmtId="0" fontId="37" fillId="13" borderId="0" xfId="0" applyFont="1" applyFill="1" applyBorder="1" applyAlignment="1">
      <alignment wrapText="1"/>
    </xf>
    <xf numFmtId="0" fontId="2" fillId="3" borderId="45" xfId="0" applyFont="1" applyFill="1" applyBorder="1" applyAlignment="1" applyProtection="1">
      <alignment vertical="top" wrapText="1"/>
      <protection locked="0"/>
    </xf>
    <xf numFmtId="0" fontId="2" fillId="3" borderId="20" xfId="0" applyFont="1" applyFill="1" applyBorder="1" applyAlignment="1" applyProtection="1">
      <alignment vertical="top" wrapText="1"/>
      <protection locked="0"/>
    </xf>
    <xf numFmtId="0" fontId="2" fillId="3" borderId="22" xfId="0" applyFont="1" applyFill="1" applyBorder="1" applyAlignment="1" applyProtection="1">
      <alignment vertical="top" wrapText="1"/>
      <protection locked="0"/>
    </xf>
    <xf numFmtId="0" fontId="2" fillId="3" borderId="22" xfId="0" applyFont="1" applyFill="1" applyBorder="1" applyAlignment="1" applyProtection="1">
      <alignment horizontal="left" wrapText="1"/>
      <protection locked="0"/>
    </xf>
    <xf numFmtId="0" fontId="2" fillId="7" borderId="24" xfId="0" applyFont="1" applyFill="1" applyBorder="1" applyAlignment="1" applyProtection="1">
      <alignment vertical="top" wrapText="1"/>
      <protection locked="0"/>
    </xf>
    <xf numFmtId="164" fontId="2" fillId="9" borderId="1" xfId="0" applyNumberFormat="1" applyFont="1" applyFill="1" applyBorder="1" applyAlignment="1" applyProtection="1">
      <alignment horizontal="left" vertical="center" wrapText="1"/>
      <protection locked="0"/>
    </xf>
    <xf numFmtId="0" fontId="1" fillId="2" borderId="24" xfId="0" applyFont="1" applyFill="1" applyBorder="1" applyAlignment="1">
      <alignment horizontal="right" vertical="top"/>
    </xf>
    <xf numFmtId="0" fontId="1" fillId="2" borderId="1" xfId="0" applyFont="1" applyFill="1" applyBorder="1" applyAlignment="1">
      <alignment horizontal="right" vertical="top"/>
    </xf>
    <xf numFmtId="0" fontId="1" fillId="2" borderId="33" xfId="0" applyFont="1" applyFill="1" applyBorder="1" applyAlignment="1">
      <alignment horizontal="right" vertical="top"/>
    </xf>
    <xf numFmtId="49" fontId="6" fillId="8" borderId="34" xfId="0" applyNumberFormat="1" applyFont="1" applyFill="1" applyBorder="1" applyAlignment="1" applyProtection="1">
      <alignment vertical="top" wrapText="1"/>
      <protection locked="0"/>
    </xf>
    <xf numFmtId="0" fontId="0" fillId="0" borderId="16" xfId="0" applyBorder="1" applyAlignment="1">
      <alignment vertical="top" wrapText="1"/>
    </xf>
    <xf numFmtId="0" fontId="0" fillId="0" borderId="35" xfId="0" applyBorder="1" applyAlignment="1">
      <alignment vertical="top" wrapText="1"/>
    </xf>
    <xf numFmtId="49" fontId="4" fillId="8" borderId="34" xfId="1" applyNumberFormat="1" applyFill="1" applyBorder="1" applyAlignment="1" applyProtection="1">
      <alignment vertical="top" wrapText="1"/>
      <protection locked="0"/>
    </xf>
    <xf numFmtId="0" fontId="3" fillId="8" borderId="36" xfId="0" applyFont="1" applyFill="1" applyBorder="1" applyAlignment="1">
      <alignment horizontal="left" vertical="top" wrapText="1"/>
    </xf>
    <xf numFmtId="0" fontId="3" fillId="8" borderId="37" xfId="0" applyFont="1" applyFill="1" applyBorder="1" applyAlignment="1">
      <alignment horizontal="left" vertical="top" wrapText="1"/>
    </xf>
    <xf numFmtId="0" fontId="3" fillId="8" borderId="38" xfId="0" applyFont="1" applyFill="1" applyBorder="1" applyAlignment="1">
      <alignment horizontal="left" vertical="top" wrapText="1"/>
    </xf>
    <xf numFmtId="165" fontId="0" fillId="8" borderId="34" xfId="0" applyNumberFormat="1" applyFill="1" applyBorder="1" applyAlignment="1" applyProtection="1">
      <alignment vertical="top" wrapText="1"/>
      <protection locked="0"/>
    </xf>
    <xf numFmtId="165" fontId="0" fillId="0" borderId="16" xfId="0" applyNumberFormat="1" applyBorder="1" applyAlignment="1">
      <alignment vertical="top" wrapText="1"/>
    </xf>
    <xf numFmtId="165" fontId="0" fillId="0" borderId="35" xfId="0" applyNumberFormat="1" applyBorder="1" applyAlignment="1">
      <alignment vertical="top" wrapText="1"/>
    </xf>
    <xf numFmtId="0" fontId="3" fillId="2" borderId="24" xfId="0" applyFont="1" applyFill="1" applyBorder="1" applyAlignment="1">
      <alignment horizontal="right"/>
    </xf>
    <xf numFmtId="0" fontId="3" fillId="2" borderId="1" xfId="0" applyFont="1" applyFill="1" applyBorder="1" applyAlignment="1">
      <alignment horizontal="right"/>
    </xf>
    <xf numFmtId="0" fontId="3" fillId="2" borderId="33" xfId="0" applyFont="1" applyFill="1" applyBorder="1" applyAlignment="1">
      <alignment horizontal="right"/>
    </xf>
    <xf numFmtId="0" fontId="3" fillId="2" borderId="24" xfId="0" applyFont="1" applyFill="1" applyBorder="1" applyAlignment="1">
      <alignment horizontal="right" wrapText="1"/>
    </xf>
    <xf numFmtId="0" fontId="3" fillId="2" borderId="1" xfId="0" applyFont="1" applyFill="1" applyBorder="1" applyAlignment="1">
      <alignment horizontal="right" wrapText="1"/>
    </xf>
    <xf numFmtId="0" fontId="3" fillId="2" borderId="33" xfId="0" applyFont="1" applyFill="1" applyBorder="1" applyAlignment="1">
      <alignment horizontal="right" wrapText="1"/>
    </xf>
    <xf numFmtId="0" fontId="1" fillId="2" borderId="24" xfId="0" applyFont="1" applyFill="1" applyBorder="1" applyAlignment="1">
      <alignment horizontal="right" vertical="top" wrapText="1"/>
    </xf>
    <xf numFmtId="0" fontId="0" fillId="2" borderId="1" xfId="0" applyFill="1" applyBorder="1" applyAlignment="1">
      <alignment wrapText="1"/>
    </xf>
    <xf numFmtId="0" fontId="0" fillId="2" borderId="33" xfId="0" applyFill="1" applyBorder="1" applyAlignment="1">
      <alignment wrapText="1"/>
    </xf>
    <xf numFmtId="0" fontId="1" fillId="2" borderId="1" xfId="0" applyFont="1" applyFill="1" applyBorder="1" applyAlignment="1">
      <alignment horizontal="right" vertical="top" wrapText="1"/>
    </xf>
    <xf numFmtId="0" fontId="1" fillId="2" borderId="33" xfId="0" applyFont="1" applyFill="1" applyBorder="1" applyAlignment="1">
      <alignment horizontal="right" vertical="top" wrapText="1"/>
    </xf>
    <xf numFmtId="0" fontId="20" fillId="0" borderId="0" xfId="0" applyFont="1" applyFill="1" applyAlignment="1">
      <alignment vertical="top" wrapText="1"/>
    </xf>
    <xf numFmtId="0" fontId="0" fillId="0" borderId="0" xfId="0" applyFill="1" applyAlignment="1">
      <alignment vertical="top" wrapText="1"/>
    </xf>
    <xf numFmtId="0" fontId="21" fillId="0" borderId="0" xfId="0" applyFont="1" applyFill="1" applyAlignment="1">
      <alignment wrapText="1"/>
    </xf>
    <xf numFmtId="0" fontId="0" fillId="0" borderId="0" xfId="0" applyFill="1" applyAlignment="1">
      <alignment wrapText="1"/>
    </xf>
    <xf numFmtId="164" fontId="22" fillId="0" borderId="39" xfId="0" applyNumberFormat="1" applyFont="1" applyBorder="1" applyAlignment="1">
      <alignment horizontal="center" vertical="top" wrapText="1"/>
    </xf>
    <xf numFmtId="0" fontId="1" fillId="2" borderId="16" xfId="0" applyFont="1" applyFill="1" applyBorder="1" applyAlignment="1">
      <alignment horizontal="right" vertical="top"/>
    </xf>
    <xf numFmtId="0" fontId="0" fillId="0" borderId="16" xfId="0" applyBorder="1" applyAlignment="1"/>
    <xf numFmtId="0" fontId="0" fillId="0" borderId="35" xfId="0" applyBorder="1" applyAlignment="1"/>
    <xf numFmtId="49" fontId="0" fillId="8" borderId="34" xfId="0" applyNumberFormat="1" applyFill="1" applyBorder="1" applyAlignment="1" applyProtection="1">
      <alignment vertical="top" wrapText="1"/>
      <protection locked="0"/>
    </xf>
    <xf numFmtId="0" fontId="0" fillId="8" borderId="40" xfId="0" applyFill="1" applyBorder="1" applyAlignment="1">
      <alignment vertical="top" wrapText="1"/>
    </xf>
    <xf numFmtId="0" fontId="0" fillId="8" borderId="1" xfId="0" applyFill="1" applyBorder="1" applyAlignment="1">
      <alignment vertical="top" wrapText="1"/>
    </xf>
    <xf numFmtId="0" fontId="0" fillId="8" borderId="33" xfId="0" applyFill="1" applyBorder="1" applyAlignment="1">
      <alignment vertical="top" wrapText="1"/>
    </xf>
    <xf numFmtId="0" fontId="10" fillId="3" borderId="16" xfId="0" applyFont="1" applyFill="1" applyBorder="1" applyAlignment="1">
      <alignment horizontal="left" vertical="top" wrapText="1"/>
    </xf>
    <xf numFmtId="0" fontId="0" fillId="3" borderId="16" xfId="0" applyFill="1" applyBorder="1" applyAlignment="1">
      <alignment horizontal="left" vertical="top" wrapText="1"/>
    </xf>
    <xf numFmtId="0" fontId="0" fillId="3" borderId="46" xfId="0" applyFill="1" applyBorder="1" applyAlignment="1">
      <alignment horizontal="left" vertical="top" wrapText="1"/>
    </xf>
    <xf numFmtId="0" fontId="0" fillId="3" borderId="16" xfId="0" applyFill="1" applyBorder="1" applyAlignment="1">
      <alignment horizontal="left" vertical="center" wrapText="1"/>
    </xf>
    <xf numFmtId="0" fontId="0" fillId="3" borderId="46" xfId="0" applyFill="1" applyBorder="1" applyAlignment="1">
      <alignment horizontal="left" vertical="center" wrapText="1"/>
    </xf>
    <xf numFmtId="0" fontId="6" fillId="3" borderId="16" xfId="0" applyFont="1" applyFill="1" applyBorder="1" applyAlignment="1">
      <alignment horizontal="left" vertical="top" wrapText="1"/>
    </xf>
    <xf numFmtId="0" fontId="6" fillId="2" borderId="42" xfId="0" applyFont="1" applyFill="1"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6" fillId="2" borderId="16" xfId="0" applyFont="1" applyFill="1" applyBorder="1" applyAlignment="1">
      <alignment horizontal="left" vertical="top" wrapText="1"/>
    </xf>
    <xf numFmtId="0" fontId="0" fillId="2" borderId="16" xfId="0" applyFill="1" applyBorder="1" applyAlignment="1">
      <alignment horizontal="left" vertical="top" wrapText="1"/>
    </xf>
    <xf numFmtId="0" fontId="0" fillId="2" borderId="46" xfId="0" applyFill="1" applyBorder="1" applyAlignment="1">
      <alignment horizontal="left" vertical="top" wrapText="1"/>
    </xf>
    <xf numFmtId="0" fontId="3" fillId="4" borderId="44" xfId="0" applyFont="1" applyFill="1" applyBorder="1" applyAlignment="1">
      <alignment horizontal="center" vertical="center" wrapText="1"/>
    </xf>
    <xf numFmtId="0" fontId="0" fillId="4" borderId="16" xfId="0" applyFill="1" applyBorder="1" applyAlignment="1">
      <alignment horizontal="center" vertical="center" wrapText="1"/>
    </xf>
    <xf numFmtId="0" fontId="0" fillId="4" borderId="46" xfId="0" applyFill="1" applyBorder="1" applyAlignment="1">
      <alignment horizontal="center" vertical="center" wrapText="1"/>
    </xf>
    <xf numFmtId="0" fontId="4" fillId="2" borderId="45" xfId="1" applyFont="1" applyFill="1" applyBorder="1" applyAlignment="1" applyProtection="1">
      <alignment horizontal="left" vertical="top" wrapText="1" shrinkToFit="1"/>
    </xf>
    <xf numFmtId="0" fontId="4" fillId="2" borderId="16" xfId="1" applyFill="1" applyBorder="1" applyAlignment="1" applyProtection="1">
      <alignment horizontal="left" vertical="top" wrapText="1" shrinkToFit="1"/>
    </xf>
    <xf numFmtId="0" fontId="4" fillId="2" borderId="46" xfId="1" applyFill="1" applyBorder="1" applyAlignment="1" applyProtection="1">
      <alignment horizontal="left" vertical="top" wrapText="1" shrinkToFit="1"/>
    </xf>
    <xf numFmtId="0" fontId="6" fillId="3" borderId="16" xfId="0" applyFont="1" applyFill="1" applyBorder="1" applyAlignment="1">
      <alignment horizontal="left" vertical="center" wrapText="1"/>
    </xf>
    <xf numFmtId="0" fontId="6" fillId="7" borderId="16" xfId="0" applyFont="1" applyFill="1" applyBorder="1" applyAlignment="1">
      <alignment horizontal="left" vertical="top" wrapText="1"/>
    </xf>
    <xf numFmtId="0" fontId="0" fillId="7" borderId="16" xfId="0" applyFill="1" applyBorder="1" applyAlignment="1">
      <alignment horizontal="left" vertical="top" wrapText="1"/>
    </xf>
    <xf numFmtId="0" fontId="0" fillId="7" borderId="46" xfId="0" applyFill="1" applyBorder="1" applyAlignment="1">
      <alignment horizontal="left" vertical="top" wrapText="1"/>
    </xf>
    <xf numFmtId="0" fontId="6" fillId="9" borderId="41" xfId="0" applyFont="1" applyFill="1" applyBorder="1" applyAlignment="1">
      <alignment horizontal="left" wrapText="1"/>
    </xf>
    <xf numFmtId="0" fontId="0" fillId="0" borderId="42" xfId="0" applyBorder="1" applyAlignment="1">
      <alignment horizontal="left" wrapText="1"/>
    </xf>
    <xf numFmtId="0" fontId="0" fillId="0" borderId="43" xfId="0" applyBorder="1" applyAlignment="1">
      <alignment horizontal="left" wrapText="1"/>
    </xf>
    <xf numFmtId="0" fontId="6" fillId="2" borderId="44"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24" xfId="0" applyFont="1" applyFill="1" applyBorder="1" applyAlignment="1">
      <alignment horizontal="left" vertical="top" wrapText="1"/>
    </xf>
    <xf numFmtId="0" fontId="3" fillId="2" borderId="45" xfId="0" applyFont="1" applyFill="1" applyBorder="1" applyAlignment="1">
      <alignment vertical="top" wrapText="1"/>
    </xf>
    <xf numFmtId="0" fontId="0" fillId="0" borderId="46" xfId="0" applyBorder="1" applyAlignment="1">
      <alignment vertical="top" wrapText="1"/>
    </xf>
    <xf numFmtId="0" fontId="6" fillId="4" borderId="16" xfId="0" applyFont="1" applyFill="1" applyBorder="1" applyAlignment="1">
      <alignment horizontal="left" vertical="top" wrapText="1"/>
    </xf>
    <xf numFmtId="0" fontId="6" fillId="4" borderId="46" xfId="0" applyFont="1" applyFill="1" applyBorder="1" applyAlignment="1">
      <alignment horizontal="left" vertical="top" wrapText="1"/>
    </xf>
    <xf numFmtId="0" fontId="6" fillId="9" borderId="47" xfId="0" applyFont="1" applyFill="1" applyBorder="1" applyAlignment="1">
      <alignment horizontal="left" vertical="top" wrapText="1"/>
    </xf>
    <xf numFmtId="0" fontId="0" fillId="9" borderId="42" xfId="0" applyFill="1" applyBorder="1" applyAlignment="1">
      <alignment horizontal="left" vertical="top" wrapText="1"/>
    </xf>
    <xf numFmtId="0" fontId="0" fillId="9" borderId="43" xfId="0" applyFill="1" applyBorder="1" applyAlignment="1">
      <alignment horizontal="left" vertical="top" wrapText="1"/>
    </xf>
    <xf numFmtId="0" fontId="0" fillId="2" borderId="42" xfId="0" applyFill="1" applyBorder="1" applyAlignment="1">
      <alignment horizontal="left" vertical="top" wrapText="1"/>
    </xf>
    <xf numFmtId="0" fontId="0" fillId="2" borderId="43" xfId="0" applyFill="1" applyBorder="1" applyAlignment="1">
      <alignment horizontal="left" vertical="top" wrapText="1"/>
    </xf>
    <xf numFmtId="0" fontId="6" fillId="9" borderId="47" xfId="0" applyFont="1" applyFill="1" applyBorder="1" applyAlignment="1">
      <alignment horizontal="left" wrapText="1"/>
    </xf>
    <xf numFmtId="0" fontId="0" fillId="9" borderId="42" xfId="0" applyFill="1" applyBorder="1" applyAlignment="1">
      <alignment horizontal="left" wrapText="1"/>
    </xf>
    <xf numFmtId="0" fontId="0" fillId="9" borderId="43" xfId="0" applyFill="1" applyBorder="1" applyAlignment="1">
      <alignment horizontal="left" wrapText="1"/>
    </xf>
    <xf numFmtId="0" fontId="0" fillId="9" borderId="47" xfId="0" applyFill="1" applyBorder="1" applyAlignment="1">
      <alignment horizontal="left" vertical="top" wrapText="1"/>
    </xf>
    <xf numFmtId="0" fontId="4" fillId="0" borderId="0" xfId="1" applyAlignment="1" applyProtection="1">
      <alignment horizontal="right" wrapText="1"/>
    </xf>
    <xf numFmtId="0" fontId="15" fillId="4" borderId="48" xfId="0" applyFont="1" applyFill="1" applyBorder="1" applyAlignment="1">
      <alignment vertical="top" wrapText="1"/>
    </xf>
    <xf numFmtId="0" fontId="0" fillId="4" borderId="49" xfId="0" applyFill="1" applyBorder="1" applyAlignment="1">
      <alignment vertical="top" wrapText="1"/>
    </xf>
    <xf numFmtId="0" fontId="0" fillId="4" borderId="50" xfId="0" applyFill="1" applyBorder="1" applyAlignment="1">
      <alignment vertical="top" wrapText="1"/>
    </xf>
    <xf numFmtId="0" fontId="6" fillId="3" borderId="45" xfId="0" applyFont="1" applyFill="1" applyBorder="1" applyAlignment="1">
      <alignment horizontal="left" vertical="top" wrapText="1"/>
    </xf>
    <xf numFmtId="0" fontId="6" fillId="3" borderId="46" xfId="0" applyFont="1" applyFill="1" applyBorder="1" applyAlignment="1">
      <alignment horizontal="left" vertical="top" wrapText="1"/>
    </xf>
    <xf numFmtId="0" fontId="6" fillId="6" borderId="8" xfId="0" applyFont="1" applyFill="1" applyBorder="1" applyAlignment="1">
      <alignment horizontal="left" wrapText="1"/>
    </xf>
    <xf numFmtId="0" fontId="0" fillId="6" borderId="8" xfId="0" applyFill="1" applyBorder="1" applyAlignment="1">
      <alignment horizontal="left" wrapText="1"/>
    </xf>
    <xf numFmtId="0" fontId="3" fillId="4" borderId="51" xfId="0" applyFont="1" applyFill="1" applyBorder="1" applyAlignment="1">
      <alignment wrapText="1"/>
    </xf>
    <xf numFmtId="0" fontId="0" fillId="4" borderId="11" xfId="0" applyFill="1" applyBorder="1" applyAlignment="1">
      <alignment wrapText="1"/>
    </xf>
    <xf numFmtId="0" fontId="0" fillId="4" borderId="52" xfId="0" applyFill="1" applyBorder="1" applyAlignment="1">
      <alignment wrapText="1"/>
    </xf>
    <xf numFmtId="0" fontId="0" fillId="4" borderId="13" xfId="0" applyFill="1" applyBorder="1" applyAlignment="1">
      <alignment wrapText="1"/>
    </xf>
    <xf numFmtId="0" fontId="6" fillId="0" borderId="54" xfId="0" applyFont="1" applyBorder="1" applyAlignment="1">
      <alignment horizontal="right" wrapText="1"/>
    </xf>
    <xf numFmtId="0" fontId="6" fillId="0" borderId="54" xfId="0" applyFont="1" applyBorder="1" applyAlignment="1">
      <alignment wrapText="1"/>
    </xf>
    <xf numFmtId="0" fontId="3" fillId="0" borderId="54" xfId="0" applyFont="1" applyBorder="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92</xdr:row>
      <xdr:rowOff>19049</xdr:rowOff>
    </xdr:to>
    <xdr:sp macro="" textlink="">
      <xdr:nvSpPr>
        <xdr:cNvPr id="8193" name="Text Box 1"/>
        <xdr:cNvSpPr txBox="1">
          <a:spLocks noChangeArrowheads="1"/>
        </xdr:cNvSpPr>
      </xdr:nvSpPr>
      <xdr:spPr bwMode="auto">
        <a:xfrm>
          <a:off x="0" y="361949"/>
          <a:ext cx="8153400" cy="14582775"/>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1" i="0" u="none" strike="noStrike" baseline="0">
              <a:solidFill>
                <a:srgbClr val="000000"/>
              </a:solidFill>
              <a:latin typeface="Arial"/>
              <a:cs typeface="Arial"/>
            </a:rPr>
            <a:t>For the column titled "Disposition" please select one of the following:</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baseline="0">
              <a:effectLst/>
              <a:latin typeface="Arial" panose="020B0604020202020204" pitchFamily="34" charset="0"/>
              <a:ea typeface="+mn-ea"/>
              <a:cs typeface="Arial" panose="020B0604020202020204" pitchFamily="34" charset="0"/>
            </a:rPr>
            <a:t>§02.09.01.03</a:t>
          </a:r>
          <a:r>
            <a:rPr lang="en-US" sz="1000" b="0" i="0" u="none" strike="noStrike" baseline="0">
              <a:solidFill>
                <a:srgbClr val="000000"/>
              </a:solidFill>
              <a:latin typeface="Arial"/>
              <a:cs typeface="Arial"/>
            </a:rPr>
            <a:t> "</a:t>
          </a:r>
          <a:r>
            <a:rPr lang="en-US" sz="1000">
              <a:effectLst/>
              <a:latin typeface="Arial" panose="020B0604020202020204" pitchFamily="34" charset="0"/>
              <a:ea typeface="+mn-ea"/>
              <a:cs typeface="Arial" panose="020B0604020202020204" pitchFamily="34" charset="0"/>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Applicable to All Ballot Comments (Affirmative and Negative)</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Essential Requirements (ER) §02.09.01.03 states that "</a:t>
          </a:r>
          <a:r>
            <a:rPr lang="en-US" sz="1000">
              <a:effectLst/>
              <a:latin typeface="Arial" panose="020B0604020202020204" pitchFamily="34" charset="0"/>
              <a:ea typeface="+mn-ea"/>
              <a:cs typeface="Arial" panose="020B0604020202020204" pitchFamily="34" charset="0"/>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a:t>
          </a:r>
          <a:r>
            <a:rPr lang="en-US" sz="1000" i="1">
              <a:effectLst/>
              <a:latin typeface="Arial" panose="020B0604020202020204" pitchFamily="34" charset="0"/>
              <a:ea typeface="+mn-ea"/>
              <a:cs typeface="Arial" panose="020B0604020202020204" pitchFamily="34" charset="0"/>
            </a:rPr>
            <a:t>resolved</a:t>
          </a:r>
          <a:r>
            <a:rPr lang="en-US" sz="1000">
              <a:effectLst/>
              <a:latin typeface="Arial" panose="020B0604020202020204" pitchFamily="34" charset="0"/>
              <a:ea typeface="+mn-ea"/>
              <a:cs typeface="Arial" panose="020B0604020202020204" pitchFamily="34" charset="0"/>
            </a:rPr>
            <a:t>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this action does not fully met the requirements of declaring the comment persuasive per HL7 ER </a:t>
          </a:r>
          <a:r>
            <a:rPr lang="en-US" sz="1000" b="0" i="0" baseline="0">
              <a:effectLst/>
              <a:latin typeface="Arial" panose="020B0604020202020204" pitchFamily="34" charset="0"/>
              <a:ea typeface="+mn-ea"/>
              <a:cs typeface="Arial" panose="020B0604020202020204" pitchFamily="34" charset="0"/>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3.</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baseline="0">
              <a:effectLst/>
              <a:latin typeface="Arial" panose="020B0604020202020204" pitchFamily="34" charset="0"/>
              <a:ea typeface="+mn-ea"/>
              <a:cs typeface="Arial" panose="020B0604020202020204" pitchFamily="34" charset="0"/>
            </a:rPr>
            <a:t>HL7 ER §02.09.01.02 states "</a:t>
          </a:r>
          <a:r>
            <a:rPr lang="en-US" sz="1000">
              <a:effectLst/>
              <a:latin typeface="Arial" panose="020B0604020202020204" pitchFamily="34" charset="0"/>
              <a:ea typeface="+mn-ea"/>
              <a:cs typeface="Arial" panose="020B0604020202020204" pitchFamily="34" charset="0"/>
            </a:rPr>
            <a:t>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rtl="0"/>
          <a:r>
            <a:rPr lang="en-US" sz="1000" b="0" i="0" baseline="0">
              <a:effectLst/>
              <a:latin typeface="Arial" panose="020B0604020202020204" pitchFamily="34" charset="0"/>
              <a:ea typeface="+mn-ea"/>
              <a:cs typeface="Arial" panose="020B0604020202020204" pitchFamily="34" charset="0"/>
            </a:rPr>
            <a:t>Example scenarios include, but are not limited to;</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submitter has provided a recommendation or comment that the WG deems invalid or unworkable</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recommendation/solution provided by the submitter is not clear; the submitter is encouraged to submit a proposal on a future ballot </a:t>
          </a:r>
          <a:endParaRPr lang="en-US"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ER </a:t>
          </a:r>
          <a:r>
            <a:rPr lang="en-US" sz="1000" b="0" i="0" baseline="0">
              <a:effectLst/>
              <a:latin typeface="Arial" panose="020B0604020202020204" pitchFamily="34" charset="0"/>
              <a:ea typeface="+mn-ea"/>
              <a:cs typeface="Arial" panose="020B0604020202020204" pitchFamily="34" charset="0"/>
            </a:rPr>
            <a:t>§02.09.01.02</a:t>
          </a:r>
          <a:r>
            <a:rPr lang="en-US" sz="1000" b="0" i="0" u="none" strike="noStrike" baseline="0">
              <a:solidFill>
                <a:srgbClr val="000000"/>
              </a:solidFill>
              <a:latin typeface="Arial"/>
              <a:cs typeface="Arial"/>
            </a:rPr>
            <a:t> states "</a:t>
          </a:r>
          <a:r>
            <a:rPr lang="en-US" sz="1000">
              <a:effectLst/>
              <a:latin typeface="Arial" panose="020B0604020202020204" pitchFamily="34" charset="0"/>
              <a:ea typeface="+mn-ea"/>
              <a:cs typeface="Arial" panose="020B0604020202020204" pitchFamily="34" charset="0"/>
            </a:rPr>
            <a:t>Approval of a motion to declare a negative response not persuasive shall require an affirmative majority vote of the combined affirmative and negative votes cast by the Work Group during reconciliation</a:t>
          </a:r>
          <a:r>
            <a:rPr lang="en-US" sz="1000" i="1">
              <a:effectLst/>
              <a:latin typeface="Arial" panose="020B0604020202020204" pitchFamily="34" charset="0"/>
              <a:ea typeface="+mn-ea"/>
              <a:cs typeface="Arial" panose="020B0604020202020204" pitchFamily="34" charset="0"/>
            </a:rPr>
            <a:t>.</a:t>
          </a:r>
          <a:r>
            <a:rPr lang="en-US" sz="1000">
              <a:effectLst/>
              <a:latin typeface="Arial" panose="020B0604020202020204" pitchFamily="34" charset="0"/>
              <a:ea typeface="+mn-ea"/>
              <a:cs typeface="Arial" panose="020B0604020202020204" pitchFamily="34" charset="0"/>
            </a:rPr>
            <a:t>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ballot submitter has the option to appeal this decision: HL7 ER </a:t>
          </a:r>
          <a:r>
            <a:rPr lang="en-US" sz="1000" b="0" i="0" baseline="0">
              <a:effectLst/>
              <a:latin typeface="Arial" panose="020B0604020202020204" pitchFamily="34" charset="0"/>
              <a:ea typeface="+mn-ea"/>
              <a:cs typeface="Arial" panose="020B0604020202020204" pitchFamily="34" charset="0"/>
            </a:rPr>
            <a:t>§02.13</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submitter has the option to appeal this decision</a:t>
          </a:r>
          <a:r>
            <a:rPr lang="en-US" sz="1000" b="0" i="0" baseline="0">
              <a:effectLst/>
              <a:latin typeface="Arial" panose="020B0604020202020204" pitchFamily="34" charset="0"/>
              <a:ea typeface="+mn-ea"/>
              <a:cs typeface="Arial" panose="020B0604020202020204" pitchFamily="34" charset="0"/>
            </a:rPr>
            <a:t>: HL7 ER §02.13.</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a:cs typeface="Arial"/>
            </a:rPr>
            <a:t>  </a:t>
          </a:r>
        </a:p>
        <a:p>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a:t>
          </a:r>
          <a:r>
            <a:rPr lang="en-US" sz="1000" b="0" i="0" baseline="0">
              <a:effectLst/>
              <a:latin typeface="Arial" panose="020B0604020202020204" pitchFamily="34" charset="0"/>
              <a:ea typeface="+mn-ea"/>
              <a:cs typeface="Arial" panose="020B0604020202020204" pitchFamily="34" charset="0"/>
            </a:rPr>
            <a:t>HL7 ER §02.09.01.01</a:t>
          </a:r>
          <a:r>
            <a:rPr lang="en-US" sz="1000" b="0" i="0" u="none" strike="noStrike" baseline="0">
              <a:solidFill>
                <a:srgbClr val="000000"/>
              </a:solidFill>
              <a:latin typeface="Arial"/>
              <a:cs typeface="Arial"/>
            </a:rPr>
            <a:t> states: </a:t>
          </a: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a:t>
          </a:r>
          <a:r>
            <a:rPr lang="en-US" sz="1000">
              <a:effectLst/>
              <a:latin typeface="Arial" panose="020B0604020202020204" pitchFamily="34" charset="0"/>
              <a:ea typeface="+mn-ea"/>
              <a:cs typeface="Arial" panose="020B0604020202020204" pitchFamily="34" charset="0"/>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a:effectLst/>
            <a:latin typeface="Arial" panose="020B0604020202020204" pitchFamily="34" charset="0"/>
            <a:ea typeface="+mn-ea"/>
            <a:cs typeface="Arial" panose="020B0604020202020204" pitchFamily="34" charset="0"/>
          </a:endParaRPr>
        </a:p>
        <a:p>
          <a:r>
            <a:rPr lang="en-US" sz="1000">
              <a:effectLst/>
              <a:latin typeface="Arial" panose="020B0604020202020204" pitchFamily="34" charset="0"/>
              <a:ea typeface="+mn-ea"/>
              <a:cs typeface="Arial" panose="020B0604020202020204" pitchFamily="34" charset="0"/>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  </a:t>
          </a:r>
          <a:r>
            <a:rPr lang="en-US" sz="1000" b="0" i="0" u="none" strike="noStrike" baseline="0">
              <a:solidFill>
                <a:srgbClr val="000000"/>
              </a:solidFill>
              <a:latin typeface="Arial"/>
              <a:cs typeface="Arial"/>
            </a:rPr>
            <a:t>This should be used in circumstances when a comment was submitted to your WG in error and should have been submitted to another WG.  If you use this disposition you should also select the name of the WG you referred the comment to under the Column "Referred To".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  </a:t>
          </a:r>
          <a:r>
            <a:rPr lang="en-US" sz="1000" b="0" i="0" u="none" strike="noStrike" baseline="0">
              <a:solidFill>
                <a:srgbClr val="000000"/>
              </a:solidFill>
              <a:latin typeface="Arial"/>
              <a:cs typeface="Arial"/>
            </a:rPr>
            <a:t>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Applicable only to Affirmative Ballot Comments</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9. Considered-Acceped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 </a:t>
          </a:r>
          <a:r>
            <a:rPr lang="en-US" sz="1000" b="0" i="0" u="none" strike="noStrike" baseline="0">
              <a:solidFill>
                <a:srgbClr val="000000"/>
              </a:solidFill>
              <a:latin typeface="Arial"/>
              <a:cs typeface="Arial"/>
            </a:rPr>
            <a:t>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Brian_Scheller_2015010812192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jay_lyle_201501121648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kathleen_connor_2015011223285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Matthew_Graham_20150112234621.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Melva_Peters_2015011210040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Peter_Bernhardt_2015011219234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Rick_Moore_2015011219354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Rob_Savage_2014122909271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ulrike_merrick_2015011217485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Zabrina_Gonzaga_20150112211509.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Brett_Marquard1_201501121735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c_beebe_2015011208514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Leslie_Tompkins_201501092015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HIR_R1_O3_2015JAN_consolidat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Claude_Nanjo_201501120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Daniel_Loewenstein_201501122030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david_tao_2015011017030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emma_jones_2015011219340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George_Cole_2015010915534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h_buitendijk_2015011013253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Lloyd/AppData/Roaming/Microsoft/Excel/Raw%20votes/FHIR_R1_O3_2015JAN_ioana_singureanu_2015011223240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Brian Scheller</v>
          </cell>
        </row>
        <row r="6">
          <cell r="F6" t="str">
            <v>Healthwise</v>
          </cell>
        </row>
      </sheetData>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Jay Lyle</v>
          </cell>
        </row>
        <row r="6">
          <cell r="F6" t="str">
            <v>Ockham Information</v>
          </cell>
        </row>
      </sheetData>
      <sheetData sheetId="1"/>
      <sheetData sheetId="2"/>
      <sheetData sheetId="3"/>
      <sheetData sheetId="4"/>
      <sheetData sheetId="5"/>
      <sheetData sheetId="6"/>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Kathleen Connor</v>
          </cell>
        </row>
        <row r="6">
          <cell r="F6" t="str">
            <v>ESC</v>
          </cell>
        </row>
      </sheetData>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Matthew Graham</v>
          </cell>
        </row>
        <row r="6">
          <cell r="F6" t="str">
            <v>Mayo Clinic</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Melva Peters</v>
          </cell>
        </row>
        <row r="6">
          <cell r="F6" t="str">
            <v>HL7 Canada</v>
          </cell>
        </row>
      </sheetData>
      <sheetData sheetId="1"/>
      <sheetData sheetId="2"/>
      <sheetData sheetId="3"/>
      <sheetData sheetId="4"/>
      <sheetData sheetId="5"/>
      <sheetData sheetId="6"/>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Peter Bernhardt</v>
          </cell>
        </row>
        <row r="6">
          <cell r="F6" t="str">
            <v>McKesson</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Anne Smith</v>
          </cell>
        </row>
        <row r="6">
          <cell r="F6" t="str">
            <v>NCQA</v>
          </cell>
        </row>
      </sheetData>
      <sheetData sheetId="1"/>
      <sheetData sheetId="2"/>
      <sheetData sheetId="3"/>
      <sheetData sheetId="4"/>
      <sheetData sheetId="5"/>
      <sheetData sheetId="6"/>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Rob Savage</v>
          </cell>
        </row>
      </sheetData>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Riki Merrick</v>
          </cell>
        </row>
        <row r="6">
          <cell r="F6" t="str">
            <v>Vernetzt, LLC on behalf of APHL</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 val="Compatibility Report"/>
    </sheetNames>
    <sheetDataSet>
      <sheetData sheetId="0">
        <row r="3">
          <cell r="F3" t="str">
            <v>Zabrina Gonzaga</v>
          </cell>
        </row>
        <row r="6">
          <cell r="F6" t="str">
            <v>Lantana Consulting Group</v>
          </cell>
        </row>
      </sheetData>
      <sheetData sheetId="1"/>
      <sheetData sheetId="2"/>
      <sheetData sheetId="3"/>
      <sheetData sheetId="4"/>
      <sheetData sheetId="5"/>
      <sheetData sheetId="6"/>
      <sheetData sheetId="7"/>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Brett Marquard</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 val="Diagrams"/>
    </sheetNames>
    <sheetDataSet>
      <sheetData sheetId="0">
        <row r="3">
          <cell r="F3" t="str">
            <v>Calvin Beebe</v>
          </cell>
        </row>
        <row r="6">
          <cell r="F6" t="str">
            <v>Mayo Clinic</v>
          </cell>
        </row>
      </sheetData>
      <sheetData sheetId="1"/>
      <sheetData sheetId="2"/>
      <sheetData sheetId="3"/>
      <sheetData sheetId="4"/>
      <sheetData sheetId="5"/>
      <sheetData sheetId="6"/>
      <sheetData sheetId="7"/>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Leslie Tompkins</v>
          </cell>
        </row>
        <row r="6">
          <cell r="F6" t="str">
            <v>Food and Drug Administration</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sheetData sheetId="1"/>
      <sheetData sheetId="2"/>
      <sheetData sheetId="3"/>
      <sheetData sheetId="4"/>
      <sheetData sheetId="5"/>
      <sheetData sheetId="6">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Daniel Loewenstein</v>
          </cell>
        </row>
        <row r="6">
          <cell r="F6" t="str">
            <v>Epic</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David Tao</v>
          </cell>
        </row>
      </sheetData>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George Cole</v>
          </cell>
        </row>
      </sheetData>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Hans Buitendijk</v>
          </cell>
        </row>
        <row r="6">
          <cell r="F6" t="str">
            <v>Siemens Healthcare</v>
          </cell>
        </row>
      </sheetData>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row r="3">
          <cell r="F3" t="str">
            <v>Ioana Singureanu</v>
          </cell>
        </row>
        <row r="6">
          <cell r="F6" t="str">
            <v>Eversolve, LLC</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julian@may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hl7.org/implement/standards/FHIR-Develop/references.html" TargetMode="External"/><Relationship Id="rId299" Type="http://schemas.openxmlformats.org/officeDocument/2006/relationships/hyperlink" Target="http://hl7.org/implement/standards/FHIR-Develop/bundle-definitions.html" TargetMode="External"/><Relationship Id="rId21" Type="http://schemas.openxmlformats.org/officeDocument/2006/relationships/hyperlink" Target="http://hl7.org/implement/standards/FHIR-Develop/Person.html" TargetMode="External"/><Relationship Id="rId63" Type="http://schemas.openxmlformats.org/officeDocument/2006/relationships/hyperlink" Target="http://hl7-fhir.github.io/eligibilityrequest.html" TargetMode="External"/><Relationship Id="rId159" Type="http://schemas.openxmlformats.org/officeDocument/2006/relationships/hyperlink" Target="http://www.hl7.org/implement/standards/FHIR-Develop/documentation.html" TargetMode="External"/><Relationship Id="rId324" Type="http://schemas.openxmlformats.org/officeDocument/2006/relationships/hyperlink" Target="http://www.hl7.org/implement/standards/FHIR-Develop/observation.html" TargetMode="External"/><Relationship Id="rId366" Type="http://schemas.openxmlformats.org/officeDocument/2006/relationships/hyperlink" Target="http://www.hl7.org/implement/standards/FHIR-Develop/do-uslab-uslabdo.html" TargetMode="External"/><Relationship Id="rId170" Type="http://schemas.openxmlformats.org/officeDocument/2006/relationships/hyperlink" Target="http://hl7.org/implement/standards/FHIR-Develop/documents.html" TargetMode="External"/><Relationship Id="rId226" Type="http://schemas.openxmlformats.org/officeDocument/2006/relationships/hyperlink" Target="http://hl7.org/implement/standards/FHIR-Develop/procedurerequest.html" TargetMode="External"/><Relationship Id="rId268" Type="http://schemas.openxmlformats.org/officeDocument/2006/relationships/hyperlink" Target="http://hl7.org/implement/standards/FHIR-Develop/documentreference.html" TargetMode="External"/><Relationship Id="rId32" Type="http://schemas.openxmlformats.org/officeDocument/2006/relationships/hyperlink" Target="http://hl7.org/implement/standards/FHIR-Develop/appointment.html" TargetMode="External"/><Relationship Id="rId74" Type="http://schemas.openxmlformats.org/officeDocument/2006/relationships/hyperlink" Target="http://hl7-fhir.github.io/resourcelist.html" TargetMode="External"/><Relationship Id="rId128" Type="http://schemas.openxmlformats.org/officeDocument/2006/relationships/hyperlink" Target="http://hl7.org/implement/standards/FHIR-Develop/datatypes.html" TargetMode="External"/><Relationship Id="rId335" Type="http://schemas.openxmlformats.org/officeDocument/2006/relationships/hyperlink" Target="http://hl7.org/implement/standards/FHIR-Develop/encounter.html" TargetMode="External"/><Relationship Id="rId377" Type="http://schemas.openxmlformats.org/officeDocument/2006/relationships/hyperlink" Target="http://www.hl7.org/implement/standards/FHIR-Develop/do-uslab-uslabdo.html" TargetMode="External"/><Relationship Id="rId5" Type="http://schemas.openxmlformats.org/officeDocument/2006/relationships/hyperlink" Target="http://www.hl7.org/implement/standards/FHIR-Develop/composition.html" TargetMode="External"/><Relationship Id="rId181" Type="http://schemas.openxmlformats.org/officeDocument/2006/relationships/hyperlink" Target="http://hl7.org/implement/standards/FHIR-Develop/riskassessment.html" TargetMode="External"/><Relationship Id="rId237" Type="http://schemas.openxmlformats.org/officeDocument/2006/relationships/hyperlink" Target="http://hl7.org/implement/standards/FHIR-Develop/episodeofcare.html" TargetMode="External"/><Relationship Id="rId402" Type="http://schemas.openxmlformats.org/officeDocument/2006/relationships/hyperlink" Target="http://www.hl7.org/implement/standards/FHIR-Develop/patient-uslab-uslabphpatient-definitions.html" TargetMode="External"/><Relationship Id="rId279" Type="http://schemas.openxmlformats.org/officeDocument/2006/relationships/hyperlink" Target="http://hl7.org/implement/standards/FHIR-Develop/valueset.html" TargetMode="External"/><Relationship Id="rId43" Type="http://schemas.openxmlformats.org/officeDocument/2006/relationships/hyperlink" Target="http://hl7.org/implement/standards/FHIR-Develop/episodeofcare.html" TargetMode="External"/><Relationship Id="rId139" Type="http://schemas.openxmlformats.org/officeDocument/2006/relationships/hyperlink" Target="http://hl7.org/implement/standards/FHIR-Develop/overview-dev.html" TargetMode="External"/><Relationship Id="rId290" Type="http://schemas.openxmlformats.org/officeDocument/2006/relationships/hyperlink" Target="http://hl7.org/implement/standards/FHIR-Develop/bundle.html" TargetMode="External"/><Relationship Id="rId304" Type="http://schemas.openxmlformats.org/officeDocument/2006/relationships/hyperlink" Target="http://www.hl7.org/implement/standards/FHIR-Develop/composition.html" TargetMode="External"/><Relationship Id="rId346" Type="http://schemas.openxmlformats.org/officeDocument/2006/relationships/hyperlink" Target="http://www.hl7.org/implement/standards/FHIR-Develop/provenance.html" TargetMode="External"/><Relationship Id="rId388" Type="http://schemas.openxmlformats.org/officeDocument/2006/relationships/hyperlink" Target="http://www.hl7.org/implement/standards/FHIR-Develop/obs-uslab-uslabobscode.html" TargetMode="External"/><Relationship Id="rId85" Type="http://schemas.openxmlformats.org/officeDocument/2006/relationships/hyperlink" Target="http://hl7.org/implement/standards/fhir/terminologies.html" TargetMode="External"/><Relationship Id="rId150" Type="http://schemas.openxmlformats.org/officeDocument/2006/relationships/hyperlink" Target="http://www.hl7.org/implement/standards/FHIR-Develop/domainresource.html" TargetMode="External"/><Relationship Id="rId171" Type="http://schemas.openxmlformats.org/officeDocument/2006/relationships/hyperlink" Target="http://hl7.org/implement/standards/FHIR-Develop/documents.html" TargetMode="External"/><Relationship Id="rId192" Type="http://schemas.openxmlformats.org/officeDocument/2006/relationships/hyperlink" Target="http://hl7.org/implement/standards/FHIR-Develop/observation-definitions.html" TargetMode="External"/><Relationship Id="rId206" Type="http://schemas.openxmlformats.org/officeDocument/2006/relationships/hyperlink" Target="http://hl7.org/implement/standards/FHIR-Develop/questionnaire.html" TargetMode="External"/><Relationship Id="rId227" Type="http://schemas.openxmlformats.org/officeDocument/2006/relationships/hyperlink" Target="http://hl7.org/implement/standards/FHIR-Develop/procedurerequest.html" TargetMode="External"/><Relationship Id="rId413" Type="http://schemas.openxmlformats.org/officeDocument/2006/relationships/hyperlink" Target="http://hl7.org/implement/standards/FHIR-Develop/datatypes.html" TargetMode="External"/><Relationship Id="rId248" Type="http://schemas.openxmlformats.org/officeDocument/2006/relationships/hyperlink" Target="http://hl7.org/implement/standards/FHIR-Develop/appointment.html" TargetMode="External"/><Relationship Id="rId269" Type="http://schemas.openxmlformats.org/officeDocument/2006/relationships/hyperlink" Target="http://hl7.org/implement/standards/FHIR-Develop/parameters.html" TargetMode="External"/><Relationship Id="rId12" Type="http://schemas.openxmlformats.org/officeDocument/2006/relationships/hyperlink" Target="mailto:cnanjo@cognitivemedicine.com" TargetMode="External"/><Relationship Id="rId33" Type="http://schemas.openxmlformats.org/officeDocument/2006/relationships/hyperlink" Target="http://hl7.org/implement/standards/FHIR-Develop/appointment.html" TargetMode="External"/><Relationship Id="rId108" Type="http://schemas.openxmlformats.org/officeDocument/2006/relationships/hyperlink" Target="http://hl7-fhir.github.io/change.html" TargetMode="External"/><Relationship Id="rId129" Type="http://schemas.openxmlformats.org/officeDocument/2006/relationships/hyperlink" Target="http://hl7.org/implement/standards/FHIR-Develop/datatypes.html" TargetMode="External"/><Relationship Id="rId280" Type="http://schemas.openxmlformats.org/officeDocument/2006/relationships/hyperlink" Target="http://hl7.org/implement/standards/FHIR-Develop/valueset.html" TargetMode="External"/><Relationship Id="rId315" Type="http://schemas.openxmlformats.org/officeDocument/2006/relationships/hyperlink" Target="http://www.hl7.org/implement/standards/FHIR-Develop/resourcelist.html" TargetMode="External"/><Relationship Id="rId336" Type="http://schemas.openxmlformats.org/officeDocument/2006/relationships/hyperlink" Target="http://hl7.org/implement/standards/FHIR-Develop/securityevent.html" TargetMode="External"/><Relationship Id="rId357" Type="http://schemas.openxmlformats.org/officeDocument/2006/relationships/hyperlink" Target="http://hl7.org/implement/standards/FHIR-Develop/provenance-mappings.html" TargetMode="External"/><Relationship Id="rId54" Type="http://schemas.openxmlformats.org/officeDocument/2006/relationships/hyperlink" Target="http://www.hl7.org/implement/standards/FHIR-Develop/v3/VaccineType/index.html" TargetMode="External"/><Relationship Id="rId75" Type="http://schemas.openxmlformats.org/officeDocument/2006/relationships/hyperlink" Target="http://hl7-fhir.github.io/oralhealthclaim.html" TargetMode="External"/><Relationship Id="rId96" Type="http://schemas.openxmlformats.org/officeDocument/2006/relationships/hyperlink" Target="mailto:Dale.Nelson@lantanagroup.com" TargetMode="External"/><Relationship Id="rId140" Type="http://schemas.openxmlformats.org/officeDocument/2006/relationships/hyperlink" Target="http://hl7.org/implement/standards/FHIR-Develop/overview-dev.html" TargetMode="External"/><Relationship Id="rId161" Type="http://schemas.openxmlformats.org/officeDocument/2006/relationships/hyperlink" Target="http://www.hl7.org/implement/standards/FHIR-Develop/overview.html" TargetMode="External"/><Relationship Id="rId182" Type="http://schemas.openxmlformats.org/officeDocument/2006/relationships/hyperlink" Target="http://www.hl7.org/implement/standards/FHIR-Develop/medicationprescription-definitions.html" TargetMode="External"/><Relationship Id="rId217" Type="http://schemas.openxmlformats.org/officeDocument/2006/relationships/hyperlink" Target="http://www.hl7.org/implement/standards/FHIR-Develop/goal.html" TargetMode="External"/><Relationship Id="rId378" Type="http://schemas.openxmlformats.org/officeDocument/2006/relationships/hyperlink" Target="http://www.hl7.org/implement/standards/FHIR-Develop/dr-uslab-uslabdr.html" TargetMode="External"/><Relationship Id="rId399" Type="http://schemas.openxmlformats.org/officeDocument/2006/relationships/hyperlink" Target="http://www.hl7.org/implement/standards/FHIR-Develop/patient-uslab-uslabpatient.html" TargetMode="External"/><Relationship Id="rId403" Type="http://schemas.openxmlformats.org/officeDocument/2006/relationships/hyperlink" Target="http://www.hl7.org/implement/standards/FHIR-Develop/pract-uslab-uslabphpract.html" TargetMode="External"/><Relationship Id="rId6" Type="http://schemas.openxmlformats.org/officeDocument/2006/relationships/hyperlink" Target="http://www.hl7.org/implement/standards/FHIR-Develop/composition.html" TargetMode="External"/><Relationship Id="rId238" Type="http://schemas.openxmlformats.org/officeDocument/2006/relationships/hyperlink" Target="http://hl7.org/implement/standards/FHIR-Develop/alert.html" TargetMode="External"/><Relationship Id="rId259" Type="http://schemas.openxmlformats.org/officeDocument/2006/relationships/hyperlink" Target="http://hl7.org/implement/standards/FHIR-Develop/Practitioner.html" TargetMode="External"/><Relationship Id="rId424" Type="http://schemas.openxmlformats.org/officeDocument/2006/relationships/hyperlink" Target="http://hl7-fhir.github.io/procedurerequest.html" TargetMode="External"/><Relationship Id="rId23" Type="http://schemas.openxmlformats.org/officeDocument/2006/relationships/hyperlink" Target="http://hl7.org/implement/standards/FHIR-Develop/Person.html" TargetMode="External"/><Relationship Id="rId119" Type="http://schemas.openxmlformats.org/officeDocument/2006/relationships/hyperlink" Target="http://hl7.org/implement/standards/FHIR-Develop/extensibility.html" TargetMode="External"/><Relationship Id="rId270" Type="http://schemas.openxmlformats.org/officeDocument/2006/relationships/hyperlink" Target="http://hl7.org/implement/standards/FHIR-Develop/subscription-definitions.html" TargetMode="External"/><Relationship Id="rId291" Type="http://schemas.openxmlformats.org/officeDocument/2006/relationships/hyperlink" Target="http://hl7.org/implement/standards/FHIR-Develop/bundle.html" TargetMode="External"/><Relationship Id="rId305" Type="http://schemas.openxmlformats.org/officeDocument/2006/relationships/hyperlink" Target="http://www.hl7.org/implement/standards/FHIR-Develop/financial.html" TargetMode="External"/><Relationship Id="rId326" Type="http://schemas.openxmlformats.org/officeDocument/2006/relationships/hyperlink" Target="http://hl7-fhir.github.io/procedure.html" TargetMode="External"/><Relationship Id="rId347" Type="http://schemas.openxmlformats.org/officeDocument/2006/relationships/hyperlink" Target="http://www.hl7.org/implement/standards/FHIR-Develop/extensiondefinition.html" TargetMode="External"/><Relationship Id="rId44" Type="http://schemas.openxmlformats.org/officeDocument/2006/relationships/hyperlink" Target="http://hl7.org/implement/standards/FHIR-Develop/episodeofcare.html" TargetMode="External"/><Relationship Id="rId65" Type="http://schemas.openxmlformats.org/officeDocument/2006/relationships/hyperlink" Target="http://hl7-fhir.github.io/eligibilityresponse.html" TargetMode="External"/><Relationship Id="rId86" Type="http://schemas.openxmlformats.org/officeDocument/2006/relationships/hyperlink" Target="http://hl7.org/implement/standards/fhir/valueset.html" TargetMode="External"/><Relationship Id="rId130" Type="http://schemas.openxmlformats.org/officeDocument/2006/relationships/hyperlink" Target="http://hl7.org/implement/standards/FHIR-Develop/datatypes.html" TargetMode="External"/><Relationship Id="rId151" Type="http://schemas.openxmlformats.org/officeDocument/2006/relationships/hyperlink" Target="http://www.hl7.org/implement/standards/FHIR-Develop/domainresource.html" TargetMode="External"/><Relationship Id="rId368" Type="http://schemas.openxmlformats.org/officeDocument/2006/relationships/hyperlink" Target="http://www.hl7.org/implement/standards/FHIR-Develop/do-uslab-uslabdo.html" TargetMode="External"/><Relationship Id="rId389" Type="http://schemas.openxmlformats.org/officeDocument/2006/relationships/hyperlink" Target="http://www.hl7.org/implement/standards/FHIR-Develop/obs-uslab-uslabobscode.html" TargetMode="External"/><Relationship Id="rId172" Type="http://schemas.openxmlformats.org/officeDocument/2006/relationships/hyperlink" Target="http://hl7.org/implement/standards/FHIR-Develop/documents.html" TargetMode="External"/><Relationship Id="rId193" Type="http://schemas.openxmlformats.org/officeDocument/2006/relationships/hyperlink" Target="http://hl7.org/implement/standards/FHIR-Develop/observation-definitions.html" TargetMode="External"/><Relationship Id="rId207" Type="http://schemas.openxmlformats.org/officeDocument/2006/relationships/hyperlink" Target="http://hl7.org/implement/standards/FHIR-Develop/questionnaire-examples.html" TargetMode="External"/><Relationship Id="rId228" Type="http://schemas.openxmlformats.org/officeDocument/2006/relationships/hyperlink" Target="http://hl7.org/implement/standards/FHIR-Develop/patient.html" TargetMode="External"/><Relationship Id="rId249" Type="http://schemas.openxmlformats.org/officeDocument/2006/relationships/hyperlink" Target="http://hl7.org/implement/standards/FHIR-Develop/appointment.html" TargetMode="External"/><Relationship Id="rId414" Type="http://schemas.openxmlformats.org/officeDocument/2006/relationships/hyperlink" Target="http://hl7.org/implement/standards/FHIR-Develop/datatypes.html" TargetMode="External"/><Relationship Id="rId13" Type="http://schemas.openxmlformats.org/officeDocument/2006/relationships/hyperlink" Target="mailto:cnanjo@cognitivemedicine.com" TargetMode="External"/><Relationship Id="rId109" Type="http://schemas.openxmlformats.org/officeDocument/2006/relationships/hyperlink" Target="http://hl7-fhir.github.io/ehr-fm.html" TargetMode="External"/><Relationship Id="rId260" Type="http://schemas.openxmlformats.org/officeDocument/2006/relationships/hyperlink" Target="http://hl7.org/implement/standards/FHIR-Develop/Practitioner.html" TargetMode="External"/><Relationship Id="rId281" Type="http://schemas.openxmlformats.org/officeDocument/2006/relationships/hyperlink" Target="http://hl7.org/implement/standards/FHIR-Develop/valueset.html" TargetMode="External"/><Relationship Id="rId316" Type="http://schemas.openxmlformats.org/officeDocument/2006/relationships/hyperlink" Target="http://www.hl7.org/implement/standards/FHIR-Develop/encounter-definitions.html" TargetMode="External"/><Relationship Id="rId337" Type="http://schemas.openxmlformats.org/officeDocument/2006/relationships/hyperlink" Target="http://hl7.org/implement/standards/FHIR-Develop/securityevent.html" TargetMode="External"/><Relationship Id="rId34" Type="http://schemas.openxmlformats.org/officeDocument/2006/relationships/hyperlink" Target="http://hl7.org/implement/standards/FHIR-Develop/datatypes.html" TargetMode="External"/><Relationship Id="rId55" Type="http://schemas.openxmlformats.org/officeDocument/2006/relationships/hyperlink" Target="http://www.hl7.org/implement/standards/FHIR-Develop/medicationprescription-definitions.html" TargetMode="External"/><Relationship Id="rId76" Type="http://schemas.openxmlformats.org/officeDocument/2006/relationships/hyperlink" Target="mailto:smith@ncqa.org" TargetMode="External"/><Relationship Id="rId97" Type="http://schemas.openxmlformats.org/officeDocument/2006/relationships/hyperlink" Target="http://www.hl7.org/implement/standards/FHIR-Develop/composition.html" TargetMode="External"/><Relationship Id="rId120" Type="http://schemas.openxmlformats.org/officeDocument/2006/relationships/hyperlink" Target="http://hl7.org/implement/standards/FHIR-Develop/extensibility.html" TargetMode="External"/><Relationship Id="rId141" Type="http://schemas.openxmlformats.org/officeDocument/2006/relationships/hyperlink" Target="http://hl7.org/implement/standards/FHIR-Develop/overview-dev.html" TargetMode="External"/><Relationship Id="rId358" Type="http://schemas.openxmlformats.org/officeDocument/2006/relationships/hyperlink" Target="http://hl7.org/implement/standards/FHIR-Develop/provenance-mappings.html" TargetMode="External"/><Relationship Id="rId379" Type="http://schemas.openxmlformats.org/officeDocument/2006/relationships/hyperlink" Target="http://www.hl7.org/implement/standards/FHIR-Develop/dr-uslab-uslabdr.html" TargetMode="External"/><Relationship Id="rId7" Type="http://schemas.openxmlformats.org/officeDocument/2006/relationships/hyperlink" Target="http://www.hl7.org/implement/standards/FHIR-Develop/diagnosticorder.html" TargetMode="External"/><Relationship Id="rId162" Type="http://schemas.openxmlformats.org/officeDocument/2006/relationships/hyperlink" Target="http://www.hl7.org/implement/standards/FHIR-Develop/overview.html" TargetMode="External"/><Relationship Id="rId183" Type="http://schemas.openxmlformats.org/officeDocument/2006/relationships/hyperlink" Target="http://www.hl7.org/implement/standards/FHIR-Develop/medicationprescription-definitions.html" TargetMode="External"/><Relationship Id="rId218" Type="http://schemas.openxmlformats.org/officeDocument/2006/relationships/hyperlink" Target="http://hl7.org/implement/standards/FHIR-Develop/clinicalassessment.html" TargetMode="External"/><Relationship Id="rId239" Type="http://schemas.openxmlformats.org/officeDocument/2006/relationships/hyperlink" Target="http://hl7.org/implement/standards/FHIR-Develop/alert.html" TargetMode="External"/><Relationship Id="rId390" Type="http://schemas.openxmlformats.org/officeDocument/2006/relationships/hyperlink" Target="http://www.hl7.org/implement/standards/FHIR-Develop/obs-uslab-uslabobscode.html" TargetMode="External"/><Relationship Id="rId404" Type="http://schemas.openxmlformats.org/officeDocument/2006/relationships/hyperlink" Target="http://www.hl7.org/implement/standards/FHIR-Develop/pract-uslab-uslabphpract.html" TargetMode="External"/><Relationship Id="rId425" Type="http://schemas.openxmlformats.org/officeDocument/2006/relationships/hyperlink" Target="http://hl7.org/FHIR-Develop/riskassessment.html" TargetMode="External"/><Relationship Id="rId250" Type="http://schemas.openxmlformats.org/officeDocument/2006/relationships/hyperlink" Target="http://hl7.org/implement/standards/FHIR-Develop/schedule.html" TargetMode="External"/><Relationship Id="rId271" Type="http://schemas.openxmlformats.org/officeDocument/2006/relationships/hyperlink" Target="http://www.hl7.org/implement/standards/FHIR-Develop/conformance.html" TargetMode="External"/><Relationship Id="rId292" Type="http://schemas.openxmlformats.org/officeDocument/2006/relationships/hyperlink" Target="http://hl7.org/implement/standards/FHIR-Develop/bundle.html" TargetMode="External"/><Relationship Id="rId306" Type="http://schemas.openxmlformats.org/officeDocument/2006/relationships/hyperlink" Target="http://www.hl7.org/implement/standards/FHIR-Develop/pendedrequest.html" TargetMode="External"/><Relationship Id="rId24" Type="http://schemas.openxmlformats.org/officeDocument/2006/relationships/hyperlink" Target="http://hl7.org/implement/standards/FHIR-Develop/Person.html" TargetMode="External"/><Relationship Id="rId45" Type="http://schemas.openxmlformats.org/officeDocument/2006/relationships/hyperlink" Target="http://hl7.org/implement/standards/FHIR-Develop/episodeofcare.html" TargetMode="External"/><Relationship Id="rId66" Type="http://schemas.openxmlformats.org/officeDocument/2006/relationships/hyperlink" Target="http://hl7-fhir.github.io/eligibilityresponse.html" TargetMode="External"/><Relationship Id="rId87" Type="http://schemas.openxmlformats.org/officeDocument/2006/relationships/hyperlink" Target="http://hl7.org/implement/standards/fhir/valueset.html" TargetMode="External"/><Relationship Id="rId110" Type="http://schemas.openxmlformats.org/officeDocument/2006/relationships/hyperlink" Target="http://hl7-fhir.github.io/ehr-fm.html" TargetMode="External"/><Relationship Id="rId131" Type="http://schemas.openxmlformats.org/officeDocument/2006/relationships/hyperlink" Target="http://hl7.org/implement/standards/FHIR-Develop/datatypes.html" TargetMode="External"/><Relationship Id="rId327" Type="http://schemas.openxmlformats.org/officeDocument/2006/relationships/hyperlink" Target="http://hl7-fhir.github.io/resourcelist.html" TargetMode="External"/><Relationship Id="rId348" Type="http://schemas.openxmlformats.org/officeDocument/2006/relationships/hyperlink" Target="http://www.hl7.org/implement/standards/FHIR-Develop/profile.html" TargetMode="External"/><Relationship Id="rId369" Type="http://schemas.openxmlformats.org/officeDocument/2006/relationships/hyperlink" Target="http://www.hl7.org/implement/standards/FHIR-Develop/do-uslab-uslabdo.html" TargetMode="External"/><Relationship Id="rId152" Type="http://schemas.openxmlformats.org/officeDocument/2006/relationships/hyperlink" Target="http://www.hl7.org/implement/standards/FHIR-Develop/documentation.html" TargetMode="External"/><Relationship Id="rId173" Type="http://schemas.openxmlformats.org/officeDocument/2006/relationships/hyperlink" Target="http://hl7.org/implement/standards/FHIR-Develop/clinical.html" TargetMode="External"/><Relationship Id="rId194" Type="http://schemas.openxmlformats.org/officeDocument/2006/relationships/hyperlink" Target="http://hl7.org/implement/standards/FHIR-Develop/observation-examples.html" TargetMode="External"/><Relationship Id="rId208" Type="http://schemas.openxmlformats.org/officeDocument/2006/relationships/hyperlink" Target="http://www.hl7.org/implement/standards/FHIR-Develop/questionnaireanswers.html" TargetMode="External"/><Relationship Id="rId229" Type="http://schemas.openxmlformats.org/officeDocument/2006/relationships/hyperlink" Target="http://hl7.org/implement/standards/FHIR-Develop/patient.html" TargetMode="External"/><Relationship Id="rId380" Type="http://schemas.openxmlformats.org/officeDocument/2006/relationships/hyperlink" Target="http://www.hl7.org/implement/standards/FHIR-Develop/dr-uslab-uslabdr.html" TargetMode="External"/><Relationship Id="rId415" Type="http://schemas.openxmlformats.org/officeDocument/2006/relationships/hyperlink" Target="http://hl7.org/implement/standards/FHIR-Develop/datatypes.html" TargetMode="External"/><Relationship Id="rId240" Type="http://schemas.openxmlformats.org/officeDocument/2006/relationships/hyperlink" Target="http://hl7.org/implement/standards/FHIR-Develop/communication.html" TargetMode="External"/><Relationship Id="rId261" Type="http://schemas.openxmlformats.org/officeDocument/2006/relationships/hyperlink" Target="http://hl7.org/implement/standards/FHIR-Develop/Practitioner.html" TargetMode="External"/><Relationship Id="rId14" Type="http://schemas.openxmlformats.org/officeDocument/2006/relationships/hyperlink" Target="mailto:cnanjo@cognitivemedicine.com" TargetMode="External"/><Relationship Id="rId35" Type="http://schemas.openxmlformats.org/officeDocument/2006/relationships/hyperlink" Target="http://hl7.org/implement/standards/FHIR-Develop/episodeofcare.html" TargetMode="External"/><Relationship Id="rId56" Type="http://schemas.openxmlformats.org/officeDocument/2006/relationships/hyperlink" Target="http://www.hl7.org/implement/standards/FHIR-Develop/careplan2.html" TargetMode="External"/><Relationship Id="rId77" Type="http://schemas.openxmlformats.org/officeDocument/2006/relationships/hyperlink" Target="mailto:smith@ncqa.org" TargetMode="External"/><Relationship Id="rId100" Type="http://schemas.openxmlformats.org/officeDocument/2006/relationships/hyperlink" Target="http://www.hl7.org/implement/standards/FHIR-Develop/allergyintolerance.html" TargetMode="External"/><Relationship Id="rId282" Type="http://schemas.openxmlformats.org/officeDocument/2006/relationships/hyperlink" Target="http://hl7.org/implement/standards/FHIR-Develop/valueset.html" TargetMode="External"/><Relationship Id="rId317" Type="http://schemas.openxmlformats.org/officeDocument/2006/relationships/hyperlink" Target="http://www.hl7.org/implement/standards/FHIR-Develop/condition.html" TargetMode="External"/><Relationship Id="rId338" Type="http://schemas.openxmlformats.org/officeDocument/2006/relationships/hyperlink" Target="http://hl7.org/implement/standards/FHIR-Develop/securityevent.html" TargetMode="External"/><Relationship Id="rId359" Type="http://schemas.openxmlformats.org/officeDocument/2006/relationships/hyperlink" Target="http://www.hl7.org/implement/standards/FHIR-Develop/condition.html" TargetMode="External"/><Relationship Id="rId8" Type="http://schemas.openxmlformats.org/officeDocument/2006/relationships/hyperlink" Target="mailto:cnanjo@cognitivemedicine.com" TargetMode="External"/><Relationship Id="rId98" Type="http://schemas.openxmlformats.org/officeDocument/2006/relationships/hyperlink" Target="http://www.hl7.org/implement/standards/FHIR-Develop/composition.html" TargetMode="External"/><Relationship Id="rId121" Type="http://schemas.openxmlformats.org/officeDocument/2006/relationships/hyperlink" Target="http://hl7.org/implement/standards/FHIR-Develop/extensibility.html" TargetMode="External"/><Relationship Id="rId142" Type="http://schemas.openxmlformats.org/officeDocument/2006/relationships/hyperlink" Target="http://hl7.org/implement/standards/FHIR-Develop/overview-dev.html" TargetMode="External"/><Relationship Id="rId163" Type="http://schemas.openxmlformats.org/officeDocument/2006/relationships/hyperlink" Target="http://www.hl7.org/implement/standards/FHIR-Develop/resources.html" TargetMode="External"/><Relationship Id="rId184" Type="http://schemas.openxmlformats.org/officeDocument/2006/relationships/hyperlink" Target="http://hl7.org/implement/standards/FHIR-Develop/medicationprescription-examples.html" TargetMode="External"/><Relationship Id="rId219" Type="http://schemas.openxmlformats.org/officeDocument/2006/relationships/hyperlink" Target="http://www.hl7.org/implement/standards/FHIR-Develop/clinicalassessment.html" TargetMode="External"/><Relationship Id="rId370" Type="http://schemas.openxmlformats.org/officeDocument/2006/relationships/hyperlink" Target="http://www.hl7.org/implement/standards/FHIR-Develop/do-uslab-uslabdo.html" TargetMode="External"/><Relationship Id="rId391" Type="http://schemas.openxmlformats.org/officeDocument/2006/relationships/hyperlink" Target="http://www.hl7.org/implement/standards/FHIR-Develop/obs-uslab-uslabobscode.html" TargetMode="External"/><Relationship Id="rId405" Type="http://schemas.openxmlformats.org/officeDocument/2006/relationships/hyperlink" Target="http://www.hl7.org/implement/standards/FHIR-Develop/pract-uslab-uslabpract.html" TargetMode="External"/><Relationship Id="rId426" Type="http://schemas.openxmlformats.org/officeDocument/2006/relationships/hyperlink" Target="http://hl7.org/FHIR-Develop/VisionPrescription.html" TargetMode="External"/><Relationship Id="rId230" Type="http://schemas.openxmlformats.org/officeDocument/2006/relationships/hyperlink" Target="http://hl7.org/implement/standards/FHIR-Develop/deviceuserequest.html" TargetMode="External"/><Relationship Id="rId251" Type="http://schemas.openxmlformats.org/officeDocument/2006/relationships/hyperlink" Target="http://hl7.org/implement/standards/FHIR-Develop/slot.html" TargetMode="External"/><Relationship Id="rId25" Type="http://schemas.openxmlformats.org/officeDocument/2006/relationships/hyperlink" Target="http://hl7.org/implement/standards/FHIR-Develop/Person.html" TargetMode="External"/><Relationship Id="rId46" Type="http://schemas.openxmlformats.org/officeDocument/2006/relationships/hyperlink" Target="http://hl7.org/implement/standards/FHIR-Develop/episodeofcare.html" TargetMode="External"/><Relationship Id="rId67" Type="http://schemas.openxmlformats.org/officeDocument/2006/relationships/hyperlink" Target="http://hl7-fhir.github.io/eligibilityrequest.html" TargetMode="External"/><Relationship Id="rId272" Type="http://schemas.openxmlformats.org/officeDocument/2006/relationships/hyperlink" Target="http://www.hl7.org/implement/standards/FHIR-Develop/conformance.html" TargetMode="External"/><Relationship Id="rId293" Type="http://schemas.openxmlformats.org/officeDocument/2006/relationships/hyperlink" Target="http://hl7.org/implement/standards/FHIR-Develop/bundle.html" TargetMode="External"/><Relationship Id="rId307" Type="http://schemas.openxmlformats.org/officeDocument/2006/relationships/hyperlink" Target="http://www.hl7.org/implement/standards/FHIR-Develop/reversal.html" TargetMode="External"/><Relationship Id="rId328" Type="http://schemas.openxmlformats.org/officeDocument/2006/relationships/hyperlink" Target="http://www.hl7.org/implement/standards/FHIR-Develop/dataelement-mappings.html" TargetMode="External"/><Relationship Id="rId349" Type="http://schemas.openxmlformats.org/officeDocument/2006/relationships/hyperlink" Target="http://hl7.org/implement/standards/FHIR-Develop/valueset.html" TargetMode="External"/><Relationship Id="rId88" Type="http://schemas.openxmlformats.org/officeDocument/2006/relationships/hyperlink" Target="http://hl7.org/FHIR-Develop/valueset.html" TargetMode="External"/><Relationship Id="rId111" Type="http://schemas.openxmlformats.org/officeDocument/2006/relationships/hyperlink" Target="http://hl7.org/implement/standards/FHIR-Develop/datatypes.html" TargetMode="External"/><Relationship Id="rId132" Type="http://schemas.openxmlformats.org/officeDocument/2006/relationships/hyperlink" Target="http://www.hl7.org/implement/standards/FHIR-Develop/order-outcome-code.html" TargetMode="External"/><Relationship Id="rId153" Type="http://schemas.openxmlformats.org/officeDocument/2006/relationships/hyperlink" Target="http://www.hl7.org/implement/standards/FHIR-Develop/documentation.html" TargetMode="External"/><Relationship Id="rId174" Type="http://schemas.openxmlformats.org/officeDocument/2006/relationships/hyperlink" Target="http://hl7.org/implement/standards/FHIR-Develop/clinical.html" TargetMode="External"/><Relationship Id="rId195" Type="http://schemas.openxmlformats.org/officeDocument/2006/relationships/hyperlink" Target="http://www.hl7.org/implement/standards/FHIR-Develop/diagnosticreport.html" TargetMode="External"/><Relationship Id="rId209" Type="http://schemas.openxmlformats.org/officeDocument/2006/relationships/hyperlink" Target="http://www.hl7.org/implement/standards/FHIR-Develop/familyhistory.html" TargetMode="External"/><Relationship Id="rId360" Type="http://schemas.openxmlformats.org/officeDocument/2006/relationships/hyperlink" Target="http://www.hl7.org/implement/standards/FHIR-Develop/dataelement.html" TargetMode="External"/><Relationship Id="rId381" Type="http://schemas.openxmlformats.org/officeDocument/2006/relationships/hyperlink" Target="http://www.hl7.org/implement/standards/FHIR-Develop/dr-uslab-uslabdr.html" TargetMode="External"/><Relationship Id="rId416" Type="http://schemas.openxmlformats.org/officeDocument/2006/relationships/hyperlink" Target="http://hl7.org/implement/standards/FHIR-Develop/datatypes.html" TargetMode="External"/><Relationship Id="rId220" Type="http://schemas.openxmlformats.org/officeDocument/2006/relationships/hyperlink" Target="http://www.hl7.org/implement/standards/FHIR-Develop/clinicalassessment.html" TargetMode="External"/><Relationship Id="rId241" Type="http://schemas.openxmlformats.org/officeDocument/2006/relationships/hyperlink" Target="http://hl7.org/implement/standards/FHIR-Develop/relatedperson.html" TargetMode="External"/><Relationship Id="rId15" Type="http://schemas.openxmlformats.org/officeDocument/2006/relationships/hyperlink" Target="mailto:cnanjo@cognitivemedicine.com" TargetMode="External"/><Relationship Id="rId36" Type="http://schemas.openxmlformats.org/officeDocument/2006/relationships/hyperlink" Target="http://hl7.org/implement/standards/FHIR-Develop/episodeofcare.html" TargetMode="External"/><Relationship Id="rId57" Type="http://schemas.openxmlformats.org/officeDocument/2006/relationships/hyperlink" Target="http://www.hl7.org/implement/standards/FHIR-Develop/person.html" TargetMode="External"/><Relationship Id="rId262" Type="http://schemas.openxmlformats.org/officeDocument/2006/relationships/hyperlink" Target="http://hl7.org/implement/standards/FHIR-Develop/practitioner.html" TargetMode="External"/><Relationship Id="rId283" Type="http://schemas.openxmlformats.org/officeDocument/2006/relationships/hyperlink" Target="http://hl7.org/implement/standards/FHIR-Develop/valueset.html" TargetMode="External"/><Relationship Id="rId318" Type="http://schemas.openxmlformats.org/officeDocument/2006/relationships/hyperlink" Target="http://www.hl7.org/implement/standards/FHIR-Develop/observation.html" TargetMode="External"/><Relationship Id="rId339" Type="http://schemas.openxmlformats.org/officeDocument/2006/relationships/hyperlink" Target="http://hl7.org/implement/standards/FHIR-Develop/securityevent.html" TargetMode="External"/><Relationship Id="rId78" Type="http://schemas.openxmlformats.org/officeDocument/2006/relationships/hyperlink" Target="mailto:smith@ncqa.org" TargetMode="External"/><Relationship Id="rId99" Type="http://schemas.openxmlformats.org/officeDocument/2006/relationships/hyperlink" Target="http://www.hl7.org/implement/standards/FHIR-Develop/composition.html" TargetMode="External"/><Relationship Id="rId101" Type="http://schemas.openxmlformats.org/officeDocument/2006/relationships/hyperlink" Target="http://hl7-fhir.github.io/encounter.html" TargetMode="External"/><Relationship Id="rId122" Type="http://schemas.openxmlformats.org/officeDocument/2006/relationships/hyperlink" Target="http://hl7.org/implement/standards/FHIR-Develop/extensibility.html" TargetMode="External"/><Relationship Id="rId143" Type="http://schemas.openxmlformats.org/officeDocument/2006/relationships/hyperlink" Target="http://hl7.org/implement/standards/FHIR-Develop/overview-dev.html" TargetMode="External"/><Relationship Id="rId164" Type="http://schemas.openxmlformats.org/officeDocument/2006/relationships/hyperlink" Target="http://www.hl7.org/implement/standards/FHIR-Develop/services.html" TargetMode="External"/><Relationship Id="rId185" Type="http://schemas.openxmlformats.org/officeDocument/2006/relationships/hyperlink" Target="http://hl7.org/implement/standards/FHIR-Develop/condition.html" TargetMode="External"/><Relationship Id="rId350" Type="http://schemas.openxmlformats.org/officeDocument/2006/relationships/hyperlink" Target="http://hl7.org/implement/standards/FHIR-Develop/valueset-contract-signer-type.html" TargetMode="External"/><Relationship Id="rId371" Type="http://schemas.openxmlformats.org/officeDocument/2006/relationships/hyperlink" Target="http://www.hl7.org/implement/standards/FHIR-Develop/do-uslab-uslabdo.html" TargetMode="External"/><Relationship Id="rId406" Type="http://schemas.openxmlformats.org/officeDocument/2006/relationships/hyperlink" Target="http://www.hl7.org/implement/standards/FHIR-Develop/pract-uslab-uslabpract.html" TargetMode="External"/><Relationship Id="rId9" Type="http://schemas.openxmlformats.org/officeDocument/2006/relationships/hyperlink" Target="mailto:cnanjo@cognitivemedicine.com" TargetMode="External"/><Relationship Id="rId210" Type="http://schemas.openxmlformats.org/officeDocument/2006/relationships/hyperlink" Target="http://www.hl7.org/implement/standards/FHIR-Develop/careplan.html" TargetMode="External"/><Relationship Id="rId392" Type="http://schemas.openxmlformats.org/officeDocument/2006/relationships/hyperlink" Target="http://www.hl7.org/implement/standards/FHIR-Develop/obs-uslab-uslabobsother.html" TargetMode="External"/><Relationship Id="rId427" Type="http://schemas.openxmlformats.org/officeDocument/2006/relationships/hyperlink" Target="http://hl7.org/FHIR-Develop/questionnaire.html" TargetMode="External"/><Relationship Id="rId26" Type="http://schemas.openxmlformats.org/officeDocument/2006/relationships/hyperlink" Target="http://hl7.org/FHIR-Develop/HealthcareService.html" TargetMode="External"/><Relationship Id="rId231" Type="http://schemas.openxmlformats.org/officeDocument/2006/relationships/hyperlink" Target="http://hl7.org/implement/standards/FHIR-Develop/location.html" TargetMode="External"/><Relationship Id="rId252" Type="http://schemas.openxmlformats.org/officeDocument/2006/relationships/hyperlink" Target="http://hl7.org/implement/standards/FHIR-Develop/slot-definitions.html" TargetMode="External"/><Relationship Id="rId273" Type="http://schemas.openxmlformats.org/officeDocument/2006/relationships/hyperlink" Target="http://www.hl7.org/implement/standards/FHIR-Develop/profile-examples.html" TargetMode="External"/><Relationship Id="rId294" Type="http://schemas.openxmlformats.org/officeDocument/2006/relationships/hyperlink" Target="http://hl7.org/implement/standards/FHIR-Develop/bundle.html" TargetMode="External"/><Relationship Id="rId308" Type="http://schemas.openxmlformats.org/officeDocument/2006/relationships/hyperlink" Target="http://www.hl7.org/implement/standards/FHIR-Develop/statusrequest.html" TargetMode="External"/><Relationship Id="rId329" Type="http://schemas.openxmlformats.org/officeDocument/2006/relationships/hyperlink" Target="http://www.hl7.org/implement/standards/FHIR-Develop/datatypes.html" TargetMode="External"/><Relationship Id="rId47" Type="http://schemas.openxmlformats.org/officeDocument/2006/relationships/hyperlink" Target="http://www.hl7.org/implement/standards/FHIR-Develop/resource.html" TargetMode="External"/><Relationship Id="rId68" Type="http://schemas.openxmlformats.org/officeDocument/2006/relationships/hyperlink" Target="http://hl7-fhir.github.io/enrollmentrequest.html" TargetMode="External"/><Relationship Id="rId89" Type="http://schemas.openxmlformats.org/officeDocument/2006/relationships/hyperlink" Target="http://hl7.org/implement/standards/fhir/valueset.html" TargetMode="External"/><Relationship Id="rId112" Type="http://schemas.openxmlformats.org/officeDocument/2006/relationships/hyperlink" Target="http://hl7.org/implement/standards/FHIR-Develop/extras.html" TargetMode="External"/><Relationship Id="rId133" Type="http://schemas.openxmlformats.org/officeDocument/2006/relationships/hyperlink" Target="http://hl7.org/implement/standards/FHIR-Develop/valueset-condition-category.html" TargetMode="External"/><Relationship Id="rId154" Type="http://schemas.openxmlformats.org/officeDocument/2006/relationships/hyperlink" Target="http://www.hl7.org/implement/standards/FHIR-Develop/documentation.html" TargetMode="External"/><Relationship Id="rId175" Type="http://schemas.openxmlformats.org/officeDocument/2006/relationships/hyperlink" Target="http://hl7.org/implement/standards/FHIR-Develop/allergyintolerance.html" TargetMode="External"/><Relationship Id="rId340" Type="http://schemas.openxmlformats.org/officeDocument/2006/relationships/hyperlink" Target="http://hl7.org/implement/standards/FHIR-Develop/securityevent.html" TargetMode="External"/><Relationship Id="rId361" Type="http://schemas.openxmlformats.org/officeDocument/2006/relationships/hyperlink" Target="http://www.hl7.org/implement/standards/FHIR-Develop/dataelement-definitions.html" TargetMode="External"/><Relationship Id="rId196" Type="http://schemas.openxmlformats.org/officeDocument/2006/relationships/hyperlink" Target="http://www.hl7.org/implement/standards/FHIR-Develop/diagnosticreport.html" TargetMode="External"/><Relationship Id="rId200" Type="http://schemas.openxmlformats.org/officeDocument/2006/relationships/hyperlink" Target="http://www.hl7.org/implement/standards/FHIR-Develop/diagnosticorder.html" TargetMode="External"/><Relationship Id="rId382" Type="http://schemas.openxmlformats.org/officeDocument/2006/relationships/hyperlink" Target="http://www.hl7.org/implement/standards/FHIR-Develop/dr-uslab-uslabdr.html" TargetMode="External"/><Relationship Id="rId417" Type="http://schemas.openxmlformats.org/officeDocument/2006/relationships/hyperlink" Target="http://hl7.org/implement/standards/FHIR-Develop/device.html" TargetMode="External"/><Relationship Id="rId16" Type="http://schemas.openxmlformats.org/officeDocument/2006/relationships/hyperlink" Target="mailto:cnanjo@cognitivemedicine.com" TargetMode="External"/><Relationship Id="rId221" Type="http://schemas.openxmlformats.org/officeDocument/2006/relationships/hyperlink" Target="http://www.hl7.org/implement/standards/FHIR-Develop/clinicalassessment.html" TargetMode="External"/><Relationship Id="rId242" Type="http://schemas.openxmlformats.org/officeDocument/2006/relationships/hyperlink" Target="http://hl7.org/implement/standards/FHIR-Develop/communicationrequest.html" TargetMode="External"/><Relationship Id="rId263" Type="http://schemas.openxmlformats.org/officeDocument/2006/relationships/hyperlink" Target="http://hl7.org/implement/standards/FHIR-Develop/practitioner.html" TargetMode="External"/><Relationship Id="rId284" Type="http://schemas.openxmlformats.org/officeDocument/2006/relationships/hyperlink" Target="http://hl7.org/implement/standards/FHIR-Develop/valueset.html" TargetMode="External"/><Relationship Id="rId319" Type="http://schemas.openxmlformats.org/officeDocument/2006/relationships/hyperlink" Target="http://www.hl7.org/implement/standards/FHIR-Develop/immunization.html" TargetMode="External"/><Relationship Id="rId37" Type="http://schemas.openxmlformats.org/officeDocument/2006/relationships/hyperlink" Target="http://hl7.org/implement/standards/FHIR-Develop/episodeofcare.html" TargetMode="External"/><Relationship Id="rId58" Type="http://schemas.openxmlformats.org/officeDocument/2006/relationships/hyperlink" Target="http://www.hl7.org/implement/standards/FHIR-Develop/procedure.html" TargetMode="External"/><Relationship Id="rId79" Type="http://schemas.openxmlformats.org/officeDocument/2006/relationships/hyperlink" Target="http://www.hl7.org/implement/standards/FHIR-Develop/profiling-examples.html" TargetMode="External"/><Relationship Id="rId102" Type="http://schemas.openxmlformats.org/officeDocument/2006/relationships/hyperlink" Target="http://hl7-fhir.github.io/summary.html" TargetMode="External"/><Relationship Id="rId123" Type="http://schemas.openxmlformats.org/officeDocument/2006/relationships/hyperlink" Target="http://hl7.org/implement/standards/FHIR-Develop/extensibility.html" TargetMode="External"/><Relationship Id="rId144" Type="http://schemas.openxmlformats.org/officeDocument/2006/relationships/hyperlink" Target="http://hl7.org/implement/standards/FHIR-Develop/http.html" TargetMode="External"/><Relationship Id="rId330" Type="http://schemas.openxmlformats.org/officeDocument/2006/relationships/hyperlink" Target="http://www.hl7.org/implement/standards/FHIR-Develop/resource.html" TargetMode="External"/><Relationship Id="rId90" Type="http://schemas.openxmlformats.org/officeDocument/2006/relationships/hyperlink" Target="mailto:rick.geimer@lantanagroup.com" TargetMode="External"/><Relationship Id="rId165" Type="http://schemas.openxmlformats.org/officeDocument/2006/relationships/hyperlink" Target="http://www.hl7.org/implement/standards/FHIR-Develop/overview.html" TargetMode="External"/><Relationship Id="rId186" Type="http://schemas.openxmlformats.org/officeDocument/2006/relationships/hyperlink" Target="http://hl7.org/implement/standards/FHIR-Develop/condition.html" TargetMode="External"/><Relationship Id="rId351" Type="http://schemas.openxmlformats.org/officeDocument/2006/relationships/hyperlink" Target="http://hl7.org/implement/standards/FHIR-Develop/contract.html" TargetMode="External"/><Relationship Id="rId372" Type="http://schemas.openxmlformats.org/officeDocument/2006/relationships/hyperlink" Target="http://www.hl7.org/implement/standards/FHIR-Develop/do-uslab-uslabdo.html" TargetMode="External"/><Relationship Id="rId393" Type="http://schemas.openxmlformats.org/officeDocument/2006/relationships/hyperlink" Target="http://www.hl7.org/implement/standards/FHIR-Develop/obs-uslab-uslabobsother.html" TargetMode="External"/><Relationship Id="rId407" Type="http://schemas.openxmlformats.org/officeDocument/2006/relationships/hyperlink" Target="http://www.hl7.org/implement/standards/FHIR-Develop/profile-examples.html" TargetMode="External"/><Relationship Id="rId428" Type="http://schemas.openxmlformats.org/officeDocument/2006/relationships/hyperlink" Target="http://hl7.org/FHIR-Develop/questionnaireanswers.html" TargetMode="External"/><Relationship Id="rId211" Type="http://schemas.openxmlformats.org/officeDocument/2006/relationships/hyperlink" Target="http://www.hl7.org/implement/standards/FHIR-Develop/careplan.html" TargetMode="External"/><Relationship Id="rId232" Type="http://schemas.openxmlformats.org/officeDocument/2006/relationships/hyperlink" Target="http://hl7.org/implement/standards/FHIR-Develop/location.html" TargetMode="External"/><Relationship Id="rId253" Type="http://schemas.openxmlformats.org/officeDocument/2006/relationships/hyperlink" Target="http://hl7.org/implement/standards/FHIR-Develop/person.html" TargetMode="External"/><Relationship Id="rId274" Type="http://schemas.openxmlformats.org/officeDocument/2006/relationships/hyperlink" Target="http://hl7.org/implement/standards/FHIR-Develop/extensiondefinition.html" TargetMode="External"/><Relationship Id="rId295" Type="http://schemas.openxmlformats.org/officeDocument/2006/relationships/hyperlink" Target="http://hl7.org/implement/standards/FHIR-Develop/bundle.html" TargetMode="External"/><Relationship Id="rId309" Type="http://schemas.openxmlformats.org/officeDocument/2006/relationships/hyperlink" Target="http://www.hl7.org/implement/standards/FHIR-Develop/statusresponse.html" TargetMode="External"/><Relationship Id="rId27" Type="http://schemas.openxmlformats.org/officeDocument/2006/relationships/hyperlink" Target="http://hl7.org/implement/standards/FHIR-Develop/HealthcareService.html" TargetMode="External"/><Relationship Id="rId48" Type="http://schemas.openxmlformats.org/officeDocument/2006/relationships/hyperlink" Target="http://www.hl7.org/implement/standards/FHIR-Develop/allergyintolerance.html" TargetMode="External"/><Relationship Id="rId69" Type="http://schemas.openxmlformats.org/officeDocument/2006/relationships/hyperlink" Target="http://hl7-fhir.github.io/enrollmentresponse.html" TargetMode="External"/><Relationship Id="rId113" Type="http://schemas.openxmlformats.org/officeDocument/2006/relationships/hyperlink" Target="http://hl7.org/implement/standards/FHIR-Develop/extras.html" TargetMode="External"/><Relationship Id="rId134" Type="http://schemas.openxmlformats.org/officeDocument/2006/relationships/hyperlink" Target="http://hl7.org/implement/standards/FHIR-Develop/valueset-condition-certainty.html" TargetMode="External"/><Relationship Id="rId320" Type="http://schemas.openxmlformats.org/officeDocument/2006/relationships/hyperlink" Target="http://www.hl7.org/implement/standards/FHIR-Develop/medicationstatement.html" TargetMode="External"/><Relationship Id="rId80" Type="http://schemas.openxmlformats.org/officeDocument/2006/relationships/hyperlink" Target="http://www.hl7.org/implement/standards/FHIR-Develop/profiling.html" TargetMode="External"/><Relationship Id="rId155" Type="http://schemas.openxmlformats.org/officeDocument/2006/relationships/hyperlink" Target="http://www.hl7.org/implement/standards/FHIR-Develop/documentation.html" TargetMode="External"/><Relationship Id="rId176" Type="http://schemas.openxmlformats.org/officeDocument/2006/relationships/hyperlink" Target="http://www.hl7.org/implement/standards/FHIR-Develop/allergyintolerance.html" TargetMode="External"/><Relationship Id="rId197" Type="http://schemas.openxmlformats.org/officeDocument/2006/relationships/hyperlink" Target="http://www.hl7.org/implement/standards/FHIR-Develop/diagnosticreport.html" TargetMode="External"/><Relationship Id="rId341" Type="http://schemas.openxmlformats.org/officeDocument/2006/relationships/hyperlink" Target="http://hl7.org/implement/standards/FHIR-Develop/securityevent.html" TargetMode="External"/><Relationship Id="rId362" Type="http://schemas.openxmlformats.org/officeDocument/2006/relationships/hyperlink" Target="http://www.hl7.org/implement/standards/FHIR-Develop/device.html" TargetMode="External"/><Relationship Id="rId383" Type="http://schemas.openxmlformats.org/officeDocument/2006/relationships/hyperlink" Target="http://www.hl7.org/implement/standards/FHIR-Develop/dr-uslab-uslabdr.html" TargetMode="External"/><Relationship Id="rId418" Type="http://schemas.openxmlformats.org/officeDocument/2006/relationships/hyperlink" Target="http://hl7.org/implement/standards/FHIR-Develop/device.html" TargetMode="External"/><Relationship Id="rId201" Type="http://schemas.openxmlformats.org/officeDocument/2006/relationships/hyperlink" Target="http://www.hl7.org/implement/standards/FHIR-Develop/diagnosticorder.html" TargetMode="External"/><Relationship Id="rId222" Type="http://schemas.openxmlformats.org/officeDocument/2006/relationships/hyperlink" Target="http://www.hl7.org/implement/standards/FHIR-Develop/clinicalassessment.html" TargetMode="External"/><Relationship Id="rId243" Type="http://schemas.openxmlformats.org/officeDocument/2006/relationships/hyperlink" Target="http://hl7.org/implement/standards/FHIR-Develop/supply.html" TargetMode="External"/><Relationship Id="rId264" Type="http://schemas.openxmlformats.org/officeDocument/2006/relationships/hyperlink" Target="http://hl7.org/implement/standards/FHIR-Develop/organization.html" TargetMode="External"/><Relationship Id="rId285" Type="http://schemas.openxmlformats.org/officeDocument/2006/relationships/hyperlink" Target="http://hl7.org/implement/standards/FHIR-Develop/valueset.html" TargetMode="External"/><Relationship Id="rId17" Type="http://schemas.openxmlformats.org/officeDocument/2006/relationships/hyperlink" Target="mailto:cnanjo@cognitivemedicine.com" TargetMode="External"/><Relationship Id="rId38" Type="http://schemas.openxmlformats.org/officeDocument/2006/relationships/hyperlink" Target="http://hl7.org/implement/standards/FHIR-Develop/episodeofcare.html" TargetMode="External"/><Relationship Id="rId59" Type="http://schemas.openxmlformats.org/officeDocument/2006/relationships/hyperlink" Target="http://hl7.org/implement/standards/FHIR-Develop/datatypes.html" TargetMode="External"/><Relationship Id="rId103" Type="http://schemas.openxmlformats.org/officeDocument/2006/relationships/hyperlink" Target="http://hl7-fhir.github.io/overview.html" TargetMode="External"/><Relationship Id="rId124" Type="http://schemas.openxmlformats.org/officeDocument/2006/relationships/hyperlink" Target="http://hl7.org/implement/standards/FHIR-Develop/extensibility.html" TargetMode="External"/><Relationship Id="rId310" Type="http://schemas.openxmlformats.org/officeDocument/2006/relationships/hyperlink" Target="http://www.hl7.org/implement/standards/FHIR-Develop/supportingdocumentation.html" TargetMode="External"/><Relationship Id="rId70" Type="http://schemas.openxmlformats.org/officeDocument/2006/relationships/hyperlink" Target="http://hl7-fhir.github.io/pendedrequest.html" TargetMode="External"/><Relationship Id="rId91" Type="http://schemas.openxmlformats.org/officeDocument/2006/relationships/hyperlink" Target="mailto:rick.geimer@lantanagroup.com" TargetMode="External"/><Relationship Id="rId145" Type="http://schemas.openxmlformats.org/officeDocument/2006/relationships/hyperlink" Target="http://hl7.org/implement/standards/FHIR-Develop/http.html" TargetMode="External"/><Relationship Id="rId166" Type="http://schemas.openxmlformats.org/officeDocument/2006/relationships/hyperlink" Target="http://www.hl7.org/implement/standards/FHIR-Develop/overview.html" TargetMode="External"/><Relationship Id="rId187" Type="http://schemas.openxmlformats.org/officeDocument/2006/relationships/hyperlink" Target="http://www.hl7.org/implement/standards/FHIR-Develop/observation.html" TargetMode="External"/><Relationship Id="rId331" Type="http://schemas.openxmlformats.org/officeDocument/2006/relationships/hyperlink" Target="http://www.hl7.org/implement/standards/FHIR-Develop/resource.html" TargetMode="External"/><Relationship Id="rId352" Type="http://schemas.openxmlformats.org/officeDocument/2006/relationships/hyperlink" Target="http://hl7.org/implement/standards/FHIR-Develop/contract-packages.html" TargetMode="External"/><Relationship Id="rId373" Type="http://schemas.openxmlformats.org/officeDocument/2006/relationships/hyperlink" Target="http://www.hl7.org/implement/standards/FHIR-Develop/do-uslab-uslabdo.html" TargetMode="External"/><Relationship Id="rId394" Type="http://schemas.openxmlformats.org/officeDocument/2006/relationships/hyperlink" Target="http://www.hl7.org/implement/standards/FHIR-Develop/org-uslab-uslabcctarget.html" TargetMode="External"/><Relationship Id="rId408" Type="http://schemas.openxmlformats.org/officeDocument/2006/relationships/hyperlink" Target="http://www.hl7.org/implement/standards/FHIR-Develop/spec-uslab-uslabspec.html" TargetMode="External"/><Relationship Id="rId429" Type="http://schemas.openxmlformats.org/officeDocument/2006/relationships/hyperlink" Target="http://hl7.org/FHIR-Develop/CarePlan" TargetMode="External"/><Relationship Id="rId1" Type="http://schemas.openxmlformats.org/officeDocument/2006/relationships/hyperlink" Target="http://www.hl7.org/implement/standards/FHIR-Develop/composition.html" TargetMode="External"/><Relationship Id="rId212" Type="http://schemas.openxmlformats.org/officeDocument/2006/relationships/hyperlink" Target="http://www.hl7.org/implement/standards/FHIR-Develop/careplan.html" TargetMode="External"/><Relationship Id="rId233" Type="http://schemas.openxmlformats.org/officeDocument/2006/relationships/hyperlink" Target="http://hl7.org/implement/standards/FHIR-Develop/location.html" TargetMode="External"/><Relationship Id="rId254" Type="http://schemas.openxmlformats.org/officeDocument/2006/relationships/hyperlink" Target="http://hl7.org/implement/standards/FHIR-Develop/Person.html" TargetMode="External"/><Relationship Id="rId28" Type="http://schemas.openxmlformats.org/officeDocument/2006/relationships/hyperlink" Target="http://hl7.org/implement/standards/FHIR-Develop/patient.html" TargetMode="External"/><Relationship Id="rId49" Type="http://schemas.openxmlformats.org/officeDocument/2006/relationships/hyperlink" Target="http://www.hl7.org/implement/standards/FHIR-Develop/allergyintolerance.html" TargetMode="External"/><Relationship Id="rId114" Type="http://schemas.openxmlformats.org/officeDocument/2006/relationships/hyperlink" Target="http://hl7.org/implement/standards/FHIR-Develop/references.html" TargetMode="External"/><Relationship Id="rId275" Type="http://schemas.openxmlformats.org/officeDocument/2006/relationships/hyperlink" Target="http://hl7.org/implement/standards/FHIR-Develop/extensiondefinition.html" TargetMode="External"/><Relationship Id="rId296" Type="http://schemas.openxmlformats.org/officeDocument/2006/relationships/hyperlink" Target="http://hl7.org/implement/standards/FHIR-Develop/bundle.html" TargetMode="External"/><Relationship Id="rId300" Type="http://schemas.openxmlformats.org/officeDocument/2006/relationships/hyperlink" Target="http://hl7.org/implement/standards/FHIR-Develop/bundle-examples.html" TargetMode="External"/><Relationship Id="rId60" Type="http://schemas.openxmlformats.org/officeDocument/2006/relationships/hyperlink" Target="http://hl7.org/fhir/type-restful-interaction%20link%20under%20Terminology%20Bindings" TargetMode="External"/><Relationship Id="rId81" Type="http://schemas.openxmlformats.org/officeDocument/2006/relationships/hyperlink" Target="http://hl7.org/implement/standards/FHIR-Develop/argonauts.html" TargetMode="External"/><Relationship Id="rId135" Type="http://schemas.openxmlformats.org/officeDocument/2006/relationships/hyperlink" Target="http://www.hl7.org/implement/standards/FHIR-Develop/v3/VaccineType/index.html" TargetMode="External"/><Relationship Id="rId156" Type="http://schemas.openxmlformats.org/officeDocument/2006/relationships/hyperlink" Target="http://www.hl7.org/implement/standards/FHIR-Develop/documentation.html" TargetMode="External"/><Relationship Id="rId177" Type="http://schemas.openxmlformats.org/officeDocument/2006/relationships/hyperlink" Target="http://hl7.org/implement/standards/FHIR-Develop/contraindication.html" TargetMode="External"/><Relationship Id="rId198" Type="http://schemas.openxmlformats.org/officeDocument/2006/relationships/hyperlink" Target="http://www.hl7.org/implement/standards/FHIR-Develop/diagnosticreport.html" TargetMode="External"/><Relationship Id="rId321" Type="http://schemas.openxmlformats.org/officeDocument/2006/relationships/hyperlink" Target="http://www.hl7.org/implement/standards/FHIR-Develop/immunization.html" TargetMode="External"/><Relationship Id="rId342" Type="http://schemas.openxmlformats.org/officeDocument/2006/relationships/hyperlink" Target="http://hl7.org/implement/standards/FHIR-Develop/securityevent.html" TargetMode="External"/><Relationship Id="rId363" Type="http://schemas.openxmlformats.org/officeDocument/2006/relationships/hyperlink" Target="http://www.hl7.org/implement/standards/FHIR-Develop/device.html" TargetMode="External"/><Relationship Id="rId384" Type="http://schemas.openxmlformats.org/officeDocument/2006/relationships/hyperlink" Target="http://www.hl7.org/implement/standards/FHIR-Develop/dr-uslab-uslabdr.html" TargetMode="External"/><Relationship Id="rId419" Type="http://schemas.openxmlformats.org/officeDocument/2006/relationships/hyperlink" Target="http://hl7.org/implement/standards/FHIR-Develop/device.html" TargetMode="External"/><Relationship Id="rId202" Type="http://schemas.openxmlformats.org/officeDocument/2006/relationships/hyperlink" Target="http://hl7.org/implement/standards/FHIR-Develop/imagingstudy.html" TargetMode="External"/><Relationship Id="rId223" Type="http://schemas.openxmlformats.org/officeDocument/2006/relationships/hyperlink" Target="http://www.hl7.org/implement/standards/FHIR-Develop/clinicalassessment.html" TargetMode="External"/><Relationship Id="rId244" Type="http://schemas.openxmlformats.org/officeDocument/2006/relationships/hyperlink" Target="http://hl7.org/implement/standards/FHIR-Develop/supply.html" TargetMode="External"/><Relationship Id="rId430" Type="http://schemas.openxmlformats.org/officeDocument/2006/relationships/hyperlink" Target="http://hl7.org/FHIR-Develop/careplan2.html" TargetMode="External"/><Relationship Id="rId18" Type="http://schemas.openxmlformats.org/officeDocument/2006/relationships/hyperlink" Target="mailto:cnanjo@cognitivemedicine.com" TargetMode="External"/><Relationship Id="rId39" Type="http://schemas.openxmlformats.org/officeDocument/2006/relationships/hyperlink" Target="http://hl7.org/implement/standards/FHIR-Develop/episodeofcare.html" TargetMode="External"/><Relationship Id="rId265" Type="http://schemas.openxmlformats.org/officeDocument/2006/relationships/hyperlink" Target="http://www.hl7.org/implement/standards/FHIR-Develop/medicationprescription-definitions.html" TargetMode="External"/><Relationship Id="rId286" Type="http://schemas.openxmlformats.org/officeDocument/2006/relationships/hyperlink" Target="http://hl7.org/implement/standards/FHIR-Develop/valueset-operations.html" TargetMode="External"/><Relationship Id="rId50" Type="http://schemas.openxmlformats.org/officeDocument/2006/relationships/hyperlink" Target="http://www.hl7.org/implement/standards/FHIR-Develop/medicationprescription-definitions.html" TargetMode="External"/><Relationship Id="rId104" Type="http://schemas.openxmlformats.org/officeDocument/2006/relationships/hyperlink" Target="http://hl7-fhir.github.io/overview.html" TargetMode="External"/><Relationship Id="rId125" Type="http://schemas.openxmlformats.org/officeDocument/2006/relationships/hyperlink" Target="http://hl7.org/implement/standards/FHIR-Develop/extensibility.html" TargetMode="External"/><Relationship Id="rId146" Type="http://schemas.openxmlformats.org/officeDocument/2006/relationships/hyperlink" Target="http://www.hl7.org/implement/standards/FHIR-Develop/search.html" TargetMode="External"/><Relationship Id="rId167" Type="http://schemas.openxmlformats.org/officeDocument/2006/relationships/hyperlink" Target="http://www.hl7.org/implement/standards/FHIR-Develop/overview.html" TargetMode="External"/><Relationship Id="rId188" Type="http://schemas.openxmlformats.org/officeDocument/2006/relationships/hyperlink" Target="http://www.hl7.org/implement/standards/FHIR-Develop/observation.html" TargetMode="External"/><Relationship Id="rId311" Type="http://schemas.openxmlformats.org/officeDocument/2006/relationships/hyperlink" Target="http://www.hl7.org/implement/standards/FHIR-Develop/datatypes-definitions.html" TargetMode="External"/><Relationship Id="rId332" Type="http://schemas.openxmlformats.org/officeDocument/2006/relationships/hyperlink" Target="http://www.hl7.org/implement/standards/FHIR-Develop/resource.html" TargetMode="External"/><Relationship Id="rId353" Type="http://schemas.openxmlformats.org/officeDocument/2006/relationships/hyperlink" Target="http://hl7.org/implement/standards/FHIR-Develop/provenance.html" TargetMode="External"/><Relationship Id="rId374" Type="http://schemas.openxmlformats.org/officeDocument/2006/relationships/hyperlink" Target="http://www.hl7.org/implement/standards/FHIR-Develop/do-uslab-uslabdo.html" TargetMode="External"/><Relationship Id="rId395" Type="http://schemas.openxmlformats.org/officeDocument/2006/relationships/hyperlink" Target="http://www.hl7.org/implement/standards/FHIR-Develop/org-uslab-uslaborderfacility.html" TargetMode="External"/><Relationship Id="rId409" Type="http://schemas.openxmlformats.org/officeDocument/2006/relationships/hyperlink" Target="http://www.hl7.org/implement/standards/FHIR-Develop/spec-uslab-uslabspec.html" TargetMode="External"/><Relationship Id="rId71" Type="http://schemas.openxmlformats.org/officeDocument/2006/relationships/hyperlink" Target="http://hl7-fhir.github.io/statusrequest.html" TargetMode="External"/><Relationship Id="rId92" Type="http://schemas.openxmlformats.org/officeDocument/2006/relationships/hyperlink" Target="mailto:Russ.Hamm@lantanagroup.com" TargetMode="External"/><Relationship Id="rId213" Type="http://schemas.openxmlformats.org/officeDocument/2006/relationships/hyperlink" Target="http://www.hl7.org/implement/standards/FHIR-Develop/careplan.html" TargetMode="External"/><Relationship Id="rId234" Type="http://schemas.openxmlformats.org/officeDocument/2006/relationships/hyperlink" Target="http://hl7.org/implement/standards/FHIR-Develop/group.html" TargetMode="External"/><Relationship Id="rId420" Type="http://schemas.openxmlformats.org/officeDocument/2006/relationships/hyperlink" Target="http://hl7.org/implement/standards/FHIR-Develop/device.html" TargetMode="External"/><Relationship Id="rId2" Type="http://schemas.openxmlformats.org/officeDocument/2006/relationships/hyperlink" Target="http://www.hl7.org/implement/standards/FHIR-Develop/composition.html" TargetMode="External"/><Relationship Id="rId29" Type="http://schemas.openxmlformats.org/officeDocument/2006/relationships/hyperlink" Target="http://hl7.org/implement/standards/FHIR-Develop/patient.html" TargetMode="External"/><Relationship Id="rId255" Type="http://schemas.openxmlformats.org/officeDocument/2006/relationships/hyperlink" Target="http://hl7.org/implement/standards/FHIR-Develop/organization.html" TargetMode="External"/><Relationship Id="rId276" Type="http://schemas.openxmlformats.org/officeDocument/2006/relationships/hyperlink" Target="http://www.hl7.org/implement/standards/FHIR-Develop/dataelement.html" TargetMode="External"/><Relationship Id="rId297" Type="http://schemas.openxmlformats.org/officeDocument/2006/relationships/hyperlink" Target="http://hl7.org/implement/standards/FHIR-Develop/bundle.html" TargetMode="External"/><Relationship Id="rId40" Type="http://schemas.openxmlformats.org/officeDocument/2006/relationships/hyperlink" Target="http://hl7.org/implement/standards/FHIR-Develop/episodeofcare.html" TargetMode="External"/><Relationship Id="rId115" Type="http://schemas.openxmlformats.org/officeDocument/2006/relationships/hyperlink" Target="http://hl7.org/implement/standards/FHIR-Develop/references.html" TargetMode="External"/><Relationship Id="rId136" Type="http://schemas.openxmlformats.org/officeDocument/2006/relationships/hyperlink" Target="http://hl7.org/implement/standards/FHIR-Develop/timelines.html" TargetMode="External"/><Relationship Id="rId157" Type="http://schemas.openxmlformats.org/officeDocument/2006/relationships/hyperlink" Target="http://www.hl7.org/implement/standards/FHIR-Develop/documentation.html" TargetMode="External"/><Relationship Id="rId178" Type="http://schemas.openxmlformats.org/officeDocument/2006/relationships/hyperlink" Target="http://hl7.org/implement/standards/FHIR-Develop/contraindication.html" TargetMode="External"/><Relationship Id="rId301" Type="http://schemas.openxmlformats.org/officeDocument/2006/relationships/hyperlink" Target="http://www.hl7.org/implement/standards/FHIR-Develop/composition.html" TargetMode="External"/><Relationship Id="rId322" Type="http://schemas.openxmlformats.org/officeDocument/2006/relationships/hyperlink" Target="http://www.hl7.org/implement/standards/FHIR-Develop/medicationstatement.html" TargetMode="External"/><Relationship Id="rId343" Type="http://schemas.openxmlformats.org/officeDocument/2006/relationships/hyperlink" Target="http://hl7.org/implement/standards/FHIR-Develop/securityevent.html" TargetMode="External"/><Relationship Id="rId364" Type="http://schemas.openxmlformats.org/officeDocument/2006/relationships/hyperlink" Target="http://www.hl7.org/implement/standards/FHIR-Develop/devicemetric.html" TargetMode="External"/><Relationship Id="rId61" Type="http://schemas.openxmlformats.org/officeDocument/2006/relationships/hyperlink" Target="http://www.hl7.org/implement/standards/FHIR-Develop/resource.html" TargetMode="External"/><Relationship Id="rId82" Type="http://schemas.openxmlformats.org/officeDocument/2006/relationships/hyperlink" Target="http://hl7.org/implement/standards/FHIR-Develop/iglist.html" TargetMode="External"/><Relationship Id="rId199" Type="http://schemas.openxmlformats.org/officeDocument/2006/relationships/hyperlink" Target="http://www.hl7.org/implement/standards/FHIR-Develop/diagnosticorder.html" TargetMode="External"/><Relationship Id="rId203" Type="http://schemas.openxmlformats.org/officeDocument/2006/relationships/hyperlink" Target="http://hl7.org/implement/standards/FHIR-Develop/imagingstudy.html" TargetMode="External"/><Relationship Id="rId385" Type="http://schemas.openxmlformats.org/officeDocument/2006/relationships/hyperlink" Target="http://www.hl7.org/implement/standards/FHIR-Develop/dr-uslab-uslabdr.html" TargetMode="External"/><Relationship Id="rId19" Type="http://schemas.openxmlformats.org/officeDocument/2006/relationships/hyperlink" Target="http://hl7.org/implement/standards/FHIR-Develop/Person.html" TargetMode="External"/><Relationship Id="rId224" Type="http://schemas.openxmlformats.org/officeDocument/2006/relationships/hyperlink" Target="http://www.hl7.org/implement/standards/FHIR-Develop/clinicalassessment.html" TargetMode="External"/><Relationship Id="rId245" Type="http://schemas.openxmlformats.org/officeDocument/2006/relationships/hyperlink" Target="http://hl7.org/implement/standards/FHIR-Develop/order.html" TargetMode="External"/><Relationship Id="rId266" Type="http://schemas.openxmlformats.org/officeDocument/2006/relationships/hyperlink" Target="http://www.hl7.org/implement/standards/FHIR-Develop/device.html" TargetMode="External"/><Relationship Id="rId287" Type="http://schemas.openxmlformats.org/officeDocument/2006/relationships/hyperlink" Target="http://hl7.org/implement/standards/FHIR-Develop/provenance-definitions.html" TargetMode="External"/><Relationship Id="rId410" Type="http://schemas.openxmlformats.org/officeDocument/2006/relationships/hyperlink" Target="http://www.hl7.org/implement/standards/FHIR-Develop/supply.html" TargetMode="External"/><Relationship Id="rId431" Type="http://schemas.openxmlformats.org/officeDocument/2006/relationships/hyperlink" Target="http://hl7.org/FHIR-Develop/immunization.html" TargetMode="External"/><Relationship Id="rId30" Type="http://schemas.openxmlformats.org/officeDocument/2006/relationships/hyperlink" Target="http://hl7.org/implement/standards/FHIR-Develop/encounter.html," TargetMode="External"/><Relationship Id="rId105" Type="http://schemas.openxmlformats.org/officeDocument/2006/relationships/hyperlink" Target="http://hl7-fhir.github.io/argonauts.html" TargetMode="External"/><Relationship Id="rId126" Type="http://schemas.openxmlformats.org/officeDocument/2006/relationships/hyperlink" Target="http://hl7.org/implement/standards/FHIR-Develop/extensibility.html" TargetMode="External"/><Relationship Id="rId147" Type="http://schemas.openxmlformats.org/officeDocument/2006/relationships/hyperlink" Target="http://www.hl7.org/implement/standards/FHIR-Develop/security-labels.html" TargetMode="External"/><Relationship Id="rId168" Type="http://schemas.openxmlformats.org/officeDocument/2006/relationships/hyperlink" Target="http://hl7.org/implement/standards/FHIR-Develop/documents.html" TargetMode="External"/><Relationship Id="rId312" Type="http://schemas.openxmlformats.org/officeDocument/2006/relationships/hyperlink" Target="http://www.hl7.org/implement/standards/FHIR-Develop/device.html" TargetMode="External"/><Relationship Id="rId333" Type="http://schemas.openxmlformats.org/officeDocument/2006/relationships/hyperlink" Target="http://www.hl7.org/implement/standards/FHIR-Develop/references.html" TargetMode="External"/><Relationship Id="rId354" Type="http://schemas.openxmlformats.org/officeDocument/2006/relationships/hyperlink" Target="http://hl7.org/implement/standards/FHIR-Develop/provenance.html" TargetMode="External"/><Relationship Id="rId51" Type="http://schemas.openxmlformats.org/officeDocument/2006/relationships/hyperlink" Target="http://www.hl7.org/implement/standards/FHIR-Develop/medicationprescription-definitions.html" TargetMode="External"/><Relationship Id="rId72" Type="http://schemas.openxmlformats.org/officeDocument/2006/relationships/hyperlink" Target="http://hl7-fhir.github.io/supportingdocumentation.html" TargetMode="External"/><Relationship Id="rId93" Type="http://schemas.openxmlformats.org/officeDocument/2006/relationships/hyperlink" Target="mailto:Russ.Hamm@lantanagroup.com" TargetMode="External"/><Relationship Id="rId189" Type="http://schemas.openxmlformats.org/officeDocument/2006/relationships/hyperlink" Target="http://www.hl7.org/implement/standards/FHIR-Develop/observation.html" TargetMode="External"/><Relationship Id="rId375" Type="http://schemas.openxmlformats.org/officeDocument/2006/relationships/hyperlink" Target="http://www.hl7.org/implement/standards/FHIR-Develop/do-uslab-uslabdo.html" TargetMode="External"/><Relationship Id="rId396" Type="http://schemas.openxmlformats.org/officeDocument/2006/relationships/hyperlink" Target="http://www.hl7.org/implement/standards/FHIR-Develop/org-uslab-uslabperforminglab.html" TargetMode="External"/><Relationship Id="rId3" Type="http://schemas.openxmlformats.org/officeDocument/2006/relationships/hyperlink" Target="http://www.hl7.org/implement/standards/FHIR-Develop/composition.html" TargetMode="External"/><Relationship Id="rId214" Type="http://schemas.openxmlformats.org/officeDocument/2006/relationships/hyperlink" Target="http://www.hl7.org/implement/standards/FHIR-Develop/careplan.html" TargetMode="External"/><Relationship Id="rId235" Type="http://schemas.openxmlformats.org/officeDocument/2006/relationships/hyperlink" Target="http://hl7.org/implement/standards/FHIR-Develop/group.html" TargetMode="External"/><Relationship Id="rId256" Type="http://schemas.openxmlformats.org/officeDocument/2006/relationships/hyperlink" Target="http://hl7.org/implement/standards/FHIR-Develop/person.html" TargetMode="External"/><Relationship Id="rId277" Type="http://schemas.openxmlformats.org/officeDocument/2006/relationships/hyperlink" Target="http://www.hl7.org/implement/standards/FHIR-Develop/dataelement.html" TargetMode="External"/><Relationship Id="rId298" Type="http://schemas.openxmlformats.org/officeDocument/2006/relationships/hyperlink" Target="http://hl7.org/implement/standards/FHIR-Develop/bundle.html" TargetMode="External"/><Relationship Id="rId400" Type="http://schemas.openxmlformats.org/officeDocument/2006/relationships/hyperlink" Target="http://www.hl7.org/implement/standards/FHIR-Develop/patient-uslab-uslabpatient.html" TargetMode="External"/><Relationship Id="rId421" Type="http://schemas.openxmlformats.org/officeDocument/2006/relationships/hyperlink" Target="http://hl7.org/FHIR-Develop/device-definitions.html" TargetMode="External"/><Relationship Id="rId116" Type="http://schemas.openxmlformats.org/officeDocument/2006/relationships/hyperlink" Target="http://hl7.org/implement/standards/FHIR-Develop/references.html" TargetMode="External"/><Relationship Id="rId137" Type="http://schemas.openxmlformats.org/officeDocument/2006/relationships/hyperlink" Target="http://hl7.org/implement/standards/FHIR-Develop/timelines.html" TargetMode="External"/><Relationship Id="rId158" Type="http://schemas.openxmlformats.org/officeDocument/2006/relationships/hyperlink" Target="http://www.hl7.org/implement/standards/FHIR-Develop/documentation.html" TargetMode="External"/><Relationship Id="rId302" Type="http://schemas.openxmlformats.org/officeDocument/2006/relationships/hyperlink" Target="http://www.hl7.org/implement/standards/FHIR-Develop/composition.html" TargetMode="External"/><Relationship Id="rId323" Type="http://schemas.openxmlformats.org/officeDocument/2006/relationships/hyperlink" Target="http://www.hl7.org/implement/standards/FHIR-Develop/immunization.html" TargetMode="External"/><Relationship Id="rId344" Type="http://schemas.openxmlformats.org/officeDocument/2006/relationships/hyperlink" Target="http://hl7.org/implement/standards/FHIR-Develop/securityevent.html" TargetMode="External"/><Relationship Id="rId20" Type="http://schemas.openxmlformats.org/officeDocument/2006/relationships/hyperlink" Target="http://hl7.org/implement/standards/FHIR-Develop/Person.html" TargetMode="External"/><Relationship Id="rId41" Type="http://schemas.openxmlformats.org/officeDocument/2006/relationships/hyperlink" Target="http://hl7.org/implement/standards/FHIR-Develop/episodeofcare-definitions.html" TargetMode="External"/><Relationship Id="rId62" Type="http://schemas.openxmlformats.org/officeDocument/2006/relationships/hyperlink" Target="http://hl7.org/fhir/resource-types" TargetMode="External"/><Relationship Id="rId83" Type="http://schemas.openxmlformats.org/officeDocument/2006/relationships/hyperlink" Target="http://hl7.org/implement/standards/fhir/xml.html" TargetMode="External"/><Relationship Id="rId179" Type="http://schemas.openxmlformats.org/officeDocument/2006/relationships/hyperlink" Target="http://hl7.org/implement/standards/FHIR-Develop/contraindication.html" TargetMode="External"/><Relationship Id="rId365" Type="http://schemas.openxmlformats.org/officeDocument/2006/relationships/hyperlink" Target="http://www.hl7.org/implement/standards/FHIR-Develop/do-uslab-uslabdo.html" TargetMode="External"/><Relationship Id="rId386" Type="http://schemas.openxmlformats.org/officeDocument/2006/relationships/hyperlink" Target="http://www.hl7.org/implement/standards/FHIR-Develop/dr-uslab-uslabdr.html" TargetMode="External"/><Relationship Id="rId190" Type="http://schemas.openxmlformats.org/officeDocument/2006/relationships/hyperlink" Target="http://www.hl7.org/implement/standards/FHIR-Develop/observation.html" TargetMode="External"/><Relationship Id="rId204" Type="http://schemas.openxmlformats.org/officeDocument/2006/relationships/hyperlink" Target="http://hl7.org/implement/standards/FHIR-Develop/imagingstudy-definitions.html" TargetMode="External"/><Relationship Id="rId225" Type="http://schemas.openxmlformats.org/officeDocument/2006/relationships/hyperlink" Target="http://www.hl7.org/implement/standards/FHIR-Develop/procedure.html" TargetMode="External"/><Relationship Id="rId246" Type="http://schemas.openxmlformats.org/officeDocument/2006/relationships/hyperlink" Target="http://hl7.org/implement/standards/FHIR-Develop/order.html" TargetMode="External"/><Relationship Id="rId267" Type="http://schemas.openxmlformats.org/officeDocument/2006/relationships/hyperlink" Target="http://hl7.org/implement/standards/FHIR-Develop/list.html" TargetMode="External"/><Relationship Id="rId288" Type="http://schemas.openxmlformats.org/officeDocument/2006/relationships/hyperlink" Target="http://hl7.org/implement/standards/FHIR-Develop/bundle.html" TargetMode="External"/><Relationship Id="rId411" Type="http://schemas.openxmlformats.org/officeDocument/2006/relationships/hyperlink" Target="http://hl7.org/FHIR-Develop/valueset.html" TargetMode="External"/><Relationship Id="rId432" Type="http://schemas.openxmlformats.org/officeDocument/2006/relationships/printerSettings" Target="../printerSettings/printerSettings2.bin"/><Relationship Id="rId106" Type="http://schemas.openxmlformats.org/officeDocument/2006/relationships/hyperlink" Target="http://hl7-fhir.github.io/argonauts.html" TargetMode="External"/><Relationship Id="rId127" Type="http://schemas.openxmlformats.org/officeDocument/2006/relationships/hyperlink" Target="http://hl7.org/implement/standards/FHIR-Develop/datatypes.html" TargetMode="External"/><Relationship Id="rId313" Type="http://schemas.openxmlformats.org/officeDocument/2006/relationships/hyperlink" Target="http://hl7.org/implement/standards/FHIR-Develop/resource.html" TargetMode="External"/><Relationship Id="rId10" Type="http://schemas.openxmlformats.org/officeDocument/2006/relationships/hyperlink" Target="mailto:cnanjo@cognitivemedicine.com" TargetMode="External"/><Relationship Id="rId31" Type="http://schemas.openxmlformats.org/officeDocument/2006/relationships/hyperlink" Target="http://hl7.org/implement/standards/FHIR-Develop/encounter.html," TargetMode="External"/><Relationship Id="rId52" Type="http://schemas.openxmlformats.org/officeDocument/2006/relationships/hyperlink" Target="http://www.hl7.org/implement/standards/FHIR-Develop/medicationprescription.html" TargetMode="External"/><Relationship Id="rId73" Type="http://schemas.openxmlformats.org/officeDocument/2006/relationships/hyperlink" Target="http://hl7-fhir.github.io/supportingdocumentation.html" TargetMode="External"/><Relationship Id="rId94" Type="http://schemas.openxmlformats.org/officeDocument/2006/relationships/hyperlink" Target="mailto:Russ.Hamm@lantanagroup.com" TargetMode="External"/><Relationship Id="rId148" Type="http://schemas.openxmlformats.org/officeDocument/2006/relationships/hyperlink" Target="http://www.hl7.org/implement/standards/FHIR-Develop/integrated-examples.html" TargetMode="External"/><Relationship Id="rId169" Type="http://schemas.openxmlformats.org/officeDocument/2006/relationships/hyperlink" Target="http://hl7.org/implement/standards/FHIR-Develop/documents.html" TargetMode="External"/><Relationship Id="rId334" Type="http://schemas.openxmlformats.org/officeDocument/2006/relationships/hyperlink" Target="http://www.hl7.org/implement/standards/FHIR-Develop/resource.html" TargetMode="External"/><Relationship Id="rId355" Type="http://schemas.openxmlformats.org/officeDocument/2006/relationships/hyperlink" Target="http://hl7.org/implement/standards/FHIR-Develop/provenance.html" TargetMode="External"/><Relationship Id="rId376" Type="http://schemas.openxmlformats.org/officeDocument/2006/relationships/hyperlink" Target="http://www.hl7.org/implement/standards/FHIR-Develop/do-uslab-uslabdo.html" TargetMode="External"/><Relationship Id="rId397" Type="http://schemas.openxmlformats.org/officeDocument/2006/relationships/hyperlink" Target="http://www.hl7.org/implement/standards/FHIR-Develop/org-uslab-uslabperforminglab.html" TargetMode="External"/><Relationship Id="rId4" Type="http://schemas.openxmlformats.org/officeDocument/2006/relationships/hyperlink" Target="http://www.hl7.org/implement/standards/FHIR-Develop/composition.html" TargetMode="External"/><Relationship Id="rId180" Type="http://schemas.openxmlformats.org/officeDocument/2006/relationships/hyperlink" Target="http://hl7.org/implement/standards/FHIR-Develop/contraindication.html" TargetMode="External"/><Relationship Id="rId215" Type="http://schemas.openxmlformats.org/officeDocument/2006/relationships/hyperlink" Target="http://www.hl7.org/implement/standards/FHIR-Develop/goal.html" TargetMode="External"/><Relationship Id="rId236" Type="http://schemas.openxmlformats.org/officeDocument/2006/relationships/hyperlink" Target="http://hl7.org/implement/standards/FHIR-Develop/encounter.html" TargetMode="External"/><Relationship Id="rId257" Type="http://schemas.openxmlformats.org/officeDocument/2006/relationships/hyperlink" Target="http://hl7.org/implement/standards/FHIR-Develop/Practitioner.html" TargetMode="External"/><Relationship Id="rId278" Type="http://schemas.openxmlformats.org/officeDocument/2006/relationships/hyperlink" Target="http://hl7.org/implement/standards/FHIR-Develop/valueset.html" TargetMode="External"/><Relationship Id="rId401" Type="http://schemas.openxmlformats.org/officeDocument/2006/relationships/hyperlink" Target="http://www.hl7.org/implement/standards/FHIR-Develop/patient-uslab-uslabphpatient-definitions.html" TargetMode="External"/><Relationship Id="rId422" Type="http://schemas.openxmlformats.org/officeDocument/2006/relationships/hyperlink" Target="http://hl7.org/FHIR-Develop/medicationstatement.html" TargetMode="External"/><Relationship Id="rId303" Type="http://schemas.openxmlformats.org/officeDocument/2006/relationships/hyperlink" Target="http://www.hl7.org/implement/standards/FHIR-Develop/composition.html" TargetMode="External"/><Relationship Id="rId42" Type="http://schemas.openxmlformats.org/officeDocument/2006/relationships/hyperlink" Target="http://hl7.org/implement/standards/FHIR-Develop/episodeofcare.html" TargetMode="External"/><Relationship Id="rId84" Type="http://schemas.openxmlformats.org/officeDocument/2006/relationships/hyperlink" Target="http://hl7.org/documentcenter/public/standards/FHIR-Develop/fhir-all-xsd.zip" TargetMode="External"/><Relationship Id="rId138" Type="http://schemas.openxmlformats.org/officeDocument/2006/relationships/hyperlink" Target="http://hl7.org/implement/standards/FHIR-Develop/history.html" TargetMode="External"/><Relationship Id="rId345" Type="http://schemas.openxmlformats.org/officeDocument/2006/relationships/hyperlink" Target="http://www.hl7.org/implement/standards/FHIR-Develop/resourcelist.html" TargetMode="External"/><Relationship Id="rId387" Type="http://schemas.openxmlformats.org/officeDocument/2006/relationships/hyperlink" Target="http://www.hl7.org/implement/standards/FHIR-Develop/dr-uslab-uslabdr.html" TargetMode="External"/><Relationship Id="rId191" Type="http://schemas.openxmlformats.org/officeDocument/2006/relationships/hyperlink" Target="http://www.hl7.org/implement/standards/FHIR-Develop/observation.html" TargetMode="External"/><Relationship Id="rId205" Type="http://schemas.openxmlformats.org/officeDocument/2006/relationships/hyperlink" Target="http://hl7.org/implement/standards/FHIR-Develop/specimen.html" TargetMode="External"/><Relationship Id="rId247" Type="http://schemas.openxmlformats.org/officeDocument/2006/relationships/hyperlink" Target="http://hl7.org/implement/standards/FHIR-Develop/order.html" TargetMode="External"/><Relationship Id="rId412" Type="http://schemas.openxmlformats.org/officeDocument/2006/relationships/hyperlink" Target="http://hl7.org/implement/standards/FHIR-Develop/datatypes.html" TargetMode="External"/><Relationship Id="rId107" Type="http://schemas.openxmlformats.org/officeDocument/2006/relationships/hyperlink" Target="http://hl7-fhir.github.io/toc.html" TargetMode="External"/><Relationship Id="rId289" Type="http://schemas.openxmlformats.org/officeDocument/2006/relationships/hyperlink" Target="http://hl7.org/implement/standards/FHIR-Develop/bundle.html" TargetMode="External"/><Relationship Id="rId11" Type="http://schemas.openxmlformats.org/officeDocument/2006/relationships/hyperlink" Target="mailto:cnanjo@cognitivemedicine.com" TargetMode="External"/><Relationship Id="rId53" Type="http://schemas.openxmlformats.org/officeDocument/2006/relationships/hyperlink" Target="http://www.hl7.org/implement/standards/FHIR-Develop/immunization.html" TargetMode="External"/><Relationship Id="rId149" Type="http://schemas.openxmlformats.org/officeDocument/2006/relationships/hyperlink" Target="http://www.hl7.org/implement/standards/FHIR-Develop/resource.html" TargetMode="External"/><Relationship Id="rId314" Type="http://schemas.openxmlformats.org/officeDocument/2006/relationships/hyperlink" Target="http://www.hl7.org/implement/standards/FHIR-Develop/resourcelist.html" TargetMode="External"/><Relationship Id="rId356" Type="http://schemas.openxmlformats.org/officeDocument/2006/relationships/hyperlink" Target="http://hl7.org/implement/standards/FHIR-Develop/provenance-definitions.html" TargetMode="External"/><Relationship Id="rId398" Type="http://schemas.openxmlformats.org/officeDocument/2006/relationships/hyperlink" Target="http://www.hl7.org/implement/standards/FHIR-Develop/patient-uslab-uslabpatient.html" TargetMode="External"/><Relationship Id="rId95" Type="http://schemas.openxmlformats.org/officeDocument/2006/relationships/hyperlink" Target="mailto:Dale.Nelson@lantanagroup.com" TargetMode="External"/><Relationship Id="rId160" Type="http://schemas.openxmlformats.org/officeDocument/2006/relationships/hyperlink" Target="http://www.hl7.org/implement/standards/FHIR-Develop/overview.html" TargetMode="External"/><Relationship Id="rId216" Type="http://schemas.openxmlformats.org/officeDocument/2006/relationships/hyperlink" Target="http://www.hl7.org/implement/standards/FHIR-Develop/goal.html" TargetMode="External"/><Relationship Id="rId423" Type="http://schemas.openxmlformats.org/officeDocument/2006/relationships/hyperlink" Target="http://hl7.org/FHIR-Develop/valueset.html" TargetMode="External"/><Relationship Id="rId258" Type="http://schemas.openxmlformats.org/officeDocument/2006/relationships/hyperlink" Target="http://hl7.org/implement/standards/FHIR-Develop/Practitioner.html" TargetMode="External"/><Relationship Id="rId22" Type="http://schemas.openxmlformats.org/officeDocument/2006/relationships/hyperlink" Target="http://hl7.org/implement/standards/FHIR-Develop/Person.html" TargetMode="External"/><Relationship Id="rId64" Type="http://schemas.openxmlformats.org/officeDocument/2006/relationships/hyperlink" Target="http://hl7-fhir.github.io/eligibilityrequest.html" TargetMode="External"/><Relationship Id="rId118" Type="http://schemas.openxmlformats.org/officeDocument/2006/relationships/hyperlink" Target="http://hl7.org/implement/standards/FHIR-Develop/narrative.html" TargetMode="External"/><Relationship Id="rId325" Type="http://schemas.openxmlformats.org/officeDocument/2006/relationships/hyperlink" Target="http://hl7-fhir.github.io/diagnosticorder.html" TargetMode="External"/><Relationship Id="rId367" Type="http://schemas.openxmlformats.org/officeDocument/2006/relationships/hyperlink" Target="http://www.hl7.org/implement/standards/FHIR-Develop/do-uslab-uslabdo.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CU25"/>
  <sheetViews>
    <sheetView zoomScale="75" workbookViewId="0">
      <selection activeCell="F7" sqref="F7:J7"/>
    </sheetView>
  </sheetViews>
  <sheetFormatPr defaultRowHeight="12.75"/>
  <cols>
    <col min="1" max="1" width="5.28515625" customWidth="1"/>
    <col min="2" max="2" width="7.5703125" customWidth="1"/>
    <col min="3" max="3" width="10.5703125" customWidth="1"/>
    <col min="4" max="4" width="17.42578125" customWidth="1"/>
    <col min="5" max="5" width="1.85546875" style="13"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c r="A1" s="159" t="s">
        <v>36</v>
      </c>
      <c r="B1" s="160"/>
      <c r="C1" s="160"/>
      <c r="D1" s="161"/>
      <c r="E1" s="65"/>
      <c r="F1" s="166" t="s">
        <v>81</v>
      </c>
      <c r="G1" s="167"/>
      <c r="H1" s="167"/>
      <c r="I1" s="167"/>
      <c r="J1" s="168"/>
      <c r="K1" s="15"/>
      <c r="M1" s="2"/>
      <c r="N1" s="2"/>
      <c r="O1" s="2"/>
      <c r="P1" s="2"/>
    </row>
    <row r="2" spans="1:99">
      <c r="A2" s="159" t="s">
        <v>63</v>
      </c>
      <c r="B2" s="160"/>
      <c r="C2" s="160"/>
      <c r="D2" s="161"/>
      <c r="E2" s="65"/>
      <c r="F2" s="77" t="s">
        <v>80</v>
      </c>
      <c r="G2" s="75"/>
      <c r="H2" s="75"/>
      <c r="I2" s="75"/>
      <c r="J2" s="76"/>
      <c r="K2" s="15"/>
      <c r="M2" s="2"/>
      <c r="N2" s="2"/>
      <c r="O2" s="2"/>
      <c r="P2" s="2"/>
    </row>
    <row r="3" spans="1:99" ht="18.75" customHeight="1">
      <c r="A3" s="178" t="s">
        <v>47</v>
      </c>
      <c r="B3" s="179"/>
      <c r="C3" s="179"/>
      <c r="D3" s="180"/>
      <c r="E3" s="66"/>
      <c r="F3" s="162" t="s">
        <v>97</v>
      </c>
      <c r="G3" s="163"/>
      <c r="H3" s="163"/>
      <c r="I3" s="163"/>
      <c r="J3" s="164"/>
      <c r="K3" s="1"/>
      <c r="M3" s="2"/>
      <c r="N3" s="2"/>
      <c r="O3" s="2"/>
      <c r="P3" s="2"/>
    </row>
    <row r="4" spans="1:99" ht="18.75" customHeight="1">
      <c r="A4" s="178" t="s">
        <v>48</v>
      </c>
      <c r="B4" s="181"/>
      <c r="C4" s="181"/>
      <c r="D4" s="182"/>
      <c r="E4" s="67"/>
      <c r="F4" s="165" t="s">
        <v>98</v>
      </c>
      <c r="G4" s="163"/>
      <c r="H4" s="163"/>
      <c r="I4" s="163"/>
      <c r="J4" s="164"/>
      <c r="K4" s="1"/>
      <c r="M4" s="2"/>
      <c r="N4" s="2"/>
      <c r="O4" s="2"/>
      <c r="P4" s="2"/>
    </row>
    <row r="5" spans="1:99" ht="18.75" customHeight="1">
      <c r="A5" s="172" t="s">
        <v>49</v>
      </c>
      <c r="B5" s="173"/>
      <c r="C5" s="173"/>
      <c r="D5" s="174"/>
      <c r="E5" s="68"/>
      <c r="F5" s="162" t="s">
        <v>99</v>
      </c>
      <c r="G5" s="163"/>
      <c r="H5" s="163"/>
      <c r="I5" s="163"/>
      <c r="J5" s="164"/>
      <c r="K5" s="1"/>
      <c r="M5" s="2"/>
      <c r="N5" s="2"/>
      <c r="O5" s="2"/>
      <c r="P5" s="2"/>
    </row>
    <row r="6" spans="1:99" ht="29.25" customHeight="1">
      <c r="A6" s="175" t="s">
        <v>46</v>
      </c>
      <c r="B6" s="176"/>
      <c r="C6" s="176"/>
      <c r="D6" s="177"/>
      <c r="E6" s="69"/>
      <c r="F6" s="162" t="s">
        <v>100</v>
      </c>
      <c r="G6" s="163"/>
      <c r="H6" s="163"/>
      <c r="I6" s="163"/>
      <c r="J6" s="164"/>
      <c r="K6" s="1"/>
      <c r="M6" s="2"/>
      <c r="N6" s="2"/>
      <c r="O6" s="2"/>
      <c r="P6" s="2"/>
    </row>
    <row r="7" spans="1:99" ht="15.75" customHeight="1">
      <c r="A7" s="159" t="s">
        <v>37</v>
      </c>
      <c r="B7" s="160"/>
      <c r="C7" s="160"/>
      <c r="D7" s="161"/>
      <c r="E7" s="70"/>
      <c r="F7" s="169">
        <v>42016</v>
      </c>
      <c r="G7" s="170"/>
      <c r="H7" s="170"/>
      <c r="I7" s="170"/>
      <c r="J7" s="171"/>
      <c r="K7" s="15"/>
      <c r="M7" s="6"/>
      <c r="N7" s="6"/>
      <c r="O7" s="6"/>
      <c r="P7" s="6"/>
      <c r="CT7" s="18"/>
      <c r="CU7" s="18"/>
    </row>
    <row r="8" spans="1:99" ht="17.25" customHeight="1">
      <c r="A8" s="188" t="s">
        <v>27</v>
      </c>
      <c r="B8" s="189"/>
      <c r="C8" s="189"/>
      <c r="D8" s="190"/>
      <c r="E8" s="71"/>
      <c r="F8" s="192"/>
      <c r="G8" s="193"/>
      <c r="H8" s="193"/>
      <c r="I8" s="193"/>
      <c r="J8" s="194"/>
      <c r="K8" s="1"/>
      <c r="M8" s="1"/>
      <c r="N8" s="1"/>
      <c r="O8" s="1"/>
      <c r="P8" s="1"/>
    </row>
    <row r="9" spans="1:99" ht="62.25" customHeight="1">
      <c r="A9" s="159" t="s">
        <v>38</v>
      </c>
      <c r="B9" s="160"/>
      <c r="C9" s="160"/>
      <c r="D9" s="161"/>
      <c r="E9" s="70"/>
      <c r="F9" s="191"/>
      <c r="G9" s="163"/>
      <c r="H9" s="163"/>
      <c r="I9" s="163"/>
      <c r="J9" s="164"/>
      <c r="K9" s="61"/>
      <c r="M9" s="7"/>
      <c r="N9" s="7"/>
      <c r="O9" s="7"/>
      <c r="P9" s="7"/>
    </row>
    <row r="10" spans="1:99" ht="66.75" customHeight="1">
      <c r="A10" s="187">
        <f>IF(Ov=Setup!C9,Disclaimer2,IF(Ov=Setup!B9,Disclaimer,IF(Ov=Setup!D9,,)))</f>
        <v>0</v>
      </c>
      <c r="B10" s="187"/>
      <c r="C10" s="187"/>
      <c r="D10" s="187"/>
      <c r="E10" s="187"/>
      <c r="F10" s="187"/>
      <c r="G10" s="187"/>
      <c r="H10" s="187"/>
      <c r="I10" s="187"/>
      <c r="J10" s="187"/>
    </row>
    <row r="11" spans="1:99" ht="30.75" customHeight="1">
      <c r="F11" s="59" t="s">
        <v>62</v>
      </c>
      <c r="G11" s="60" t="s">
        <v>26</v>
      </c>
    </row>
    <row r="13" spans="1:99">
      <c r="J13" s="58"/>
    </row>
    <row r="17" spans="6:7">
      <c r="F17" s="64"/>
    </row>
    <row r="21" spans="6:7" ht="23.25">
      <c r="F21" s="73"/>
    </row>
    <row r="23" spans="6:7" ht="114.75" customHeight="1">
      <c r="F23" s="183"/>
      <c r="G23" s="184"/>
    </row>
    <row r="24" spans="6:7" ht="409.5" customHeight="1">
      <c r="F24" s="185"/>
      <c r="G24" s="186"/>
    </row>
    <row r="25" spans="6:7">
      <c r="F25" s="13"/>
      <c r="G25" s="13"/>
    </row>
  </sheetData>
  <mergeCells count="20">
    <mergeCell ref="F23:G23"/>
    <mergeCell ref="F24:G24"/>
    <mergeCell ref="A10:J10"/>
    <mergeCell ref="A8:D8"/>
    <mergeCell ref="A9:D9"/>
    <mergeCell ref="F9:J9"/>
    <mergeCell ref="F8:J8"/>
    <mergeCell ref="A7:D7"/>
    <mergeCell ref="F3:J3"/>
    <mergeCell ref="F4:J4"/>
    <mergeCell ref="A2:D2"/>
    <mergeCell ref="F1:J1"/>
    <mergeCell ref="F5:J5"/>
    <mergeCell ref="F6:J6"/>
    <mergeCell ref="F7:J7"/>
    <mergeCell ref="A1:D1"/>
    <mergeCell ref="A5:D5"/>
    <mergeCell ref="A6:D6"/>
    <mergeCell ref="A3:D3"/>
    <mergeCell ref="A4:D4"/>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G11" location="Instructions!A1" display="Instructions"/>
    <hyperlink ref="F11" location="Ballot!A1" display="Enter Comments"/>
    <hyperlink ref="F4" r:id="rId1"/>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sheetPr codeName="Sheet2"/>
  <dimension ref="A1:AM476"/>
  <sheetViews>
    <sheetView tabSelected="1" zoomScaleNormal="100" workbookViewId="0">
      <pane xSplit="1" ySplit="1" topLeftCell="B2" activePane="bottomRight" state="frozen"/>
      <selection pane="topRight" activeCell="B1" sqref="B1"/>
      <selection pane="bottomLeft" activeCell="A3" sqref="A3"/>
      <selection pane="bottomRight" activeCell="B2" sqref="B2"/>
    </sheetView>
  </sheetViews>
  <sheetFormatPr defaultRowHeight="12.75"/>
  <cols>
    <col min="1" max="1" width="5.5703125" style="3" customWidth="1"/>
    <col min="2" max="2" width="9.140625" style="78"/>
    <col min="3" max="3" width="23" customWidth="1"/>
    <col min="4" max="4" width="6.85546875" customWidth="1"/>
    <col min="5" max="5" width="27.85546875" customWidth="1"/>
    <col min="6" max="6" width="27.5703125" customWidth="1"/>
    <col min="7" max="7" width="34.28515625" customWidth="1"/>
    <col min="8" max="8" width="12.42578125" bestFit="1" customWidth="1"/>
    <col min="9" max="9" width="9.140625" customWidth="1"/>
    <col min="10" max="13" width="11.42578125" customWidth="1"/>
    <col min="14" max="14" width="16.42578125" customWidth="1"/>
    <col min="15" max="16" width="11.42578125" customWidth="1"/>
    <col min="17" max="17" width="22.7109375" customWidth="1"/>
    <col min="18" max="19" width="12.140625" customWidth="1"/>
    <col min="20" max="20" width="39.85546875" customWidth="1"/>
    <col min="21" max="21" width="11.7109375" style="50" customWidth="1"/>
    <col min="22" max="22" width="9.85546875" customWidth="1"/>
    <col min="23" max="25" width="3.7109375" customWidth="1"/>
    <col min="26" max="26" width="10.7109375" customWidth="1"/>
    <col min="27" max="27" width="13" customWidth="1"/>
    <col min="28" max="28" width="5.42578125" customWidth="1"/>
    <col min="29" max="29" width="5.7109375" style="38" customWidth="1"/>
    <col min="30" max="30" width="14.5703125" style="45" customWidth="1"/>
    <col min="31" max="31" width="14.5703125" style="47" customWidth="1"/>
    <col min="32" max="33" width="15.42578125" style="46" customWidth="1"/>
    <col min="34" max="34" width="11" customWidth="1"/>
    <col min="35" max="100" width="6.28515625" style="3" customWidth="1"/>
    <col min="101" max="16384" width="9.140625" style="3"/>
  </cols>
  <sheetData>
    <row r="1" spans="1:39" s="88" customFormat="1" ht="94.5" thickTop="1" thickBot="1">
      <c r="A1" s="98" t="s">
        <v>86</v>
      </c>
      <c r="B1" s="94" t="s">
        <v>82</v>
      </c>
      <c r="C1" s="95" t="s">
        <v>90</v>
      </c>
      <c r="D1" s="95" t="s">
        <v>40</v>
      </c>
      <c r="E1" s="96" t="s">
        <v>28</v>
      </c>
      <c r="F1" s="96" t="s">
        <v>29</v>
      </c>
      <c r="G1" s="95" t="s">
        <v>30</v>
      </c>
      <c r="H1" s="97" t="s">
        <v>14</v>
      </c>
      <c r="I1" s="102" t="s">
        <v>7</v>
      </c>
      <c r="J1" s="99" t="s">
        <v>1</v>
      </c>
      <c r="K1" s="99" t="s">
        <v>1366</v>
      </c>
      <c r="L1" s="99" t="s">
        <v>1261</v>
      </c>
      <c r="M1" s="99" t="s">
        <v>1072</v>
      </c>
      <c r="N1" s="99" t="s">
        <v>1073</v>
      </c>
      <c r="O1" s="99" t="s">
        <v>1074</v>
      </c>
      <c r="P1" s="99" t="s">
        <v>1075</v>
      </c>
      <c r="Q1" s="99" t="s">
        <v>1454</v>
      </c>
      <c r="R1" s="99"/>
      <c r="S1" s="99" t="s">
        <v>31</v>
      </c>
      <c r="T1" s="99" t="s">
        <v>32</v>
      </c>
      <c r="U1" s="100" t="s">
        <v>84</v>
      </c>
      <c r="V1" s="100" t="s">
        <v>85</v>
      </c>
      <c r="W1" s="101" t="s">
        <v>96</v>
      </c>
      <c r="X1" s="101" t="s">
        <v>43</v>
      </c>
      <c r="Y1" s="101" t="s">
        <v>44</v>
      </c>
      <c r="Z1" s="102" t="s">
        <v>92</v>
      </c>
      <c r="AA1" s="103" t="s">
        <v>42</v>
      </c>
      <c r="AB1" s="104" t="s">
        <v>53</v>
      </c>
      <c r="AC1" s="105" t="s">
        <v>50</v>
      </c>
      <c r="AD1" s="108" t="s">
        <v>54</v>
      </c>
      <c r="AE1" s="108" t="s">
        <v>61</v>
      </c>
      <c r="AF1" s="107" t="s">
        <v>58</v>
      </c>
      <c r="AG1" s="107" t="s">
        <v>12</v>
      </c>
      <c r="AH1" s="106" t="s">
        <v>60</v>
      </c>
    </row>
    <row r="2" spans="1:39" ht="89.25">
      <c r="A2" s="83">
        <v>2</v>
      </c>
      <c r="B2" s="91"/>
      <c r="C2" s="84" t="s">
        <v>304</v>
      </c>
      <c r="D2" s="84" t="s">
        <v>101</v>
      </c>
      <c r="E2" s="84"/>
      <c r="F2" s="84"/>
      <c r="G2" s="84" t="s">
        <v>111</v>
      </c>
      <c r="H2" s="112"/>
      <c r="I2" s="85"/>
      <c r="J2" s="85"/>
      <c r="K2" s="85" t="s">
        <v>1175</v>
      </c>
      <c r="L2" s="85">
        <v>5137</v>
      </c>
      <c r="M2" s="85" t="s">
        <v>1259</v>
      </c>
      <c r="N2" s="85"/>
      <c r="O2" s="85" t="s">
        <v>1195</v>
      </c>
      <c r="P2" s="85"/>
      <c r="Q2" s="85" t="s">
        <v>1455</v>
      </c>
      <c r="R2" s="85">
        <v>5137</v>
      </c>
      <c r="S2" s="85" t="s">
        <v>3</v>
      </c>
      <c r="T2" s="85" t="s">
        <v>1789</v>
      </c>
      <c r="U2" s="89"/>
      <c r="V2" s="85"/>
      <c r="W2" s="86"/>
      <c r="X2" s="86"/>
      <c r="Y2" s="86"/>
      <c r="Z2" s="86"/>
      <c r="AA2" s="86"/>
      <c r="AB2" s="85"/>
      <c r="AC2" s="85"/>
      <c r="AD2" s="109" t="str">
        <f>Submitter!$F$3</f>
        <v>Anthony Julian</v>
      </c>
      <c r="AE2" s="109" t="str">
        <f>Submitter!$F$6</f>
        <v>Mayo Clinic</v>
      </c>
      <c r="AF2" s="114"/>
      <c r="AG2" s="114"/>
      <c r="AH2" s="87"/>
      <c r="AM2" s="4"/>
    </row>
    <row r="3" spans="1:39" ht="63.75">
      <c r="A3" s="36">
        <v>3</v>
      </c>
      <c r="B3" s="92"/>
      <c r="C3" s="22" t="s">
        <v>304</v>
      </c>
      <c r="D3" s="22" t="s">
        <v>101</v>
      </c>
      <c r="E3" s="22"/>
      <c r="F3" s="22"/>
      <c r="G3" s="22" t="s">
        <v>113</v>
      </c>
      <c r="H3" s="113"/>
      <c r="I3" s="21"/>
      <c r="J3" s="85"/>
      <c r="K3" s="85" t="s">
        <v>1175</v>
      </c>
      <c r="L3" s="85">
        <v>5138</v>
      </c>
      <c r="M3" s="85" t="s">
        <v>1259</v>
      </c>
      <c r="N3" s="85"/>
      <c r="O3" s="85" t="s">
        <v>1195</v>
      </c>
      <c r="P3" s="85"/>
      <c r="Q3" s="85" t="s">
        <v>1456</v>
      </c>
      <c r="R3" s="85">
        <v>5138</v>
      </c>
      <c r="S3" s="85" t="s">
        <v>3</v>
      </c>
      <c r="T3" s="21" t="s">
        <v>1790</v>
      </c>
      <c r="U3" s="90"/>
      <c r="V3" s="21"/>
      <c r="W3" s="25"/>
      <c r="X3" s="25"/>
      <c r="Y3" s="25"/>
      <c r="Z3" s="25"/>
      <c r="AA3" s="25"/>
      <c r="AB3" s="21"/>
      <c r="AC3" s="21"/>
      <c r="AD3" s="110" t="str">
        <f>Submitter!$F$3</f>
        <v>Anthony Julian</v>
      </c>
      <c r="AE3" s="110" t="str">
        <f>Submitter!$F$6</f>
        <v>Mayo Clinic</v>
      </c>
      <c r="AF3" s="111"/>
      <c r="AG3" s="111"/>
      <c r="AH3" s="23"/>
      <c r="AM3" s="4"/>
    </row>
    <row r="4" spans="1:39" ht="89.25">
      <c r="A4" s="36">
        <v>4</v>
      </c>
      <c r="B4" s="92"/>
      <c r="C4" s="22" t="s">
        <v>304</v>
      </c>
      <c r="D4" s="22" t="s">
        <v>101</v>
      </c>
      <c r="E4" s="22"/>
      <c r="F4" s="22"/>
      <c r="G4" s="22" t="s">
        <v>112</v>
      </c>
      <c r="H4" s="113"/>
      <c r="I4" s="21"/>
      <c r="J4" s="85"/>
      <c r="K4" s="85" t="s">
        <v>1175</v>
      </c>
      <c r="L4" s="85">
        <v>5139</v>
      </c>
      <c r="M4" s="85" t="s">
        <v>1259</v>
      </c>
      <c r="N4" s="85"/>
      <c r="O4" s="85" t="s">
        <v>1195</v>
      </c>
      <c r="P4" s="85"/>
      <c r="Q4" s="85" t="s">
        <v>1457</v>
      </c>
      <c r="R4" s="85">
        <v>5139</v>
      </c>
      <c r="S4" s="85" t="s">
        <v>3</v>
      </c>
      <c r="T4" s="21" t="s">
        <v>1791</v>
      </c>
      <c r="U4" s="90"/>
      <c r="V4" s="21"/>
      <c r="W4" s="25"/>
      <c r="X4" s="25"/>
      <c r="Y4" s="25"/>
      <c r="Z4" s="25"/>
      <c r="AA4" s="25"/>
      <c r="AB4" s="21"/>
      <c r="AC4" s="21"/>
      <c r="AD4" s="110" t="str">
        <f>Submitter!$F$3</f>
        <v>Anthony Julian</v>
      </c>
      <c r="AE4" s="110" t="str">
        <f>Submitter!$F$6</f>
        <v>Mayo Clinic</v>
      </c>
      <c r="AF4" s="111"/>
      <c r="AG4" s="111"/>
      <c r="AH4" s="23"/>
      <c r="AM4" s="4"/>
    </row>
    <row r="5" spans="1:39" s="5" customFormat="1" ht="63.75">
      <c r="A5" s="36">
        <v>5</v>
      </c>
      <c r="B5" s="92"/>
      <c r="C5" s="116" t="s">
        <v>1336</v>
      </c>
      <c r="D5" s="22"/>
      <c r="E5" s="22" t="s">
        <v>109</v>
      </c>
      <c r="F5" s="22"/>
      <c r="G5" s="22" t="s">
        <v>110</v>
      </c>
      <c r="H5" s="113"/>
      <c r="I5" s="21"/>
      <c r="J5" s="85"/>
      <c r="K5" s="85" t="s">
        <v>1185</v>
      </c>
      <c r="L5" s="85">
        <v>5140</v>
      </c>
      <c r="M5" s="85" t="s">
        <v>1258</v>
      </c>
      <c r="N5" s="85"/>
      <c r="O5" s="85" t="s">
        <v>1207</v>
      </c>
      <c r="P5" s="85"/>
      <c r="Q5" s="85" t="s">
        <v>1458</v>
      </c>
      <c r="R5" s="85">
        <v>5140</v>
      </c>
      <c r="S5" s="85" t="s">
        <v>15</v>
      </c>
      <c r="T5" s="21" t="s">
        <v>1792</v>
      </c>
      <c r="U5" s="90"/>
      <c r="V5" s="21"/>
      <c r="W5" s="25"/>
      <c r="X5" s="25"/>
      <c r="Y5" s="25"/>
      <c r="Z5" s="25"/>
      <c r="AA5" s="25"/>
      <c r="AB5" s="21"/>
      <c r="AC5" s="21"/>
      <c r="AD5" s="110" t="str">
        <f>Submitter!$F$3</f>
        <v>Anthony Julian</v>
      </c>
      <c r="AE5" s="110" t="str">
        <f>Submitter!$F$6</f>
        <v>Mayo Clinic</v>
      </c>
      <c r="AF5" s="111"/>
      <c r="AG5" s="111"/>
      <c r="AH5" s="23"/>
      <c r="AM5" s="4"/>
    </row>
    <row r="6" spans="1:39" s="5" customFormat="1" ht="165.75">
      <c r="A6" s="36">
        <v>6</v>
      </c>
      <c r="B6" s="92"/>
      <c r="C6" s="116" t="s">
        <v>1275</v>
      </c>
      <c r="D6" s="22" t="s">
        <v>101</v>
      </c>
      <c r="E6" s="22" t="s">
        <v>102</v>
      </c>
      <c r="F6" s="22" t="s">
        <v>103</v>
      </c>
      <c r="G6" s="22" t="s">
        <v>114</v>
      </c>
      <c r="H6" s="113"/>
      <c r="I6" s="21"/>
      <c r="J6" s="85"/>
      <c r="K6" s="85" t="s">
        <v>1175</v>
      </c>
      <c r="L6" s="85">
        <v>5141</v>
      </c>
      <c r="M6" s="85" t="s">
        <v>1258</v>
      </c>
      <c r="N6" s="85"/>
      <c r="O6" s="85" t="s">
        <v>1236</v>
      </c>
      <c r="P6" s="85"/>
      <c r="Q6" s="85" t="s">
        <v>1459</v>
      </c>
      <c r="R6" s="85">
        <v>5141</v>
      </c>
      <c r="S6" s="85" t="s">
        <v>15</v>
      </c>
      <c r="T6" s="21" t="s">
        <v>1793</v>
      </c>
      <c r="U6" s="90"/>
      <c r="V6" s="21"/>
      <c r="W6" s="25"/>
      <c r="X6" s="25"/>
      <c r="Y6" s="25"/>
      <c r="Z6" s="25"/>
      <c r="AA6" s="25"/>
      <c r="AB6" s="21"/>
      <c r="AC6" s="21"/>
      <c r="AD6" s="110" t="str">
        <f>Submitter!$F$3</f>
        <v>Anthony Julian</v>
      </c>
      <c r="AE6" s="110" t="str">
        <f>Submitter!$F$6</f>
        <v>Mayo Clinic</v>
      </c>
      <c r="AF6" s="111"/>
      <c r="AG6" s="111"/>
      <c r="AH6" s="23"/>
      <c r="AI6" s="4"/>
      <c r="AM6" s="4"/>
    </row>
    <row r="7" spans="1:39" s="10" customFormat="1" ht="89.25">
      <c r="A7" s="36">
        <v>7</v>
      </c>
      <c r="B7" s="92"/>
      <c r="C7" s="116" t="s">
        <v>1275</v>
      </c>
      <c r="D7" s="22" t="s">
        <v>101</v>
      </c>
      <c r="E7" s="22" t="s">
        <v>107</v>
      </c>
      <c r="F7" s="22"/>
      <c r="G7" s="22" t="s">
        <v>108</v>
      </c>
      <c r="H7" s="113"/>
      <c r="I7" s="21"/>
      <c r="J7" s="85"/>
      <c r="K7" s="85" t="s">
        <v>1175</v>
      </c>
      <c r="L7" s="85">
        <v>5142</v>
      </c>
      <c r="M7" s="85" t="s">
        <v>1363</v>
      </c>
      <c r="N7" s="85"/>
      <c r="O7" s="85" t="s">
        <v>1236</v>
      </c>
      <c r="P7" s="85"/>
      <c r="Q7" s="85" t="s">
        <v>1457</v>
      </c>
      <c r="R7" s="85">
        <v>5142</v>
      </c>
      <c r="S7" s="85" t="s">
        <v>3</v>
      </c>
      <c r="T7" s="21" t="s">
        <v>1791</v>
      </c>
      <c r="U7" s="90"/>
      <c r="V7" s="21"/>
      <c r="W7" s="25"/>
      <c r="X7" s="25"/>
      <c r="Y7" s="25"/>
      <c r="Z7" s="25"/>
      <c r="AA7" s="25"/>
      <c r="AB7" s="21"/>
      <c r="AC7" s="21"/>
      <c r="AD7" s="110" t="str">
        <f>Submitter!$F$3</f>
        <v>Anthony Julian</v>
      </c>
      <c r="AE7" s="110" t="str">
        <f>Submitter!$F$6</f>
        <v>Mayo Clinic</v>
      </c>
      <c r="AF7" s="111"/>
      <c r="AG7" s="111"/>
      <c r="AH7" s="23"/>
      <c r="AI7" s="4"/>
      <c r="AM7" s="4"/>
    </row>
    <row r="8" spans="1:39" s="5" customFormat="1" ht="153">
      <c r="A8" s="36">
        <v>8</v>
      </c>
      <c r="B8" s="92"/>
      <c r="C8" s="116" t="s">
        <v>1275</v>
      </c>
      <c r="D8" s="22" t="s">
        <v>101</v>
      </c>
      <c r="E8" s="22" t="s">
        <v>104</v>
      </c>
      <c r="F8" s="22"/>
      <c r="G8" s="22" t="s">
        <v>105</v>
      </c>
      <c r="H8" s="113"/>
      <c r="I8" s="21"/>
      <c r="J8" s="85"/>
      <c r="K8" s="85" t="s">
        <v>1175</v>
      </c>
      <c r="L8" s="85">
        <v>5143</v>
      </c>
      <c r="M8" s="85" t="s">
        <v>1363</v>
      </c>
      <c r="N8" s="85"/>
      <c r="O8" s="85" t="s">
        <v>1236</v>
      </c>
      <c r="P8" s="85"/>
      <c r="Q8" s="85" t="s">
        <v>1460</v>
      </c>
      <c r="R8" s="85">
        <v>5143</v>
      </c>
      <c r="S8" s="85" t="s">
        <v>1369</v>
      </c>
      <c r="T8" s="21" t="s">
        <v>1851</v>
      </c>
      <c r="U8" s="90"/>
      <c r="V8" s="21"/>
      <c r="W8" s="25"/>
      <c r="X8" s="25"/>
      <c r="Y8" s="25"/>
      <c r="Z8" s="25"/>
      <c r="AA8" s="25"/>
      <c r="AB8" s="21"/>
      <c r="AC8" s="21"/>
      <c r="AD8" s="110" t="str">
        <f>Submitter!$F$3</f>
        <v>Anthony Julian</v>
      </c>
      <c r="AE8" s="110" t="str">
        <f>Submitter!$F$6</f>
        <v>Mayo Clinic</v>
      </c>
      <c r="AF8" s="111"/>
      <c r="AG8" s="111"/>
      <c r="AH8" s="23"/>
      <c r="AI8" s="4"/>
      <c r="AM8" s="4"/>
    </row>
    <row r="9" spans="1:39" s="5" customFormat="1" ht="191.25">
      <c r="A9" s="36">
        <v>9</v>
      </c>
      <c r="B9" s="92"/>
      <c r="C9" s="116" t="s">
        <v>1356</v>
      </c>
      <c r="D9" s="22" t="s">
        <v>101</v>
      </c>
      <c r="E9" s="22" t="s">
        <v>106</v>
      </c>
      <c r="F9" s="22"/>
      <c r="G9" s="22" t="s">
        <v>115</v>
      </c>
      <c r="H9" s="113"/>
      <c r="I9" s="21"/>
      <c r="J9" s="85"/>
      <c r="K9" s="85" t="s">
        <v>1175</v>
      </c>
      <c r="L9" s="85">
        <v>5144</v>
      </c>
      <c r="M9" s="85" t="s">
        <v>1259</v>
      </c>
      <c r="N9" s="85"/>
      <c r="O9" s="85" t="s">
        <v>1235</v>
      </c>
      <c r="P9" s="85"/>
      <c r="Q9" s="85" t="s">
        <v>1461</v>
      </c>
      <c r="R9" s="85">
        <v>5144</v>
      </c>
      <c r="S9" s="85" t="s">
        <v>1369</v>
      </c>
      <c r="T9" s="21" t="s">
        <v>1852</v>
      </c>
      <c r="U9" s="90"/>
      <c r="V9" s="21"/>
      <c r="W9" s="25"/>
      <c r="X9" s="25"/>
      <c r="Y9" s="25"/>
      <c r="Z9" s="25"/>
      <c r="AA9" s="25"/>
      <c r="AB9" s="21"/>
      <c r="AC9" s="21"/>
      <c r="AD9" s="110" t="str">
        <f>Submitter!$F$3</f>
        <v>Anthony Julian</v>
      </c>
      <c r="AE9" s="110" t="str">
        <f>Submitter!$F$6</f>
        <v>Mayo Clinic</v>
      </c>
      <c r="AF9" s="111"/>
      <c r="AG9" s="111"/>
      <c r="AH9" s="23"/>
      <c r="AI9" s="4"/>
      <c r="AM9" s="4"/>
    </row>
    <row r="10" spans="1:39" s="5" customFormat="1" ht="114.75">
      <c r="A10" s="36">
        <v>10</v>
      </c>
      <c r="B10" s="92"/>
      <c r="C10" s="116" t="s">
        <v>1275</v>
      </c>
      <c r="D10" s="22" t="s">
        <v>101</v>
      </c>
      <c r="E10" s="22" t="s">
        <v>116</v>
      </c>
      <c r="F10" s="22"/>
      <c r="G10" s="22" t="s">
        <v>117</v>
      </c>
      <c r="H10" s="113"/>
      <c r="I10" s="21"/>
      <c r="J10" s="85"/>
      <c r="K10" s="85" t="s">
        <v>1175</v>
      </c>
      <c r="L10" s="85">
        <v>5145</v>
      </c>
      <c r="M10" s="85" t="s">
        <v>1363</v>
      </c>
      <c r="N10" s="85"/>
      <c r="O10" s="85" t="s">
        <v>1236</v>
      </c>
      <c r="P10" s="85"/>
      <c r="Q10" s="85" t="s">
        <v>1462</v>
      </c>
      <c r="R10" s="85">
        <v>5145</v>
      </c>
      <c r="S10" s="85" t="s">
        <v>15</v>
      </c>
      <c r="T10" s="21" t="s">
        <v>1853</v>
      </c>
      <c r="U10" s="90"/>
      <c r="V10" s="21"/>
      <c r="W10" s="25"/>
      <c r="X10" s="25"/>
      <c r="Y10" s="25"/>
      <c r="Z10" s="25"/>
      <c r="AA10" s="25"/>
      <c r="AB10" s="21"/>
      <c r="AC10" s="21"/>
      <c r="AD10" s="110" t="str">
        <f>Submitter!$F$3</f>
        <v>Anthony Julian</v>
      </c>
      <c r="AE10" s="110" t="str">
        <f>Submitter!$F$6</f>
        <v>Mayo Clinic</v>
      </c>
      <c r="AF10" s="111"/>
      <c r="AG10" s="111"/>
      <c r="AH10" s="23"/>
      <c r="AI10" s="3"/>
      <c r="AM10" s="4"/>
    </row>
    <row r="11" spans="1:39" s="5" customFormat="1" ht="140.25">
      <c r="A11" s="36">
        <v>11</v>
      </c>
      <c r="B11" s="91" t="s">
        <v>118</v>
      </c>
      <c r="C11" s="115" t="s">
        <v>1302</v>
      </c>
      <c r="D11" s="84" t="s">
        <v>122</v>
      </c>
      <c r="E11" s="84" t="s">
        <v>125</v>
      </c>
      <c r="F11" s="84"/>
      <c r="G11" s="84" t="s">
        <v>126</v>
      </c>
      <c r="H11" s="112"/>
      <c r="I11" s="85"/>
      <c r="J11" s="85"/>
      <c r="K11" s="85" t="s">
        <v>1188</v>
      </c>
      <c r="L11" s="85">
        <v>5146</v>
      </c>
      <c r="M11" s="85" t="s">
        <v>1259</v>
      </c>
      <c r="N11" s="85" t="s">
        <v>1155</v>
      </c>
      <c r="O11" s="85"/>
      <c r="P11" s="85"/>
      <c r="Q11" s="85" t="s">
        <v>1463</v>
      </c>
      <c r="R11" s="85">
        <v>5146</v>
      </c>
      <c r="S11" s="85" t="s">
        <v>15</v>
      </c>
      <c r="T11" s="85" t="s">
        <v>1854</v>
      </c>
      <c r="U11" s="89"/>
      <c r="V11" s="85" t="s">
        <v>1761</v>
      </c>
      <c r="W11" s="86">
        <v>18</v>
      </c>
      <c r="X11" s="86">
        <v>0</v>
      </c>
      <c r="Y11" s="86">
        <v>1</v>
      </c>
      <c r="Z11" s="86"/>
      <c r="AA11" s="86"/>
      <c r="AB11" s="85"/>
      <c r="AC11" s="85"/>
      <c r="AD11" s="109" t="str">
        <f>[1]Submitter!$F$3</f>
        <v>Brian Scheller</v>
      </c>
      <c r="AE11" s="109" t="str">
        <f>[1]Submitter!$F$6</f>
        <v>Healthwise</v>
      </c>
      <c r="AF11" s="114"/>
      <c r="AG11" s="114"/>
      <c r="AH11" s="87"/>
      <c r="AI11" s="4"/>
      <c r="AL11" s="4"/>
      <c r="AM11" s="9"/>
    </row>
    <row r="12" spans="1:39" s="5" customFormat="1" ht="89.25">
      <c r="A12" s="36">
        <v>12</v>
      </c>
      <c r="B12" s="92" t="s">
        <v>119</v>
      </c>
      <c r="C12" s="116" t="s">
        <v>1304</v>
      </c>
      <c r="D12" s="22" t="s">
        <v>123</v>
      </c>
      <c r="E12" s="22"/>
      <c r="F12" s="22"/>
      <c r="G12" s="22" t="s">
        <v>127</v>
      </c>
      <c r="H12" s="113"/>
      <c r="I12" s="21"/>
      <c r="J12" s="85"/>
      <c r="K12" s="85" t="s">
        <v>1188</v>
      </c>
      <c r="L12" s="85">
        <v>5147</v>
      </c>
      <c r="M12" s="85" t="s">
        <v>1259</v>
      </c>
      <c r="N12" s="85" t="s">
        <v>1084</v>
      </c>
      <c r="O12" s="85"/>
      <c r="P12" s="85"/>
      <c r="Q12" s="85" t="s">
        <v>1464</v>
      </c>
      <c r="R12" s="85">
        <v>5147</v>
      </c>
      <c r="S12" s="85" t="s">
        <v>15</v>
      </c>
      <c r="T12" s="21" t="s">
        <v>1855</v>
      </c>
      <c r="U12" s="90"/>
      <c r="V12" s="21"/>
      <c r="W12" s="25"/>
      <c r="X12" s="25"/>
      <c r="Y12" s="25"/>
      <c r="Z12" s="25"/>
      <c r="AA12" s="25"/>
      <c r="AB12" s="21"/>
      <c r="AC12" s="21"/>
      <c r="AD12" s="110" t="str">
        <f>[1]Submitter!$F$3</f>
        <v>Brian Scheller</v>
      </c>
      <c r="AE12" s="110" t="str">
        <f>[1]Submitter!$F$6</f>
        <v>Healthwise</v>
      </c>
      <c r="AF12" s="111"/>
      <c r="AG12" s="111"/>
      <c r="AH12" s="23"/>
      <c r="AL12" s="4"/>
      <c r="AM12" s="4"/>
    </row>
    <row r="13" spans="1:39" s="5" customFormat="1" ht="89.25">
      <c r="A13" s="36">
        <v>13</v>
      </c>
      <c r="B13" s="92" t="s">
        <v>119</v>
      </c>
      <c r="C13" s="116" t="s">
        <v>1304</v>
      </c>
      <c r="D13" s="22" t="s">
        <v>123</v>
      </c>
      <c r="E13" s="22"/>
      <c r="F13" s="22"/>
      <c r="G13" s="22" t="s">
        <v>128</v>
      </c>
      <c r="H13" s="113"/>
      <c r="I13" s="21"/>
      <c r="J13" s="85"/>
      <c r="K13" s="85" t="s">
        <v>1188</v>
      </c>
      <c r="L13" s="85">
        <v>5148</v>
      </c>
      <c r="M13" s="85" t="s">
        <v>1259</v>
      </c>
      <c r="N13" s="85" t="s">
        <v>1084</v>
      </c>
      <c r="O13" s="85"/>
      <c r="P13" s="85"/>
      <c r="Q13" s="85" t="s">
        <v>1465</v>
      </c>
      <c r="R13" s="85">
        <v>5148</v>
      </c>
      <c r="S13" s="85" t="s">
        <v>1794</v>
      </c>
      <c r="T13" s="21" t="s">
        <v>1856</v>
      </c>
      <c r="U13" s="90"/>
      <c r="V13" s="21"/>
      <c r="W13" s="25"/>
      <c r="X13" s="25"/>
      <c r="Y13" s="25"/>
      <c r="Z13" s="25"/>
      <c r="AA13" s="25"/>
      <c r="AB13" s="21"/>
      <c r="AC13" s="21"/>
      <c r="AD13" s="110" t="str">
        <f>[1]Submitter!$F$3</f>
        <v>Brian Scheller</v>
      </c>
      <c r="AE13" s="110" t="str">
        <f>[1]Submitter!$F$6</f>
        <v>Healthwise</v>
      </c>
      <c r="AF13" s="111"/>
      <c r="AG13" s="111"/>
      <c r="AH13" s="23"/>
      <c r="AM13" s="4"/>
    </row>
    <row r="14" spans="1:39" s="5" customFormat="1" ht="114.75">
      <c r="A14" s="36">
        <v>14</v>
      </c>
      <c r="B14" s="92" t="s">
        <v>120</v>
      </c>
      <c r="C14" s="116" t="s">
        <v>1290</v>
      </c>
      <c r="D14" s="22" t="s">
        <v>124</v>
      </c>
      <c r="E14" s="22"/>
      <c r="F14" s="22"/>
      <c r="G14" s="22" t="s">
        <v>129</v>
      </c>
      <c r="H14" s="113"/>
      <c r="I14" s="21"/>
      <c r="J14" s="85"/>
      <c r="K14" s="85" t="s">
        <v>1364</v>
      </c>
      <c r="L14" s="85">
        <v>5149</v>
      </c>
      <c r="M14" s="85" t="s">
        <v>1257</v>
      </c>
      <c r="N14" s="85"/>
      <c r="O14" s="85" t="s">
        <v>1196</v>
      </c>
      <c r="P14" s="85"/>
      <c r="Q14" s="85" t="s">
        <v>1466</v>
      </c>
      <c r="R14" s="85">
        <v>5149</v>
      </c>
      <c r="S14" s="85" t="s">
        <v>15</v>
      </c>
      <c r="T14" s="21" t="s">
        <v>1795</v>
      </c>
      <c r="U14" s="90"/>
      <c r="V14" s="21"/>
      <c r="W14" s="25"/>
      <c r="X14" s="25"/>
      <c r="Y14" s="25"/>
      <c r="Z14" s="25"/>
      <c r="AA14" s="25"/>
      <c r="AB14" s="21"/>
      <c r="AC14" s="21"/>
      <c r="AD14" s="110" t="str">
        <f>[1]Submitter!$F$3</f>
        <v>Brian Scheller</v>
      </c>
      <c r="AE14" s="110" t="str">
        <f>[1]Submitter!$F$6</f>
        <v>Healthwise</v>
      </c>
      <c r="AF14" s="111"/>
      <c r="AG14" s="111"/>
      <c r="AH14" s="23"/>
      <c r="AM14" s="4"/>
    </row>
    <row r="15" spans="1:39" s="5" customFormat="1" ht="38.25">
      <c r="A15" s="36">
        <v>15</v>
      </c>
      <c r="B15" s="92" t="s">
        <v>121</v>
      </c>
      <c r="C15" s="116" t="s">
        <v>1289</v>
      </c>
      <c r="D15" s="22" t="s">
        <v>124</v>
      </c>
      <c r="E15" s="22"/>
      <c r="F15" s="22"/>
      <c r="G15" s="22" t="s">
        <v>130</v>
      </c>
      <c r="H15" s="113"/>
      <c r="I15" s="21"/>
      <c r="J15" s="85"/>
      <c r="K15" s="85" t="s">
        <v>1191</v>
      </c>
      <c r="L15" s="85">
        <v>5150</v>
      </c>
      <c r="M15" s="85" t="s">
        <v>1258</v>
      </c>
      <c r="N15" s="85"/>
      <c r="O15" s="85" t="s">
        <v>1240</v>
      </c>
      <c r="P15" s="85"/>
      <c r="Q15" s="85" t="s">
        <v>1467</v>
      </c>
      <c r="R15" s="85">
        <v>5150</v>
      </c>
      <c r="S15" s="85" t="s">
        <v>15</v>
      </c>
      <c r="T15" s="21" t="s">
        <v>1796</v>
      </c>
      <c r="U15" s="90"/>
      <c r="V15" s="21"/>
      <c r="W15" s="25"/>
      <c r="X15" s="25"/>
      <c r="Y15" s="25"/>
      <c r="Z15" s="25"/>
      <c r="AA15" s="25"/>
      <c r="AB15" s="21"/>
      <c r="AC15" s="21"/>
      <c r="AD15" s="110" t="str">
        <f>[1]Submitter!$F$3</f>
        <v>Brian Scheller</v>
      </c>
      <c r="AE15" s="110" t="str">
        <f>[1]Submitter!$F$6</f>
        <v>Healthwise</v>
      </c>
      <c r="AF15" s="111"/>
      <c r="AG15" s="111"/>
      <c r="AH15" s="23"/>
      <c r="AM15" s="4"/>
    </row>
    <row r="16" spans="1:39" s="5" customFormat="1" ht="306">
      <c r="A16" s="36">
        <v>16</v>
      </c>
      <c r="B16" s="91" t="s">
        <v>131</v>
      </c>
      <c r="C16" s="115" t="s">
        <v>1314</v>
      </c>
      <c r="D16" s="84" t="s">
        <v>101</v>
      </c>
      <c r="E16" s="84" t="s">
        <v>137</v>
      </c>
      <c r="F16" s="22" t="s">
        <v>141</v>
      </c>
      <c r="G16" s="84" t="s">
        <v>146</v>
      </c>
      <c r="H16" s="112" t="s">
        <v>9</v>
      </c>
      <c r="I16" s="85"/>
      <c r="J16" s="85"/>
      <c r="K16" s="85" t="s">
        <v>1192</v>
      </c>
      <c r="L16" s="85">
        <v>5151</v>
      </c>
      <c r="M16" s="85" t="s">
        <v>1363</v>
      </c>
      <c r="N16" s="85" t="s">
        <v>1090</v>
      </c>
      <c r="O16" s="85"/>
      <c r="P16" s="85"/>
      <c r="Q16" s="85" t="s">
        <v>1368</v>
      </c>
      <c r="R16" s="85">
        <v>5151</v>
      </c>
      <c r="S16" s="85" t="s">
        <v>1794</v>
      </c>
      <c r="T16" s="85" t="s">
        <v>1857</v>
      </c>
      <c r="U16" s="89"/>
      <c r="V16" s="85"/>
      <c r="W16" s="86"/>
      <c r="X16" s="86"/>
      <c r="Y16" s="86"/>
      <c r="Z16" s="86"/>
      <c r="AA16" s="86"/>
      <c r="AB16" s="85"/>
      <c r="AC16" s="85"/>
      <c r="AD16" s="109" t="str">
        <f>[2]Submitter!$F$3</f>
        <v>Calvin Beebe</v>
      </c>
      <c r="AE16" s="109" t="str">
        <f>[2]Submitter!$F$6</f>
        <v>Mayo Clinic</v>
      </c>
      <c r="AF16" s="114"/>
      <c r="AG16" s="114"/>
      <c r="AH16" s="87"/>
      <c r="AM16" s="4"/>
    </row>
    <row r="17" spans="1:39" s="5" customFormat="1" ht="331.5">
      <c r="A17" s="36">
        <v>17</v>
      </c>
      <c r="B17" s="92" t="s">
        <v>132</v>
      </c>
      <c r="C17" s="116" t="s">
        <v>1314</v>
      </c>
      <c r="D17" s="22" t="s">
        <v>101</v>
      </c>
      <c r="E17" s="22" t="s">
        <v>137</v>
      </c>
      <c r="F17" s="22" t="s">
        <v>141</v>
      </c>
      <c r="G17" s="22" t="s">
        <v>147</v>
      </c>
      <c r="H17" s="113" t="s">
        <v>9</v>
      </c>
      <c r="I17" s="21"/>
      <c r="J17" s="85"/>
      <c r="K17" s="85" t="s">
        <v>1192</v>
      </c>
      <c r="L17" s="85">
        <v>5152</v>
      </c>
      <c r="M17" s="85" t="s">
        <v>1259</v>
      </c>
      <c r="N17" s="85" t="s">
        <v>1090</v>
      </c>
      <c r="O17" s="85"/>
      <c r="P17" s="85"/>
      <c r="Q17" s="85" t="s">
        <v>1468</v>
      </c>
      <c r="R17" s="85">
        <v>5152</v>
      </c>
      <c r="S17" s="85" t="s">
        <v>1794</v>
      </c>
      <c r="T17" s="21" t="s">
        <v>1858</v>
      </c>
      <c r="U17" s="90"/>
      <c r="V17" s="21"/>
      <c r="W17" s="25"/>
      <c r="X17" s="25"/>
      <c r="Y17" s="25"/>
      <c r="Z17" s="25"/>
      <c r="AA17" s="25"/>
      <c r="AB17" s="21"/>
      <c r="AC17" s="21"/>
      <c r="AD17" s="110" t="str">
        <f>[2]Submitter!$F$3</f>
        <v>Calvin Beebe</v>
      </c>
      <c r="AE17" s="110" t="str">
        <f>[2]Submitter!$F$6</f>
        <v>Mayo Clinic</v>
      </c>
      <c r="AF17" s="111"/>
      <c r="AG17" s="111"/>
      <c r="AH17" s="23"/>
      <c r="AM17" s="4"/>
    </row>
    <row r="18" spans="1:39" s="5" customFormat="1" ht="382.5">
      <c r="A18" s="36">
        <v>18</v>
      </c>
      <c r="B18" s="92" t="s">
        <v>133</v>
      </c>
      <c r="C18" s="116" t="s">
        <v>1314</v>
      </c>
      <c r="D18" s="22" t="s">
        <v>101</v>
      </c>
      <c r="E18" s="22" t="s">
        <v>138</v>
      </c>
      <c r="F18" s="22" t="s">
        <v>142</v>
      </c>
      <c r="G18" s="22" t="s">
        <v>148</v>
      </c>
      <c r="H18" s="113" t="s">
        <v>9</v>
      </c>
      <c r="I18" s="21"/>
      <c r="J18" s="85"/>
      <c r="K18" s="85" t="s">
        <v>1192</v>
      </c>
      <c r="L18" s="85">
        <v>5153</v>
      </c>
      <c r="M18" s="85" t="s">
        <v>1363</v>
      </c>
      <c r="N18" s="85" t="s">
        <v>1090</v>
      </c>
      <c r="O18" s="85"/>
      <c r="P18" s="85"/>
      <c r="Q18" s="85" t="s">
        <v>1469</v>
      </c>
      <c r="R18" s="85">
        <v>5153</v>
      </c>
      <c r="S18" s="85" t="s">
        <v>1794</v>
      </c>
      <c r="T18" s="21" t="s">
        <v>1859</v>
      </c>
      <c r="U18" s="90"/>
      <c r="V18" s="21"/>
      <c r="W18" s="25"/>
      <c r="X18" s="25"/>
      <c r="Y18" s="25"/>
      <c r="Z18" s="25"/>
      <c r="AA18" s="25"/>
      <c r="AB18" s="21"/>
      <c r="AC18" s="21"/>
      <c r="AD18" s="110" t="str">
        <f>[2]Submitter!$F$3</f>
        <v>Calvin Beebe</v>
      </c>
      <c r="AE18" s="110" t="str">
        <f>[2]Submitter!$F$6</f>
        <v>Mayo Clinic</v>
      </c>
      <c r="AF18" s="111"/>
      <c r="AG18" s="111"/>
      <c r="AH18" s="23"/>
      <c r="AJ18" s="11"/>
      <c r="AM18" s="4"/>
    </row>
    <row r="19" spans="1:39" s="5" customFormat="1" ht="229.5">
      <c r="A19" s="36">
        <v>19</v>
      </c>
      <c r="B19" s="92" t="s">
        <v>131</v>
      </c>
      <c r="C19" s="116" t="s">
        <v>1314</v>
      </c>
      <c r="D19" s="22" t="s">
        <v>101</v>
      </c>
      <c r="E19" s="22" t="s">
        <v>137</v>
      </c>
      <c r="F19" s="22" t="s">
        <v>141</v>
      </c>
      <c r="G19" s="22" t="s">
        <v>149</v>
      </c>
      <c r="H19" s="113" t="s">
        <v>9</v>
      </c>
      <c r="I19" s="21"/>
      <c r="J19" s="85"/>
      <c r="K19" s="85" t="s">
        <v>1192</v>
      </c>
      <c r="L19" s="85">
        <v>5154</v>
      </c>
      <c r="M19" s="85" t="s">
        <v>1259</v>
      </c>
      <c r="N19" s="85" t="s">
        <v>1090</v>
      </c>
      <c r="O19" s="85"/>
      <c r="P19" s="85"/>
      <c r="Q19" s="85" t="s">
        <v>1470</v>
      </c>
      <c r="R19" s="85">
        <v>5154</v>
      </c>
      <c r="S19" s="85" t="s">
        <v>1794</v>
      </c>
      <c r="T19" s="21" t="s">
        <v>1860</v>
      </c>
      <c r="U19" s="90"/>
      <c r="V19" s="21"/>
      <c r="W19" s="25"/>
      <c r="X19" s="25"/>
      <c r="Y19" s="25"/>
      <c r="Z19" s="25"/>
      <c r="AA19" s="25"/>
      <c r="AB19" s="21"/>
      <c r="AC19" s="21"/>
      <c r="AD19" s="110" t="str">
        <f>[2]Submitter!$F$3</f>
        <v>Calvin Beebe</v>
      </c>
      <c r="AE19" s="110" t="str">
        <f>[2]Submitter!$F$6</f>
        <v>Mayo Clinic</v>
      </c>
      <c r="AF19" s="111"/>
      <c r="AG19" s="111"/>
      <c r="AH19" s="23"/>
      <c r="AJ19" s="11"/>
      <c r="AM19" s="4"/>
    </row>
    <row r="20" spans="1:39" s="5" customFormat="1" ht="229.5">
      <c r="A20" s="36">
        <v>20</v>
      </c>
      <c r="B20" s="92" t="s">
        <v>131</v>
      </c>
      <c r="C20" s="116" t="s">
        <v>1314</v>
      </c>
      <c r="D20" s="22"/>
      <c r="E20" s="22" t="s">
        <v>137</v>
      </c>
      <c r="F20" s="22" t="s">
        <v>141</v>
      </c>
      <c r="G20" s="22" t="s">
        <v>150</v>
      </c>
      <c r="H20" s="113" t="s">
        <v>9</v>
      </c>
      <c r="I20" s="21" t="s">
        <v>1370</v>
      </c>
      <c r="J20" s="85"/>
      <c r="K20" s="85"/>
      <c r="L20" s="85"/>
      <c r="M20" s="85" t="s">
        <v>1256</v>
      </c>
      <c r="N20" s="85"/>
      <c r="O20" s="85"/>
      <c r="P20" s="85"/>
      <c r="Q20" s="85" t="s">
        <v>1471</v>
      </c>
      <c r="R20" s="85"/>
      <c r="S20" s="85" t="s">
        <v>1794</v>
      </c>
      <c r="T20" s="21" t="s">
        <v>1744</v>
      </c>
      <c r="U20" s="90"/>
      <c r="V20" s="21"/>
      <c r="W20" s="25"/>
      <c r="X20" s="25"/>
      <c r="Y20" s="25"/>
      <c r="Z20" s="25"/>
      <c r="AA20" s="25"/>
      <c r="AB20" s="21"/>
      <c r="AC20" s="21"/>
      <c r="AD20" s="110" t="str">
        <f>[2]Submitter!$F$3</f>
        <v>Calvin Beebe</v>
      </c>
      <c r="AE20" s="110" t="str">
        <f>[2]Submitter!$F$6</f>
        <v>Mayo Clinic</v>
      </c>
      <c r="AF20" s="111"/>
      <c r="AG20" s="111"/>
      <c r="AH20" s="23"/>
      <c r="AJ20" s="11"/>
      <c r="AM20" s="4"/>
    </row>
    <row r="21" spans="1:39" s="5" customFormat="1" ht="140.25">
      <c r="A21" s="36">
        <v>21</v>
      </c>
      <c r="B21" s="92" t="s">
        <v>134</v>
      </c>
      <c r="C21" s="116" t="s">
        <v>1314</v>
      </c>
      <c r="D21" s="22" t="s">
        <v>101</v>
      </c>
      <c r="E21" s="22" t="s">
        <v>139</v>
      </c>
      <c r="F21" s="22" t="s">
        <v>143</v>
      </c>
      <c r="G21" s="22" t="s">
        <v>151</v>
      </c>
      <c r="H21" s="113" t="s">
        <v>9</v>
      </c>
      <c r="I21" s="21"/>
      <c r="J21" s="85"/>
      <c r="K21" s="85" t="s">
        <v>1192</v>
      </c>
      <c r="L21" s="85">
        <v>5155</v>
      </c>
      <c r="M21" s="85" t="s">
        <v>1363</v>
      </c>
      <c r="N21" s="85" t="s">
        <v>1090</v>
      </c>
      <c r="O21" s="85"/>
      <c r="P21" s="85"/>
      <c r="Q21" s="21" t="s">
        <v>1371</v>
      </c>
      <c r="R21" s="85">
        <v>5155</v>
      </c>
      <c r="S21" s="85" t="s">
        <v>15</v>
      </c>
      <c r="T21" s="21" t="s">
        <v>1861</v>
      </c>
      <c r="U21" s="90"/>
      <c r="V21" s="21"/>
      <c r="W21" s="25"/>
      <c r="X21" s="25"/>
      <c r="Y21" s="25"/>
      <c r="Z21" s="25"/>
      <c r="AA21" s="25"/>
      <c r="AB21" s="21"/>
      <c r="AC21" s="21"/>
      <c r="AD21" s="110" t="str">
        <f>[2]Submitter!$F$3</f>
        <v>Calvin Beebe</v>
      </c>
      <c r="AE21" s="110" t="str">
        <f>[2]Submitter!$F$6</f>
        <v>Mayo Clinic</v>
      </c>
      <c r="AF21" s="111"/>
      <c r="AG21" s="111"/>
      <c r="AH21" s="23"/>
      <c r="AJ21"/>
      <c r="AM21" s="4"/>
    </row>
    <row r="22" spans="1:39" s="5" customFormat="1" ht="127.5">
      <c r="A22" s="36">
        <v>22</v>
      </c>
      <c r="B22" s="92" t="s">
        <v>135</v>
      </c>
      <c r="C22" s="22" t="s">
        <v>304</v>
      </c>
      <c r="D22" s="22" t="s">
        <v>122</v>
      </c>
      <c r="E22" s="22" t="s">
        <v>140</v>
      </c>
      <c r="F22" s="22" t="s">
        <v>140</v>
      </c>
      <c r="G22" s="22" t="s">
        <v>152</v>
      </c>
      <c r="H22" s="113" t="s">
        <v>11</v>
      </c>
      <c r="I22" s="21"/>
      <c r="J22" s="85"/>
      <c r="K22" s="85" t="s">
        <v>1185</v>
      </c>
      <c r="L22" s="85">
        <v>5156</v>
      </c>
      <c r="M22" s="85" t="s">
        <v>1259</v>
      </c>
      <c r="N22" s="85"/>
      <c r="O22" s="85" t="s">
        <v>1195</v>
      </c>
      <c r="P22" s="85"/>
      <c r="Q22" s="85" t="s">
        <v>1472</v>
      </c>
      <c r="R22" s="85">
        <v>5156</v>
      </c>
      <c r="S22" s="85" t="s">
        <v>1794</v>
      </c>
      <c r="T22" s="21" t="s">
        <v>1862</v>
      </c>
      <c r="U22" s="90"/>
      <c r="V22" s="21"/>
      <c r="W22" s="25"/>
      <c r="X22" s="25"/>
      <c r="Y22" s="25"/>
      <c r="Z22" s="25"/>
      <c r="AA22" s="25"/>
      <c r="AB22" s="21"/>
      <c r="AC22" s="21"/>
      <c r="AD22" s="110" t="str">
        <f>[2]Submitter!$F$3</f>
        <v>Calvin Beebe</v>
      </c>
      <c r="AE22" s="110" t="str">
        <f>[2]Submitter!$F$6</f>
        <v>Mayo Clinic</v>
      </c>
      <c r="AF22" s="111"/>
      <c r="AG22" s="111"/>
      <c r="AH22" s="23"/>
      <c r="AL22" s="4"/>
      <c r="AM22" s="4"/>
    </row>
    <row r="23" spans="1:39" s="5" customFormat="1" ht="331.5">
      <c r="A23" s="36">
        <v>23</v>
      </c>
      <c r="B23" s="92" t="s">
        <v>135</v>
      </c>
      <c r="C23" s="22" t="s">
        <v>304</v>
      </c>
      <c r="D23" s="22" t="s">
        <v>101</v>
      </c>
      <c r="E23" s="22" t="s">
        <v>140</v>
      </c>
      <c r="F23" s="22" t="s">
        <v>140</v>
      </c>
      <c r="G23" s="22" t="s">
        <v>153</v>
      </c>
      <c r="H23" s="113" t="s">
        <v>9</v>
      </c>
      <c r="I23" s="21"/>
      <c r="J23" s="85"/>
      <c r="K23" s="85" t="s">
        <v>1185</v>
      </c>
      <c r="L23" s="85">
        <v>5157</v>
      </c>
      <c r="M23" s="85" t="s">
        <v>1259</v>
      </c>
      <c r="N23" s="85"/>
      <c r="O23" s="85" t="s">
        <v>1195</v>
      </c>
      <c r="P23" s="85"/>
      <c r="Q23" s="85" t="s">
        <v>1473</v>
      </c>
      <c r="R23" s="85">
        <v>5157</v>
      </c>
      <c r="S23" s="85" t="s">
        <v>1369</v>
      </c>
      <c r="T23" s="21" t="s">
        <v>1863</v>
      </c>
      <c r="U23" s="90"/>
      <c r="V23" s="21"/>
      <c r="W23" s="25"/>
      <c r="X23" s="25"/>
      <c r="Y23" s="25"/>
      <c r="Z23" s="25"/>
      <c r="AA23" s="25"/>
      <c r="AB23" s="21"/>
      <c r="AC23" s="21"/>
      <c r="AD23" s="110" t="str">
        <f>[2]Submitter!$F$3</f>
        <v>Calvin Beebe</v>
      </c>
      <c r="AE23" s="110" t="str">
        <f>[2]Submitter!$F$6</f>
        <v>Mayo Clinic</v>
      </c>
      <c r="AF23" s="111"/>
      <c r="AG23" s="111"/>
      <c r="AH23" s="23"/>
      <c r="AL23" s="4"/>
      <c r="AM23" s="4"/>
    </row>
    <row r="24" spans="1:39" s="5" customFormat="1" ht="229.5">
      <c r="A24" s="36">
        <v>24</v>
      </c>
      <c r="B24" s="92" t="s">
        <v>135</v>
      </c>
      <c r="C24" s="22" t="s">
        <v>304</v>
      </c>
      <c r="D24" s="22" t="s">
        <v>101</v>
      </c>
      <c r="E24" s="22" t="s">
        <v>140</v>
      </c>
      <c r="F24" s="22" t="s">
        <v>144</v>
      </c>
      <c r="G24" s="22" t="s">
        <v>154</v>
      </c>
      <c r="H24" s="113" t="s">
        <v>9</v>
      </c>
      <c r="I24" s="21"/>
      <c r="J24" s="85"/>
      <c r="K24" s="85" t="s">
        <v>1185</v>
      </c>
      <c r="L24" s="85">
        <v>5158</v>
      </c>
      <c r="M24" s="85" t="s">
        <v>1259</v>
      </c>
      <c r="N24" s="85"/>
      <c r="O24" s="85" t="s">
        <v>1195</v>
      </c>
      <c r="P24" s="85"/>
      <c r="Q24" s="85" t="s">
        <v>1474</v>
      </c>
      <c r="R24" s="85">
        <v>5158</v>
      </c>
      <c r="S24" s="85" t="s">
        <v>1794</v>
      </c>
      <c r="T24" s="21" t="s">
        <v>1864</v>
      </c>
      <c r="U24" s="90"/>
      <c r="V24" s="21"/>
      <c r="W24" s="25"/>
      <c r="X24" s="25"/>
      <c r="Y24" s="25"/>
      <c r="Z24" s="25"/>
      <c r="AA24" s="25"/>
      <c r="AB24" s="21"/>
      <c r="AC24" s="21"/>
      <c r="AD24" s="110" t="str">
        <f>[2]Submitter!$F$3</f>
        <v>Calvin Beebe</v>
      </c>
      <c r="AE24" s="110" t="str">
        <f>[2]Submitter!$F$6</f>
        <v>Mayo Clinic</v>
      </c>
      <c r="AF24" s="111"/>
      <c r="AG24" s="111"/>
      <c r="AH24" s="23"/>
      <c r="AL24" s="4"/>
      <c r="AM24" s="4"/>
    </row>
    <row r="25" spans="1:39" s="5" customFormat="1" ht="165.75">
      <c r="A25" s="36">
        <v>25</v>
      </c>
      <c r="B25" s="92" t="s">
        <v>136</v>
      </c>
      <c r="C25" s="116" t="s">
        <v>1301</v>
      </c>
      <c r="D25" s="22" t="s">
        <v>122</v>
      </c>
      <c r="E25" s="22" t="s">
        <v>140</v>
      </c>
      <c r="F25" s="22" t="s">
        <v>145</v>
      </c>
      <c r="G25" s="22" t="s">
        <v>155</v>
      </c>
      <c r="H25" s="113"/>
      <c r="I25" s="21"/>
      <c r="J25" s="85"/>
      <c r="K25" s="85" t="s">
        <v>1186</v>
      </c>
      <c r="L25" s="85">
        <v>5159</v>
      </c>
      <c r="M25" s="85" t="s">
        <v>1259</v>
      </c>
      <c r="N25" s="85" t="s">
        <v>1104</v>
      </c>
      <c r="O25" s="85"/>
      <c r="P25" s="85"/>
      <c r="Q25" s="85" t="s">
        <v>1475</v>
      </c>
      <c r="R25" s="85">
        <v>5159</v>
      </c>
      <c r="S25" s="85" t="s">
        <v>1372</v>
      </c>
      <c r="T25" s="21" t="s">
        <v>1865</v>
      </c>
      <c r="U25" s="90"/>
      <c r="V25" s="21"/>
      <c r="W25" s="25"/>
      <c r="X25" s="25"/>
      <c r="Y25" s="25"/>
      <c r="Z25" s="25"/>
      <c r="AA25" s="25"/>
      <c r="AB25" s="21"/>
      <c r="AC25" s="21"/>
      <c r="AD25" s="110" t="str">
        <f>[2]Submitter!$F$3</f>
        <v>Calvin Beebe</v>
      </c>
      <c r="AE25" s="110" t="str">
        <f>[2]Submitter!$F$6</f>
        <v>Mayo Clinic</v>
      </c>
      <c r="AF25" s="111"/>
      <c r="AG25" s="111"/>
      <c r="AH25" s="23"/>
      <c r="AL25" s="4"/>
    </row>
    <row r="26" spans="1:39" s="5" customFormat="1" ht="140.25">
      <c r="A26" s="36">
        <v>26</v>
      </c>
      <c r="B26" s="92" t="s">
        <v>135</v>
      </c>
      <c r="C26" s="22" t="s">
        <v>304</v>
      </c>
      <c r="D26" s="22" t="s">
        <v>101</v>
      </c>
      <c r="E26" s="22" t="s">
        <v>140</v>
      </c>
      <c r="F26" s="22" t="s">
        <v>140</v>
      </c>
      <c r="G26" s="22" t="s">
        <v>156</v>
      </c>
      <c r="H26" s="113" t="s">
        <v>9</v>
      </c>
      <c r="I26" s="21"/>
      <c r="J26" s="85"/>
      <c r="K26" s="85" t="s">
        <v>1185</v>
      </c>
      <c r="L26" s="85">
        <v>5160</v>
      </c>
      <c r="M26" s="85" t="s">
        <v>1259</v>
      </c>
      <c r="N26" s="85"/>
      <c r="O26" s="85" t="s">
        <v>1195</v>
      </c>
      <c r="P26" s="85"/>
      <c r="Q26" s="85" t="s">
        <v>1476</v>
      </c>
      <c r="R26" s="85">
        <v>5160</v>
      </c>
      <c r="S26" s="85" t="s">
        <v>1794</v>
      </c>
      <c r="T26" s="21" t="s">
        <v>1866</v>
      </c>
      <c r="U26" s="90"/>
      <c r="V26" s="21"/>
      <c r="W26" s="25"/>
      <c r="X26" s="25"/>
      <c r="Y26" s="25"/>
      <c r="Z26" s="25"/>
      <c r="AA26" s="25"/>
      <c r="AB26" s="21"/>
      <c r="AC26" s="21"/>
      <c r="AD26" s="110" t="str">
        <f>[2]Submitter!$F$3</f>
        <v>Calvin Beebe</v>
      </c>
      <c r="AE26" s="110" t="str">
        <f>[2]Submitter!$F$6</f>
        <v>Mayo Clinic</v>
      </c>
      <c r="AF26" s="111"/>
      <c r="AG26" s="111"/>
      <c r="AH26" s="23"/>
      <c r="AL26" s="4"/>
    </row>
    <row r="27" spans="1:39" s="5" customFormat="1" ht="204">
      <c r="A27" s="36">
        <v>27</v>
      </c>
      <c r="B27" s="91" t="s">
        <v>157</v>
      </c>
      <c r="C27" s="84" t="s">
        <v>304</v>
      </c>
      <c r="D27" s="84" t="s">
        <v>101</v>
      </c>
      <c r="E27" s="84"/>
      <c r="F27" s="84"/>
      <c r="G27" s="84" t="s">
        <v>185</v>
      </c>
      <c r="H27" s="112" t="s">
        <v>9</v>
      </c>
      <c r="I27" s="85"/>
      <c r="J27" s="85"/>
      <c r="K27" s="85" t="s">
        <v>1175</v>
      </c>
      <c r="L27" s="85">
        <v>5161</v>
      </c>
      <c r="M27" s="85" t="s">
        <v>1259</v>
      </c>
      <c r="N27" s="85"/>
      <c r="O27" s="85" t="s">
        <v>1195</v>
      </c>
      <c r="P27" s="85"/>
      <c r="Q27" s="85" t="s">
        <v>1477</v>
      </c>
      <c r="R27" s="85">
        <v>5161</v>
      </c>
      <c r="S27" s="85" t="s">
        <v>1797</v>
      </c>
      <c r="T27" s="21" t="s">
        <v>1867</v>
      </c>
      <c r="U27" s="90"/>
      <c r="V27" s="85"/>
      <c r="W27" s="86"/>
      <c r="X27" s="86"/>
      <c r="Y27" s="86"/>
      <c r="Z27" s="86"/>
      <c r="AA27" s="86"/>
      <c r="AB27" s="85"/>
      <c r="AC27" s="85"/>
      <c r="AD27" s="109" t="s">
        <v>216</v>
      </c>
      <c r="AE27" s="109">
        <f>[3]Submitter!$F$6</f>
        <v>0</v>
      </c>
      <c r="AF27" s="109" t="s">
        <v>216</v>
      </c>
      <c r="AG27" s="117" t="s">
        <v>221</v>
      </c>
      <c r="AH27" s="87"/>
      <c r="AL27" s="4"/>
    </row>
    <row r="28" spans="1:39" s="5" customFormat="1" ht="409.5">
      <c r="A28" s="36">
        <v>28</v>
      </c>
      <c r="B28" s="92" t="s">
        <v>157</v>
      </c>
      <c r="C28" s="22" t="s">
        <v>304</v>
      </c>
      <c r="D28" s="22" t="s">
        <v>101</v>
      </c>
      <c r="E28" s="22" t="s">
        <v>162</v>
      </c>
      <c r="F28" s="22" t="s">
        <v>176</v>
      </c>
      <c r="G28" s="22" t="s">
        <v>186</v>
      </c>
      <c r="H28" s="113" t="s">
        <v>9</v>
      </c>
      <c r="I28" s="21"/>
      <c r="J28" s="85"/>
      <c r="K28" s="85" t="s">
        <v>1186</v>
      </c>
      <c r="L28" s="85">
        <v>5162</v>
      </c>
      <c r="M28" s="85" t="s">
        <v>1259</v>
      </c>
      <c r="N28" s="85"/>
      <c r="O28" s="85" t="s">
        <v>1195</v>
      </c>
      <c r="P28" s="85"/>
      <c r="Q28" s="85" t="s">
        <v>1478</v>
      </c>
      <c r="R28" s="85">
        <v>5162</v>
      </c>
      <c r="S28" s="85" t="s">
        <v>1797</v>
      </c>
      <c r="T28" s="21" t="s">
        <v>1868</v>
      </c>
      <c r="U28" s="89"/>
      <c r="V28" s="21"/>
      <c r="W28" s="25"/>
      <c r="X28" s="25"/>
      <c r="Y28" s="25"/>
      <c r="Z28" s="25"/>
      <c r="AA28" s="25"/>
      <c r="AB28" s="21"/>
      <c r="AC28" s="21"/>
      <c r="AD28" s="110" t="s">
        <v>216</v>
      </c>
      <c r="AE28" s="110">
        <f>[3]Submitter!$F$6</f>
        <v>0</v>
      </c>
      <c r="AF28" s="110" t="s">
        <v>216</v>
      </c>
      <c r="AG28" s="117" t="s">
        <v>221</v>
      </c>
      <c r="AH28" s="23"/>
      <c r="AL28" s="4"/>
    </row>
    <row r="29" spans="1:39" s="5" customFormat="1" ht="165.75">
      <c r="A29" s="36">
        <v>29</v>
      </c>
      <c r="B29" s="92" t="s">
        <v>157</v>
      </c>
      <c r="C29" s="22" t="s">
        <v>304</v>
      </c>
      <c r="D29" s="22" t="s">
        <v>101</v>
      </c>
      <c r="E29" s="22" t="s">
        <v>163</v>
      </c>
      <c r="F29" s="22"/>
      <c r="G29" s="22" t="s">
        <v>187</v>
      </c>
      <c r="H29" s="113" t="s">
        <v>9</v>
      </c>
      <c r="I29" s="21"/>
      <c r="J29" s="85"/>
      <c r="K29" s="85" t="s">
        <v>1185</v>
      </c>
      <c r="L29" s="85">
        <v>5163</v>
      </c>
      <c r="M29" s="85" t="s">
        <v>1259</v>
      </c>
      <c r="N29" s="85"/>
      <c r="O29" s="85" t="s">
        <v>1195</v>
      </c>
      <c r="P29" s="85"/>
      <c r="Q29" s="85" t="s">
        <v>1479</v>
      </c>
      <c r="R29" s="85">
        <v>5163</v>
      </c>
      <c r="S29" s="85" t="s">
        <v>1797</v>
      </c>
      <c r="T29" s="85" t="s">
        <v>1797</v>
      </c>
      <c r="U29" s="90"/>
      <c r="V29" s="21"/>
      <c r="W29" s="25"/>
      <c r="X29" s="25"/>
      <c r="Y29" s="25"/>
      <c r="Z29" s="25"/>
      <c r="AA29" s="25"/>
      <c r="AB29" s="21"/>
      <c r="AC29" s="21"/>
      <c r="AD29" s="110" t="s">
        <v>216</v>
      </c>
      <c r="AE29" s="110">
        <f>[3]Submitter!$F$6</f>
        <v>0</v>
      </c>
      <c r="AF29" s="110" t="s">
        <v>216</v>
      </c>
      <c r="AG29" s="117" t="s">
        <v>221</v>
      </c>
      <c r="AH29" s="23"/>
      <c r="AL29" s="4"/>
    </row>
    <row r="30" spans="1:39" s="5" customFormat="1" ht="89.25">
      <c r="A30" s="36">
        <v>30</v>
      </c>
      <c r="B30" s="92" t="s">
        <v>157</v>
      </c>
      <c r="C30" s="116" t="s">
        <v>1376</v>
      </c>
      <c r="D30" s="22" t="s">
        <v>101</v>
      </c>
      <c r="E30" s="22" t="s">
        <v>164</v>
      </c>
      <c r="F30" s="22"/>
      <c r="G30" s="22" t="s">
        <v>188</v>
      </c>
      <c r="H30" s="113" t="s">
        <v>11</v>
      </c>
      <c r="I30" s="21"/>
      <c r="J30" s="85"/>
      <c r="K30" s="85" t="s">
        <v>1186</v>
      </c>
      <c r="L30" s="85">
        <v>5164</v>
      </c>
      <c r="M30" s="85" t="s">
        <v>1259</v>
      </c>
      <c r="N30" s="85" t="s">
        <v>1375</v>
      </c>
      <c r="O30" s="85"/>
      <c r="P30" s="85"/>
      <c r="Q30" s="85" t="s">
        <v>1480</v>
      </c>
      <c r="R30" s="85">
        <v>5164</v>
      </c>
      <c r="S30" s="85" t="s">
        <v>15</v>
      </c>
      <c r="T30" s="21" t="s">
        <v>1869</v>
      </c>
      <c r="U30" s="90"/>
      <c r="V30" s="21"/>
      <c r="W30" s="25"/>
      <c r="X30" s="25"/>
      <c r="Y30" s="25"/>
      <c r="Z30" s="25"/>
      <c r="AA30" s="25"/>
      <c r="AB30" s="21"/>
      <c r="AC30" s="21"/>
      <c r="AD30" s="110" t="s">
        <v>216</v>
      </c>
      <c r="AE30" s="110">
        <f>[3]Submitter!$F$6</f>
        <v>0</v>
      </c>
      <c r="AF30" s="110" t="s">
        <v>216</v>
      </c>
      <c r="AG30" s="117" t="s">
        <v>221</v>
      </c>
      <c r="AH30" s="23"/>
      <c r="AL30" s="4"/>
    </row>
    <row r="31" spans="1:39" s="5" customFormat="1" ht="331.5">
      <c r="A31" s="36">
        <v>31</v>
      </c>
      <c r="B31" s="92" t="s">
        <v>157</v>
      </c>
      <c r="C31" s="116" t="s">
        <v>1292</v>
      </c>
      <c r="D31" s="22" t="s">
        <v>101</v>
      </c>
      <c r="E31" s="22"/>
      <c r="F31" s="22"/>
      <c r="G31" s="22" t="s">
        <v>1328</v>
      </c>
      <c r="H31" s="113" t="s">
        <v>11</v>
      </c>
      <c r="I31" s="21"/>
      <c r="J31" s="85"/>
      <c r="K31" s="85"/>
      <c r="L31" s="85">
        <v>3892</v>
      </c>
      <c r="M31" s="85" t="s">
        <v>1256</v>
      </c>
      <c r="N31" s="85" t="s">
        <v>1362</v>
      </c>
      <c r="O31" s="85"/>
      <c r="P31" s="85"/>
      <c r="Q31" s="85" t="s">
        <v>1481</v>
      </c>
      <c r="R31" s="85"/>
      <c r="S31" s="85" t="s">
        <v>15</v>
      </c>
      <c r="T31" s="21" t="s">
        <v>2102</v>
      </c>
      <c r="U31" s="90"/>
      <c r="V31" s="21"/>
      <c r="W31" s="25"/>
      <c r="X31" s="25"/>
      <c r="Y31" s="25"/>
      <c r="Z31" s="25"/>
      <c r="AA31" s="25"/>
      <c r="AB31" s="21"/>
      <c r="AC31" s="21"/>
      <c r="AD31" s="110" t="s">
        <v>217</v>
      </c>
      <c r="AE31" s="110">
        <f>[3]Submitter!$F$6</f>
        <v>0</v>
      </c>
      <c r="AF31" s="110" t="s">
        <v>217</v>
      </c>
      <c r="AG31" s="111" t="s">
        <v>222</v>
      </c>
      <c r="AH31" s="23"/>
      <c r="AL31" s="4"/>
    </row>
    <row r="32" spans="1:39" s="5" customFormat="1" ht="242.25">
      <c r="A32" s="36">
        <v>32</v>
      </c>
      <c r="B32" s="92" t="s">
        <v>158</v>
      </c>
      <c r="C32" s="116" t="s">
        <v>1321</v>
      </c>
      <c r="D32" s="22" t="s">
        <v>101</v>
      </c>
      <c r="E32" s="22"/>
      <c r="F32" s="22"/>
      <c r="G32" s="22" t="s">
        <v>189</v>
      </c>
      <c r="H32" s="113" t="s">
        <v>9</v>
      </c>
      <c r="I32" s="21"/>
      <c r="J32" s="85" t="s">
        <v>1185</v>
      </c>
      <c r="K32" s="85" t="s">
        <v>1185</v>
      </c>
      <c r="L32" s="85">
        <v>5165</v>
      </c>
      <c r="M32" s="85" t="s">
        <v>1259</v>
      </c>
      <c r="N32" s="85"/>
      <c r="O32" s="85" t="s">
        <v>1207</v>
      </c>
      <c r="P32" s="85"/>
      <c r="Q32" s="85" t="s">
        <v>1482</v>
      </c>
      <c r="R32" s="85">
        <v>5165</v>
      </c>
      <c r="S32" s="85" t="s">
        <v>1794</v>
      </c>
      <c r="T32" s="21" t="s">
        <v>1870</v>
      </c>
      <c r="U32" s="90"/>
      <c r="V32" s="21"/>
      <c r="W32" s="25"/>
      <c r="X32" s="25"/>
      <c r="Y32" s="25"/>
      <c r="Z32" s="25"/>
      <c r="AA32" s="25"/>
      <c r="AB32" s="21"/>
      <c r="AC32" s="21"/>
      <c r="AD32" s="110" t="s">
        <v>218</v>
      </c>
      <c r="AE32" s="110">
        <f>[3]Submitter!$F$6</f>
        <v>0</v>
      </c>
      <c r="AF32" s="110" t="s">
        <v>218</v>
      </c>
      <c r="AG32" s="111" t="s">
        <v>223</v>
      </c>
      <c r="AH32" s="23"/>
    </row>
    <row r="33" spans="1:38" s="5" customFormat="1" ht="153">
      <c r="A33" s="36">
        <v>33</v>
      </c>
      <c r="B33" s="92" t="s">
        <v>157</v>
      </c>
      <c r="C33" s="116" t="s">
        <v>1326</v>
      </c>
      <c r="D33" s="22" t="s">
        <v>123</v>
      </c>
      <c r="E33" s="22" t="s">
        <v>165</v>
      </c>
      <c r="F33" s="22"/>
      <c r="G33" s="22" t="s">
        <v>190</v>
      </c>
      <c r="H33" s="113" t="s">
        <v>11</v>
      </c>
      <c r="I33" s="21"/>
      <c r="J33" s="85"/>
      <c r="K33" s="85" t="s">
        <v>1187</v>
      </c>
      <c r="L33" s="85">
        <v>5166</v>
      </c>
      <c r="M33" s="85" t="s">
        <v>1363</v>
      </c>
      <c r="N33" s="85" t="s">
        <v>1110</v>
      </c>
      <c r="O33" s="85"/>
      <c r="P33" s="85"/>
      <c r="Q33" s="85" t="s">
        <v>1464</v>
      </c>
      <c r="R33" s="85">
        <v>5166</v>
      </c>
      <c r="S33" s="85" t="s">
        <v>1794</v>
      </c>
      <c r="T33" s="21" t="s">
        <v>1871</v>
      </c>
      <c r="U33" s="90"/>
      <c r="V33" s="21"/>
      <c r="W33" s="25"/>
      <c r="X33" s="25"/>
      <c r="Y33" s="25"/>
      <c r="Z33" s="25"/>
      <c r="AA33" s="25"/>
      <c r="AB33" s="21"/>
      <c r="AC33" s="21"/>
      <c r="AD33" s="110" t="s">
        <v>219</v>
      </c>
      <c r="AE33" s="110">
        <f>[3]Submitter!$F$6</f>
        <v>0</v>
      </c>
      <c r="AF33" s="110" t="s">
        <v>219</v>
      </c>
      <c r="AG33" s="111" t="s">
        <v>224</v>
      </c>
      <c r="AH33" s="23"/>
    </row>
    <row r="34" spans="1:38" s="5" customFormat="1" ht="89.25">
      <c r="A34" s="36">
        <v>34</v>
      </c>
      <c r="B34" s="92" t="s">
        <v>157</v>
      </c>
      <c r="C34" s="22" t="s">
        <v>1359</v>
      </c>
      <c r="D34" s="22" t="s">
        <v>122</v>
      </c>
      <c r="E34" s="22"/>
      <c r="F34" s="22"/>
      <c r="G34" s="22" t="s">
        <v>191</v>
      </c>
      <c r="H34" s="113" t="s">
        <v>9</v>
      </c>
      <c r="I34" s="21"/>
      <c r="J34" s="85"/>
      <c r="K34" s="85" t="s">
        <v>1188</v>
      </c>
      <c r="L34" s="85">
        <v>5167</v>
      </c>
      <c r="M34" s="85" t="s">
        <v>1259</v>
      </c>
      <c r="N34" s="85" t="s">
        <v>1260</v>
      </c>
      <c r="O34" s="85" t="s">
        <v>1195</v>
      </c>
      <c r="P34" s="85"/>
      <c r="Q34" s="85" t="s">
        <v>1483</v>
      </c>
      <c r="R34" s="85">
        <v>5167</v>
      </c>
      <c r="S34" s="85" t="s">
        <v>1794</v>
      </c>
      <c r="T34" s="21" t="s">
        <v>1872</v>
      </c>
      <c r="U34" s="90"/>
      <c r="V34" s="21"/>
      <c r="W34" s="25"/>
      <c r="X34" s="25"/>
      <c r="Y34" s="25"/>
      <c r="Z34" s="25"/>
      <c r="AA34" s="25"/>
      <c r="AB34" s="21"/>
      <c r="AC34" s="21"/>
      <c r="AD34" s="110" t="s">
        <v>216</v>
      </c>
      <c r="AE34" s="110">
        <f>[3]Submitter!$F$6</f>
        <v>0</v>
      </c>
      <c r="AF34" s="110" t="s">
        <v>216</v>
      </c>
      <c r="AG34" s="117" t="s">
        <v>221</v>
      </c>
      <c r="AH34" s="23"/>
    </row>
    <row r="35" spans="1:38" s="5" customFormat="1" ht="89.25">
      <c r="A35" s="36">
        <v>35</v>
      </c>
      <c r="B35" s="92" t="s">
        <v>157</v>
      </c>
      <c r="C35" s="116" t="s">
        <v>1325</v>
      </c>
      <c r="D35" s="22" t="s">
        <v>122</v>
      </c>
      <c r="E35" s="22" t="s">
        <v>166</v>
      </c>
      <c r="F35" s="22"/>
      <c r="G35" s="22" t="s">
        <v>192</v>
      </c>
      <c r="H35" s="113" t="s">
        <v>11</v>
      </c>
      <c r="I35" s="21"/>
      <c r="J35" s="85"/>
      <c r="K35" s="85" t="s">
        <v>1188</v>
      </c>
      <c r="L35" s="85">
        <v>3866</v>
      </c>
      <c r="M35" s="85" t="s">
        <v>1256</v>
      </c>
      <c r="N35" s="85" t="s">
        <v>1361</v>
      </c>
      <c r="O35" s="85"/>
      <c r="P35" s="85"/>
      <c r="Q35" s="85" t="s">
        <v>1484</v>
      </c>
      <c r="R35" s="85"/>
      <c r="S35" s="85" t="s">
        <v>15</v>
      </c>
      <c r="T35" s="21" t="s">
        <v>2102</v>
      </c>
      <c r="U35" s="90"/>
      <c r="V35" s="21"/>
      <c r="W35" s="25"/>
      <c r="X35" s="25"/>
      <c r="Y35" s="25"/>
      <c r="Z35" s="25"/>
      <c r="AA35" s="25"/>
      <c r="AB35" s="21"/>
      <c r="AC35" s="21"/>
      <c r="AD35" s="110" t="s">
        <v>217</v>
      </c>
      <c r="AE35" s="110">
        <f>[3]Submitter!$F$6</f>
        <v>0</v>
      </c>
      <c r="AF35" s="110" t="s">
        <v>217</v>
      </c>
      <c r="AG35" s="111" t="s">
        <v>222</v>
      </c>
      <c r="AH35" s="23"/>
      <c r="AL35" s="4"/>
    </row>
    <row r="36" spans="1:38" s="5" customFormat="1" ht="140.25">
      <c r="A36" s="36">
        <v>36</v>
      </c>
      <c r="B36" s="92" t="s">
        <v>157</v>
      </c>
      <c r="C36" s="116" t="s">
        <v>1298</v>
      </c>
      <c r="D36" s="22" t="s">
        <v>122</v>
      </c>
      <c r="E36" s="22" t="s">
        <v>167</v>
      </c>
      <c r="F36" s="22" t="s">
        <v>177</v>
      </c>
      <c r="G36" s="22" t="s">
        <v>193</v>
      </c>
      <c r="H36" s="113" t="s">
        <v>11</v>
      </c>
      <c r="I36" s="21"/>
      <c r="J36" s="85"/>
      <c r="K36" s="85" t="s">
        <v>1186</v>
      </c>
      <c r="L36" s="85">
        <v>3867</v>
      </c>
      <c r="M36" s="85" t="s">
        <v>1256</v>
      </c>
      <c r="N36" s="85" t="s">
        <v>1136</v>
      </c>
      <c r="O36" s="85"/>
      <c r="P36" s="85"/>
      <c r="Q36" s="85" t="s">
        <v>1484</v>
      </c>
      <c r="R36" s="85"/>
      <c r="S36" s="85" t="s">
        <v>15</v>
      </c>
      <c r="T36" s="21" t="s">
        <v>2102</v>
      </c>
      <c r="U36" s="90"/>
      <c r="V36" s="21"/>
      <c r="W36" s="25"/>
      <c r="X36" s="25"/>
      <c r="Y36" s="25"/>
      <c r="Z36" s="25"/>
      <c r="AA36" s="25"/>
      <c r="AB36" s="21"/>
      <c r="AC36" s="21"/>
      <c r="AD36" s="110" t="s">
        <v>217</v>
      </c>
      <c r="AE36" s="110">
        <f>[3]Submitter!$F$6</f>
        <v>0</v>
      </c>
      <c r="AF36" s="110" t="s">
        <v>217</v>
      </c>
      <c r="AG36" s="111" t="s">
        <v>222</v>
      </c>
      <c r="AH36" s="23"/>
      <c r="AL36" s="4"/>
    </row>
    <row r="37" spans="1:38" s="5" customFormat="1" ht="89.25">
      <c r="A37" s="36">
        <v>37</v>
      </c>
      <c r="B37" s="92" t="s">
        <v>157</v>
      </c>
      <c r="C37" s="116" t="s">
        <v>1297</v>
      </c>
      <c r="D37" s="22" t="s">
        <v>122</v>
      </c>
      <c r="E37" s="22"/>
      <c r="F37" s="22"/>
      <c r="G37" s="22" t="s">
        <v>194</v>
      </c>
      <c r="H37" s="113" t="s">
        <v>11</v>
      </c>
      <c r="I37" s="21"/>
      <c r="J37" s="85"/>
      <c r="K37" s="85" t="s">
        <v>1190</v>
      </c>
      <c r="L37" s="85">
        <v>3758</v>
      </c>
      <c r="M37" s="85" t="s">
        <v>1256</v>
      </c>
      <c r="N37" s="85" t="s">
        <v>1122</v>
      </c>
      <c r="O37" s="85"/>
      <c r="P37" s="85"/>
      <c r="Q37" s="85" t="s">
        <v>1484</v>
      </c>
      <c r="R37" s="85"/>
      <c r="S37" s="85" t="s">
        <v>15</v>
      </c>
      <c r="T37" s="21" t="s">
        <v>2103</v>
      </c>
      <c r="U37" s="90"/>
      <c r="V37" s="21"/>
      <c r="W37" s="25"/>
      <c r="X37" s="25"/>
      <c r="Y37" s="25"/>
      <c r="Z37" s="25"/>
      <c r="AA37" s="25"/>
      <c r="AB37" s="21"/>
      <c r="AC37" s="21"/>
      <c r="AD37" s="110" t="s">
        <v>217</v>
      </c>
      <c r="AE37" s="110">
        <f>[3]Submitter!$F$6</f>
        <v>0</v>
      </c>
      <c r="AF37" s="110" t="s">
        <v>217</v>
      </c>
      <c r="AG37" s="111" t="s">
        <v>222</v>
      </c>
      <c r="AH37" s="23"/>
    </row>
    <row r="38" spans="1:38" s="5" customFormat="1" ht="153">
      <c r="A38" s="36">
        <v>38</v>
      </c>
      <c r="B38" s="92" t="s">
        <v>157</v>
      </c>
      <c r="C38" s="22" t="s">
        <v>1359</v>
      </c>
      <c r="D38" s="22" t="s">
        <v>122</v>
      </c>
      <c r="E38" s="22"/>
      <c r="F38" s="22"/>
      <c r="G38" s="22" t="s">
        <v>195</v>
      </c>
      <c r="H38" s="113" t="s">
        <v>11</v>
      </c>
      <c r="I38" s="21"/>
      <c r="J38" s="85"/>
      <c r="K38" s="85" t="s">
        <v>1364</v>
      </c>
      <c r="L38" s="85">
        <v>3810</v>
      </c>
      <c r="M38" s="85" t="s">
        <v>1256</v>
      </c>
      <c r="N38" s="85"/>
      <c r="O38" s="85" t="s">
        <v>1195</v>
      </c>
      <c r="P38" s="85"/>
      <c r="Q38" s="85" t="s">
        <v>1484</v>
      </c>
      <c r="R38" s="85"/>
      <c r="S38" s="85" t="s">
        <v>15</v>
      </c>
      <c r="T38" s="21" t="s">
        <v>2104</v>
      </c>
      <c r="U38" s="90"/>
      <c r="V38" s="21"/>
      <c r="W38" s="25"/>
      <c r="X38" s="25"/>
      <c r="Y38" s="25"/>
      <c r="Z38" s="25"/>
      <c r="AA38" s="25"/>
      <c r="AB38" s="21"/>
      <c r="AC38" s="21"/>
      <c r="AD38" s="110" t="s">
        <v>217</v>
      </c>
      <c r="AE38" s="110">
        <f>[3]Submitter!$F$6</f>
        <v>0</v>
      </c>
      <c r="AF38" s="110" t="s">
        <v>217</v>
      </c>
      <c r="AG38" s="111" t="s">
        <v>222</v>
      </c>
      <c r="AH38" s="23"/>
    </row>
    <row r="39" spans="1:38" s="5" customFormat="1" ht="89.25">
      <c r="A39" s="36">
        <v>39</v>
      </c>
      <c r="B39" s="92" t="s">
        <v>159</v>
      </c>
      <c r="C39" s="22" t="s">
        <v>1322</v>
      </c>
      <c r="D39" s="22" t="s">
        <v>122</v>
      </c>
      <c r="E39" s="22"/>
      <c r="F39" s="22"/>
      <c r="G39" s="22" t="s">
        <v>196</v>
      </c>
      <c r="H39" s="113" t="s">
        <v>11</v>
      </c>
      <c r="I39" s="21"/>
      <c r="J39" s="85"/>
      <c r="K39" s="85" t="s">
        <v>1186</v>
      </c>
      <c r="L39" s="85">
        <v>3741</v>
      </c>
      <c r="M39" s="85" t="s">
        <v>1256</v>
      </c>
      <c r="N39" s="85" t="s">
        <v>1097</v>
      </c>
      <c r="O39" s="85"/>
      <c r="P39" s="85"/>
      <c r="Q39" s="85" t="s">
        <v>1484</v>
      </c>
      <c r="R39" s="85"/>
      <c r="S39" s="85" t="s">
        <v>15</v>
      </c>
      <c r="T39" s="21" t="s">
        <v>2102</v>
      </c>
      <c r="U39" s="90"/>
      <c r="V39" s="21"/>
      <c r="W39" s="25"/>
      <c r="X39" s="25"/>
      <c r="Y39" s="25"/>
      <c r="Z39" s="25"/>
      <c r="AA39" s="25"/>
      <c r="AB39" s="21"/>
      <c r="AC39" s="21"/>
      <c r="AD39" s="110" t="s">
        <v>217</v>
      </c>
      <c r="AE39" s="110">
        <f>[3]Submitter!$F$6</f>
        <v>0</v>
      </c>
      <c r="AF39" s="110" t="s">
        <v>217</v>
      </c>
      <c r="AG39" s="111" t="s">
        <v>222</v>
      </c>
      <c r="AH39" s="23"/>
    </row>
    <row r="40" spans="1:38" s="5" customFormat="1" ht="255">
      <c r="A40" s="36">
        <v>40</v>
      </c>
      <c r="B40" s="92" t="s">
        <v>157</v>
      </c>
      <c r="C40" s="116" t="s">
        <v>1327</v>
      </c>
      <c r="D40" s="22" t="s">
        <v>122</v>
      </c>
      <c r="E40" s="22" t="s">
        <v>168</v>
      </c>
      <c r="F40" s="22" t="s">
        <v>178</v>
      </c>
      <c r="G40" s="22" t="s">
        <v>197</v>
      </c>
      <c r="H40" s="113" t="s">
        <v>11</v>
      </c>
      <c r="I40" s="21"/>
      <c r="J40" s="85"/>
      <c r="K40" s="85" t="s">
        <v>1189</v>
      </c>
      <c r="L40" s="85">
        <v>3759</v>
      </c>
      <c r="M40" s="85" t="s">
        <v>1256</v>
      </c>
      <c r="N40" s="85" t="s">
        <v>1132</v>
      </c>
      <c r="O40" s="85"/>
      <c r="P40" s="85"/>
      <c r="Q40" s="85" t="s">
        <v>1484</v>
      </c>
      <c r="R40" s="85"/>
      <c r="S40" s="85" t="s">
        <v>1794</v>
      </c>
      <c r="T40" s="21" t="s">
        <v>2105</v>
      </c>
      <c r="U40" s="90"/>
      <c r="V40" s="21"/>
      <c r="W40" s="25"/>
      <c r="X40" s="25"/>
      <c r="Y40" s="25"/>
      <c r="Z40" s="25"/>
      <c r="AA40" s="25"/>
      <c r="AB40" s="21"/>
      <c r="AC40" s="21"/>
      <c r="AD40" s="110" t="s">
        <v>220</v>
      </c>
      <c r="AE40" s="110">
        <f>[3]Submitter!$F$6</f>
        <v>0</v>
      </c>
      <c r="AF40" s="110" t="s">
        <v>220</v>
      </c>
      <c r="AG40" s="111" t="s">
        <v>225</v>
      </c>
      <c r="AH40" s="23"/>
    </row>
    <row r="41" spans="1:38" s="5" customFormat="1" ht="357">
      <c r="A41" s="36">
        <v>41</v>
      </c>
      <c r="B41" s="92" t="s">
        <v>157</v>
      </c>
      <c r="C41" s="116" t="s">
        <v>1297</v>
      </c>
      <c r="D41" s="22" t="s">
        <v>122</v>
      </c>
      <c r="E41" s="22" t="s">
        <v>169</v>
      </c>
      <c r="F41" s="22" t="s">
        <v>179</v>
      </c>
      <c r="G41" s="22" t="s">
        <v>198</v>
      </c>
      <c r="H41" s="113" t="s">
        <v>11</v>
      </c>
      <c r="I41" s="21"/>
      <c r="J41" s="85"/>
      <c r="K41" s="85" t="s">
        <v>1190</v>
      </c>
      <c r="L41" s="85">
        <v>3762</v>
      </c>
      <c r="M41" s="85" t="s">
        <v>1256</v>
      </c>
      <c r="N41" s="85" t="s">
        <v>1122</v>
      </c>
      <c r="O41" s="85"/>
      <c r="P41" s="85"/>
      <c r="Q41" s="85" t="s">
        <v>1484</v>
      </c>
      <c r="R41" s="85"/>
      <c r="S41" s="85" t="s">
        <v>1794</v>
      </c>
      <c r="T41" s="21" t="s">
        <v>2106</v>
      </c>
      <c r="U41" s="90"/>
      <c r="V41" s="21"/>
      <c r="W41" s="25"/>
      <c r="X41" s="25"/>
      <c r="Y41" s="25"/>
      <c r="Z41" s="25"/>
      <c r="AA41" s="25"/>
      <c r="AB41" s="21"/>
      <c r="AC41" s="21"/>
      <c r="AD41" s="110" t="s">
        <v>220</v>
      </c>
      <c r="AE41" s="110">
        <f>[3]Submitter!$F$6</f>
        <v>0</v>
      </c>
      <c r="AF41" s="110" t="s">
        <v>220</v>
      </c>
      <c r="AG41" s="111" t="s">
        <v>225</v>
      </c>
      <c r="AH41" s="23"/>
    </row>
    <row r="42" spans="1:38" s="5" customFormat="1" ht="76.5">
      <c r="A42" s="36">
        <v>42</v>
      </c>
      <c r="B42" s="92" t="s">
        <v>157</v>
      </c>
      <c r="C42" s="116" t="s">
        <v>1327</v>
      </c>
      <c r="D42" s="22" t="s">
        <v>122</v>
      </c>
      <c r="E42" s="22" t="s">
        <v>170</v>
      </c>
      <c r="F42" s="22" t="s">
        <v>180</v>
      </c>
      <c r="G42" s="22" t="s">
        <v>199</v>
      </c>
      <c r="H42" s="113" t="s">
        <v>11</v>
      </c>
      <c r="I42" s="21"/>
      <c r="J42" s="85"/>
      <c r="K42" s="85" t="s">
        <v>1189</v>
      </c>
      <c r="L42" s="85">
        <v>5168</v>
      </c>
      <c r="M42" s="85" t="s">
        <v>1258</v>
      </c>
      <c r="N42" s="85" t="s">
        <v>1132</v>
      </c>
      <c r="O42" s="85"/>
      <c r="P42" s="85"/>
      <c r="Q42" s="85" t="s">
        <v>1485</v>
      </c>
      <c r="R42" s="85">
        <v>5168</v>
      </c>
      <c r="S42" s="85" t="s">
        <v>15</v>
      </c>
      <c r="T42" s="21" t="s">
        <v>1798</v>
      </c>
      <c r="U42" s="90"/>
      <c r="V42" s="21"/>
      <c r="W42" s="25"/>
      <c r="X42" s="25"/>
      <c r="Y42" s="25"/>
      <c r="Z42" s="25"/>
      <c r="AA42" s="25"/>
      <c r="AB42" s="21"/>
      <c r="AC42" s="21"/>
      <c r="AD42" s="110" t="s">
        <v>217</v>
      </c>
      <c r="AE42" s="110">
        <f>[3]Submitter!$F$6</f>
        <v>0</v>
      </c>
      <c r="AF42" s="110" t="s">
        <v>217</v>
      </c>
      <c r="AG42" s="111" t="s">
        <v>222</v>
      </c>
      <c r="AH42" s="23"/>
    </row>
    <row r="43" spans="1:38" s="5" customFormat="1" ht="51">
      <c r="A43" s="36">
        <v>43</v>
      </c>
      <c r="B43" s="92" t="s">
        <v>157</v>
      </c>
      <c r="C43" s="116" t="s">
        <v>1297</v>
      </c>
      <c r="D43" s="22" t="s">
        <v>122</v>
      </c>
      <c r="E43" s="22" t="s">
        <v>171</v>
      </c>
      <c r="F43" s="22" t="s">
        <v>181</v>
      </c>
      <c r="G43" s="22" t="s">
        <v>200</v>
      </c>
      <c r="H43" s="113" t="s">
        <v>11</v>
      </c>
      <c r="I43" s="21"/>
      <c r="J43" s="85"/>
      <c r="K43" s="85" t="s">
        <v>1190</v>
      </c>
      <c r="L43" s="85">
        <v>5169</v>
      </c>
      <c r="M43" s="85" t="s">
        <v>1363</v>
      </c>
      <c r="N43" s="85" t="s">
        <v>1122</v>
      </c>
      <c r="O43" s="85"/>
      <c r="P43" s="85"/>
      <c r="Q43" s="85" t="s">
        <v>1486</v>
      </c>
      <c r="R43" s="85">
        <v>5169</v>
      </c>
      <c r="S43" s="85" t="s">
        <v>15</v>
      </c>
      <c r="T43" s="21" t="s">
        <v>1873</v>
      </c>
      <c r="U43" s="90"/>
      <c r="V43" s="21"/>
      <c r="W43" s="25"/>
      <c r="X43" s="25"/>
      <c r="Y43" s="25"/>
      <c r="Z43" s="25"/>
      <c r="AA43" s="25"/>
      <c r="AB43" s="21"/>
      <c r="AC43" s="21"/>
      <c r="AD43" s="110" t="s">
        <v>217</v>
      </c>
      <c r="AE43" s="110">
        <f>[3]Submitter!$F$6</f>
        <v>0</v>
      </c>
      <c r="AF43" s="110" t="s">
        <v>217</v>
      </c>
      <c r="AG43" s="111" t="s">
        <v>222</v>
      </c>
      <c r="AH43" s="23"/>
    </row>
    <row r="44" spans="1:38" s="5" customFormat="1" ht="204">
      <c r="A44" s="36">
        <v>44</v>
      </c>
      <c r="B44" s="92" t="s">
        <v>159</v>
      </c>
      <c r="C44" s="22" t="s">
        <v>1323</v>
      </c>
      <c r="D44" s="22" t="s">
        <v>122</v>
      </c>
      <c r="E44" s="22"/>
      <c r="F44" s="22"/>
      <c r="G44" s="22" t="s">
        <v>201</v>
      </c>
      <c r="H44" s="113" t="s">
        <v>11</v>
      </c>
      <c r="I44" s="21"/>
      <c r="J44" s="85" t="s">
        <v>1175</v>
      </c>
      <c r="K44" s="85" t="s">
        <v>1175</v>
      </c>
      <c r="L44" s="85">
        <v>5170</v>
      </c>
      <c r="M44" s="85" t="s">
        <v>1363</v>
      </c>
      <c r="N44" s="85" t="s">
        <v>1152</v>
      </c>
      <c r="O44" s="85"/>
      <c r="P44" s="85"/>
      <c r="Q44" s="85" t="s">
        <v>1487</v>
      </c>
      <c r="R44" s="85">
        <v>5170</v>
      </c>
      <c r="S44" s="85" t="s">
        <v>1794</v>
      </c>
      <c r="T44" s="21" t="s">
        <v>1874</v>
      </c>
      <c r="U44" s="90"/>
      <c r="V44" s="21"/>
      <c r="W44" s="25"/>
      <c r="X44" s="25"/>
      <c r="Y44" s="25"/>
      <c r="Z44" s="25"/>
      <c r="AA44" s="25"/>
      <c r="AB44" s="21"/>
      <c r="AC44" s="21"/>
      <c r="AD44" s="110" t="s">
        <v>217</v>
      </c>
      <c r="AE44" s="110">
        <f>[3]Submitter!$F$6</f>
        <v>0</v>
      </c>
      <c r="AF44" s="110" t="s">
        <v>217</v>
      </c>
      <c r="AG44" s="111" t="s">
        <v>222</v>
      </c>
      <c r="AH44" s="23"/>
    </row>
    <row r="45" spans="1:38" s="5" customFormat="1" ht="409.5">
      <c r="A45" s="36">
        <v>45</v>
      </c>
      <c r="B45" s="92" t="s">
        <v>157</v>
      </c>
      <c r="C45" s="22" t="s">
        <v>161</v>
      </c>
      <c r="D45" s="22" t="s">
        <v>122</v>
      </c>
      <c r="E45" s="22" t="s">
        <v>172</v>
      </c>
      <c r="F45" s="22" t="s">
        <v>182</v>
      </c>
      <c r="G45" s="22" t="s">
        <v>202</v>
      </c>
      <c r="H45" s="113" t="s">
        <v>11</v>
      </c>
      <c r="I45" s="21"/>
      <c r="J45" s="85"/>
      <c r="K45" s="85" t="s">
        <v>1185</v>
      </c>
      <c r="L45" s="85">
        <v>5171</v>
      </c>
      <c r="M45" s="85" t="s">
        <v>1257</v>
      </c>
      <c r="N45" s="85"/>
      <c r="O45" s="85" t="s">
        <v>1196</v>
      </c>
      <c r="P45" s="85"/>
      <c r="Q45" s="85" t="s">
        <v>1488</v>
      </c>
      <c r="R45" s="85">
        <v>5171</v>
      </c>
      <c r="S45" s="85" t="s">
        <v>15</v>
      </c>
      <c r="T45" s="21" t="s">
        <v>1875</v>
      </c>
      <c r="U45" s="90"/>
      <c r="V45" s="21"/>
      <c r="W45" s="25"/>
      <c r="X45" s="25"/>
      <c r="Y45" s="25"/>
      <c r="Z45" s="25"/>
      <c r="AA45" s="25"/>
      <c r="AB45" s="21"/>
      <c r="AC45" s="21"/>
      <c r="AD45" s="110" t="s">
        <v>217</v>
      </c>
      <c r="AE45" s="110">
        <f>[3]Submitter!$F$6</f>
        <v>0</v>
      </c>
      <c r="AF45" s="110" t="s">
        <v>217</v>
      </c>
      <c r="AG45" s="111" t="s">
        <v>222</v>
      </c>
      <c r="AH45" s="23"/>
    </row>
    <row r="46" spans="1:38" s="5" customFormat="1" ht="127.5">
      <c r="A46" s="36">
        <v>46</v>
      </c>
      <c r="B46" s="92" t="s">
        <v>157</v>
      </c>
      <c r="C46" s="116" t="s">
        <v>1298</v>
      </c>
      <c r="D46" s="22" t="s">
        <v>124</v>
      </c>
      <c r="E46" s="22"/>
      <c r="F46" s="22"/>
      <c r="G46" s="22" t="s">
        <v>203</v>
      </c>
      <c r="H46" s="113" t="s">
        <v>11</v>
      </c>
      <c r="I46" s="21"/>
      <c r="J46" s="85"/>
      <c r="K46" s="85" t="s">
        <v>1175</v>
      </c>
      <c r="L46" s="85">
        <v>5172</v>
      </c>
      <c r="M46" s="85" t="s">
        <v>1259</v>
      </c>
      <c r="N46" s="85" t="s">
        <v>1136</v>
      </c>
      <c r="O46" s="85"/>
      <c r="P46" s="85"/>
      <c r="Q46" s="85" t="s">
        <v>1489</v>
      </c>
      <c r="R46" s="85">
        <v>5172</v>
      </c>
      <c r="S46" s="85" t="s">
        <v>15</v>
      </c>
      <c r="T46" s="21" t="s">
        <v>1876</v>
      </c>
      <c r="U46" s="90"/>
      <c r="V46" s="21"/>
      <c r="W46" s="25"/>
      <c r="X46" s="25"/>
      <c r="Y46" s="25"/>
      <c r="Z46" s="25"/>
      <c r="AA46" s="25"/>
      <c r="AB46" s="21"/>
      <c r="AC46" s="21"/>
      <c r="AD46" s="110"/>
      <c r="AE46" s="110">
        <f>[3]Submitter!$F$6</f>
        <v>0</v>
      </c>
      <c r="AF46" s="110" t="s">
        <v>219</v>
      </c>
      <c r="AG46" s="111" t="s">
        <v>224</v>
      </c>
      <c r="AH46" s="23"/>
    </row>
    <row r="47" spans="1:38" s="5" customFormat="1" ht="293.25">
      <c r="A47" s="36">
        <v>47</v>
      </c>
      <c r="B47" s="92" t="s">
        <v>1262</v>
      </c>
      <c r="C47" s="22" t="s">
        <v>1391</v>
      </c>
      <c r="D47" s="22" t="s">
        <v>101</v>
      </c>
      <c r="E47" s="22" t="s">
        <v>173</v>
      </c>
      <c r="F47" s="22"/>
      <c r="G47" s="22" t="s">
        <v>204</v>
      </c>
      <c r="H47" s="113" t="s">
        <v>9</v>
      </c>
      <c r="I47" s="21"/>
      <c r="J47" s="85"/>
      <c r="K47" s="85" t="s">
        <v>1175</v>
      </c>
      <c r="L47" s="85">
        <v>5173</v>
      </c>
      <c r="M47" s="85" t="s">
        <v>1259</v>
      </c>
      <c r="N47" s="85"/>
      <c r="O47" s="85" t="s">
        <v>1205</v>
      </c>
      <c r="P47" s="85"/>
      <c r="Q47" s="85" t="s">
        <v>1490</v>
      </c>
      <c r="R47" s="85">
        <v>5173</v>
      </c>
      <c r="S47" s="85" t="s">
        <v>1797</v>
      </c>
      <c r="T47" s="21" t="s">
        <v>1877</v>
      </c>
      <c r="U47" s="90"/>
      <c r="V47" s="21"/>
      <c r="W47" s="25"/>
      <c r="X47" s="25"/>
      <c r="Y47" s="25"/>
      <c r="Z47" s="25"/>
      <c r="AA47" s="25"/>
      <c r="AB47" s="21"/>
      <c r="AC47" s="21"/>
      <c r="AD47" s="110" t="s">
        <v>220</v>
      </c>
      <c r="AE47" s="110">
        <f>[3]Submitter!$F$6</f>
        <v>0</v>
      </c>
      <c r="AF47" s="110" t="s">
        <v>220</v>
      </c>
      <c r="AG47" s="111" t="s">
        <v>225</v>
      </c>
      <c r="AH47" s="23"/>
    </row>
    <row r="48" spans="1:38" s="5" customFormat="1" ht="344.25">
      <c r="A48" s="36">
        <v>48</v>
      </c>
      <c r="B48" s="92" t="s">
        <v>1262</v>
      </c>
      <c r="C48" s="22" t="s">
        <v>1391</v>
      </c>
      <c r="D48" s="22" t="s">
        <v>101</v>
      </c>
      <c r="E48" s="22"/>
      <c r="F48" s="22"/>
      <c r="G48" s="22" t="s">
        <v>205</v>
      </c>
      <c r="H48" s="113" t="s">
        <v>9</v>
      </c>
      <c r="I48" s="21"/>
      <c r="J48" s="85"/>
      <c r="K48" s="85" t="s">
        <v>1175</v>
      </c>
      <c r="L48" s="85">
        <v>5174</v>
      </c>
      <c r="M48" s="85" t="s">
        <v>1259</v>
      </c>
      <c r="N48" s="85"/>
      <c r="O48" s="85" t="s">
        <v>1205</v>
      </c>
      <c r="P48" s="85"/>
      <c r="Q48" s="85" t="s">
        <v>1491</v>
      </c>
      <c r="R48" s="85">
        <v>5174</v>
      </c>
      <c r="S48" s="85" t="s">
        <v>1797</v>
      </c>
      <c r="T48" s="21" t="s">
        <v>1797</v>
      </c>
      <c r="U48" s="90"/>
      <c r="V48" s="21"/>
      <c r="W48" s="25"/>
      <c r="X48" s="25"/>
      <c r="Y48" s="25"/>
      <c r="Z48" s="25"/>
      <c r="AA48" s="25"/>
      <c r="AB48" s="21"/>
      <c r="AC48" s="21"/>
      <c r="AD48" s="110" t="s">
        <v>220</v>
      </c>
      <c r="AE48" s="110">
        <f>[3]Submitter!$F$6</f>
        <v>0</v>
      </c>
      <c r="AF48" s="110" t="s">
        <v>220</v>
      </c>
      <c r="AG48" s="111" t="s">
        <v>225</v>
      </c>
      <c r="AH48" s="23"/>
    </row>
    <row r="49" spans="1:34" s="5" customFormat="1" ht="242.25">
      <c r="A49" s="36">
        <v>49</v>
      </c>
      <c r="B49" s="92" t="s">
        <v>1262</v>
      </c>
      <c r="C49" s="22" t="s">
        <v>1391</v>
      </c>
      <c r="D49" s="22" t="s">
        <v>101</v>
      </c>
      <c r="E49" s="22"/>
      <c r="F49" s="22"/>
      <c r="G49" s="22" t="s">
        <v>206</v>
      </c>
      <c r="H49" s="113" t="s">
        <v>9</v>
      </c>
      <c r="I49" s="21"/>
      <c r="J49" s="85"/>
      <c r="K49" s="85" t="s">
        <v>1185</v>
      </c>
      <c r="L49" s="85">
        <v>5175</v>
      </c>
      <c r="M49" s="85" t="s">
        <v>1259</v>
      </c>
      <c r="N49" s="85"/>
      <c r="O49" s="85" t="s">
        <v>1205</v>
      </c>
      <c r="P49" s="85"/>
      <c r="Q49" s="85" t="s">
        <v>1492</v>
      </c>
      <c r="R49" s="85">
        <v>5175</v>
      </c>
      <c r="S49" s="85" t="s">
        <v>15</v>
      </c>
      <c r="T49" s="21" t="s">
        <v>1878</v>
      </c>
      <c r="U49" s="90"/>
      <c r="V49" s="21"/>
      <c r="W49" s="25"/>
      <c r="X49" s="25"/>
      <c r="Y49" s="25"/>
      <c r="Z49" s="25"/>
      <c r="AA49" s="25"/>
      <c r="AB49" s="21"/>
      <c r="AC49" s="21"/>
      <c r="AD49" s="110" t="s">
        <v>220</v>
      </c>
      <c r="AE49" s="110">
        <f>[3]Submitter!$F$6</f>
        <v>0</v>
      </c>
      <c r="AF49" s="110" t="s">
        <v>220</v>
      </c>
      <c r="AG49" s="111" t="s">
        <v>225</v>
      </c>
      <c r="AH49" s="23"/>
    </row>
    <row r="50" spans="1:34" s="5" customFormat="1" ht="318.75">
      <c r="A50" s="36">
        <v>50</v>
      </c>
      <c r="B50" s="92" t="s">
        <v>1262</v>
      </c>
      <c r="C50" s="22" t="s">
        <v>1391</v>
      </c>
      <c r="D50" s="22" t="s">
        <v>101</v>
      </c>
      <c r="E50" s="22"/>
      <c r="F50" s="22"/>
      <c r="G50" s="22" t="s">
        <v>207</v>
      </c>
      <c r="H50" s="113" t="s">
        <v>9</v>
      </c>
      <c r="I50" s="21"/>
      <c r="J50" s="85"/>
      <c r="K50" s="85" t="s">
        <v>1175</v>
      </c>
      <c r="L50" s="85">
        <v>5176</v>
      </c>
      <c r="M50" s="85" t="s">
        <v>1259</v>
      </c>
      <c r="N50" s="85"/>
      <c r="O50" s="85" t="s">
        <v>1205</v>
      </c>
      <c r="P50" s="85"/>
      <c r="Q50" s="85" t="s">
        <v>1493</v>
      </c>
      <c r="R50" s="85">
        <v>5176</v>
      </c>
      <c r="S50" s="85" t="s">
        <v>1797</v>
      </c>
      <c r="T50" s="21" t="s">
        <v>1797</v>
      </c>
      <c r="U50" s="90"/>
      <c r="V50" s="21"/>
      <c r="W50" s="25"/>
      <c r="X50" s="25"/>
      <c r="Y50" s="25"/>
      <c r="Z50" s="25"/>
      <c r="AA50" s="25"/>
      <c r="AB50" s="21"/>
      <c r="AC50" s="21"/>
      <c r="AD50" s="110" t="s">
        <v>220</v>
      </c>
      <c r="AE50" s="110">
        <f>[3]Submitter!$F$6</f>
        <v>0</v>
      </c>
      <c r="AF50" s="110" t="s">
        <v>220</v>
      </c>
      <c r="AG50" s="111" t="s">
        <v>225</v>
      </c>
      <c r="AH50" s="23"/>
    </row>
    <row r="51" spans="1:34" s="5" customFormat="1" ht="89.25">
      <c r="A51" s="36">
        <v>51</v>
      </c>
      <c r="B51" s="92"/>
      <c r="C51" s="116" t="s">
        <v>1324</v>
      </c>
      <c r="D51" s="22" t="s">
        <v>122</v>
      </c>
      <c r="E51" s="22"/>
      <c r="F51" s="22"/>
      <c r="G51" s="22" t="s">
        <v>208</v>
      </c>
      <c r="H51" s="113" t="s">
        <v>11</v>
      </c>
      <c r="I51" s="21"/>
      <c r="J51" s="85"/>
      <c r="K51" s="85" t="s">
        <v>1187</v>
      </c>
      <c r="L51" s="85">
        <v>5177</v>
      </c>
      <c r="M51" s="85" t="s">
        <v>1257</v>
      </c>
      <c r="N51" s="85" t="s">
        <v>1110</v>
      </c>
      <c r="O51" s="85"/>
      <c r="P51" s="85"/>
      <c r="Q51" s="85" t="s">
        <v>1494</v>
      </c>
      <c r="R51" s="85">
        <v>5177</v>
      </c>
      <c r="S51" s="85" t="s">
        <v>1794</v>
      </c>
      <c r="T51" s="21" t="s">
        <v>1879</v>
      </c>
      <c r="U51" s="90"/>
      <c r="V51" s="21"/>
      <c r="W51" s="25"/>
      <c r="X51" s="25"/>
      <c r="Y51" s="25"/>
      <c r="Z51" s="25"/>
      <c r="AA51" s="25"/>
      <c r="AB51" s="21"/>
      <c r="AC51" s="21"/>
      <c r="AD51" s="110" t="s">
        <v>220</v>
      </c>
      <c r="AE51" s="110">
        <f>[3]Submitter!$F$6</f>
        <v>0</v>
      </c>
      <c r="AF51" s="110" t="s">
        <v>220</v>
      </c>
      <c r="AG51" s="111" t="s">
        <v>225</v>
      </c>
      <c r="AH51" s="23"/>
    </row>
    <row r="52" spans="1:34" s="5" customFormat="1" ht="369.75">
      <c r="A52" s="36">
        <v>52</v>
      </c>
      <c r="B52" s="92"/>
      <c r="C52" s="22" t="s">
        <v>1359</v>
      </c>
      <c r="D52" s="22" t="s">
        <v>101</v>
      </c>
      <c r="E52" s="22"/>
      <c r="F52" s="22"/>
      <c r="G52" s="22" t="s">
        <v>209</v>
      </c>
      <c r="H52" s="113" t="s">
        <v>9</v>
      </c>
      <c r="I52" s="21"/>
      <c r="J52" s="85"/>
      <c r="K52" s="85" t="s">
        <v>1175</v>
      </c>
      <c r="L52" s="85">
        <v>5178</v>
      </c>
      <c r="M52" s="85" t="s">
        <v>1363</v>
      </c>
      <c r="N52" s="85"/>
      <c r="O52" s="85" t="s">
        <v>1195</v>
      </c>
      <c r="P52" s="85"/>
      <c r="Q52" s="85" t="s">
        <v>1495</v>
      </c>
      <c r="R52" s="85">
        <v>5178</v>
      </c>
      <c r="S52" s="85" t="s">
        <v>1797</v>
      </c>
      <c r="T52" s="21" t="s">
        <v>1797</v>
      </c>
      <c r="U52" s="90"/>
      <c r="V52" s="21"/>
      <c r="W52" s="25"/>
      <c r="X52" s="25"/>
      <c r="Y52" s="25"/>
      <c r="Z52" s="25"/>
      <c r="AA52" s="25"/>
      <c r="AB52" s="21"/>
      <c r="AC52" s="21"/>
      <c r="AD52" s="110" t="s">
        <v>220</v>
      </c>
      <c r="AE52" s="110">
        <f>[3]Submitter!$F$6</f>
        <v>0</v>
      </c>
      <c r="AF52" s="110" t="s">
        <v>220</v>
      </c>
      <c r="AG52" s="111" t="s">
        <v>225</v>
      </c>
      <c r="AH52" s="23"/>
    </row>
    <row r="53" spans="1:34" s="5" customFormat="1" ht="229.5">
      <c r="A53" s="36">
        <v>53</v>
      </c>
      <c r="B53" s="92" t="s">
        <v>157</v>
      </c>
      <c r="C53" s="116" t="s">
        <v>1301</v>
      </c>
      <c r="D53" s="22" t="s">
        <v>123</v>
      </c>
      <c r="E53" s="22" t="s">
        <v>174</v>
      </c>
      <c r="F53" s="22" t="s">
        <v>183</v>
      </c>
      <c r="G53" s="22" t="s">
        <v>210</v>
      </c>
      <c r="H53" s="113" t="s">
        <v>11</v>
      </c>
      <c r="I53" s="21"/>
      <c r="J53" s="85" t="s">
        <v>1186</v>
      </c>
      <c r="K53" s="85" t="s">
        <v>1186</v>
      </c>
      <c r="L53" s="85">
        <v>5179</v>
      </c>
      <c r="M53" s="85" t="s">
        <v>1363</v>
      </c>
      <c r="N53" s="85" t="s">
        <v>1104</v>
      </c>
      <c r="O53" s="85"/>
      <c r="P53" s="85"/>
      <c r="Q53" s="85" t="s">
        <v>1496</v>
      </c>
      <c r="R53" s="85">
        <v>5179</v>
      </c>
      <c r="S53" s="85" t="s">
        <v>15</v>
      </c>
      <c r="T53" s="21" t="s">
        <v>1880</v>
      </c>
      <c r="U53" s="90"/>
      <c r="V53" s="21"/>
      <c r="W53" s="25"/>
      <c r="X53" s="25"/>
      <c r="Y53" s="25"/>
      <c r="Z53" s="25"/>
      <c r="AA53" s="25"/>
      <c r="AB53" s="21"/>
      <c r="AC53" s="21"/>
      <c r="AD53" s="110" t="s">
        <v>216</v>
      </c>
      <c r="AE53" s="110">
        <f>[3]Submitter!$F$6</f>
        <v>0</v>
      </c>
      <c r="AF53" s="110" t="s">
        <v>216</v>
      </c>
      <c r="AG53" s="117" t="s">
        <v>221</v>
      </c>
      <c r="AH53" s="23"/>
    </row>
    <row r="54" spans="1:34" s="5" customFormat="1" ht="114.75">
      <c r="A54" s="36">
        <v>54</v>
      </c>
      <c r="B54" s="92" t="s">
        <v>157</v>
      </c>
      <c r="C54" s="116" t="s">
        <v>1308</v>
      </c>
      <c r="D54" s="22" t="s">
        <v>123</v>
      </c>
      <c r="E54" s="22"/>
      <c r="F54" s="22"/>
      <c r="G54" s="22" t="s">
        <v>211</v>
      </c>
      <c r="H54" s="113" t="s">
        <v>11</v>
      </c>
      <c r="I54" s="21"/>
      <c r="J54" s="85"/>
      <c r="K54" s="85" t="s">
        <v>1188</v>
      </c>
      <c r="L54" s="85">
        <v>5180</v>
      </c>
      <c r="M54" s="85" t="s">
        <v>1259</v>
      </c>
      <c r="N54" s="85" t="s">
        <v>1149</v>
      </c>
      <c r="O54" s="85"/>
      <c r="P54" s="85"/>
      <c r="Q54" s="85" t="s">
        <v>1497</v>
      </c>
      <c r="R54" s="85">
        <v>5180</v>
      </c>
      <c r="S54" s="85" t="s">
        <v>15</v>
      </c>
      <c r="T54" s="21" t="s">
        <v>1881</v>
      </c>
      <c r="U54" s="90"/>
      <c r="V54" s="21"/>
      <c r="W54" s="25"/>
      <c r="X54" s="25"/>
      <c r="Y54" s="25"/>
      <c r="Z54" s="25"/>
      <c r="AA54" s="25"/>
      <c r="AB54" s="21"/>
      <c r="AC54" s="21"/>
      <c r="AD54" s="110" t="s">
        <v>216</v>
      </c>
      <c r="AE54" s="110">
        <f>[3]Submitter!$F$6</f>
        <v>0</v>
      </c>
      <c r="AF54" s="110" t="s">
        <v>216</v>
      </c>
      <c r="AG54" s="117" t="s">
        <v>221</v>
      </c>
      <c r="AH54" s="23"/>
    </row>
    <row r="55" spans="1:34" s="5" customFormat="1" ht="191.25">
      <c r="A55" s="36">
        <v>55</v>
      </c>
      <c r="B55" s="92" t="s">
        <v>160</v>
      </c>
      <c r="C55" s="22" t="s">
        <v>304</v>
      </c>
      <c r="D55" s="22" t="s">
        <v>101</v>
      </c>
      <c r="E55" s="22"/>
      <c r="F55" s="22"/>
      <c r="G55" s="22" t="s">
        <v>212</v>
      </c>
      <c r="H55" s="113" t="s">
        <v>9</v>
      </c>
      <c r="I55" s="21"/>
      <c r="J55" s="85"/>
      <c r="K55" s="85" t="s">
        <v>1175</v>
      </c>
      <c r="L55" s="85">
        <v>5181</v>
      </c>
      <c r="M55" s="85" t="s">
        <v>1259</v>
      </c>
      <c r="N55" s="85"/>
      <c r="O55" s="85" t="s">
        <v>1195</v>
      </c>
      <c r="P55" s="85"/>
      <c r="Q55" s="85" t="s">
        <v>1498</v>
      </c>
      <c r="R55" s="85">
        <v>5181</v>
      </c>
      <c r="S55" s="85" t="s">
        <v>15</v>
      </c>
      <c r="T55" s="21" t="s">
        <v>1882</v>
      </c>
      <c r="U55" s="90"/>
      <c r="V55" s="21"/>
      <c r="W55" s="25"/>
      <c r="X55" s="25"/>
      <c r="Y55" s="25"/>
      <c r="Z55" s="25"/>
      <c r="AA55" s="25"/>
      <c r="AB55" s="21"/>
      <c r="AC55" s="21"/>
      <c r="AD55" s="110" t="s">
        <v>216</v>
      </c>
      <c r="AE55" s="110">
        <f>[3]Submitter!$F$6</f>
        <v>0</v>
      </c>
      <c r="AF55" s="110" t="s">
        <v>216</v>
      </c>
      <c r="AG55" s="117" t="s">
        <v>221</v>
      </c>
      <c r="AH55" s="23"/>
    </row>
    <row r="56" spans="1:34" s="5" customFormat="1" ht="114.75">
      <c r="A56" s="36">
        <v>56</v>
      </c>
      <c r="B56" s="92" t="s">
        <v>157</v>
      </c>
      <c r="C56" s="116" t="s">
        <v>1292</v>
      </c>
      <c r="D56" s="22" t="s">
        <v>122</v>
      </c>
      <c r="E56" s="22"/>
      <c r="F56" s="22"/>
      <c r="G56" s="22" t="s">
        <v>213</v>
      </c>
      <c r="H56" s="113" t="s">
        <v>11</v>
      </c>
      <c r="I56" s="21"/>
      <c r="J56" s="85"/>
      <c r="K56" s="85" t="s">
        <v>1364</v>
      </c>
      <c r="L56" s="85">
        <v>5182</v>
      </c>
      <c r="M56" s="85" t="s">
        <v>1259</v>
      </c>
      <c r="N56" s="85"/>
      <c r="O56" s="85" t="s">
        <v>1252</v>
      </c>
      <c r="P56" s="85"/>
      <c r="Q56" s="85" t="s">
        <v>1499</v>
      </c>
      <c r="R56" s="85">
        <v>5182</v>
      </c>
      <c r="S56" s="85" t="s">
        <v>1794</v>
      </c>
      <c r="T56" s="21" t="s">
        <v>1883</v>
      </c>
      <c r="U56" s="90"/>
      <c r="V56" s="21"/>
      <c r="W56" s="25"/>
      <c r="X56" s="25"/>
      <c r="Y56" s="25"/>
      <c r="Z56" s="25"/>
      <c r="AA56" s="25"/>
      <c r="AB56" s="21"/>
      <c r="AC56" s="21"/>
      <c r="AD56" s="110" t="s">
        <v>216</v>
      </c>
      <c r="AE56" s="110">
        <f>[3]Submitter!$F$6</f>
        <v>0</v>
      </c>
      <c r="AF56" s="110" t="s">
        <v>216</v>
      </c>
      <c r="AG56" s="117" t="s">
        <v>221</v>
      </c>
      <c r="AH56" s="23"/>
    </row>
    <row r="57" spans="1:34" s="5" customFormat="1" ht="229.5">
      <c r="A57" s="36">
        <v>57</v>
      </c>
      <c r="B57" s="92" t="s">
        <v>157</v>
      </c>
      <c r="C57" s="22" t="s">
        <v>1359</v>
      </c>
      <c r="D57" s="22" t="s">
        <v>101</v>
      </c>
      <c r="E57" s="22"/>
      <c r="F57" s="22"/>
      <c r="G57" s="22" t="s">
        <v>214</v>
      </c>
      <c r="H57" s="113" t="s">
        <v>9</v>
      </c>
      <c r="I57" s="21"/>
      <c r="J57" s="85"/>
      <c r="K57" s="85" t="s">
        <v>1175</v>
      </c>
      <c r="L57" s="85">
        <v>5183</v>
      </c>
      <c r="M57" s="85" t="s">
        <v>1259</v>
      </c>
      <c r="N57" s="85"/>
      <c r="O57" s="85" t="s">
        <v>1195</v>
      </c>
      <c r="P57" s="85"/>
      <c r="Q57" s="85" t="s">
        <v>1500</v>
      </c>
      <c r="R57" s="85">
        <v>5183</v>
      </c>
      <c r="S57" s="85" t="s">
        <v>1797</v>
      </c>
      <c r="T57" s="21" t="s">
        <v>1797</v>
      </c>
      <c r="U57" s="90"/>
      <c r="V57" s="21"/>
      <c r="W57" s="25"/>
      <c r="X57" s="25"/>
      <c r="Y57" s="25"/>
      <c r="Z57" s="25"/>
      <c r="AA57" s="25"/>
      <c r="AB57" s="21"/>
      <c r="AC57" s="21"/>
      <c r="AD57" s="110" t="s">
        <v>216</v>
      </c>
      <c r="AE57" s="110">
        <f>[3]Submitter!$F$6</f>
        <v>0</v>
      </c>
      <c r="AF57" s="110" t="s">
        <v>216</v>
      </c>
      <c r="AG57" s="117" t="s">
        <v>221</v>
      </c>
      <c r="AH57" s="23"/>
    </row>
    <row r="58" spans="1:34" s="5" customFormat="1" ht="89.25">
      <c r="A58" s="36">
        <v>58</v>
      </c>
      <c r="B58" s="92" t="s">
        <v>157</v>
      </c>
      <c r="C58" s="116" t="s">
        <v>1324</v>
      </c>
      <c r="D58" s="22" t="s">
        <v>122</v>
      </c>
      <c r="E58" s="22" t="s">
        <v>175</v>
      </c>
      <c r="F58" s="22" t="s">
        <v>184</v>
      </c>
      <c r="G58" s="22" t="s">
        <v>215</v>
      </c>
      <c r="H58" s="113" t="s">
        <v>11</v>
      </c>
      <c r="I58" s="21"/>
      <c r="J58" s="85"/>
      <c r="K58" s="85" t="s">
        <v>1187</v>
      </c>
      <c r="L58" s="85">
        <v>5184</v>
      </c>
      <c r="M58" s="85" t="s">
        <v>1363</v>
      </c>
      <c r="N58" s="85" t="s">
        <v>1110</v>
      </c>
      <c r="O58" s="85"/>
      <c r="P58" s="85"/>
      <c r="Q58" s="85" t="s">
        <v>1501</v>
      </c>
      <c r="R58" s="85">
        <v>5184</v>
      </c>
      <c r="S58" s="85" t="s">
        <v>1369</v>
      </c>
      <c r="T58" s="21" t="s">
        <v>1884</v>
      </c>
      <c r="U58" s="90"/>
      <c r="V58" s="21"/>
      <c r="W58" s="25"/>
      <c r="X58" s="25"/>
      <c r="Y58" s="25"/>
      <c r="Z58" s="25"/>
      <c r="AA58" s="25"/>
      <c r="AB58" s="21"/>
      <c r="AC58" s="21"/>
      <c r="AD58" s="110" t="s">
        <v>216</v>
      </c>
      <c r="AE58" s="110">
        <f>[3]Submitter!$F$6</f>
        <v>0</v>
      </c>
      <c r="AF58" s="110" t="s">
        <v>216</v>
      </c>
      <c r="AG58" s="117" t="s">
        <v>221</v>
      </c>
      <c r="AH58" s="23"/>
    </row>
    <row r="59" spans="1:34" s="5" customFormat="1" ht="216.75">
      <c r="A59" s="36">
        <v>59</v>
      </c>
      <c r="B59" s="92" t="s">
        <v>226</v>
      </c>
      <c r="C59" s="115" t="s">
        <v>1428</v>
      </c>
      <c r="D59" s="22" t="s">
        <v>101</v>
      </c>
      <c r="E59" s="22"/>
      <c r="F59" s="22"/>
      <c r="G59" s="22" t="s">
        <v>273</v>
      </c>
      <c r="H59" s="113" t="s">
        <v>9</v>
      </c>
      <c r="I59" s="85"/>
      <c r="J59" s="85"/>
      <c r="K59" s="85" t="s">
        <v>1185</v>
      </c>
      <c r="L59" s="85">
        <v>5185</v>
      </c>
      <c r="M59" s="85" t="s">
        <v>1259</v>
      </c>
      <c r="N59" s="85" t="s">
        <v>840</v>
      </c>
      <c r="O59" s="85"/>
      <c r="P59" s="85"/>
      <c r="Q59" s="85" t="s">
        <v>1502</v>
      </c>
      <c r="R59" s="85">
        <v>5185</v>
      </c>
      <c r="S59" s="85" t="s">
        <v>1794</v>
      </c>
      <c r="T59" s="21" t="s">
        <v>1799</v>
      </c>
      <c r="U59" s="90"/>
      <c r="V59" s="85"/>
      <c r="W59" s="86"/>
      <c r="X59" s="86"/>
      <c r="Y59" s="86"/>
      <c r="Z59" s="86"/>
      <c r="AA59" s="86"/>
      <c r="AB59" s="85"/>
      <c r="AC59" s="85"/>
      <c r="AD59" s="109" t="str">
        <f>[4]Submitter!$F$3</f>
        <v>Daniel Loewenstein</v>
      </c>
      <c r="AE59" s="109" t="str">
        <f>[4]Submitter!$F$6</f>
        <v>Epic</v>
      </c>
      <c r="AF59" s="114"/>
      <c r="AG59" s="114"/>
      <c r="AH59" s="87"/>
    </row>
    <row r="60" spans="1:34" s="5" customFormat="1" ht="51">
      <c r="A60" s="36">
        <v>60</v>
      </c>
      <c r="B60" s="92" t="s">
        <v>227</v>
      </c>
      <c r="C60" s="116" t="s">
        <v>1428</v>
      </c>
      <c r="D60" s="22" t="s">
        <v>101</v>
      </c>
      <c r="E60" s="22"/>
      <c r="F60" s="22"/>
      <c r="G60" s="22" t="s">
        <v>1777</v>
      </c>
      <c r="H60" s="113" t="s">
        <v>11</v>
      </c>
      <c r="I60" s="21"/>
      <c r="J60" s="85"/>
      <c r="K60" s="85" t="s">
        <v>1187</v>
      </c>
      <c r="L60" s="85">
        <v>5186</v>
      </c>
      <c r="M60" s="85" t="s">
        <v>1363</v>
      </c>
      <c r="N60" s="85" t="s">
        <v>840</v>
      </c>
      <c r="O60" s="85"/>
      <c r="P60" s="85"/>
      <c r="Q60" s="85" t="s">
        <v>1503</v>
      </c>
      <c r="R60" s="85">
        <v>5186</v>
      </c>
      <c r="S60" s="85" t="s">
        <v>15</v>
      </c>
      <c r="T60" s="21" t="s">
        <v>1885</v>
      </c>
      <c r="U60" s="89"/>
      <c r="V60" s="21"/>
      <c r="W60" s="25"/>
      <c r="X60" s="25"/>
      <c r="Y60" s="25"/>
      <c r="Z60" s="25"/>
      <c r="AA60" s="25"/>
      <c r="AB60" s="21"/>
      <c r="AC60" s="21"/>
      <c r="AD60" s="110" t="str">
        <f>[4]Submitter!$F$3</f>
        <v>Daniel Loewenstein</v>
      </c>
      <c r="AE60" s="110" t="str">
        <f>[4]Submitter!$F$6</f>
        <v>Epic</v>
      </c>
      <c r="AF60" s="111"/>
      <c r="AG60" s="111"/>
      <c r="AH60" s="23"/>
    </row>
    <row r="61" spans="1:34" s="5" customFormat="1" ht="38.25">
      <c r="A61" s="36">
        <v>61</v>
      </c>
      <c r="B61" s="91" t="s">
        <v>228</v>
      </c>
      <c r="C61" s="115" t="s">
        <v>1428</v>
      </c>
      <c r="D61" s="84" t="s">
        <v>124</v>
      </c>
      <c r="E61" s="84" t="s">
        <v>246</v>
      </c>
      <c r="F61" s="84" t="s">
        <v>268</v>
      </c>
      <c r="G61" s="84"/>
      <c r="H61" s="112" t="s">
        <v>11</v>
      </c>
      <c r="I61" s="21"/>
      <c r="J61" s="85"/>
      <c r="K61" s="85" t="s">
        <v>1187</v>
      </c>
      <c r="L61" s="85">
        <v>5187</v>
      </c>
      <c r="M61" s="85" t="s">
        <v>1363</v>
      </c>
      <c r="N61" s="85" t="s">
        <v>840</v>
      </c>
      <c r="O61" s="85"/>
      <c r="P61" s="85"/>
      <c r="Q61" s="85" t="s">
        <v>1486</v>
      </c>
      <c r="R61" s="85">
        <v>5187</v>
      </c>
      <c r="S61" s="85" t="s">
        <v>15</v>
      </c>
      <c r="T61" s="21" t="s">
        <v>1886</v>
      </c>
      <c r="U61" s="90"/>
      <c r="V61" s="21"/>
      <c r="W61" s="25"/>
      <c r="X61" s="25"/>
      <c r="Y61" s="25"/>
      <c r="Z61" s="25"/>
      <c r="AA61" s="25"/>
      <c r="AB61" s="21"/>
      <c r="AC61" s="21"/>
      <c r="AD61" s="110" t="str">
        <f>[4]Submitter!$F$3</f>
        <v>Daniel Loewenstein</v>
      </c>
      <c r="AE61" s="110" t="str">
        <f>[4]Submitter!$F$6</f>
        <v>Epic</v>
      </c>
      <c r="AF61" s="111"/>
      <c r="AG61" s="111"/>
      <c r="AH61" s="23"/>
    </row>
    <row r="62" spans="1:34" s="5" customFormat="1" ht="63.75">
      <c r="A62" s="36">
        <v>62</v>
      </c>
      <c r="B62" s="91" t="s">
        <v>228</v>
      </c>
      <c r="C62" s="115" t="s">
        <v>1428</v>
      </c>
      <c r="D62" s="22" t="s">
        <v>124</v>
      </c>
      <c r="E62" s="22" t="s">
        <v>247</v>
      </c>
      <c r="F62" s="22" t="s">
        <v>269</v>
      </c>
      <c r="G62" s="22"/>
      <c r="H62" s="113" t="s">
        <v>11</v>
      </c>
      <c r="I62" s="21"/>
      <c r="J62" s="85"/>
      <c r="K62" s="85" t="s">
        <v>1187</v>
      </c>
      <c r="L62" s="85">
        <v>5188</v>
      </c>
      <c r="M62" s="85" t="s">
        <v>1363</v>
      </c>
      <c r="N62" s="85" t="s">
        <v>840</v>
      </c>
      <c r="O62" s="85"/>
      <c r="P62" s="85"/>
      <c r="Q62" s="85" t="s">
        <v>1504</v>
      </c>
      <c r="R62" s="85">
        <v>5188</v>
      </c>
      <c r="S62" s="85" t="s">
        <v>1369</v>
      </c>
      <c r="T62" s="21" t="s">
        <v>1887</v>
      </c>
      <c r="U62" s="90"/>
      <c r="V62" s="21"/>
      <c r="W62" s="25"/>
      <c r="X62" s="25"/>
      <c r="Y62" s="25"/>
      <c r="Z62" s="25"/>
      <c r="AA62" s="25"/>
      <c r="AB62" s="21"/>
      <c r="AC62" s="21"/>
      <c r="AD62" s="110" t="str">
        <f>[4]Submitter!$F$3</f>
        <v>Daniel Loewenstein</v>
      </c>
      <c r="AE62" s="110" t="str">
        <f>[4]Submitter!$F$6</f>
        <v>Epic</v>
      </c>
      <c r="AF62" s="111"/>
      <c r="AG62" s="111"/>
      <c r="AH62" s="23"/>
    </row>
    <row r="63" spans="1:34" s="5" customFormat="1" ht="89.25">
      <c r="A63" s="36">
        <v>63</v>
      </c>
      <c r="B63" s="92" t="s">
        <v>229</v>
      </c>
      <c r="C63" s="115" t="s">
        <v>1428</v>
      </c>
      <c r="D63" s="22" t="s">
        <v>122</v>
      </c>
      <c r="E63" s="118" t="s">
        <v>248</v>
      </c>
      <c r="F63" s="22"/>
      <c r="G63" s="22" t="s">
        <v>274</v>
      </c>
      <c r="H63" s="113" t="s">
        <v>9</v>
      </c>
      <c r="I63" s="21"/>
      <c r="J63" s="85"/>
      <c r="K63" s="85" t="s">
        <v>1187</v>
      </c>
      <c r="L63" s="85">
        <v>5189</v>
      </c>
      <c r="M63" s="85" t="s">
        <v>1363</v>
      </c>
      <c r="N63" s="85" t="s">
        <v>840</v>
      </c>
      <c r="O63" s="85"/>
      <c r="P63" s="85"/>
      <c r="Q63" s="85" t="s">
        <v>1505</v>
      </c>
      <c r="R63" s="85">
        <v>5189</v>
      </c>
      <c r="S63" s="85" t="s">
        <v>15</v>
      </c>
      <c r="T63" s="21" t="s">
        <v>1800</v>
      </c>
      <c r="U63" s="90"/>
      <c r="V63" s="21"/>
      <c r="W63" s="25"/>
      <c r="X63" s="25"/>
      <c r="Y63" s="25"/>
      <c r="Z63" s="25"/>
      <c r="AA63" s="25"/>
      <c r="AB63" s="21"/>
      <c r="AC63" s="21"/>
      <c r="AD63" s="110" t="str">
        <f>[4]Submitter!$F$3</f>
        <v>Daniel Loewenstein</v>
      </c>
      <c r="AE63" s="110" t="str">
        <f>[4]Submitter!$F$6</f>
        <v>Epic</v>
      </c>
      <c r="AF63" s="111"/>
      <c r="AG63" s="111"/>
      <c r="AH63" s="23"/>
    </row>
    <row r="64" spans="1:34" s="5" customFormat="1" ht="76.5">
      <c r="A64" s="36">
        <v>64</v>
      </c>
      <c r="B64" s="91" t="s">
        <v>230</v>
      </c>
      <c r="C64" s="115" t="s">
        <v>1428</v>
      </c>
      <c r="D64" s="22" t="s">
        <v>124</v>
      </c>
      <c r="E64" s="22" t="s">
        <v>249</v>
      </c>
      <c r="F64" s="22" t="s">
        <v>270</v>
      </c>
      <c r="G64" s="22"/>
      <c r="H64" s="113" t="s">
        <v>11</v>
      </c>
      <c r="I64" s="21"/>
      <c r="J64" s="85"/>
      <c r="K64" s="85" t="s">
        <v>1187</v>
      </c>
      <c r="L64" s="85">
        <v>5190</v>
      </c>
      <c r="M64" s="85" t="s">
        <v>1363</v>
      </c>
      <c r="N64" s="85" t="s">
        <v>840</v>
      </c>
      <c r="O64" s="85"/>
      <c r="P64" s="85"/>
      <c r="Q64" s="85" t="s">
        <v>1504</v>
      </c>
      <c r="R64" s="85">
        <v>5190</v>
      </c>
      <c r="S64" s="85" t="s">
        <v>15</v>
      </c>
      <c r="T64" s="21" t="s">
        <v>1888</v>
      </c>
      <c r="U64" s="90"/>
      <c r="V64" s="21"/>
      <c r="W64" s="25"/>
      <c r="X64" s="25"/>
      <c r="Y64" s="25"/>
      <c r="Z64" s="25"/>
      <c r="AA64" s="25"/>
      <c r="AB64" s="21"/>
      <c r="AC64" s="21"/>
      <c r="AD64" s="110" t="str">
        <f>[4]Submitter!$F$3</f>
        <v>Daniel Loewenstein</v>
      </c>
      <c r="AE64" s="110" t="str">
        <f>[4]Submitter!$F$6</f>
        <v>Epic</v>
      </c>
      <c r="AF64" s="111"/>
      <c r="AG64" s="111"/>
      <c r="AH64" s="23"/>
    </row>
    <row r="65" spans="1:34" s="5" customFormat="1" ht="66">
      <c r="A65" s="36">
        <v>65</v>
      </c>
      <c r="B65" s="92" t="s">
        <v>231</v>
      </c>
      <c r="C65" s="115" t="s">
        <v>1428</v>
      </c>
      <c r="D65" s="22" t="s">
        <v>122</v>
      </c>
      <c r="E65" s="118" t="s">
        <v>250</v>
      </c>
      <c r="F65" s="22"/>
      <c r="G65" s="22" t="s">
        <v>275</v>
      </c>
      <c r="H65" s="113" t="s">
        <v>9</v>
      </c>
      <c r="I65" s="21"/>
      <c r="J65" s="85"/>
      <c r="K65" s="85" t="s">
        <v>1187</v>
      </c>
      <c r="L65" s="85">
        <v>5191</v>
      </c>
      <c r="M65" s="85" t="s">
        <v>1363</v>
      </c>
      <c r="N65" s="85" t="s">
        <v>840</v>
      </c>
      <c r="O65" s="85"/>
      <c r="P65" s="85"/>
      <c r="Q65" s="85" t="s">
        <v>1506</v>
      </c>
      <c r="R65" s="85">
        <v>5191</v>
      </c>
      <c r="S65" s="85" t="s">
        <v>1369</v>
      </c>
      <c r="T65" s="21" t="s">
        <v>1801</v>
      </c>
      <c r="U65" s="90"/>
      <c r="V65" s="21"/>
      <c r="W65" s="25"/>
      <c r="X65" s="25"/>
      <c r="Y65" s="25"/>
      <c r="Z65" s="25"/>
      <c r="AA65" s="25"/>
      <c r="AB65" s="21"/>
      <c r="AC65" s="21"/>
      <c r="AD65" s="110" t="str">
        <f>[4]Submitter!$F$3</f>
        <v>Daniel Loewenstein</v>
      </c>
      <c r="AE65" s="110" t="str">
        <f>[4]Submitter!$F$6</f>
        <v>Epic</v>
      </c>
      <c r="AF65" s="111"/>
      <c r="AG65" s="111"/>
      <c r="AH65" s="23"/>
    </row>
    <row r="66" spans="1:34" s="5" customFormat="1" ht="165.75">
      <c r="A66" s="36">
        <v>66</v>
      </c>
      <c r="B66" s="92" t="s">
        <v>232</v>
      </c>
      <c r="C66" s="116" t="s">
        <v>1410</v>
      </c>
      <c r="D66" s="22" t="s">
        <v>123</v>
      </c>
      <c r="E66" s="118" t="s">
        <v>251</v>
      </c>
      <c r="F66" s="22"/>
      <c r="G66" s="22" t="s">
        <v>276</v>
      </c>
      <c r="H66" s="113" t="s">
        <v>11</v>
      </c>
      <c r="I66" s="21"/>
      <c r="J66" s="85"/>
      <c r="K66" s="85" t="s">
        <v>1187</v>
      </c>
      <c r="L66" s="85">
        <v>5192</v>
      </c>
      <c r="M66" s="85" t="s">
        <v>1363</v>
      </c>
      <c r="N66" s="85" t="s">
        <v>1119</v>
      </c>
      <c r="O66" s="85"/>
      <c r="P66" s="85"/>
      <c r="Q66" s="85" t="s">
        <v>1507</v>
      </c>
      <c r="R66" s="85">
        <v>5192</v>
      </c>
      <c r="S66" s="85" t="s">
        <v>1794</v>
      </c>
      <c r="T66" s="21" t="s">
        <v>1889</v>
      </c>
      <c r="U66" s="90"/>
      <c r="V66" s="21"/>
      <c r="W66" s="25"/>
      <c r="X66" s="25"/>
      <c r="Y66" s="25"/>
      <c r="Z66" s="25"/>
      <c r="AA66" s="25"/>
      <c r="AB66" s="21"/>
      <c r="AC66" s="21"/>
      <c r="AD66" s="110" t="str">
        <f>[4]Submitter!$F$3</f>
        <v>Daniel Loewenstein</v>
      </c>
      <c r="AE66" s="110" t="str">
        <f>[4]Submitter!$F$6</f>
        <v>Epic</v>
      </c>
      <c r="AF66" s="111"/>
      <c r="AG66" s="111"/>
      <c r="AH66" s="23"/>
    </row>
    <row r="67" spans="1:34" s="5" customFormat="1" ht="140.25">
      <c r="A67" s="36">
        <v>67</v>
      </c>
      <c r="B67" s="92" t="s">
        <v>232</v>
      </c>
      <c r="C67" s="116" t="s">
        <v>1410</v>
      </c>
      <c r="D67" s="22" t="s">
        <v>122</v>
      </c>
      <c r="E67" s="22"/>
      <c r="F67" s="22"/>
      <c r="G67" s="22" t="s">
        <v>277</v>
      </c>
      <c r="H67" s="113" t="s">
        <v>9</v>
      </c>
      <c r="I67" s="21"/>
      <c r="J67" s="85"/>
      <c r="K67" s="85" t="s">
        <v>1187</v>
      </c>
      <c r="L67" s="85">
        <v>5193</v>
      </c>
      <c r="M67" s="85" t="s">
        <v>1363</v>
      </c>
      <c r="N67" s="85" t="s">
        <v>1119</v>
      </c>
      <c r="O67" s="85"/>
      <c r="P67" s="85"/>
      <c r="Q67" s="85" t="s">
        <v>1508</v>
      </c>
      <c r="R67" s="85">
        <v>5193</v>
      </c>
      <c r="S67" s="85" t="s">
        <v>1794</v>
      </c>
      <c r="T67" s="21" t="s">
        <v>1890</v>
      </c>
      <c r="U67" s="90"/>
      <c r="V67" s="21"/>
      <c r="W67" s="25"/>
      <c r="X67" s="25"/>
      <c r="Y67" s="25"/>
      <c r="Z67" s="25"/>
      <c r="AA67" s="25"/>
      <c r="AB67" s="21"/>
      <c r="AC67" s="21"/>
      <c r="AD67" s="110" t="str">
        <f>[4]Submitter!$F$3</f>
        <v>Daniel Loewenstein</v>
      </c>
      <c r="AE67" s="110" t="str">
        <f>[4]Submitter!$F$6</f>
        <v>Epic</v>
      </c>
      <c r="AF67" s="111"/>
      <c r="AG67" s="111"/>
      <c r="AH67" s="23"/>
    </row>
    <row r="68" spans="1:34" s="5" customFormat="1" ht="216.75">
      <c r="A68" s="36">
        <v>68</v>
      </c>
      <c r="B68" s="92" t="s">
        <v>233</v>
      </c>
      <c r="C68" s="116" t="s">
        <v>1427</v>
      </c>
      <c r="D68" s="22" t="s">
        <v>101</v>
      </c>
      <c r="E68" s="118" t="s">
        <v>252</v>
      </c>
      <c r="F68" s="22"/>
      <c r="G68" s="22" t="s">
        <v>278</v>
      </c>
      <c r="H68" s="113" t="s">
        <v>9</v>
      </c>
      <c r="I68" s="21"/>
      <c r="J68" s="85"/>
      <c r="K68" s="85" t="s">
        <v>1187</v>
      </c>
      <c r="L68" s="85">
        <v>3918</v>
      </c>
      <c r="M68" s="85" t="s">
        <v>1256</v>
      </c>
      <c r="N68" s="85" t="s">
        <v>1143</v>
      </c>
      <c r="O68" s="85"/>
      <c r="P68" s="85"/>
      <c r="Q68" s="85" t="s">
        <v>1484</v>
      </c>
      <c r="R68" s="85"/>
      <c r="S68" s="85" t="s">
        <v>1797</v>
      </c>
      <c r="T68" s="21" t="s">
        <v>2108</v>
      </c>
      <c r="U68" s="90"/>
      <c r="V68" s="21"/>
      <c r="W68" s="25"/>
      <c r="X68" s="25"/>
      <c r="Y68" s="25"/>
      <c r="Z68" s="25"/>
      <c r="AA68" s="25"/>
      <c r="AB68" s="21"/>
      <c r="AC68" s="21"/>
      <c r="AD68" s="110" t="str">
        <f>[4]Submitter!$F$3</f>
        <v>Daniel Loewenstein</v>
      </c>
      <c r="AE68" s="110" t="str">
        <f>[4]Submitter!$F$6</f>
        <v>Epic</v>
      </c>
      <c r="AF68" s="111"/>
      <c r="AG68" s="111"/>
      <c r="AH68" s="23"/>
    </row>
    <row r="69" spans="1:34" s="5" customFormat="1" ht="127.5">
      <c r="A69" s="36">
        <v>69</v>
      </c>
      <c r="B69" s="92" t="s">
        <v>233</v>
      </c>
      <c r="C69" s="116" t="s">
        <v>1427</v>
      </c>
      <c r="D69" s="22" t="s">
        <v>101</v>
      </c>
      <c r="E69" s="118" t="s">
        <v>253</v>
      </c>
      <c r="F69" s="22"/>
      <c r="G69" s="22" t="s">
        <v>279</v>
      </c>
      <c r="H69" s="113" t="s">
        <v>9</v>
      </c>
      <c r="I69" s="21"/>
      <c r="J69" s="85"/>
      <c r="K69" s="85" t="s">
        <v>1185</v>
      </c>
      <c r="L69" s="85">
        <v>5194</v>
      </c>
      <c r="M69" s="85" t="s">
        <v>1259</v>
      </c>
      <c r="N69" s="85" t="s">
        <v>1143</v>
      </c>
      <c r="O69" s="85" t="s">
        <v>1207</v>
      </c>
      <c r="P69" s="85"/>
      <c r="Q69" s="85" t="s">
        <v>1509</v>
      </c>
      <c r="R69" s="85">
        <v>5194</v>
      </c>
      <c r="S69" s="85" t="s">
        <v>1797</v>
      </c>
      <c r="T69" s="21" t="s">
        <v>1891</v>
      </c>
      <c r="U69" s="90"/>
      <c r="V69" s="21"/>
      <c r="W69" s="25"/>
      <c r="X69" s="25"/>
      <c r="Y69" s="25"/>
      <c r="Z69" s="25"/>
      <c r="AA69" s="25"/>
      <c r="AB69" s="21"/>
      <c r="AC69" s="21"/>
      <c r="AD69" s="110" t="str">
        <f>[4]Submitter!$F$3</f>
        <v>Daniel Loewenstein</v>
      </c>
      <c r="AE69" s="110" t="str">
        <f>[4]Submitter!$F$6</f>
        <v>Epic</v>
      </c>
      <c r="AF69" s="111"/>
      <c r="AG69" s="111"/>
      <c r="AH69" s="23"/>
    </row>
    <row r="70" spans="1:34" s="5" customFormat="1" ht="140.25">
      <c r="A70" s="36">
        <v>70</v>
      </c>
      <c r="B70" s="92" t="s">
        <v>234</v>
      </c>
      <c r="C70" s="116" t="s">
        <v>1430</v>
      </c>
      <c r="D70" s="22" t="s">
        <v>124</v>
      </c>
      <c r="E70" s="22"/>
      <c r="F70" s="22"/>
      <c r="G70" s="22" t="s">
        <v>280</v>
      </c>
      <c r="H70" s="113" t="s">
        <v>11</v>
      </c>
      <c r="I70" s="21"/>
      <c r="J70" s="85"/>
      <c r="K70" s="85" t="s">
        <v>1187</v>
      </c>
      <c r="L70" s="85">
        <v>5195</v>
      </c>
      <c r="M70" s="85" t="s">
        <v>1363</v>
      </c>
      <c r="N70" s="85" t="s">
        <v>1148</v>
      </c>
      <c r="O70" s="85"/>
      <c r="P70" s="85"/>
      <c r="Q70" s="85" t="s">
        <v>1510</v>
      </c>
      <c r="R70" s="85">
        <v>5195</v>
      </c>
      <c r="S70" s="85" t="s">
        <v>1794</v>
      </c>
      <c r="T70" s="85" t="s">
        <v>1892</v>
      </c>
      <c r="U70" s="90"/>
      <c r="V70" s="21"/>
      <c r="W70" s="25"/>
      <c r="X70" s="25"/>
      <c r="Y70" s="25"/>
      <c r="Z70" s="25"/>
      <c r="AA70" s="25"/>
      <c r="AB70" s="21"/>
      <c r="AC70" s="21"/>
      <c r="AD70" s="110" t="str">
        <f>[4]Submitter!$F$3</f>
        <v>Daniel Loewenstein</v>
      </c>
      <c r="AE70" s="110" t="str">
        <f>[4]Submitter!$F$6</f>
        <v>Epic</v>
      </c>
      <c r="AF70" s="111"/>
      <c r="AG70" s="111"/>
      <c r="AH70" s="23"/>
    </row>
    <row r="71" spans="1:34" s="5" customFormat="1" ht="140.25">
      <c r="A71" s="36">
        <v>71</v>
      </c>
      <c r="B71" s="92" t="s">
        <v>235</v>
      </c>
      <c r="C71" s="116" t="s">
        <v>1404</v>
      </c>
      <c r="D71" s="22" t="s">
        <v>122</v>
      </c>
      <c r="E71" s="22" t="s">
        <v>254</v>
      </c>
      <c r="F71" s="22"/>
      <c r="G71" s="22" t="s">
        <v>281</v>
      </c>
      <c r="H71" s="113" t="s">
        <v>9</v>
      </c>
      <c r="I71" s="21"/>
      <c r="J71" s="85"/>
      <c r="K71" s="85" t="s">
        <v>1187</v>
      </c>
      <c r="L71" s="85">
        <v>5196</v>
      </c>
      <c r="M71" s="85" t="s">
        <v>1363</v>
      </c>
      <c r="N71" s="85" t="s">
        <v>1110</v>
      </c>
      <c r="O71" s="85"/>
      <c r="P71" s="85"/>
      <c r="Q71" s="85" t="s">
        <v>1511</v>
      </c>
      <c r="R71" s="85">
        <v>5196</v>
      </c>
      <c r="S71" s="85" t="s">
        <v>1372</v>
      </c>
      <c r="T71" s="21" t="s">
        <v>1893</v>
      </c>
      <c r="U71" s="90"/>
      <c r="V71" s="21"/>
      <c r="W71" s="25"/>
      <c r="X71" s="25"/>
      <c r="Y71" s="25"/>
      <c r="Z71" s="25"/>
      <c r="AA71" s="25"/>
      <c r="AB71" s="21"/>
      <c r="AC71" s="21"/>
      <c r="AD71" s="110" t="str">
        <f>[4]Submitter!$F$3</f>
        <v>Daniel Loewenstein</v>
      </c>
      <c r="AE71" s="110" t="str">
        <f>[4]Submitter!$F$6</f>
        <v>Epic</v>
      </c>
      <c r="AF71" s="111"/>
      <c r="AG71" s="111"/>
      <c r="AH71" s="23"/>
    </row>
    <row r="72" spans="1:34" s="5" customFormat="1" ht="127.5">
      <c r="A72" s="36">
        <v>72</v>
      </c>
      <c r="B72" s="92" t="s">
        <v>235</v>
      </c>
      <c r="C72" s="116" t="s">
        <v>1404</v>
      </c>
      <c r="D72" s="22" t="s">
        <v>123</v>
      </c>
      <c r="E72" s="22" t="s">
        <v>255</v>
      </c>
      <c r="F72" s="22" t="s">
        <v>271</v>
      </c>
      <c r="G72" s="22" t="s">
        <v>282</v>
      </c>
      <c r="H72" s="113" t="s">
        <v>9</v>
      </c>
      <c r="I72" s="21"/>
      <c r="J72" s="85"/>
      <c r="K72" s="85" t="s">
        <v>1187</v>
      </c>
      <c r="L72" s="85">
        <v>5197</v>
      </c>
      <c r="M72" s="85" t="s">
        <v>1363</v>
      </c>
      <c r="N72" s="85" t="s">
        <v>1148</v>
      </c>
      <c r="O72" s="85"/>
      <c r="P72" s="85"/>
      <c r="Q72" s="85" t="s">
        <v>1512</v>
      </c>
      <c r="R72" s="85">
        <v>5197</v>
      </c>
      <c r="S72" s="85" t="s">
        <v>1794</v>
      </c>
      <c r="T72" s="21" t="s">
        <v>1894</v>
      </c>
      <c r="U72" s="90"/>
      <c r="V72" s="21"/>
      <c r="W72" s="25"/>
      <c r="X72" s="25"/>
      <c r="Y72" s="25"/>
      <c r="Z72" s="25"/>
      <c r="AA72" s="25"/>
      <c r="AB72" s="21"/>
      <c r="AC72" s="21"/>
      <c r="AD72" s="110" t="str">
        <f>[4]Submitter!$F$3</f>
        <v>Daniel Loewenstein</v>
      </c>
      <c r="AE72" s="110" t="str">
        <f>[4]Submitter!$F$6</f>
        <v>Epic</v>
      </c>
      <c r="AF72" s="111"/>
      <c r="AG72" s="111"/>
      <c r="AH72" s="23"/>
    </row>
    <row r="73" spans="1:34" s="5" customFormat="1" ht="178.5">
      <c r="A73" s="36">
        <v>73</v>
      </c>
      <c r="B73" s="92" t="s">
        <v>236</v>
      </c>
      <c r="C73" s="116" t="s">
        <v>1384</v>
      </c>
      <c r="D73" s="22" t="s">
        <v>122</v>
      </c>
      <c r="E73" s="22"/>
      <c r="F73" s="22"/>
      <c r="G73" s="22" t="s">
        <v>283</v>
      </c>
      <c r="H73" s="113" t="s">
        <v>11</v>
      </c>
      <c r="I73" s="21"/>
      <c r="J73" s="85"/>
      <c r="K73" s="85" t="s">
        <v>1187</v>
      </c>
      <c r="L73" s="85">
        <v>5198</v>
      </c>
      <c r="M73" s="85" t="s">
        <v>1259</v>
      </c>
      <c r="N73" s="85" t="s">
        <v>1079</v>
      </c>
      <c r="O73" s="85"/>
      <c r="P73" s="85"/>
      <c r="Q73" s="85" t="s">
        <v>1486</v>
      </c>
      <c r="R73" s="85">
        <v>5198</v>
      </c>
      <c r="S73" s="85" t="s">
        <v>1794</v>
      </c>
      <c r="T73" s="21" t="s">
        <v>1895</v>
      </c>
      <c r="U73" s="90"/>
      <c r="V73" s="21"/>
      <c r="W73" s="25"/>
      <c r="X73" s="25"/>
      <c r="Y73" s="25"/>
      <c r="Z73" s="25"/>
      <c r="AA73" s="25"/>
      <c r="AB73" s="21"/>
      <c r="AC73" s="21"/>
      <c r="AD73" s="110" t="str">
        <f>[4]Submitter!$F$3</f>
        <v>Daniel Loewenstein</v>
      </c>
      <c r="AE73" s="110" t="str">
        <f>[4]Submitter!$F$6</f>
        <v>Epic</v>
      </c>
      <c r="AF73" s="111"/>
      <c r="AG73" s="111"/>
      <c r="AH73" s="23"/>
    </row>
    <row r="74" spans="1:34" s="5" customFormat="1" ht="38.25">
      <c r="A74" s="36">
        <v>74</v>
      </c>
      <c r="B74" s="92" t="s">
        <v>237</v>
      </c>
      <c r="C74" s="116" t="s">
        <v>1384</v>
      </c>
      <c r="D74" s="22" t="s">
        <v>122</v>
      </c>
      <c r="E74" s="22"/>
      <c r="F74" s="22"/>
      <c r="G74" s="22" t="s">
        <v>284</v>
      </c>
      <c r="H74" s="113" t="s">
        <v>11</v>
      </c>
      <c r="I74" s="21"/>
      <c r="J74" s="85"/>
      <c r="K74" s="85" t="s">
        <v>1187</v>
      </c>
      <c r="L74" s="85">
        <v>5199</v>
      </c>
      <c r="M74" s="85" t="s">
        <v>1259</v>
      </c>
      <c r="N74" s="85" t="s">
        <v>1079</v>
      </c>
      <c r="O74" s="85"/>
      <c r="P74" s="85"/>
      <c r="Q74" s="85" t="s">
        <v>1513</v>
      </c>
      <c r="R74" s="85">
        <v>5199</v>
      </c>
      <c r="S74" s="85" t="s">
        <v>15</v>
      </c>
      <c r="T74" s="21" t="s">
        <v>1896</v>
      </c>
      <c r="U74" s="90"/>
      <c r="V74" s="21"/>
      <c r="W74" s="25"/>
      <c r="X74" s="25"/>
      <c r="Y74" s="25"/>
      <c r="Z74" s="25"/>
      <c r="AA74" s="25"/>
      <c r="AB74" s="21"/>
      <c r="AC74" s="21"/>
      <c r="AD74" s="110" t="str">
        <f>[4]Submitter!$F$3</f>
        <v>Daniel Loewenstein</v>
      </c>
      <c r="AE74" s="110" t="str">
        <f>[4]Submitter!$F$6</f>
        <v>Epic</v>
      </c>
      <c r="AF74" s="111"/>
      <c r="AG74" s="111"/>
      <c r="AH74" s="23"/>
    </row>
    <row r="75" spans="1:34" s="5" customFormat="1" ht="140.25">
      <c r="A75" s="36">
        <v>75</v>
      </c>
      <c r="B75" s="92" t="s">
        <v>238</v>
      </c>
      <c r="C75" s="116" t="s">
        <v>1398</v>
      </c>
      <c r="D75" s="22" t="s">
        <v>101</v>
      </c>
      <c r="E75" s="118" t="s">
        <v>256</v>
      </c>
      <c r="F75" s="22"/>
      <c r="G75" s="22" t="s">
        <v>285</v>
      </c>
      <c r="H75" s="113" t="s">
        <v>11</v>
      </c>
      <c r="I75" s="21"/>
      <c r="J75" s="85"/>
      <c r="K75" s="85" t="s">
        <v>1185</v>
      </c>
      <c r="L75" s="85">
        <v>5200</v>
      </c>
      <c r="M75" s="85" t="s">
        <v>1259</v>
      </c>
      <c r="N75" s="85"/>
      <c r="O75" s="85" t="s">
        <v>1207</v>
      </c>
      <c r="P75" s="85"/>
      <c r="Q75" s="85" t="s">
        <v>1514</v>
      </c>
      <c r="R75" s="85">
        <v>5200</v>
      </c>
      <c r="S75" s="85" t="s">
        <v>15</v>
      </c>
      <c r="T75" s="21" t="s">
        <v>1897</v>
      </c>
      <c r="U75" s="90"/>
      <c r="V75" s="21"/>
      <c r="W75" s="25"/>
      <c r="X75" s="25"/>
      <c r="Y75" s="25"/>
      <c r="Z75" s="25"/>
      <c r="AA75" s="25"/>
      <c r="AB75" s="21"/>
      <c r="AC75" s="21"/>
      <c r="AD75" s="110" t="str">
        <f>[4]Submitter!$F$3</f>
        <v>Daniel Loewenstein</v>
      </c>
      <c r="AE75" s="110" t="str">
        <f>[4]Submitter!$F$6</f>
        <v>Epic</v>
      </c>
      <c r="AF75" s="111"/>
      <c r="AG75" s="111"/>
      <c r="AH75" s="23"/>
    </row>
    <row r="76" spans="1:34" s="5" customFormat="1" ht="140.25">
      <c r="A76" s="36">
        <v>76</v>
      </c>
      <c r="B76" s="92" t="s">
        <v>239</v>
      </c>
      <c r="C76" s="116" t="s">
        <v>1405</v>
      </c>
      <c r="D76" s="22" t="s">
        <v>124</v>
      </c>
      <c r="E76" s="22" t="s">
        <v>257</v>
      </c>
      <c r="F76" s="22"/>
      <c r="G76" s="22" t="s">
        <v>286</v>
      </c>
      <c r="H76" s="113" t="s">
        <v>9</v>
      </c>
      <c r="I76" s="21"/>
      <c r="J76" s="85"/>
      <c r="K76" s="85" t="s">
        <v>1187</v>
      </c>
      <c r="L76" s="85">
        <v>5201</v>
      </c>
      <c r="M76" s="85" t="s">
        <v>1259</v>
      </c>
      <c r="N76" s="85" t="s">
        <v>1113</v>
      </c>
      <c r="O76" s="85"/>
      <c r="P76" s="85"/>
      <c r="Q76" s="85" t="s">
        <v>1515</v>
      </c>
      <c r="R76" s="85">
        <v>5201</v>
      </c>
      <c r="S76" s="85" t="s">
        <v>15</v>
      </c>
      <c r="T76" s="21" t="s">
        <v>1802</v>
      </c>
      <c r="U76" s="90"/>
      <c r="V76" s="21"/>
      <c r="W76" s="25"/>
      <c r="X76" s="25"/>
      <c r="Y76" s="25"/>
      <c r="Z76" s="25"/>
      <c r="AA76" s="25"/>
      <c r="AB76" s="21"/>
      <c r="AC76" s="21"/>
      <c r="AD76" s="110" t="str">
        <f>[4]Submitter!$F$3</f>
        <v>Daniel Loewenstein</v>
      </c>
      <c r="AE76" s="110" t="str">
        <f>[4]Submitter!$F$6</f>
        <v>Epic</v>
      </c>
      <c r="AF76" s="111"/>
      <c r="AG76" s="111"/>
      <c r="AH76" s="23"/>
    </row>
    <row r="77" spans="1:34" s="5" customFormat="1" ht="114.75">
      <c r="A77" s="36">
        <v>77</v>
      </c>
      <c r="B77" s="92" t="s">
        <v>240</v>
      </c>
      <c r="C77" s="116" t="s">
        <v>1405</v>
      </c>
      <c r="D77" s="22" t="s">
        <v>124</v>
      </c>
      <c r="E77" s="118" t="s">
        <v>258</v>
      </c>
      <c r="F77" s="118" t="s">
        <v>272</v>
      </c>
      <c r="G77" s="22" t="s">
        <v>287</v>
      </c>
      <c r="H77" s="113"/>
      <c r="I77" s="21"/>
      <c r="J77" s="85"/>
      <c r="K77" s="85" t="s">
        <v>1187</v>
      </c>
      <c r="L77" s="85">
        <v>5202</v>
      </c>
      <c r="M77" s="85" t="s">
        <v>1257</v>
      </c>
      <c r="N77" s="85" t="s">
        <v>1113</v>
      </c>
      <c r="O77" s="85"/>
      <c r="P77" s="85"/>
      <c r="Q77" s="85" t="s">
        <v>1486</v>
      </c>
      <c r="R77" s="85">
        <v>5202</v>
      </c>
      <c r="S77" s="85" t="s">
        <v>15</v>
      </c>
      <c r="T77" s="21" t="s">
        <v>1798</v>
      </c>
      <c r="U77" s="90"/>
      <c r="V77" s="21"/>
      <c r="W77" s="25"/>
      <c r="X77" s="25"/>
      <c r="Y77" s="25"/>
      <c r="Z77" s="25"/>
      <c r="AA77" s="25"/>
      <c r="AB77" s="21"/>
      <c r="AC77" s="21"/>
      <c r="AD77" s="110" t="str">
        <f>[4]Submitter!$F$3</f>
        <v>Daniel Loewenstein</v>
      </c>
      <c r="AE77" s="110" t="str">
        <f>[4]Submitter!$F$6</f>
        <v>Epic</v>
      </c>
      <c r="AF77" s="111"/>
      <c r="AG77" s="111"/>
      <c r="AH77" s="23"/>
    </row>
    <row r="78" spans="1:34" s="5" customFormat="1" ht="89.25">
      <c r="A78" s="36">
        <v>78</v>
      </c>
      <c r="B78" s="92" t="s">
        <v>241</v>
      </c>
      <c r="C78" s="116" t="s">
        <v>1405</v>
      </c>
      <c r="D78" s="22" t="s">
        <v>123</v>
      </c>
      <c r="E78" s="22" t="s">
        <v>259</v>
      </c>
      <c r="F78" s="22"/>
      <c r="G78" s="22" t="s">
        <v>288</v>
      </c>
      <c r="H78" s="113" t="s">
        <v>9</v>
      </c>
      <c r="I78" s="21"/>
      <c r="J78" s="85"/>
      <c r="K78" s="85" t="s">
        <v>1187</v>
      </c>
      <c r="L78" s="85">
        <v>5203</v>
      </c>
      <c r="M78" s="85" t="s">
        <v>1363</v>
      </c>
      <c r="N78" s="85" t="s">
        <v>1113</v>
      </c>
      <c r="O78" s="85"/>
      <c r="P78" s="85"/>
      <c r="Q78" s="85" t="s">
        <v>1516</v>
      </c>
      <c r="R78" s="85">
        <v>5203</v>
      </c>
      <c r="S78" s="85" t="s">
        <v>1369</v>
      </c>
      <c r="T78" s="21" t="s">
        <v>1803</v>
      </c>
      <c r="U78" s="90"/>
      <c r="V78" s="21"/>
      <c r="W78" s="25"/>
      <c r="X78" s="25"/>
      <c r="Y78" s="25"/>
      <c r="Z78" s="25"/>
      <c r="AA78" s="25"/>
      <c r="AB78" s="21"/>
      <c r="AC78" s="21"/>
      <c r="AD78" s="110" t="str">
        <f>[4]Submitter!$F$3</f>
        <v>Daniel Loewenstein</v>
      </c>
      <c r="AE78" s="110" t="str">
        <f>[4]Submitter!$F$6</f>
        <v>Epic</v>
      </c>
      <c r="AF78" s="111"/>
      <c r="AG78" s="111"/>
      <c r="AH78" s="23"/>
    </row>
    <row r="79" spans="1:34" s="5" customFormat="1" ht="127.5">
      <c r="A79" s="36">
        <v>79</v>
      </c>
      <c r="B79" s="92" t="s">
        <v>242</v>
      </c>
      <c r="C79" s="116" t="s">
        <v>1405</v>
      </c>
      <c r="D79" s="22" t="s">
        <v>124</v>
      </c>
      <c r="E79" s="118" t="s">
        <v>260</v>
      </c>
      <c r="F79" s="22"/>
      <c r="G79" s="22" t="s">
        <v>289</v>
      </c>
      <c r="H79" s="113" t="s">
        <v>9</v>
      </c>
      <c r="I79" s="21"/>
      <c r="J79" s="85"/>
      <c r="K79" s="85" t="s">
        <v>1187</v>
      </c>
      <c r="L79" s="85">
        <v>5204</v>
      </c>
      <c r="M79" s="85" t="s">
        <v>1259</v>
      </c>
      <c r="N79" s="85" t="s">
        <v>1113</v>
      </c>
      <c r="O79" s="85"/>
      <c r="P79" s="85"/>
      <c r="Q79" s="85" t="s">
        <v>1486</v>
      </c>
      <c r="R79" s="85">
        <v>5204</v>
      </c>
      <c r="S79" s="85" t="s">
        <v>15</v>
      </c>
      <c r="T79" s="21" t="s">
        <v>1898</v>
      </c>
      <c r="U79" s="90"/>
      <c r="V79" s="21"/>
      <c r="W79" s="25"/>
      <c r="X79" s="25"/>
      <c r="Y79" s="25"/>
      <c r="Z79" s="25"/>
      <c r="AA79" s="25"/>
      <c r="AB79" s="21"/>
      <c r="AC79" s="21"/>
      <c r="AD79" s="110" t="str">
        <f>[4]Submitter!$F$3</f>
        <v>Daniel Loewenstein</v>
      </c>
      <c r="AE79" s="110" t="str">
        <f>[4]Submitter!$F$6</f>
        <v>Epic</v>
      </c>
      <c r="AF79" s="111"/>
      <c r="AG79" s="111"/>
      <c r="AH79" s="23"/>
    </row>
    <row r="80" spans="1:34" s="5" customFormat="1" ht="51">
      <c r="A80" s="36">
        <v>80</v>
      </c>
      <c r="B80" s="92" t="s">
        <v>243</v>
      </c>
      <c r="C80" s="116" t="s">
        <v>1405</v>
      </c>
      <c r="D80" s="22" t="s">
        <v>124</v>
      </c>
      <c r="E80" s="22" t="s">
        <v>261</v>
      </c>
      <c r="F80" s="22"/>
      <c r="G80" s="22" t="s">
        <v>290</v>
      </c>
      <c r="H80" s="113" t="s">
        <v>9</v>
      </c>
      <c r="I80" s="21"/>
      <c r="J80" s="85"/>
      <c r="K80" s="85" t="s">
        <v>1187</v>
      </c>
      <c r="L80" s="85">
        <v>5205</v>
      </c>
      <c r="M80" s="85" t="s">
        <v>1363</v>
      </c>
      <c r="N80" s="85" t="s">
        <v>1113</v>
      </c>
      <c r="O80" s="85"/>
      <c r="P80" s="85"/>
      <c r="Q80" s="85" t="s">
        <v>1464</v>
      </c>
      <c r="R80" s="85">
        <v>5205</v>
      </c>
      <c r="S80" s="85" t="s">
        <v>1369</v>
      </c>
      <c r="T80" s="21" t="s">
        <v>1899</v>
      </c>
      <c r="U80" s="90"/>
      <c r="V80" s="21"/>
      <c r="W80" s="25"/>
      <c r="X80" s="25"/>
      <c r="Y80" s="25"/>
      <c r="Z80" s="25"/>
      <c r="AA80" s="25"/>
      <c r="AB80" s="21"/>
      <c r="AC80" s="21"/>
      <c r="AD80" s="110" t="str">
        <f>[4]Submitter!$F$3</f>
        <v>Daniel Loewenstein</v>
      </c>
      <c r="AE80" s="110" t="str">
        <f>[4]Submitter!$F$6</f>
        <v>Epic</v>
      </c>
      <c r="AF80" s="111"/>
      <c r="AG80" s="111"/>
      <c r="AH80" s="23"/>
    </row>
    <row r="81" spans="1:34" s="5" customFormat="1" ht="127.5">
      <c r="A81" s="36">
        <v>81</v>
      </c>
      <c r="B81" s="92" t="s">
        <v>239</v>
      </c>
      <c r="C81" s="116" t="s">
        <v>1405</v>
      </c>
      <c r="D81" s="22" t="s">
        <v>123</v>
      </c>
      <c r="E81" s="22" t="s">
        <v>262</v>
      </c>
      <c r="F81" s="22"/>
      <c r="G81" s="22" t="s">
        <v>291</v>
      </c>
      <c r="H81" s="113" t="s">
        <v>9</v>
      </c>
      <c r="I81" s="21"/>
      <c r="J81" s="85"/>
      <c r="K81" s="85" t="s">
        <v>1187</v>
      </c>
      <c r="L81" s="85">
        <v>5206</v>
      </c>
      <c r="M81" s="85" t="s">
        <v>1363</v>
      </c>
      <c r="N81" s="85" t="s">
        <v>1113</v>
      </c>
      <c r="O81" s="85"/>
      <c r="P81" s="85"/>
      <c r="Q81" s="85" t="s">
        <v>1464</v>
      </c>
      <c r="R81" s="85">
        <v>5206</v>
      </c>
      <c r="S81" s="85" t="s">
        <v>15</v>
      </c>
      <c r="T81" s="21" t="s">
        <v>1900</v>
      </c>
      <c r="U81" s="90"/>
      <c r="V81" s="21"/>
      <c r="W81" s="25"/>
      <c r="X81" s="25"/>
      <c r="Y81" s="25"/>
      <c r="Z81" s="25"/>
      <c r="AA81" s="25"/>
      <c r="AB81" s="21"/>
      <c r="AC81" s="21"/>
      <c r="AD81" s="110" t="str">
        <f>[4]Submitter!$F$3</f>
        <v>Daniel Loewenstein</v>
      </c>
      <c r="AE81" s="110" t="str">
        <f>[4]Submitter!$F$6</f>
        <v>Epic</v>
      </c>
      <c r="AF81" s="111"/>
      <c r="AG81" s="111"/>
      <c r="AH81" s="23"/>
    </row>
    <row r="82" spans="1:34" s="5" customFormat="1" ht="140.25">
      <c r="A82" s="36">
        <v>82</v>
      </c>
      <c r="B82" s="92" t="s">
        <v>244</v>
      </c>
      <c r="C82" s="116" t="s">
        <v>1406</v>
      </c>
      <c r="D82" s="22" t="s">
        <v>123</v>
      </c>
      <c r="E82" s="22" t="s">
        <v>263</v>
      </c>
      <c r="F82" s="22"/>
      <c r="G82" s="22" t="s">
        <v>292</v>
      </c>
      <c r="H82" s="113" t="s">
        <v>9</v>
      </c>
      <c r="I82" s="21"/>
      <c r="J82" s="85"/>
      <c r="K82" s="85" t="s">
        <v>1187</v>
      </c>
      <c r="L82" s="85">
        <v>5207</v>
      </c>
      <c r="M82" s="85" t="s">
        <v>1363</v>
      </c>
      <c r="N82" s="85" t="s">
        <v>1113</v>
      </c>
      <c r="O82" s="85"/>
      <c r="P82" s="85"/>
      <c r="Q82" s="85" t="s">
        <v>1464</v>
      </c>
      <c r="R82" s="85">
        <v>5207</v>
      </c>
      <c r="S82" s="85" t="s">
        <v>1369</v>
      </c>
      <c r="T82" s="21" t="s">
        <v>1804</v>
      </c>
      <c r="U82" s="90"/>
      <c r="V82" s="21"/>
      <c r="W82" s="25"/>
      <c r="X82" s="25"/>
      <c r="Y82" s="25"/>
      <c r="Z82" s="25"/>
      <c r="AA82" s="25"/>
      <c r="AB82" s="21"/>
      <c r="AC82" s="21"/>
      <c r="AD82" s="110" t="str">
        <f>[4]Submitter!$F$3</f>
        <v>Daniel Loewenstein</v>
      </c>
      <c r="AE82" s="110" t="str">
        <f>[4]Submitter!$F$6</f>
        <v>Epic</v>
      </c>
      <c r="AF82" s="111"/>
      <c r="AG82" s="111"/>
      <c r="AH82" s="23"/>
    </row>
    <row r="83" spans="1:34" s="5" customFormat="1" ht="216.75">
      <c r="A83" s="36">
        <v>83</v>
      </c>
      <c r="B83" s="92" t="s">
        <v>243</v>
      </c>
      <c r="C83" s="116" t="s">
        <v>1405</v>
      </c>
      <c r="D83" s="22" t="s">
        <v>122</v>
      </c>
      <c r="E83" s="118" t="s">
        <v>264</v>
      </c>
      <c r="F83" s="22"/>
      <c r="G83" s="22" t="s">
        <v>293</v>
      </c>
      <c r="H83" s="113" t="s">
        <v>9</v>
      </c>
      <c r="I83" s="21"/>
      <c r="J83" s="85"/>
      <c r="K83" s="85" t="s">
        <v>1187</v>
      </c>
      <c r="L83" s="85">
        <v>5208</v>
      </c>
      <c r="M83" s="85" t="s">
        <v>1363</v>
      </c>
      <c r="N83" s="85" t="s">
        <v>1113</v>
      </c>
      <c r="O83" s="85"/>
      <c r="P83" s="85"/>
      <c r="Q83" s="85" t="s">
        <v>1464</v>
      </c>
      <c r="R83" s="85">
        <v>5208</v>
      </c>
      <c r="S83" s="85" t="s">
        <v>15</v>
      </c>
      <c r="T83" s="21" t="s">
        <v>1901</v>
      </c>
      <c r="U83" s="90"/>
      <c r="V83" s="21"/>
      <c r="W83" s="25"/>
      <c r="X83" s="25"/>
      <c r="Y83" s="25"/>
      <c r="Z83" s="25"/>
      <c r="AA83" s="25"/>
      <c r="AB83" s="21"/>
      <c r="AC83" s="21"/>
      <c r="AD83" s="110" t="str">
        <f>[4]Submitter!$F$3</f>
        <v>Daniel Loewenstein</v>
      </c>
      <c r="AE83" s="110" t="str">
        <f>[4]Submitter!$F$6</f>
        <v>Epic</v>
      </c>
      <c r="AF83" s="111"/>
      <c r="AG83" s="111"/>
      <c r="AH83" s="23"/>
    </row>
    <row r="84" spans="1:34" s="5" customFormat="1" ht="140.25">
      <c r="A84" s="36">
        <v>84</v>
      </c>
      <c r="B84" s="92" t="s">
        <v>243</v>
      </c>
      <c r="C84" s="116" t="s">
        <v>1405</v>
      </c>
      <c r="D84" s="22" t="s">
        <v>122</v>
      </c>
      <c r="E84" s="22" t="s">
        <v>265</v>
      </c>
      <c r="F84" s="22"/>
      <c r="G84" s="22" t="s">
        <v>294</v>
      </c>
      <c r="H84" s="113" t="s">
        <v>9</v>
      </c>
      <c r="I84" s="21"/>
      <c r="J84" s="85"/>
      <c r="K84" s="85" t="s">
        <v>1187</v>
      </c>
      <c r="L84" s="85">
        <v>5209</v>
      </c>
      <c r="M84" s="85" t="s">
        <v>1363</v>
      </c>
      <c r="N84" s="85" t="s">
        <v>1113</v>
      </c>
      <c r="O84" s="85"/>
      <c r="P84" s="85"/>
      <c r="Q84" s="85" t="s">
        <v>1464</v>
      </c>
      <c r="R84" s="85">
        <v>5209</v>
      </c>
      <c r="S84" s="85" t="s">
        <v>1794</v>
      </c>
      <c r="T84" s="21" t="s">
        <v>1902</v>
      </c>
      <c r="U84" s="90"/>
      <c r="V84" s="21"/>
      <c r="W84" s="25"/>
      <c r="X84" s="25"/>
      <c r="Y84" s="25"/>
      <c r="Z84" s="25"/>
      <c r="AA84" s="25"/>
      <c r="AB84" s="21"/>
      <c r="AC84" s="21"/>
      <c r="AD84" s="110" t="str">
        <f>[4]Submitter!$F$3</f>
        <v>Daniel Loewenstein</v>
      </c>
      <c r="AE84" s="110" t="str">
        <f>[4]Submitter!$F$6</f>
        <v>Epic</v>
      </c>
      <c r="AF84" s="111"/>
      <c r="AG84" s="111"/>
      <c r="AH84" s="23"/>
    </row>
    <row r="85" spans="1:34" s="5" customFormat="1" ht="76.5">
      <c r="A85" s="36">
        <v>85</v>
      </c>
      <c r="B85" s="92" t="s">
        <v>243</v>
      </c>
      <c r="C85" s="116" t="s">
        <v>1405</v>
      </c>
      <c r="D85" s="22" t="s">
        <v>124</v>
      </c>
      <c r="E85" s="22" t="s">
        <v>265</v>
      </c>
      <c r="F85" s="22"/>
      <c r="G85" s="22" t="s">
        <v>295</v>
      </c>
      <c r="H85" s="113" t="s">
        <v>9</v>
      </c>
      <c r="I85" s="21"/>
      <c r="J85" s="85"/>
      <c r="K85" s="85" t="s">
        <v>1187</v>
      </c>
      <c r="L85" s="85">
        <v>5210</v>
      </c>
      <c r="M85" s="85" t="s">
        <v>1363</v>
      </c>
      <c r="N85" s="85" t="s">
        <v>1113</v>
      </c>
      <c r="O85" s="85"/>
      <c r="P85" s="85"/>
      <c r="Q85" s="85" t="s">
        <v>1464</v>
      </c>
      <c r="R85" s="85">
        <v>5210</v>
      </c>
      <c r="S85" s="85" t="s">
        <v>1794</v>
      </c>
      <c r="T85" s="21" t="s">
        <v>1903</v>
      </c>
      <c r="U85" s="90"/>
      <c r="V85" s="21"/>
      <c r="W85" s="25"/>
      <c r="X85" s="25"/>
      <c r="Y85" s="25"/>
      <c r="Z85" s="25"/>
      <c r="AA85" s="25"/>
      <c r="AB85" s="21"/>
      <c r="AC85" s="21"/>
      <c r="AD85" s="110" t="str">
        <f>[4]Submitter!$F$3</f>
        <v>Daniel Loewenstein</v>
      </c>
      <c r="AE85" s="110" t="str">
        <f>[4]Submitter!$F$6</f>
        <v>Epic</v>
      </c>
      <c r="AF85" s="111"/>
      <c r="AG85" s="111"/>
      <c r="AH85" s="23"/>
    </row>
    <row r="86" spans="1:34" s="5" customFormat="1" ht="89.25">
      <c r="A86" s="36">
        <v>86</v>
      </c>
      <c r="B86" s="92" t="s">
        <v>245</v>
      </c>
      <c r="C86" s="116" t="s">
        <v>1405</v>
      </c>
      <c r="D86" s="22" t="s">
        <v>123</v>
      </c>
      <c r="E86" s="22" t="s">
        <v>266</v>
      </c>
      <c r="F86" s="22"/>
      <c r="G86" s="22" t="s">
        <v>296</v>
      </c>
      <c r="H86" s="113" t="s">
        <v>9</v>
      </c>
      <c r="I86" s="21"/>
      <c r="J86" s="85"/>
      <c r="K86" s="85" t="s">
        <v>1187</v>
      </c>
      <c r="L86" s="85">
        <v>5211</v>
      </c>
      <c r="M86" s="85" t="s">
        <v>1363</v>
      </c>
      <c r="N86" s="85" t="s">
        <v>1113</v>
      </c>
      <c r="O86" s="85"/>
      <c r="P86" s="85"/>
      <c r="Q86" s="85" t="s">
        <v>1517</v>
      </c>
      <c r="R86" s="85">
        <v>5211</v>
      </c>
      <c r="S86" s="85" t="s">
        <v>15</v>
      </c>
      <c r="T86" s="21" t="s">
        <v>1904</v>
      </c>
      <c r="U86" s="90"/>
      <c r="V86" s="21"/>
      <c r="W86" s="25"/>
      <c r="X86" s="25"/>
      <c r="Y86" s="25"/>
      <c r="Z86" s="25"/>
      <c r="AA86" s="25"/>
      <c r="AB86" s="21"/>
      <c r="AC86" s="21"/>
      <c r="AD86" s="110" t="str">
        <f>[4]Submitter!$F$3</f>
        <v>Daniel Loewenstein</v>
      </c>
      <c r="AE86" s="110" t="str">
        <f>[4]Submitter!$F$6</f>
        <v>Epic</v>
      </c>
      <c r="AF86" s="111"/>
      <c r="AG86" s="111"/>
      <c r="AH86" s="23"/>
    </row>
    <row r="87" spans="1:34" s="5" customFormat="1" ht="127.5">
      <c r="A87" s="36">
        <v>87</v>
      </c>
      <c r="B87" s="92" t="s">
        <v>245</v>
      </c>
      <c r="C87" s="116" t="s">
        <v>1405</v>
      </c>
      <c r="D87" s="22" t="s">
        <v>122</v>
      </c>
      <c r="E87" s="22" t="s">
        <v>267</v>
      </c>
      <c r="F87" s="22"/>
      <c r="G87" s="22" t="s">
        <v>297</v>
      </c>
      <c r="H87" s="113" t="s">
        <v>9</v>
      </c>
      <c r="I87" s="21"/>
      <c r="J87" s="85"/>
      <c r="K87" s="85" t="s">
        <v>1187</v>
      </c>
      <c r="L87" s="85">
        <v>5212</v>
      </c>
      <c r="M87" s="85" t="s">
        <v>1363</v>
      </c>
      <c r="N87" s="85" t="s">
        <v>1113</v>
      </c>
      <c r="O87" s="85"/>
      <c r="P87" s="85"/>
      <c r="Q87" s="85" t="s">
        <v>1518</v>
      </c>
      <c r="R87" s="85">
        <v>5212</v>
      </c>
      <c r="S87" s="85" t="s">
        <v>15</v>
      </c>
      <c r="T87" s="21" t="s">
        <v>1805</v>
      </c>
      <c r="U87" s="90"/>
      <c r="V87" s="21"/>
      <c r="W87" s="25"/>
      <c r="X87" s="25"/>
      <c r="Y87" s="25"/>
      <c r="Z87" s="25"/>
      <c r="AA87" s="25"/>
      <c r="AB87" s="21"/>
      <c r="AC87" s="21"/>
      <c r="AD87" s="110" t="str">
        <f>[4]Submitter!$F$3</f>
        <v>Daniel Loewenstein</v>
      </c>
      <c r="AE87" s="110" t="str">
        <f>[4]Submitter!$F$6</f>
        <v>Epic</v>
      </c>
      <c r="AF87" s="111"/>
      <c r="AG87" s="111"/>
      <c r="AH87" s="23"/>
    </row>
    <row r="88" spans="1:34" s="5" customFormat="1" ht="63.75">
      <c r="A88" s="36">
        <v>88</v>
      </c>
      <c r="B88" s="92" t="s">
        <v>298</v>
      </c>
      <c r="C88" s="116" t="s">
        <v>1411</v>
      </c>
      <c r="D88" s="22" t="s">
        <v>123</v>
      </c>
      <c r="E88" s="22"/>
      <c r="F88" s="22"/>
      <c r="G88" s="22" t="s">
        <v>538</v>
      </c>
      <c r="H88" s="112"/>
      <c r="I88" s="85"/>
      <c r="J88" s="85"/>
      <c r="K88" s="85" t="s">
        <v>1175</v>
      </c>
      <c r="L88" s="85">
        <v>5213</v>
      </c>
      <c r="M88" s="85" t="s">
        <v>1363</v>
      </c>
      <c r="N88" s="85"/>
      <c r="O88" s="85" t="s">
        <v>1219</v>
      </c>
      <c r="P88" s="85"/>
      <c r="Q88" s="85" t="s">
        <v>1519</v>
      </c>
      <c r="R88" s="85">
        <v>5213</v>
      </c>
      <c r="S88" s="85" t="s">
        <v>15</v>
      </c>
      <c r="T88" s="21" t="s">
        <v>1905</v>
      </c>
      <c r="U88" s="90"/>
      <c r="V88" s="85"/>
      <c r="W88" s="86"/>
      <c r="X88" s="86"/>
      <c r="Y88" s="86"/>
      <c r="Z88" s="86"/>
      <c r="AA88" s="86"/>
      <c r="AB88" s="85"/>
      <c r="AC88" s="85"/>
      <c r="AD88" s="109" t="str">
        <f>[5]Submitter!$F$3</f>
        <v>David Tao</v>
      </c>
      <c r="AE88" s="109">
        <f>[5]Submitter!$F$6</f>
        <v>0</v>
      </c>
      <c r="AF88" s="114"/>
      <c r="AG88" s="114"/>
      <c r="AH88" s="87"/>
    </row>
    <row r="89" spans="1:34" s="5" customFormat="1" ht="38.25">
      <c r="A89" s="36">
        <v>89</v>
      </c>
      <c r="B89" s="92" t="s">
        <v>299</v>
      </c>
      <c r="C89" s="116" t="s">
        <v>1282</v>
      </c>
      <c r="D89" s="22" t="s">
        <v>122</v>
      </c>
      <c r="E89" s="22" t="s">
        <v>395</v>
      </c>
      <c r="F89" s="22" t="s">
        <v>478</v>
      </c>
      <c r="G89" s="22" t="s">
        <v>539</v>
      </c>
      <c r="H89" s="113"/>
      <c r="I89" s="21"/>
      <c r="J89" s="85"/>
      <c r="K89" s="85" t="s">
        <v>1175</v>
      </c>
      <c r="L89" s="85">
        <v>5214</v>
      </c>
      <c r="M89" s="85" t="s">
        <v>1258</v>
      </c>
      <c r="N89" s="85"/>
      <c r="O89" s="85" t="s">
        <v>1242</v>
      </c>
      <c r="P89" s="85"/>
      <c r="Q89" s="85" t="s">
        <v>1486</v>
      </c>
      <c r="R89" s="85">
        <v>5214</v>
      </c>
      <c r="S89" s="85" t="s">
        <v>15</v>
      </c>
      <c r="T89" s="21" t="s">
        <v>1806</v>
      </c>
      <c r="U89" s="89"/>
      <c r="V89" s="21"/>
      <c r="W89" s="25"/>
      <c r="X89" s="25"/>
      <c r="Y89" s="25"/>
      <c r="Z89" s="25"/>
      <c r="AA89" s="25"/>
      <c r="AB89" s="21"/>
      <c r="AC89" s="21"/>
      <c r="AD89" s="110" t="str">
        <f>[5]Submitter!$F$3</f>
        <v>David Tao</v>
      </c>
      <c r="AE89" s="110">
        <f>[5]Submitter!$F$6</f>
        <v>0</v>
      </c>
      <c r="AF89" s="111"/>
      <c r="AG89" s="111"/>
      <c r="AH89" s="23"/>
    </row>
    <row r="90" spans="1:34" s="5" customFormat="1" ht="63.75">
      <c r="A90" s="36">
        <v>90</v>
      </c>
      <c r="B90" s="92" t="s">
        <v>1263</v>
      </c>
      <c r="C90" s="116" t="s">
        <v>1282</v>
      </c>
      <c r="D90" s="22" t="s">
        <v>124</v>
      </c>
      <c r="E90" s="22"/>
      <c r="F90" s="22"/>
      <c r="G90" s="22" t="s">
        <v>540</v>
      </c>
      <c r="H90" s="113"/>
      <c r="I90" s="21"/>
      <c r="J90" s="85"/>
      <c r="K90" s="85" t="s">
        <v>1175</v>
      </c>
      <c r="L90" s="85">
        <v>5215</v>
      </c>
      <c r="M90" s="85" t="s">
        <v>1259</v>
      </c>
      <c r="N90" s="85"/>
      <c r="O90" s="85" t="s">
        <v>1242</v>
      </c>
      <c r="P90" s="85"/>
      <c r="Q90" s="85" t="s">
        <v>1520</v>
      </c>
      <c r="R90" s="85">
        <v>5215</v>
      </c>
      <c r="S90" s="85" t="s">
        <v>15</v>
      </c>
      <c r="T90" s="21" t="s">
        <v>1906</v>
      </c>
      <c r="U90" s="90"/>
      <c r="V90" s="21"/>
      <c r="W90" s="25"/>
      <c r="X90" s="25"/>
      <c r="Y90" s="25"/>
      <c r="Z90" s="25"/>
      <c r="AA90" s="25"/>
      <c r="AB90" s="21"/>
      <c r="AC90" s="21"/>
      <c r="AD90" s="110" t="str">
        <f>[5]Submitter!$F$3</f>
        <v>David Tao</v>
      </c>
      <c r="AE90" s="110">
        <f>[5]Submitter!$F$6</f>
        <v>0</v>
      </c>
      <c r="AF90" s="111"/>
      <c r="AG90" s="111"/>
      <c r="AH90" s="23"/>
    </row>
    <row r="91" spans="1:34" s="5" customFormat="1" ht="63.75">
      <c r="A91" s="36">
        <v>91</v>
      </c>
      <c r="B91" s="92" t="s">
        <v>300</v>
      </c>
      <c r="C91" s="116" t="s">
        <v>1283</v>
      </c>
      <c r="D91" s="22" t="s">
        <v>393</v>
      </c>
      <c r="E91" s="22" t="s">
        <v>396</v>
      </c>
      <c r="F91" s="22" t="s">
        <v>479</v>
      </c>
      <c r="G91" s="22"/>
      <c r="H91" s="113"/>
      <c r="I91" s="21"/>
      <c r="J91" s="85"/>
      <c r="K91" s="85" t="s">
        <v>1175</v>
      </c>
      <c r="L91" s="85">
        <v>5216</v>
      </c>
      <c r="M91" s="85" t="s">
        <v>1258</v>
      </c>
      <c r="N91" s="85"/>
      <c r="O91" s="85" t="s">
        <v>1231</v>
      </c>
      <c r="P91" s="85"/>
      <c r="Q91" s="85" t="s">
        <v>1504</v>
      </c>
      <c r="R91" s="85">
        <v>5216</v>
      </c>
      <c r="S91" s="85" t="s">
        <v>3</v>
      </c>
      <c r="T91" s="21" t="s">
        <v>1907</v>
      </c>
      <c r="U91" s="90"/>
      <c r="V91" s="21"/>
      <c r="W91" s="25"/>
      <c r="X91" s="25"/>
      <c r="Y91" s="25"/>
      <c r="Z91" s="25"/>
      <c r="AA91" s="25"/>
      <c r="AB91" s="21"/>
      <c r="AC91" s="21"/>
      <c r="AD91" s="110" t="str">
        <f>[5]Submitter!$F$3</f>
        <v>David Tao</v>
      </c>
      <c r="AE91" s="110">
        <f>[5]Submitter!$F$6</f>
        <v>0</v>
      </c>
      <c r="AF91" s="111"/>
      <c r="AG91" s="111"/>
      <c r="AH91" s="23"/>
    </row>
    <row r="92" spans="1:34" s="5" customFormat="1" ht="38.25">
      <c r="A92" s="36">
        <v>92</v>
      </c>
      <c r="B92" s="92" t="s">
        <v>301</v>
      </c>
      <c r="C92" s="116" t="s">
        <v>1283</v>
      </c>
      <c r="D92" s="22" t="s">
        <v>393</v>
      </c>
      <c r="E92" s="22" t="s">
        <v>397</v>
      </c>
      <c r="F92" s="22" t="s">
        <v>480</v>
      </c>
      <c r="G92" s="22"/>
      <c r="H92" s="113"/>
      <c r="I92" s="21"/>
      <c r="J92" s="85"/>
      <c r="K92" s="85" t="s">
        <v>1175</v>
      </c>
      <c r="L92" s="85">
        <v>5217</v>
      </c>
      <c r="M92" s="85" t="s">
        <v>1258</v>
      </c>
      <c r="N92" s="85"/>
      <c r="O92" s="85" t="s">
        <v>1231</v>
      </c>
      <c r="P92" s="85"/>
      <c r="Q92" s="85" t="s">
        <v>1504</v>
      </c>
      <c r="R92" s="85">
        <v>5217</v>
      </c>
      <c r="S92" s="85" t="s">
        <v>15</v>
      </c>
      <c r="T92" s="21" t="s">
        <v>1908</v>
      </c>
      <c r="U92" s="90"/>
      <c r="V92" s="21"/>
      <c r="W92" s="25"/>
      <c r="X92" s="25"/>
      <c r="Y92" s="25"/>
      <c r="Z92" s="25"/>
      <c r="AA92" s="25"/>
      <c r="AB92" s="21"/>
      <c r="AC92" s="21"/>
      <c r="AD92" s="110" t="str">
        <f>[5]Submitter!$F$3</f>
        <v>David Tao</v>
      </c>
      <c r="AE92" s="110">
        <f>[5]Submitter!$F$6</f>
        <v>0</v>
      </c>
      <c r="AF92" s="111"/>
      <c r="AG92" s="111"/>
      <c r="AH92" s="23"/>
    </row>
    <row r="93" spans="1:34" s="5" customFormat="1" ht="229.5">
      <c r="A93" s="36">
        <v>93</v>
      </c>
      <c r="B93" s="92" t="s">
        <v>302</v>
      </c>
      <c r="C93" s="116" t="s">
        <v>1291</v>
      </c>
      <c r="D93" s="22" t="s">
        <v>124</v>
      </c>
      <c r="E93" s="22" t="s">
        <v>398</v>
      </c>
      <c r="F93" s="22"/>
      <c r="G93" s="22" t="s">
        <v>541</v>
      </c>
      <c r="H93" s="113"/>
      <c r="I93" s="21" t="s">
        <v>1377</v>
      </c>
      <c r="J93" s="85"/>
      <c r="K93" s="85"/>
      <c r="L93" s="85"/>
      <c r="M93" s="85" t="s">
        <v>1256</v>
      </c>
      <c r="N93" s="85"/>
      <c r="O93" s="85" t="s">
        <v>1194</v>
      </c>
      <c r="P93" s="85"/>
      <c r="Q93" s="85" t="s">
        <v>1521</v>
      </c>
      <c r="R93" s="85"/>
      <c r="S93" s="85" t="s">
        <v>19</v>
      </c>
      <c r="T93" s="21" t="s">
        <v>2109</v>
      </c>
      <c r="U93" s="90"/>
      <c r="V93" s="21"/>
      <c r="W93" s="25"/>
      <c r="X93" s="25"/>
      <c r="Y93" s="25"/>
      <c r="Z93" s="25"/>
      <c r="AA93" s="25"/>
      <c r="AB93" s="21"/>
      <c r="AC93" s="21"/>
      <c r="AD93" s="110" t="str">
        <f>[5]Submitter!$F$3</f>
        <v>David Tao</v>
      </c>
      <c r="AE93" s="110">
        <f>[5]Submitter!$F$6</f>
        <v>0</v>
      </c>
      <c r="AF93" s="111"/>
      <c r="AG93" s="111"/>
      <c r="AH93" s="23"/>
    </row>
    <row r="94" spans="1:34" s="5" customFormat="1" ht="63.75">
      <c r="A94" s="36">
        <v>94</v>
      </c>
      <c r="B94" s="92" t="s">
        <v>303</v>
      </c>
      <c r="C94" s="116" t="s">
        <v>1291</v>
      </c>
      <c r="D94" s="22" t="s">
        <v>122</v>
      </c>
      <c r="E94" s="22"/>
      <c r="F94" s="22"/>
      <c r="G94" s="22" t="s">
        <v>542</v>
      </c>
      <c r="H94" s="113"/>
      <c r="I94" s="21" t="s">
        <v>1377</v>
      </c>
      <c r="J94" s="85"/>
      <c r="K94" s="85"/>
      <c r="L94" s="85"/>
      <c r="M94" s="85" t="s">
        <v>1256</v>
      </c>
      <c r="N94" s="85"/>
      <c r="O94" s="85" t="s">
        <v>1194</v>
      </c>
      <c r="P94" s="85"/>
      <c r="Q94" s="85" t="s">
        <v>1522</v>
      </c>
      <c r="R94" s="85"/>
      <c r="S94" s="85" t="s">
        <v>19</v>
      </c>
      <c r="T94" s="21" t="s">
        <v>2109</v>
      </c>
      <c r="U94" s="90"/>
      <c r="V94" s="21"/>
      <c r="W94" s="25"/>
      <c r="X94" s="25"/>
      <c r="Y94" s="25"/>
      <c r="Z94" s="25"/>
      <c r="AA94" s="25"/>
      <c r="AB94" s="21"/>
      <c r="AC94" s="21"/>
      <c r="AD94" s="110" t="str">
        <f>[5]Submitter!$F$3</f>
        <v>David Tao</v>
      </c>
      <c r="AE94" s="110">
        <f>[5]Submitter!$F$6</f>
        <v>0</v>
      </c>
      <c r="AF94" s="111"/>
      <c r="AG94" s="111"/>
      <c r="AH94" s="23"/>
    </row>
    <row r="95" spans="1:34" s="5" customFormat="1" ht="204">
      <c r="A95" s="36">
        <v>95</v>
      </c>
      <c r="B95" s="92" t="s">
        <v>304</v>
      </c>
      <c r="C95" s="22" t="s">
        <v>304</v>
      </c>
      <c r="D95" s="22" t="s">
        <v>122</v>
      </c>
      <c r="E95" s="22"/>
      <c r="F95" s="22"/>
      <c r="G95" s="22" t="s">
        <v>543</v>
      </c>
      <c r="H95" s="113"/>
      <c r="I95" s="21"/>
      <c r="J95" s="85"/>
      <c r="K95" s="85" t="s">
        <v>1364</v>
      </c>
      <c r="L95" s="85">
        <v>5218</v>
      </c>
      <c r="M95" s="85" t="s">
        <v>1259</v>
      </c>
      <c r="N95" s="85"/>
      <c r="O95" s="85" t="s">
        <v>1195</v>
      </c>
      <c r="P95" s="85"/>
      <c r="Q95" s="85" t="s">
        <v>1523</v>
      </c>
      <c r="R95" s="85">
        <v>5218</v>
      </c>
      <c r="S95" s="85" t="s">
        <v>1794</v>
      </c>
      <c r="T95" s="21" t="s">
        <v>1909</v>
      </c>
      <c r="U95" s="90"/>
      <c r="V95" s="21"/>
      <c r="W95" s="25"/>
      <c r="X95" s="25"/>
      <c r="Y95" s="25"/>
      <c r="Z95" s="25"/>
      <c r="AA95" s="25"/>
      <c r="AB95" s="21"/>
      <c r="AC95" s="21"/>
      <c r="AD95" s="110" t="str">
        <f>[5]Submitter!$F$3</f>
        <v>David Tao</v>
      </c>
      <c r="AE95" s="110">
        <f>[5]Submitter!$F$6</f>
        <v>0</v>
      </c>
      <c r="AF95" s="111"/>
      <c r="AG95" s="111"/>
      <c r="AH95" s="23"/>
    </row>
    <row r="96" spans="1:34" s="5" customFormat="1" ht="369.75">
      <c r="A96" s="36">
        <v>96</v>
      </c>
      <c r="B96" s="92" t="s">
        <v>305</v>
      </c>
      <c r="C96" s="116" t="s">
        <v>1420</v>
      </c>
      <c r="D96" s="22" t="s">
        <v>122</v>
      </c>
      <c r="E96" s="22" t="s">
        <v>399</v>
      </c>
      <c r="F96" s="22"/>
      <c r="G96" s="22" t="s">
        <v>544</v>
      </c>
      <c r="H96" s="113"/>
      <c r="I96" s="21"/>
      <c r="J96" s="85"/>
      <c r="K96" s="85" t="s">
        <v>1175</v>
      </c>
      <c r="L96" s="85">
        <v>5219</v>
      </c>
      <c r="M96" s="85" t="s">
        <v>1259</v>
      </c>
      <c r="N96" s="85"/>
      <c r="O96" s="85" t="s">
        <v>1229</v>
      </c>
      <c r="P96" s="85"/>
      <c r="Q96" s="85" t="s">
        <v>1524</v>
      </c>
      <c r="R96" s="85">
        <v>5219</v>
      </c>
      <c r="S96" s="85" t="s">
        <v>15</v>
      </c>
      <c r="T96" s="21" t="s">
        <v>1910</v>
      </c>
      <c r="U96" s="90"/>
      <c r="V96" s="21"/>
      <c r="W96" s="25"/>
      <c r="X96" s="25"/>
      <c r="Y96" s="25"/>
      <c r="Z96" s="25"/>
      <c r="AA96" s="25"/>
      <c r="AB96" s="21"/>
      <c r="AC96" s="21"/>
      <c r="AD96" s="110" t="str">
        <f>[5]Submitter!$F$3</f>
        <v>David Tao</v>
      </c>
      <c r="AE96" s="110">
        <f>[5]Submitter!$F$6</f>
        <v>0</v>
      </c>
      <c r="AF96" s="111"/>
      <c r="AG96" s="111"/>
      <c r="AH96" s="23"/>
    </row>
    <row r="97" spans="1:34" s="5" customFormat="1" ht="51">
      <c r="A97" s="36">
        <v>97</v>
      </c>
      <c r="B97" s="92" t="s">
        <v>306</v>
      </c>
      <c r="C97" s="116" t="s">
        <v>1283</v>
      </c>
      <c r="D97" s="22" t="s">
        <v>101</v>
      </c>
      <c r="E97" s="22"/>
      <c r="F97" s="22"/>
      <c r="G97" s="22" t="s">
        <v>545</v>
      </c>
      <c r="H97" s="113"/>
      <c r="I97" s="21"/>
      <c r="J97" s="85"/>
      <c r="K97" s="85" t="s">
        <v>1175</v>
      </c>
      <c r="L97" s="85">
        <v>5220</v>
      </c>
      <c r="M97" s="85" t="s">
        <v>1257</v>
      </c>
      <c r="N97" s="85"/>
      <c r="O97" s="85" t="s">
        <v>1231</v>
      </c>
      <c r="P97" s="85"/>
      <c r="Q97" s="85" t="s">
        <v>1467</v>
      </c>
      <c r="R97" s="85">
        <v>5220</v>
      </c>
      <c r="S97" s="85" t="s">
        <v>15</v>
      </c>
      <c r="T97" s="21" t="s">
        <v>1911</v>
      </c>
      <c r="U97" s="90"/>
      <c r="V97" s="21"/>
      <c r="W97" s="25"/>
      <c r="X97" s="25"/>
      <c r="Y97" s="25"/>
      <c r="Z97" s="25"/>
      <c r="AA97" s="25"/>
      <c r="AB97" s="21"/>
      <c r="AC97" s="21"/>
      <c r="AD97" s="110" t="str">
        <f>[5]Submitter!$F$3</f>
        <v>David Tao</v>
      </c>
      <c r="AE97" s="110">
        <f>[5]Submitter!$F$6</f>
        <v>0</v>
      </c>
      <c r="AF97" s="111"/>
      <c r="AG97" s="111"/>
      <c r="AH97" s="23"/>
    </row>
    <row r="98" spans="1:34" s="5" customFormat="1" ht="102">
      <c r="A98" s="36">
        <v>98</v>
      </c>
      <c r="B98" s="92" t="s">
        <v>307</v>
      </c>
      <c r="C98" s="116" t="s">
        <v>1356</v>
      </c>
      <c r="D98" s="22" t="s">
        <v>124</v>
      </c>
      <c r="E98" s="22" t="s">
        <v>400</v>
      </c>
      <c r="F98" s="22" t="s">
        <v>481</v>
      </c>
      <c r="G98" s="22" t="s">
        <v>546</v>
      </c>
      <c r="H98" s="113"/>
      <c r="I98" s="21"/>
      <c r="J98" s="85"/>
      <c r="K98" s="85" t="s">
        <v>1175</v>
      </c>
      <c r="L98" s="85">
        <v>5221</v>
      </c>
      <c r="M98" s="85" t="s">
        <v>1363</v>
      </c>
      <c r="N98" s="85"/>
      <c r="O98" s="85" t="s">
        <v>1235</v>
      </c>
      <c r="P98" s="85"/>
      <c r="Q98" s="85" t="s">
        <v>1504</v>
      </c>
      <c r="R98" s="85">
        <v>5221</v>
      </c>
      <c r="S98" s="85" t="s">
        <v>15</v>
      </c>
      <c r="T98" s="21" t="s">
        <v>1912</v>
      </c>
      <c r="U98" s="90"/>
      <c r="V98" s="21"/>
      <c r="W98" s="25"/>
      <c r="X98" s="25"/>
      <c r="Y98" s="25"/>
      <c r="Z98" s="25"/>
      <c r="AA98" s="25"/>
      <c r="AB98" s="21"/>
      <c r="AC98" s="21"/>
      <c r="AD98" s="110" t="str">
        <f>[5]Submitter!$F$3</f>
        <v>David Tao</v>
      </c>
      <c r="AE98" s="110">
        <f>[5]Submitter!$F$6</f>
        <v>0</v>
      </c>
      <c r="AF98" s="111"/>
      <c r="AG98" s="111"/>
      <c r="AH98" s="23"/>
    </row>
    <row r="99" spans="1:34" s="5" customFormat="1" ht="51">
      <c r="A99" s="36">
        <v>99</v>
      </c>
      <c r="B99" s="92" t="s">
        <v>308</v>
      </c>
      <c r="C99" s="116" t="s">
        <v>1356</v>
      </c>
      <c r="D99" s="22" t="s">
        <v>393</v>
      </c>
      <c r="E99" s="22" t="s">
        <v>401</v>
      </c>
      <c r="F99" s="22" t="s">
        <v>482</v>
      </c>
      <c r="G99" s="22"/>
      <c r="H99" s="113"/>
      <c r="I99" s="21"/>
      <c r="J99" s="85"/>
      <c r="K99" s="85" t="s">
        <v>1175</v>
      </c>
      <c r="L99" s="85">
        <v>5222</v>
      </c>
      <c r="M99" s="85" t="s">
        <v>1258</v>
      </c>
      <c r="N99" s="85"/>
      <c r="O99" s="85" t="s">
        <v>1235</v>
      </c>
      <c r="P99" s="85"/>
      <c r="Q99" s="85" t="s">
        <v>1504</v>
      </c>
      <c r="R99" s="85">
        <v>5222</v>
      </c>
      <c r="S99" s="85" t="s">
        <v>15</v>
      </c>
      <c r="T99" s="21" t="s">
        <v>1913</v>
      </c>
      <c r="U99" s="90"/>
      <c r="V99" s="21"/>
      <c r="W99" s="25"/>
      <c r="X99" s="25"/>
      <c r="Y99" s="25"/>
      <c r="Z99" s="25"/>
      <c r="AA99" s="25"/>
      <c r="AB99" s="21"/>
      <c r="AC99" s="21"/>
      <c r="AD99" s="110" t="str">
        <f>[5]Submitter!$F$3</f>
        <v>David Tao</v>
      </c>
      <c r="AE99" s="110">
        <f>[5]Submitter!$F$6</f>
        <v>0</v>
      </c>
      <c r="AF99" s="111"/>
      <c r="AG99" s="111"/>
      <c r="AH99" s="23"/>
    </row>
    <row r="100" spans="1:34" s="5" customFormat="1" ht="216.75">
      <c r="A100" s="36">
        <v>100</v>
      </c>
      <c r="B100" s="92" t="s">
        <v>308</v>
      </c>
      <c r="C100" s="116" t="s">
        <v>1356</v>
      </c>
      <c r="D100" s="22" t="s">
        <v>124</v>
      </c>
      <c r="E100" s="22" t="s">
        <v>402</v>
      </c>
      <c r="F100" s="22" t="s">
        <v>483</v>
      </c>
      <c r="G100" s="22" t="s">
        <v>547</v>
      </c>
      <c r="H100" s="113"/>
      <c r="I100" s="21"/>
      <c r="J100" s="85"/>
      <c r="K100" s="85" t="s">
        <v>1175</v>
      </c>
      <c r="L100" s="85">
        <v>5223</v>
      </c>
      <c r="M100" s="85" t="s">
        <v>1363</v>
      </c>
      <c r="N100" s="85"/>
      <c r="O100" s="85" t="s">
        <v>1235</v>
      </c>
      <c r="P100" s="85"/>
      <c r="Q100" s="85" t="s">
        <v>1486</v>
      </c>
      <c r="R100" s="85">
        <v>5223</v>
      </c>
      <c r="S100" s="85" t="s">
        <v>15</v>
      </c>
      <c r="T100" s="21" t="s">
        <v>1912</v>
      </c>
      <c r="U100" s="90"/>
      <c r="V100" s="21"/>
      <c r="W100" s="25"/>
      <c r="X100" s="25"/>
      <c r="Y100" s="25"/>
      <c r="Z100" s="25"/>
      <c r="AA100" s="25"/>
      <c r="AB100" s="21"/>
      <c r="AC100" s="21"/>
      <c r="AD100" s="110" t="str">
        <f>[5]Submitter!$F$3</f>
        <v>David Tao</v>
      </c>
      <c r="AE100" s="110">
        <f>[5]Submitter!$F$6</f>
        <v>0</v>
      </c>
      <c r="AF100" s="111"/>
      <c r="AG100" s="111"/>
      <c r="AH100" s="23"/>
    </row>
    <row r="101" spans="1:34" s="5" customFormat="1" ht="63.75">
      <c r="A101" s="36">
        <v>101</v>
      </c>
      <c r="B101" s="92" t="s">
        <v>309</v>
      </c>
      <c r="C101" s="116" t="s">
        <v>1275</v>
      </c>
      <c r="D101" s="22" t="s">
        <v>393</v>
      </c>
      <c r="E101" s="22" t="s">
        <v>403</v>
      </c>
      <c r="F101" s="22" t="s">
        <v>484</v>
      </c>
      <c r="G101" s="22"/>
      <c r="H101" s="113"/>
      <c r="I101" s="21"/>
      <c r="J101" s="85"/>
      <c r="K101" s="85" t="s">
        <v>1175</v>
      </c>
      <c r="L101" s="85">
        <v>5224</v>
      </c>
      <c r="M101" s="85" t="s">
        <v>1258</v>
      </c>
      <c r="N101" s="85"/>
      <c r="O101" s="85" t="s">
        <v>1236</v>
      </c>
      <c r="P101" s="85"/>
      <c r="Q101" s="85" t="s">
        <v>1504</v>
      </c>
      <c r="R101" s="85">
        <v>5224</v>
      </c>
      <c r="S101" s="85" t="s">
        <v>15</v>
      </c>
      <c r="T101" s="21" t="s">
        <v>1914</v>
      </c>
      <c r="U101" s="90"/>
      <c r="V101" s="21"/>
      <c r="W101" s="25"/>
      <c r="X101" s="25"/>
      <c r="Y101" s="25"/>
      <c r="Z101" s="25"/>
      <c r="AA101" s="25"/>
      <c r="AB101" s="21"/>
      <c r="AC101" s="21"/>
      <c r="AD101" s="110" t="str">
        <f>[5]Submitter!$F$3</f>
        <v>David Tao</v>
      </c>
      <c r="AE101" s="110">
        <f>[5]Submitter!$F$6</f>
        <v>0</v>
      </c>
      <c r="AF101" s="111"/>
      <c r="AG101" s="111"/>
      <c r="AH101" s="23"/>
    </row>
    <row r="102" spans="1:34" s="5" customFormat="1" ht="102">
      <c r="A102" s="36">
        <v>102</v>
      </c>
      <c r="B102" s="92" t="s">
        <v>310</v>
      </c>
      <c r="C102" s="116" t="s">
        <v>1425</v>
      </c>
      <c r="D102" s="22" t="s">
        <v>124</v>
      </c>
      <c r="E102" s="22"/>
      <c r="F102" s="22"/>
      <c r="G102" s="22" t="s">
        <v>548</v>
      </c>
      <c r="H102" s="113"/>
      <c r="I102" s="21"/>
      <c r="J102" s="85"/>
      <c r="K102" s="85" t="s">
        <v>1175</v>
      </c>
      <c r="L102" s="85">
        <v>5225</v>
      </c>
      <c r="M102" s="85" t="s">
        <v>1363</v>
      </c>
      <c r="N102" s="85"/>
      <c r="O102" s="85" t="s">
        <v>1231</v>
      </c>
      <c r="P102" s="85"/>
      <c r="Q102" s="85" t="s">
        <v>1504</v>
      </c>
      <c r="R102" s="85">
        <v>5225</v>
      </c>
      <c r="S102" s="85" t="s">
        <v>15</v>
      </c>
      <c r="T102" s="21" t="s">
        <v>1915</v>
      </c>
      <c r="U102" s="90"/>
      <c r="V102" s="21"/>
      <c r="W102" s="25"/>
      <c r="X102" s="25"/>
      <c r="Y102" s="25"/>
      <c r="Z102" s="25"/>
      <c r="AA102" s="25"/>
      <c r="AB102" s="21"/>
      <c r="AC102" s="21"/>
      <c r="AD102" s="110" t="str">
        <f>[5]Submitter!$F$3</f>
        <v>David Tao</v>
      </c>
      <c r="AE102" s="110">
        <f>[5]Submitter!$F$6</f>
        <v>0</v>
      </c>
      <c r="AF102" s="111"/>
      <c r="AG102" s="111"/>
      <c r="AH102" s="23"/>
    </row>
    <row r="103" spans="1:34" s="5" customFormat="1" ht="51">
      <c r="A103" s="36">
        <v>103</v>
      </c>
      <c r="B103" s="92" t="s">
        <v>310</v>
      </c>
      <c r="C103" s="116" t="s">
        <v>1425</v>
      </c>
      <c r="D103" s="22" t="s">
        <v>123</v>
      </c>
      <c r="E103" s="22" t="s">
        <v>404</v>
      </c>
      <c r="F103" s="22"/>
      <c r="G103" s="22" t="s">
        <v>549</v>
      </c>
      <c r="H103" s="113"/>
      <c r="I103" s="21"/>
      <c r="J103" s="85"/>
      <c r="K103" s="85" t="s">
        <v>1175</v>
      </c>
      <c r="L103" s="85">
        <v>5226</v>
      </c>
      <c r="M103" s="85" t="s">
        <v>1363</v>
      </c>
      <c r="N103" s="85"/>
      <c r="O103" s="85" t="s">
        <v>1231</v>
      </c>
      <c r="P103" s="85"/>
      <c r="Q103" s="85" t="s">
        <v>1525</v>
      </c>
      <c r="R103" s="85">
        <v>5226</v>
      </c>
      <c r="S103" s="85" t="s">
        <v>4</v>
      </c>
      <c r="T103" s="21" t="s">
        <v>1916</v>
      </c>
      <c r="U103" s="90"/>
      <c r="V103" s="21"/>
      <c r="W103" s="25"/>
      <c r="X103" s="25"/>
      <c r="Y103" s="25"/>
      <c r="Z103" s="25"/>
      <c r="AA103" s="25"/>
      <c r="AB103" s="21"/>
      <c r="AC103" s="21"/>
      <c r="AD103" s="110" t="str">
        <f>[5]Submitter!$F$3</f>
        <v>David Tao</v>
      </c>
      <c r="AE103" s="110">
        <f>[5]Submitter!$F$6</f>
        <v>0</v>
      </c>
      <c r="AF103" s="111"/>
      <c r="AG103" s="111"/>
      <c r="AH103" s="23"/>
    </row>
    <row r="104" spans="1:34" s="5" customFormat="1" ht="102">
      <c r="A104" s="36">
        <v>104</v>
      </c>
      <c r="B104" s="92" t="s">
        <v>311</v>
      </c>
      <c r="C104" s="116" t="s">
        <v>1425</v>
      </c>
      <c r="D104" s="22" t="s">
        <v>123</v>
      </c>
      <c r="E104" s="22" t="s">
        <v>405</v>
      </c>
      <c r="F104" s="22"/>
      <c r="G104" s="22" t="s">
        <v>550</v>
      </c>
      <c r="H104" s="113"/>
      <c r="I104" s="21"/>
      <c r="J104" s="85"/>
      <c r="K104" s="85" t="s">
        <v>1175</v>
      </c>
      <c r="L104" s="85">
        <v>5227</v>
      </c>
      <c r="M104" s="85" t="s">
        <v>1363</v>
      </c>
      <c r="N104" s="85"/>
      <c r="O104" s="85" t="s">
        <v>1231</v>
      </c>
      <c r="P104" s="85"/>
      <c r="Q104" s="85" t="s">
        <v>1526</v>
      </c>
      <c r="R104" s="85">
        <v>5227</v>
      </c>
      <c r="S104" s="85" t="s">
        <v>15</v>
      </c>
      <c r="T104" s="21" t="s">
        <v>1915</v>
      </c>
      <c r="U104" s="90"/>
      <c r="V104" s="21"/>
      <c r="W104" s="25"/>
      <c r="X104" s="25"/>
      <c r="Y104" s="25"/>
      <c r="Z104" s="25"/>
      <c r="AA104" s="25"/>
      <c r="AB104" s="21"/>
      <c r="AC104" s="21"/>
      <c r="AD104" s="110" t="str">
        <f>[5]Submitter!$F$3</f>
        <v>David Tao</v>
      </c>
      <c r="AE104" s="110">
        <f>[5]Submitter!$F$6</f>
        <v>0</v>
      </c>
      <c r="AF104" s="111"/>
      <c r="AG104" s="111"/>
      <c r="AH104" s="23"/>
    </row>
    <row r="105" spans="1:34" s="5" customFormat="1" ht="102">
      <c r="A105" s="36">
        <v>105</v>
      </c>
      <c r="B105" s="92" t="s">
        <v>312</v>
      </c>
      <c r="C105" s="116" t="s">
        <v>1425</v>
      </c>
      <c r="D105" s="22" t="s">
        <v>124</v>
      </c>
      <c r="E105" s="22"/>
      <c r="F105" s="22"/>
      <c r="G105" s="22" t="s">
        <v>551</v>
      </c>
      <c r="H105" s="113"/>
      <c r="I105" s="21"/>
      <c r="J105" s="85"/>
      <c r="K105" s="85" t="s">
        <v>1175</v>
      </c>
      <c r="L105" s="85">
        <v>5228</v>
      </c>
      <c r="M105" s="85" t="s">
        <v>1363</v>
      </c>
      <c r="N105" s="85"/>
      <c r="O105" s="85" t="s">
        <v>1231</v>
      </c>
      <c r="P105" s="85"/>
      <c r="Q105" s="85" t="s">
        <v>1504</v>
      </c>
      <c r="R105" s="85">
        <v>5228</v>
      </c>
      <c r="S105" s="85" t="s">
        <v>15</v>
      </c>
      <c r="T105" s="21" t="s">
        <v>1915</v>
      </c>
      <c r="U105" s="90"/>
      <c r="V105" s="21"/>
      <c r="W105" s="25"/>
      <c r="X105" s="25"/>
      <c r="Y105" s="25"/>
      <c r="Z105" s="25"/>
      <c r="AA105" s="25"/>
      <c r="AB105" s="21"/>
      <c r="AC105" s="21"/>
      <c r="AD105" s="110" t="str">
        <f>[5]Submitter!$F$3</f>
        <v>David Tao</v>
      </c>
      <c r="AE105" s="110">
        <f>[5]Submitter!$F$6</f>
        <v>0</v>
      </c>
      <c r="AF105" s="111"/>
      <c r="AG105" s="111"/>
      <c r="AH105" s="23"/>
    </row>
    <row r="106" spans="1:34" s="5" customFormat="1" ht="153">
      <c r="A106" s="36">
        <v>106</v>
      </c>
      <c r="B106" s="92" t="s">
        <v>313</v>
      </c>
      <c r="C106" s="116" t="s">
        <v>1408</v>
      </c>
      <c r="D106" s="22" t="s">
        <v>123</v>
      </c>
      <c r="E106" s="22" t="s">
        <v>406</v>
      </c>
      <c r="F106" s="22"/>
      <c r="G106" s="22" t="s">
        <v>552</v>
      </c>
      <c r="H106" s="113"/>
      <c r="I106" s="21"/>
      <c r="J106" s="85"/>
      <c r="K106" s="85" t="s">
        <v>1175</v>
      </c>
      <c r="L106" s="85">
        <v>5229</v>
      </c>
      <c r="M106" s="85" t="s">
        <v>1363</v>
      </c>
      <c r="N106" s="85"/>
      <c r="O106" s="85" t="s">
        <v>1217</v>
      </c>
      <c r="P106" s="85"/>
      <c r="Q106" s="85" t="s">
        <v>1527</v>
      </c>
      <c r="R106" s="85">
        <v>5229</v>
      </c>
      <c r="S106" s="85" t="s">
        <v>4</v>
      </c>
      <c r="T106" s="21" t="s">
        <v>1917</v>
      </c>
      <c r="U106" s="90"/>
      <c r="V106" s="21"/>
      <c r="W106" s="25"/>
      <c r="X106" s="25"/>
      <c r="Y106" s="25"/>
      <c r="Z106" s="25"/>
      <c r="AA106" s="25"/>
      <c r="AB106" s="21"/>
      <c r="AC106" s="21"/>
      <c r="AD106" s="110" t="str">
        <f>[5]Submitter!$F$3</f>
        <v>David Tao</v>
      </c>
      <c r="AE106" s="110">
        <f>[5]Submitter!$F$6</f>
        <v>0</v>
      </c>
      <c r="AF106" s="111"/>
      <c r="AG106" s="111"/>
      <c r="AH106" s="23"/>
    </row>
    <row r="107" spans="1:34" s="5" customFormat="1" ht="76.5">
      <c r="A107" s="36">
        <v>107</v>
      </c>
      <c r="B107" s="92" t="s">
        <v>313</v>
      </c>
      <c r="C107" s="116" t="s">
        <v>1408</v>
      </c>
      <c r="D107" s="22" t="s">
        <v>122</v>
      </c>
      <c r="E107" s="22" t="s">
        <v>407</v>
      </c>
      <c r="F107" s="22"/>
      <c r="G107" s="22" t="s">
        <v>553</v>
      </c>
      <c r="H107" s="113"/>
      <c r="I107" s="21"/>
      <c r="J107" s="85"/>
      <c r="K107" s="85" t="s">
        <v>1175</v>
      </c>
      <c r="L107" s="85">
        <v>5230</v>
      </c>
      <c r="M107" s="85" t="s">
        <v>1258</v>
      </c>
      <c r="N107" s="85"/>
      <c r="O107" s="85" t="s">
        <v>1217</v>
      </c>
      <c r="P107" s="85"/>
      <c r="Q107" s="85" t="s">
        <v>1486</v>
      </c>
      <c r="R107" s="85">
        <v>5230</v>
      </c>
      <c r="S107" s="85" t="s">
        <v>15</v>
      </c>
      <c r="T107" s="21" t="s">
        <v>1807</v>
      </c>
      <c r="U107" s="90"/>
      <c r="V107" s="21"/>
      <c r="W107" s="25"/>
      <c r="X107" s="25"/>
      <c r="Y107" s="25"/>
      <c r="Z107" s="25"/>
      <c r="AA107" s="25"/>
      <c r="AB107" s="21"/>
      <c r="AC107" s="21"/>
      <c r="AD107" s="110" t="str">
        <f>[5]Submitter!$F$3</f>
        <v>David Tao</v>
      </c>
      <c r="AE107" s="110">
        <f>[5]Submitter!$F$6</f>
        <v>0</v>
      </c>
      <c r="AF107" s="111"/>
      <c r="AG107" s="111"/>
      <c r="AH107" s="23"/>
    </row>
    <row r="108" spans="1:34" s="5" customFormat="1" ht="38.25">
      <c r="A108" s="36">
        <v>108</v>
      </c>
      <c r="B108" s="92" t="s">
        <v>314</v>
      </c>
      <c r="C108" s="116" t="s">
        <v>1425</v>
      </c>
      <c r="D108" s="22" t="s">
        <v>393</v>
      </c>
      <c r="E108" s="22" t="s">
        <v>408</v>
      </c>
      <c r="F108" s="22" t="s">
        <v>485</v>
      </c>
      <c r="G108" s="22" t="s">
        <v>554</v>
      </c>
      <c r="H108" s="113"/>
      <c r="I108" s="21"/>
      <c r="J108" s="85"/>
      <c r="K108" s="85" t="s">
        <v>1175</v>
      </c>
      <c r="L108" s="85">
        <v>5231</v>
      </c>
      <c r="M108" s="85" t="s">
        <v>1258</v>
      </c>
      <c r="N108" s="85"/>
      <c r="O108" s="85" t="s">
        <v>1231</v>
      </c>
      <c r="P108" s="85"/>
      <c r="Q108" s="85" t="s">
        <v>1528</v>
      </c>
      <c r="R108" s="85">
        <v>5231</v>
      </c>
      <c r="S108" s="85" t="s">
        <v>15</v>
      </c>
      <c r="T108" s="21" t="s">
        <v>1808</v>
      </c>
      <c r="U108" s="90"/>
      <c r="V108" s="21"/>
      <c r="W108" s="25"/>
      <c r="X108" s="25"/>
      <c r="Y108" s="25"/>
      <c r="Z108" s="25"/>
      <c r="AA108" s="25"/>
      <c r="AB108" s="21"/>
      <c r="AC108" s="21"/>
      <c r="AD108" s="110" t="str">
        <f>[5]Submitter!$F$3</f>
        <v>David Tao</v>
      </c>
      <c r="AE108" s="110">
        <f>[5]Submitter!$F$6</f>
        <v>0</v>
      </c>
      <c r="AF108" s="111"/>
      <c r="AG108" s="111"/>
      <c r="AH108" s="23"/>
    </row>
    <row r="109" spans="1:34" s="5" customFormat="1" ht="63.75">
      <c r="A109" s="36">
        <v>109</v>
      </c>
      <c r="B109" s="92" t="s">
        <v>315</v>
      </c>
      <c r="C109" s="116" t="s">
        <v>1395</v>
      </c>
      <c r="D109" s="22" t="s">
        <v>124</v>
      </c>
      <c r="E109" s="22" t="s">
        <v>409</v>
      </c>
      <c r="F109" s="22" t="s">
        <v>486</v>
      </c>
      <c r="G109" s="22" t="s">
        <v>555</v>
      </c>
      <c r="H109" s="113"/>
      <c r="I109" s="21"/>
      <c r="J109" s="85"/>
      <c r="K109" s="85" t="s">
        <v>1185</v>
      </c>
      <c r="L109" s="85">
        <v>5232</v>
      </c>
      <c r="M109" s="85" t="s">
        <v>1258</v>
      </c>
      <c r="N109" s="85"/>
      <c r="O109" s="85" t="s">
        <v>1207</v>
      </c>
      <c r="P109" s="85"/>
      <c r="Q109" s="85" t="s">
        <v>1486</v>
      </c>
      <c r="R109" s="85">
        <v>5232</v>
      </c>
      <c r="S109" s="85" t="s">
        <v>15</v>
      </c>
      <c r="T109" s="21" t="s">
        <v>1918</v>
      </c>
      <c r="U109" s="90"/>
      <c r="V109" s="21"/>
      <c r="W109" s="25"/>
      <c r="X109" s="25"/>
      <c r="Y109" s="25"/>
      <c r="Z109" s="25"/>
      <c r="AA109" s="25"/>
      <c r="AB109" s="21"/>
      <c r="AC109" s="21"/>
      <c r="AD109" s="110" t="str">
        <f>[5]Submitter!$F$3</f>
        <v>David Tao</v>
      </c>
      <c r="AE109" s="110">
        <f>[5]Submitter!$F$6</f>
        <v>0</v>
      </c>
      <c r="AF109" s="111"/>
      <c r="AG109" s="111"/>
      <c r="AH109" s="23"/>
    </row>
    <row r="110" spans="1:34" s="5" customFormat="1" ht="178.5">
      <c r="A110" s="36">
        <v>110</v>
      </c>
      <c r="B110" s="92" t="s">
        <v>315</v>
      </c>
      <c r="C110" s="116" t="s">
        <v>1395</v>
      </c>
      <c r="D110" s="22" t="s">
        <v>124</v>
      </c>
      <c r="E110" s="22"/>
      <c r="F110" s="22"/>
      <c r="G110" s="22" t="s">
        <v>556</v>
      </c>
      <c r="H110" s="113"/>
      <c r="I110" s="21"/>
      <c r="J110" s="85"/>
      <c r="K110" s="85" t="s">
        <v>1185</v>
      </c>
      <c r="L110" s="85">
        <v>5233</v>
      </c>
      <c r="M110" s="85" t="s">
        <v>1363</v>
      </c>
      <c r="N110" s="85"/>
      <c r="O110" s="85" t="s">
        <v>1207</v>
      </c>
      <c r="P110" s="85"/>
      <c r="Q110" s="85" t="s">
        <v>1529</v>
      </c>
      <c r="R110" s="85">
        <v>5233</v>
      </c>
      <c r="S110" s="85" t="s">
        <v>15</v>
      </c>
      <c r="T110" s="21" t="s">
        <v>1919</v>
      </c>
      <c r="U110" s="90"/>
      <c r="V110" s="21"/>
      <c r="W110" s="25"/>
      <c r="X110" s="25"/>
      <c r="Y110" s="25"/>
      <c r="Z110" s="25"/>
      <c r="AA110" s="25"/>
      <c r="AB110" s="21"/>
      <c r="AC110" s="21"/>
      <c r="AD110" s="110" t="str">
        <f>[5]Submitter!$F$3</f>
        <v>David Tao</v>
      </c>
      <c r="AE110" s="110">
        <f>[5]Submitter!$F$6</f>
        <v>0</v>
      </c>
      <c r="AF110" s="111"/>
      <c r="AG110" s="111"/>
      <c r="AH110" s="23"/>
    </row>
    <row r="111" spans="1:34" s="5" customFormat="1" ht="102">
      <c r="A111" s="36">
        <v>111</v>
      </c>
      <c r="B111" s="92" t="s">
        <v>316</v>
      </c>
      <c r="C111" s="116" t="s">
        <v>1400</v>
      </c>
      <c r="D111" s="22" t="s">
        <v>124</v>
      </c>
      <c r="E111" s="22" t="s">
        <v>410</v>
      </c>
      <c r="F111" s="22" t="s">
        <v>487</v>
      </c>
      <c r="G111" s="22" t="s">
        <v>557</v>
      </c>
      <c r="H111" s="113"/>
      <c r="I111" s="21"/>
      <c r="J111" s="85"/>
      <c r="K111" s="85" t="s">
        <v>1185</v>
      </c>
      <c r="L111" s="85">
        <v>5234</v>
      </c>
      <c r="M111" s="85" t="s">
        <v>1363</v>
      </c>
      <c r="N111" s="85"/>
      <c r="O111" s="85" t="s">
        <v>1207</v>
      </c>
      <c r="P111" s="85"/>
      <c r="Q111" s="85" t="s">
        <v>1530</v>
      </c>
      <c r="R111" s="85">
        <v>5234</v>
      </c>
      <c r="S111" s="85" t="s">
        <v>15</v>
      </c>
      <c r="T111" s="21" t="s">
        <v>1920</v>
      </c>
      <c r="U111" s="90"/>
      <c r="V111" s="21"/>
      <c r="W111" s="25"/>
      <c r="X111" s="25"/>
      <c r="Y111" s="25"/>
      <c r="Z111" s="25"/>
      <c r="AA111" s="25"/>
      <c r="AB111" s="21"/>
      <c r="AC111" s="21"/>
      <c r="AD111" s="110" t="str">
        <f>[5]Submitter!$F$3</f>
        <v>David Tao</v>
      </c>
      <c r="AE111" s="110">
        <f>[5]Submitter!$F$6</f>
        <v>0</v>
      </c>
      <c r="AF111" s="111"/>
      <c r="AG111" s="111"/>
      <c r="AH111" s="23"/>
    </row>
    <row r="112" spans="1:34" s="5" customFormat="1" ht="38.25">
      <c r="A112" s="36">
        <v>112</v>
      </c>
      <c r="B112" s="92" t="s">
        <v>317</v>
      </c>
      <c r="C112" s="116" t="s">
        <v>1407</v>
      </c>
      <c r="D112" s="22" t="s">
        <v>393</v>
      </c>
      <c r="E112" s="22" t="s">
        <v>411</v>
      </c>
      <c r="F112" s="22" t="s">
        <v>488</v>
      </c>
      <c r="G112" s="22" t="s">
        <v>558</v>
      </c>
      <c r="H112" s="113"/>
      <c r="I112" s="21"/>
      <c r="J112" s="85"/>
      <c r="K112" s="85" t="s">
        <v>1175</v>
      </c>
      <c r="L112" s="85">
        <v>5235</v>
      </c>
      <c r="M112" s="85" t="s">
        <v>1258</v>
      </c>
      <c r="N112" s="85"/>
      <c r="O112" s="85" t="s">
        <v>1216</v>
      </c>
      <c r="P112" s="85"/>
      <c r="Q112" s="85" t="s">
        <v>1532</v>
      </c>
      <c r="R112" s="85">
        <v>5235</v>
      </c>
      <c r="S112" s="85" t="s">
        <v>1794</v>
      </c>
      <c r="T112" s="21" t="s">
        <v>1809</v>
      </c>
      <c r="U112" s="90"/>
      <c r="V112" s="21"/>
      <c r="W112" s="25"/>
      <c r="X112" s="25"/>
      <c r="Y112" s="25"/>
      <c r="Z112" s="25"/>
      <c r="AA112" s="25"/>
      <c r="AB112" s="21"/>
      <c r="AC112" s="21"/>
      <c r="AD112" s="110" t="str">
        <f>[5]Submitter!$F$3</f>
        <v>David Tao</v>
      </c>
      <c r="AE112" s="110">
        <f>[5]Submitter!$F$6</f>
        <v>0</v>
      </c>
      <c r="AF112" s="111"/>
      <c r="AG112" s="111"/>
      <c r="AH112" s="23"/>
    </row>
    <row r="113" spans="1:34" s="5" customFormat="1" ht="165.75">
      <c r="A113" s="36">
        <v>113</v>
      </c>
      <c r="B113" s="92" t="s">
        <v>317</v>
      </c>
      <c r="C113" s="116" t="s">
        <v>1407</v>
      </c>
      <c r="D113" s="22" t="s">
        <v>123</v>
      </c>
      <c r="E113" s="22"/>
      <c r="F113" s="22"/>
      <c r="G113" s="22" t="s">
        <v>559</v>
      </c>
      <c r="H113" s="113"/>
      <c r="I113" s="21"/>
      <c r="J113" s="85"/>
      <c r="K113" s="85" t="s">
        <v>1175</v>
      </c>
      <c r="L113" s="85">
        <v>5236</v>
      </c>
      <c r="M113" s="85" t="s">
        <v>1363</v>
      </c>
      <c r="N113" s="85"/>
      <c r="O113" s="85" t="s">
        <v>1216</v>
      </c>
      <c r="P113" s="85"/>
      <c r="Q113" s="85" t="s">
        <v>1533</v>
      </c>
      <c r="R113" s="85">
        <v>5236</v>
      </c>
      <c r="S113" s="85" t="s">
        <v>15</v>
      </c>
      <c r="T113" s="21" t="s">
        <v>1921</v>
      </c>
      <c r="U113" s="90"/>
      <c r="V113" s="21"/>
      <c r="W113" s="25"/>
      <c r="X113" s="25"/>
      <c r="Y113" s="25"/>
      <c r="Z113" s="25"/>
      <c r="AA113" s="25"/>
      <c r="AB113" s="21"/>
      <c r="AC113" s="21"/>
      <c r="AD113" s="110" t="str">
        <f>[5]Submitter!$F$3</f>
        <v>David Tao</v>
      </c>
      <c r="AE113" s="110">
        <f>[5]Submitter!$F$6</f>
        <v>0</v>
      </c>
      <c r="AF113" s="111"/>
      <c r="AG113" s="111"/>
      <c r="AH113" s="23"/>
    </row>
    <row r="114" spans="1:34" s="5" customFormat="1" ht="255">
      <c r="A114" s="36">
        <v>114</v>
      </c>
      <c r="B114" s="92" t="s">
        <v>318</v>
      </c>
      <c r="C114" s="116" t="s">
        <v>1407</v>
      </c>
      <c r="D114" s="22" t="s">
        <v>122</v>
      </c>
      <c r="E114" s="22" t="s">
        <v>412</v>
      </c>
      <c r="F114" s="22"/>
      <c r="G114" s="22" t="s">
        <v>560</v>
      </c>
      <c r="H114" s="113"/>
      <c r="I114" s="21"/>
      <c r="J114" s="85"/>
      <c r="K114" s="85" t="s">
        <v>1175</v>
      </c>
      <c r="L114" s="85">
        <v>5237</v>
      </c>
      <c r="M114" s="85" t="s">
        <v>1259</v>
      </c>
      <c r="N114" s="85"/>
      <c r="O114" s="85" t="s">
        <v>1216</v>
      </c>
      <c r="P114" s="85"/>
      <c r="Q114" s="85" t="s">
        <v>1534</v>
      </c>
      <c r="R114" s="85">
        <v>5237</v>
      </c>
      <c r="S114" s="85" t="s">
        <v>15</v>
      </c>
      <c r="T114" s="21" t="s">
        <v>1922</v>
      </c>
      <c r="U114" s="90"/>
      <c r="V114" s="21"/>
      <c r="W114" s="25"/>
      <c r="X114" s="25"/>
      <c r="Y114" s="25"/>
      <c r="Z114" s="25"/>
      <c r="AA114" s="25"/>
      <c r="AB114" s="21"/>
      <c r="AC114" s="21"/>
      <c r="AD114" s="110" t="str">
        <f>[5]Submitter!$F$3</f>
        <v>David Tao</v>
      </c>
      <c r="AE114" s="110">
        <f>[5]Submitter!$F$6</f>
        <v>0</v>
      </c>
      <c r="AF114" s="111"/>
      <c r="AG114" s="111"/>
      <c r="AH114" s="23"/>
    </row>
    <row r="115" spans="1:34" s="5" customFormat="1" ht="102">
      <c r="A115" s="36">
        <v>115</v>
      </c>
      <c r="B115" s="92" t="s">
        <v>318</v>
      </c>
      <c r="C115" s="116" t="s">
        <v>1407</v>
      </c>
      <c r="D115" s="22" t="s">
        <v>124</v>
      </c>
      <c r="E115" s="22" t="s">
        <v>413</v>
      </c>
      <c r="F115" s="22" t="s">
        <v>489</v>
      </c>
      <c r="G115" s="22" t="s">
        <v>561</v>
      </c>
      <c r="H115" s="113"/>
      <c r="I115" s="21"/>
      <c r="J115" s="85"/>
      <c r="K115" s="85" t="s">
        <v>1175</v>
      </c>
      <c r="L115" s="85">
        <v>5238</v>
      </c>
      <c r="M115" s="85" t="s">
        <v>1363</v>
      </c>
      <c r="N115" s="85"/>
      <c r="O115" s="85" t="s">
        <v>1216</v>
      </c>
      <c r="P115" s="85"/>
      <c r="Q115" s="85" t="s">
        <v>1535</v>
      </c>
      <c r="R115" s="85">
        <v>5238</v>
      </c>
      <c r="S115" s="85" t="s">
        <v>15</v>
      </c>
      <c r="T115" s="21" t="s">
        <v>1923</v>
      </c>
      <c r="U115" s="90"/>
      <c r="V115" s="21"/>
      <c r="W115" s="25"/>
      <c r="X115" s="25"/>
      <c r="Y115" s="25"/>
      <c r="Z115" s="25"/>
      <c r="AA115" s="25"/>
      <c r="AB115" s="21"/>
      <c r="AC115" s="21"/>
      <c r="AD115" s="110" t="str">
        <f>[5]Submitter!$F$3</f>
        <v>David Tao</v>
      </c>
      <c r="AE115" s="110">
        <f>[5]Submitter!$F$6</f>
        <v>0</v>
      </c>
      <c r="AF115" s="111"/>
      <c r="AG115" s="111"/>
      <c r="AH115" s="23"/>
    </row>
    <row r="116" spans="1:34" s="5" customFormat="1" ht="242.25">
      <c r="A116" s="36">
        <v>116</v>
      </c>
      <c r="B116" s="92" t="s">
        <v>319</v>
      </c>
      <c r="C116" s="116" t="s">
        <v>1407</v>
      </c>
      <c r="D116" s="22" t="s">
        <v>122</v>
      </c>
      <c r="E116" s="22" t="s">
        <v>414</v>
      </c>
      <c r="F116" s="22"/>
      <c r="G116" s="22" t="s">
        <v>562</v>
      </c>
      <c r="H116" s="113"/>
      <c r="I116" s="21"/>
      <c r="J116" s="85"/>
      <c r="K116" s="85" t="s">
        <v>1175</v>
      </c>
      <c r="L116" s="85">
        <v>5239</v>
      </c>
      <c r="M116" s="85" t="s">
        <v>1363</v>
      </c>
      <c r="N116" s="85"/>
      <c r="O116" s="85" t="s">
        <v>1216</v>
      </c>
      <c r="P116" s="85"/>
      <c r="Q116" s="85" t="s">
        <v>1778</v>
      </c>
      <c r="R116" s="85">
        <v>5239</v>
      </c>
      <c r="S116" s="85" t="s">
        <v>1369</v>
      </c>
      <c r="T116" s="21" t="s">
        <v>1924</v>
      </c>
      <c r="U116" s="90"/>
      <c r="V116" s="21"/>
      <c r="W116" s="25"/>
      <c r="X116" s="25"/>
      <c r="Y116" s="25"/>
      <c r="Z116" s="25"/>
      <c r="AA116" s="25"/>
      <c r="AB116" s="21"/>
      <c r="AC116" s="21"/>
      <c r="AD116" s="110" t="str">
        <f>[5]Submitter!$F$3</f>
        <v>David Tao</v>
      </c>
      <c r="AE116" s="110">
        <f>[5]Submitter!$F$6</f>
        <v>0</v>
      </c>
      <c r="AF116" s="111"/>
      <c r="AG116" s="111"/>
      <c r="AH116" s="23"/>
    </row>
    <row r="117" spans="1:34" s="5" customFormat="1" ht="76.5">
      <c r="A117" s="36">
        <v>117</v>
      </c>
      <c r="B117" s="92" t="s">
        <v>320</v>
      </c>
      <c r="C117" s="116" t="s">
        <v>1407</v>
      </c>
      <c r="D117" s="22" t="s">
        <v>393</v>
      </c>
      <c r="E117" s="22" t="s">
        <v>415</v>
      </c>
      <c r="F117" s="22" t="s">
        <v>490</v>
      </c>
      <c r="G117" s="22" t="s">
        <v>563</v>
      </c>
      <c r="H117" s="113"/>
      <c r="I117" s="21"/>
      <c r="J117" s="85"/>
      <c r="K117" s="85" t="s">
        <v>1175</v>
      </c>
      <c r="L117" s="85">
        <v>5240</v>
      </c>
      <c r="M117" s="85" t="s">
        <v>1258</v>
      </c>
      <c r="N117" s="85"/>
      <c r="O117" s="85" t="s">
        <v>1216</v>
      </c>
      <c r="P117" s="85"/>
      <c r="Q117" s="85" t="s">
        <v>1531</v>
      </c>
      <c r="R117" s="85">
        <v>5240</v>
      </c>
      <c r="S117" s="85" t="s">
        <v>15</v>
      </c>
      <c r="T117" s="21" t="s">
        <v>1810</v>
      </c>
      <c r="U117" s="90"/>
      <c r="V117" s="21"/>
      <c r="W117" s="25"/>
      <c r="X117" s="25"/>
      <c r="Y117" s="25"/>
      <c r="Z117" s="25"/>
      <c r="AA117" s="25"/>
      <c r="AB117" s="21"/>
      <c r="AC117" s="21"/>
      <c r="AD117" s="110" t="str">
        <f>[5]Submitter!$F$3</f>
        <v>David Tao</v>
      </c>
      <c r="AE117" s="110">
        <f>[5]Submitter!$F$6</f>
        <v>0</v>
      </c>
      <c r="AF117" s="111"/>
      <c r="AG117" s="111"/>
      <c r="AH117" s="23"/>
    </row>
    <row r="118" spans="1:34" s="5" customFormat="1" ht="63.75">
      <c r="A118" s="36">
        <v>118</v>
      </c>
      <c r="B118" s="92" t="s">
        <v>321</v>
      </c>
      <c r="C118" s="116" t="s">
        <v>1407</v>
      </c>
      <c r="D118" s="22" t="s">
        <v>124</v>
      </c>
      <c r="E118" s="22" t="s">
        <v>416</v>
      </c>
      <c r="F118" s="22" t="s">
        <v>491</v>
      </c>
      <c r="G118" s="22" t="s">
        <v>564</v>
      </c>
      <c r="H118" s="113"/>
      <c r="I118" s="21"/>
      <c r="J118" s="85"/>
      <c r="K118" s="85" t="s">
        <v>1175</v>
      </c>
      <c r="L118" s="85">
        <v>5241</v>
      </c>
      <c r="M118" s="85" t="s">
        <v>1363</v>
      </c>
      <c r="N118" s="85"/>
      <c r="O118" s="85" t="s">
        <v>1216</v>
      </c>
      <c r="P118" s="85"/>
      <c r="Q118" s="85" t="s">
        <v>1536</v>
      </c>
      <c r="R118" s="85">
        <v>5241</v>
      </c>
      <c r="S118" s="85" t="s">
        <v>15</v>
      </c>
      <c r="T118" s="21" t="s">
        <v>1925</v>
      </c>
      <c r="U118" s="90"/>
      <c r="V118" s="21"/>
      <c r="W118" s="25"/>
      <c r="X118" s="25"/>
      <c r="Y118" s="25"/>
      <c r="Z118" s="25"/>
      <c r="AA118" s="25"/>
      <c r="AB118" s="21"/>
      <c r="AC118" s="21"/>
      <c r="AD118" s="110" t="str">
        <f>[5]Submitter!$F$3</f>
        <v>David Tao</v>
      </c>
      <c r="AE118" s="110">
        <f>[5]Submitter!$F$6</f>
        <v>0</v>
      </c>
      <c r="AF118" s="111"/>
      <c r="AG118" s="111"/>
      <c r="AH118" s="23"/>
    </row>
    <row r="119" spans="1:34" s="5" customFormat="1" ht="140.25">
      <c r="A119" s="36">
        <v>119</v>
      </c>
      <c r="B119" s="92" t="s">
        <v>321</v>
      </c>
      <c r="C119" s="116" t="s">
        <v>1407</v>
      </c>
      <c r="D119" s="22" t="s">
        <v>124</v>
      </c>
      <c r="E119" s="22"/>
      <c r="F119" s="22"/>
      <c r="G119" s="22" t="s">
        <v>565</v>
      </c>
      <c r="H119" s="113"/>
      <c r="I119" s="21"/>
      <c r="J119" s="85"/>
      <c r="K119" s="85" t="s">
        <v>1175</v>
      </c>
      <c r="L119" s="85">
        <v>5242</v>
      </c>
      <c r="M119" s="85" t="s">
        <v>1259</v>
      </c>
      <c r="N119" s="85"/>
      <c r="O119" s="85" t="s">
        <v>1216</v>
      </c>
      <c r="P119" s="85"/>
      <c r="Q119" s="85" t="s">
        <v>1537</v>
      </c>
      <c r="R119" s="85">
        <v>5242</v>
      </c>
      <c r="S119" s="85" t="s">
        <v>15</v>
      </c>
      <c r="T119" s="21" t="s">
        <v>1926</v>
      </c>
      <c r="U119" s="90"/>
      <c r="V119" s="21"/>
      <c r="W119" s="25"/>
      <c r="X119" s="25"/>
      <c r="Y119" s="25"/>
      <c r="Z119" s="25"/>
      <c r="AA119" s="25"/>
      <c r="AB119" s="21"/>
      <c r="AC119" s="21"/>
      <c r="AD119" s="110" t="str">
        <f>[5]Submitter!$F$3</f>
        <v>David Tao</v>
      </c>
      <c r="AE119" s="110">
        <f>[5]Submitter!$F$6</f>
        <v>0</v>
      </c>
      <c r="AF119" s="111"/>
      <c r="AG119" s="111"/>
      <c r="AH119" s="23"/>
    </row>
    <row r="120" spans="1:34" s="5" customFormat="1" ht="140.25">
      <c r="A120" s="36">
        <v>120</v>
      </c>
      <c r="B120" s="92" t="s">
        <v>322</v>
      </c>
      <c r="C120" s="116" t="s">
        <v>1385</v>
      </c>
      <c r="D120" s="22" t="s">
        <v>124</v>
      </c>
      <c r="E120" s="22" t="s">
        <v>417</v>
      </c>
      <c r="F120" s="22" t="s">
        <v>492</v>
      </c>
      <c r="G120" s="22" t="s">
        <v>566</v>
      </c>
      <c r="H120" s="113"/>
      <c r="I120" s="21"/>
      <c r="J120" s="85"/>
      <c r="K120" s="85" t="s">
        <v>1175</v>
      </c>
      <c r="L120" s="85">
        <v>5243</v>
      </c>
      <c r="M120" s="85" t="s">
        <v>1363</v>
      </c>
      <c r="N120" s="85"/>
      <c r="O120" s="85" t="s">
        <v>1201</v>
      </c>
      <c r="P120" s="85"/>
      <c r="Q120" s="85" t="s">
        <v>1538</v>
      </c>
      <c r="R120" s="85">
        <v>5243</v>
      </c>
      <c r="S120" s="85" t="s">
        <v>15</v>
      </c>
      <c r="T120" s="21" t="s">
        <v>1927</v>
      </c>
      <c r="U120" s="90"/>
      <c r="V120" s="21"/>
      <c r="W120" s="25"/>
      <c r="X120" s="25"/>
      <c r="Y120" s="25"/>
      <c r="Z120" s="25"/>
      <c r="AA120" s="25"/>
      <c r="AB120" s="21"/>
      <c r="AC120" s="21"/>
      <c r="AD120" s="110" t="str">
        <f>[5]Submitter!$F$3</f>
        <v>David Tao</v>
      </c>
      <c r="AE120" s="110">
        <f>[5]Submitter!$F$6</f>
        <v>0</v>
      </c>
      <c r="AF120" s="111"/>
      <c r="AG120" s="111"/>
      <c r="AH120" s="23"/>
    </row>
    <row r="121" spans="1:34" s="5" customFormat="1" ht="76.5">
      <c r="A121" s="36">
        <v>121</v>
      </c>
      <c r="B121" s="92" t="s">
        <v>322</v>
      </c>
      <c r="C121" s="116" t="s">
        <v>1385</v>
      </c>
      <c r="D121" s="22" t="s">
        <v>123</v>
      </c>
      <c r="E121" s="22" t="s">
        <v>418</v>
      </c>
      <c r="F121" s="22"/>
      <c r="G121" s="22" t="s">
        <v>567</v>
      </c>
      <c r="H121" s="113"/>
      <c r="I121" s="21"/>
      <c r="J121" s="85"/>
      <c r="K121" s="85" t="s">
        <v>1175</v>
      </c>
      <c r="L121" s="85">
        <v>5244</v>
      </c>
      <c r="M121" s="85" t="s">
        <v>1363</v>
      </c>
      <c r="N121" s="85"/>
      <c r="O121" s="85" t="s">
        <v>1201</v>
      </c>
      <c r="P121" s="85"/>
      <c r="Q121" s="85" t="s">
        <v>1539</v>
      </c>
      <c r="R121" s="85">
        <v>5244</v>
      </c>
      <c r="S121" s="85" t="s">
        <v>15</v>
      </c>
      <c r="T121" s="21" t="s">
        <v>1927</v>
      </c>
      <c r="U121" s="90"/>
      <c r="V121" s="21"/>
      <c r="W121" s="25"/>
      <c r="X121" s="25"/>
      <c r="Y121" s="25"/>
      <c r="Z121" s="25"/>
      <c r="AA121" s="25"/>
      <c r="AB121" s="21"/>
      <c r="AC121" s="21"/>
      <c r="AD121" s="110" t="str">
        <f>[5]Submitter!$F$3</f>
        <v>David Tao</v>
      </c>
      <c r="AE121" s="110">
        <f>[5]Submitter!$F$6</f>
        <v>0</v>
      </c>
      <c r="AF121" s="111"/>
      <c r="AG121" s="111"/>
      <c r="AH121" s="23"/>
    </row>
    <row r="122" spans="1:34" s="5" customFormat="1" ht="89.25">
      <c r="A122" s="36">
        <v>122</v>
      </c>
      <c r="B122" s="92" t="s">
        <v>323</v>
      </c>
      <c r="C122" s="116" t="s">
        <v>1385</v>
      </c>
      <c r="D122" s="22" t="s">
        <v>123</v>
      </c>
      <c r="E122" s="22" t="s">
        <v>419</v>
      </c>
      <c r="F122" s="22"/>
      <c r="G122" s="22" t="s">
        <v>568</v>
      </c>
      <c r="H122" s="113"/>
      <c r="I122" s="21"/>
      <c r="J122" s="85"/>
      <c r="K122" s="85" t="s">
        <v>1175</v>
      </c>
      <c r="L122" s="85">
        <v>5245</v>
      </c>
      <c r="M122" s="85" t="s">
        <v>1363</v>
      </c>
      <c r="N122" s="85"/>
      <c r="O122" s="85" t="s">
        <v>1201</v>
      </c>
      <c r="P122" s="85"/>
      <c r="Q122" s="85" t="s">
        <v>1540</v>
      </c>
      <c r="R122" s="85">
        <v>5245</v>
      </c>
      <c r="S122" s="85" t="s">
        <v>15</v>
      </c>
      <c r="T122" s="21" t="s">
        <v>1927</v>
      </c>
      <c r="U122" s="90"/>
      <c r="V122" s="21"/>
      <c r="W122" s="25"/>
      <c r="X122" s="25"/>
      <c r="Y122" s="25"/>
      <c r="Z122" s="25"/>
      <c r="AA122" s="25"/>
      <c r="AB122" s="21"/>
      <c r="AC122" s="21"/>
      <c r="AD122" s="110" t="str">
        <f>[5]Submitter!$F$3</f>
        <v>David Tao</v>
      </c>
      <c r="AE122" s="110">
        <f>[5]Submitter!$F$6</f>
        <v>0</v>
      </c>
      <c r="AF122" s="111"/>
      <c r="AG122" s="111"/>
      <c r="AH122" s="23"/>
    </row>
    <row r="123" spans="1:34" s="5" customFormat="1" ht="140.25">
      <c r="A123" s="36">
        <v>123</v>
      </c>
      <c r="B123" s="92" t="s">
        <v>324</v>
      </c>
      <c r="C123" s="116" t="s">
        <v>1403</v>
      </c>
      <c r="D123" s="22" t="s">
        <v>122</v>
      </c>
      <c r="E123" s="22" t="s">
        <v>420</v>
      </c>
      <c r="F123" s="22"/>
      <c r="G123" s="22" t="s">
        <v>1779</v>
      </c>
      <c r="H123" s="113"/>
      <c r="I123" s="21"/>
      <c r="J123" s="85"/>
      <c r="K123" s="85" t="s">
        <v>1175</v>
      </c>
      <c r="L123" s="85">
        <v>5246</v>
      </c>
      <c r="M123" s="85" t="s">
        <v>1258</v>
      </c>
      <c r="N123" s="85"/>
      <c r="O123" s="85" t="s">
        <v>1209</v>
      </c>
      <c r="P123" s="85"/>
      <c r="Q123" s="85" t="s">
        <v>1528</v>
      </c>
      <c r="R123" s="85">
        <v>5246</v>
      </c>
      <c r="S123" s="85" t="s">
        <v>1794</v>
      </c>
      <c r="T123" s="21" t="s">
        <v>1928</v>
      </c>
      <c r="U123" s="90"/>
      <c r="V123" s="21"/>
      <c r="W123" s="25"/>
      <c r="X123" s="25"/>
      <c r="Y123" s="25"/>
      <c r="Z123" s="25"/>
      <c r="AA123" s="25"/>
      <c r="AB123" s="21"/>
      <c r="AC123" s="21"/>
      <c r="AD123" s="110" t="str">
        <f>[5]Submitter!$F$3</f>
        <v>David Tao</v>
      </c>
      <c r="AE123" s="110">
        <f>[5]Submitter!$F$6</f>
        <v>0</v>
      </c>
      <c r="AF123" s="111"/>
      <c r="AG123" s="111"/>
      <c r="AH123" s="23"/>
    </row>
    <row r="124" spans="1:34" s="5" customFormat="1" ht="293.25">
      <c r="A124" s="36">
        <v>124</v>
      </c>
      <c r="B124" s="92" t="s">
        <v>325</v>
      </c>
      <c r="C124" s="116" t="s">
        <v>1403</v>
      </c>
      <c r="D124" s="22" t="s">
        <v>124</v>
      </c>
      <c r="E124" s="22" t="s">
        <v>421</v>
      </c>
      <c r="F124" s="22" t="s">
        <v>493</v>
      </c>
      <c r="G124" s="22"/>
      <c r="H124" s="113"/>
      <c r="I124" s="21"/>
      <c r="J124" s="85"/>
      <c r="K124" s="85" t="s">
        <v>1192</v>
      </c>
      <c r="L124" s="85">
        <v>5247</v>
      </c>
      <c r="M124" s="85" t="s">
        <v>1363</v>
      </c>
      <c r="N124" s="85"/>
      <c r="O124" s="85" t="s">
        <v>1209</v>
      </c>
      <c r="P124" s="85"/>
      <c r="Q124" s="85" t="s">
        <v>1504</v>
      </c>
      <c r="R124" s="85">
        <v>5247</v>
      </c>
      <c r="S124" s="85" t="s">
        <v>1794</v>
      </c>
      <c r="T124" s="21" t="s">
        <v>1929</v>
      </c>
      <c r="U124" s="90"/>
      <c r="V124" s="21"/>
      <c r="W124" s="25"/>
      <c r="X124" s="25"/>
      <c r="Y124" s="25"/>
      <c r="Z124" s="25"/>
      <c r="AA124" s="25"/>
      <c r="AB124" s="21"/>
      <c r="AC124" s="21"/>
      <c r="AD124" s="110" t="str">
        <f>[5]Submitter!$F$3</f>
        <v>David Tao</v>
      </c>
      <c r="AE124" s="110">
        <f>[5]Submitter!$F$6</f>
        <v>0</v>
      </c>
      <c r="AF124" s="111"/>
      <c r="AG124" s="111"/>
      <c r="AH124" s="23"/>
    </row>
    <row r="125" spans="1:34" s="5" customFormat="1" ht="165.75">
      <c r="A125" s="36">
        <v>125</v>
      </c>
      <c r="B125" s="92" t="s">
        <v>326</v>
      </c>
      <c r="C125" s="116" t="s">
        <v>1403</v>
      </c>
      <c r="D125" s="22" t="s">
        <v>123</v>
      </c>
      <c r="E125" s="22"/>
      <c r="F125" s="22"/>
      <c r="G125" s="22" t="s">
        <v>569</v>
      </c>
      <c r="H125" s="113"/>
      <c r="I125" s="21"/>
      <c r="J125" s="85"/>
      <c r="K125" s="85" t="s">
        <v>1451</v>
      </c>
      <c r="L125" s="85">
        <v>5248</v>
      </c>
      <c r="M125" s="85" t="s">
        <v>1363</v>
      </c>
      <c r="N125" s="85"/>
      <c r="O125" s="85" t="s">
        <v>1209</v>
      </c>
      <c r="P125" s="85"/>
      <c r="Q125" s="85" t="s">
        <v>1541</v>
      </c>
      <c r="R125" s="85">
        <v>5248</v>
      </c>
      <c r="S125" s="85" t="s">
        <v>1811</v>
      </c>
      <c r="T125" s="21" t="s">
        <v>1930</v>
      </c>
      <c r="U125" s="90"/>
      <c r="V125" s="21"/>
      <c r="W125" s="25"/>
      <c r="X125" s="25"/>
      <c r="Y125" s="25"/>
      <c r="Z125" s="25"/>
      <c r="AA125" s="25"/>
      <c r="AB125" s="21"/>
      <c r="AC125" s="21"/>
      <c r="AD125" s="110" t="str">
        <f>[5]Submitter!$F$3</f>
        <v>David Tao</v>
      </c>
      <c r="AE125" s="110">
        <f>[5]Submitter!$F$6</f>
        <v>0</v>
      </c>
      <c r="AF125" s="111"/>
      <c r="AG125" s="111"/>
      <c r="AH125" s="23"/>
    </row>
    <row r="126" spans="1:34" s="5" customFormat="1" ht="51">
      <c r="A126" s="36">
        <v>126</v>
      </c>
      <c r="B126" s="92" t="s">
        <v>132</v>
      </c>
      <c r="C126" s="116" t="s">
        <v>1314</v>
      </c>
      <c r="D126" s="22" t="s">
        <v>393</v>
      </c>
      <c r="E126" s="22" t="s">
        <v>422</v>
      </c>
      <c r="F126" s="22" t="s">
        <v>494</v>
      </c>
      <c r="G126" s="22"/>
      <c r="H126" s="113"/>
      <c r="I126" s="21"/>
      <c r="J126" s="85"/>
      <c r="K126" s="85" t="s">
        <v>1192</v>
      </c>
      <c r="L126" s="85">
        <v>5249</v>
      </c>
      <c r="M126" s="85" t="s">
        <v>1258</v>
      </c>
      <c r="N126" s="85" t="s">
        <v>1090</v>
      </c>
      <c r="O126" s="85"/>
      <c r="P126" s="85"/>
      <c r="Q126" s="85" t="s">
        <v>1504</v>
      </c>
      <c r="R126" s="85">
        <v>5249</v>
      </c>
      <c r="S126" s="85" t="s">
        <v>15</v>
      </c>
      <c r="T126" s="21" t="s">
        <v>1931</v>
      </c>
      <c r="U126" s="90"/>
      <c r="V126" s="21"/>
      <c r="W126" s="25"/>
      <c r="X126" s="25"/>
      <c r="Y126" s="25"/>
      <c r="Z126" s="25"/>
      <c r="AA126" s="25"/>
      <c r="AB126" s="21"/>
      <c r="AC126" s="21"/>
      <c r="AD126" s="110" t="str">
        <f>[5]Submitter!$F$3</f>
        <v>David Tao</v>
      </c>
      <c r="AE126" s="110">
        <f>[5]Submitter!$F$6</f>
        <v>0</v>
      </c>
      <c r="AF126" s="111"/>
      <c r="AG126" s="111"/>
      <c r="AH126" s="23"/>
    </row>
    <row r="127" spans="1:34" s="5" customFormat="1" ht="63.75">
      <c r="A127" s="36">
        <v>127</v>
      </c>
      <c r="B127" s="92" t="s">
        <v>327</v>
      </c>
      <c r="C127" s="116" t="s">
        <v>1314</v>
      </c>
      <c r="D127" s="22" t="s">
        <v>122</v>
      </c>
      <c r="E127" s="22" t="s">
        <v>423</v>
      </c>
      <c r="F127" s="22" t="s">
        <v>495</v>
      </c>
      <c r="G127" s="22" t="s">
        <v>570</v>
      </c>
      <c r="H127" s="113"/>
      <c r="I127" s="21"/>
      <c r="J127" s="85"/>
      <c r="K127" s="85" t="s">
        <v>1192</v>
      </c>
      <c r="L127" s="85">
        <v>5250</v>
      </c>
      <c r="M127" s="85" t="s">
        <v>1257</v>
      </c>
      <c r="N127" s="85" t="s">
        <v>1090</v>
      </c>
      <c r="O127" s="85"/>
      <c r="P127" s="85"/>
      <c r="Q127" s="85" t="s">
        <v>1486</v>
      </c>
      <c r="R127" s="85">
        <v>5250</v>
      </c>
      <c r="S127" s="85" t="s">
        <v>15</v>
      </c>
      <c r="T127" s="21" t="s">
        <v>1932</v>
      </c>
      <c r="U127" s="90"/>
      <c r="V127" s="21"/>
      <c r="W127" s="25"/>
      <c r="X127" s="25"/>
      <c r="Y127" s="25"/>
      <c r="Z127" s="25"/>
      <c r="AA127" s="25"/>
      <c r="AB127" s="21"/>
      <c r="AC127" s="21"/>
      <c r="AD127" s="110" t="str">
        <f>[5]Submitter!$F$3</f>
        <v>David Tao</v>
      </c>
      <c r="AE127" s="110">
        <f>[5]Submitter!$F$6</f>
        <v>0</v>
      </c>
      <c r="AF127" s="111"/>
      <c r="AG127" s="111"/>
      <c r="AH127" s="23"/>
    </row>
    <row r="128" spans="1:34" s="5" customFormat="1" ht="38.25">
      <c r="A128" s="36">
        <v>128</v>
      </c>
      <c r="B128" s="92" t="s">
        <v>328</v>
      </c>
      <c r="C128" s="116" t="s">
        <v>1293</v>
      </c>
      <c r="D128" s="22" t="s">
        <v>393</v>
      </c>
      <c r="E128" s="22" t="s">
        <v>424</v>
      </c>
      <c r="F128" s="22" t="s">
        <v>496</v>
      </c>
      <c r="G128" s="22"/>
      <c r="H128" s="113"/>
      <c r="I128" s="21"/>
      <c r="J128" s="85"/>
      <c r="K128" s="85" t="s">
        <v>1188</v>
      </c>
      <c r="L128" s="85">
        <v>5251</v>
      </c>
      <c r="M128" s="85" t="s">
        <v>1258</v>
      </c>
      <c r="N128" s="85" t="s">
        <v>1078</v>
      </c>
      <c r="O128" s="85"/>
      <c r="P128" s="85"/>
      <c r="Q128" s="85" t="s">
        <v>1504</v>
      </c>
      <c r="R128" s="85">
        <v>5251</v>
      </c>
      <c r="S128" s="85" t="s">
        <v>15</v>
      </c>
      <c r="T128" s="21" t="s">
        <v>1812</v>
      </c>
      <c r="U128" s="90"/>
      <c r="V128" s="21"/>
      <c r="W128" s="25"/>
      <c r="X128" s="25"/>
      <c r="Y128" s="25"/>
      <c r="Z128" s="25"/>
      <c r="AA128" s="25"/>
      <c r="AB128" s="21"/>
      <c r="AC128" s="21"/>
      <c r="AD128" s="110" t="str">
        <f>[5]Submitter!$F$3</f>
        <v>David Tao</v>
      </c>
      <c r="AE128" s="110">
        <f>[5]Submitter!$F$6</f>
        <v>0</v>
      </c>
      <c r="AF128" s="111"/>
      <c r="AG128" s="111"/>
      <c r="AH128" s="23"/>
    </row>
    <row r="129" spans="1:34" s="5" customFormat="1" ht="76.5">
      <c r="A129" s="36">
        <v>129</v>
      </c>
      <c r="B129" s="92" t="s">
        <v>329</v>
      </c>
      <c r="C129" s="116" t="s">
        <v>1307</v>
      </c>
      <c r="D129" s="22" t="s">
        <v>393</v>
      </c>
      <c r="E129" s="22" t="s">
        <v>425</v>
      </c>
      <c r="F129" s="22" t="s">
        <v>497</v>
      </c>
      <c r="G129" s="22"/>
      <c r="H129" s="113"/>
      <c r="I129" s="21"/>
      <c r="J129" s="85"/>
      <c r="K129" s="85" t="s">
        <v>1188</v>
      </c>
      <c r="L129" s="85">
        <v>5252</v>
      </c>
      <c r="M129" s="85" t="s">
        <v>1258</v>
      </c>
      <c r="N129" s="85" t="s">
        <v>1087</v>
      </c>
      <c r="O129" s="85"/>
      <c r="P129" s="85"/>
      <c r="Q129" s="85" t="s">
        <v>1504</v>
      </c>
      <c r="R129" s="85">
        <v>5252</v>
      </c>
      <c r="S129" s="85" t="s">
        <v>15</v>
      </c>
      <c r="T129" s="21" t="s">
        <v>1812</v>
      </c>
      <c r="U129" s="90"/>
      <c r="V129" s="21"/>
      <c r="W129" s="25"/>
      <c r="X129" s="25"/>
      <c r="Y129" s="25"/>
      <c r="Z129" s="25"/>
      <c r="AA129" s="25"/>
      <c r="AB129" s="21"/>
      <c r="AC129" s="21"/>
      <c r="AD129" s="110" t="str">
        <f>[5]Submitter!$F$3</f>
        <v>David Tao</v>
      </c>
      <c r="AE129" s="110">
        <f>[5]Submitter!$F$6</f>
        <v>0</v>
      </c>
      <c r="AF129" s="111"/>
      <c r="AG129" s="111"/>
      <c r="AH129" s="23"/>
    </row>
    <row r="130" spans="1:34" s="5" customFormat="1" ht="140.25">
      <c r="A130" s="36">
        <v>130</v>
      </c>
      <c r="B130" s="92" t="s">
        <v>329</v>
      </c>
      <c r="C130" s="116" t="s">
        <v>1307</v>
      </c>
      <c r="D130" s="22" t="s">
        <v>394</v>
      </c>
      <c r="E130" s="22" t="s">
        <v>426</v>
      </c>
      <c r="F130" s="22"/>
      <c r="G130" s="22" t="s">
        <v>571</v>
      </c>
      <c r="H130" s="113"/>
      <c r="I130" s="21"/>
      <c r="J130" s="85"/>
      <c r="K130" s="85" t="s">
        <v>1188</v>
      </c>
      <c r="L130" s="85">
        <v>5253</v>
      </c>
      <c r="M130" s="85" t="s">
        <v>1363</v>
      </c>
      <c r="N130" s="85" t="s">
        <v>1087</v>
      </c>
      <c r="O130" s="85"/>
      <c r="P130" s="85"/>
      <c r="Q130" s="85" t="s">
        <v>1542</v>
      </c>
      <c r="R130" s="85">
        <v>5253</v>
      </c>
      <c r="S130" s="85" t="s">
        <v>4</v>
      </c>
      <c r="T130" s="21" t="s">
        <v>1933</v>
      </c>
      <c r="U130" s="90"/>
      <c r="V130" s="21"/>
      <c r="W130" s="25"/>
      <c r="X130" s="25"/>
      <c r="Y130" s="25"/>
      <c r="Z130" s="25"/>
      <c r="AA130" s="25"/>
      <c r="AB130" s="21"/>
      <c r="AC130" s="21"/>
      <c r="AD130" s="110" t="str">
        <f>[5]Submitter!$F$3</f>
        <v>David Tao</v>
      </c>
      <c r="AE130" s="110">
        <f>[5]Submitter!$F$6</f>
        <v>0</v>
      </c>
      <c r="AF130" s="111"/>
      <c r="AG130" s="111"/>
      <c r="AH130" s="23"/>
    </row>
    <row r="131" spans="1:34" s="5" customFormat="1" ht="51">
      <c r="A131" s="36">
        <v>131</v>
      </c>
      <c r="B131" s="92" t="s">
        <v>330</v>
      </c>
      <c r="C131" s="116" t="s">
        <v>1307</v>
      </c>
      <c r="D131" s="22" t="s">
        <v>124</v>
      </c>
      <c r="E131" s="22"/>
      <c r="F131" s="22" t="s">
        <v>498</v>
      </c>
      <c r="G131" s="22" t="s">
        <v>572</v>
      </c>
      <c r="H131" s="113"/>
      <c r="I131" s="21"/>
      <c r="J131" s="85"/>
      <c r="K131" s="85" t="s">
        <v>1364</v>
      </c>
      <c r="L131" s="85">
        <v>5254</v>
      </c>
      <c r="M131" s="85" t="s">
        <v>1257</v>
      </c>
      <c r="N131" s="85" t="s">
        <v>1087</v>
      </c>
      <c r="O131" s="85"/>
      <c r="P131" s="85"/>
      <c r="Q131" s="85" t="s">
        <v>1543</v>
      </c>
      <c r="R131" s="85">
        <v>5254</v>
      </c>
      <c r="S131" s="85" t="s">
        <v>1797</v>
      </c>
      <c r="T131" s="21" t="s">
        <v>1797</v>
      </c>
      <c r="U131" s="90"/>
      <c r="V131" s="21"/>
      <c r="W131" s="25"/>
      <c r="X131" s="25"/>
      <c r="Y131" s="25"/>
      <c r="Z131" s="25"/>
      <c r="AA131" s="25"/>
      <c r="AB131" s="21"/>
      <c r="AC131" s="21"/>
      <c r="AD131" s="110" t="str">
        <f>[5]Submitter!$F$3</f>
        <v>David Tao</v>
      </c>
      <c r="AE131" s="110">
        <f>[5]Submitter!$F$6</f>
        <v>0</v>
      </c>
      <c r="AF131" s="111"/>
      <c r="AG131" s="111"/>
      <c r="AH131" s="23"/>
    </row>
    <row r="132" spans="1:34" s="5" customFormat="1" ht="89.25">
      <c r="A132" s="36">
        <v>132</v>
      </c>
      <c r="B132" s="92" t="s">
        <v>331</v>
      </c>
      <c r="C132" s="116" t="s">
        <v>1447</v>
      </c>
      <c r="D132" s="22" t="s">
        <v>124</v>
      </c>
      <c r="E132" s="22" t="s">
        <v>427</v>
      </c>
      <c r="F132" s="22" t="s">
        <v>499</v>
      </c>
      <c r="G132" s="22" t="s">
        <v>573</v>
      </c>
      <c r="H132" s="113"/>
      <c r="I132" s="21"/>
      <c r="J132" s="85"/>
      <c r="K132" s="85" t="s">
        <v>1188</v>
      </c>
      <c r="L132" s="85">
        <v>5255</v>
      </c>
      <c r="M132" s="85" t="s">
        <v>1257</v>
      </c>
      <c r="N132" s="85" t="s">
        <v>1361</v>
      </c>
      <c r="O132" s="85"/>
      <c r="P132" s="85"/>
      <c r="Q132" s="85" t="s">
        <v>1504</v>
      </c>
      <c r="R132" s="85">
        <v>5255</v>
      </c>
      <c r="S132" s="85" t="s">
        <v>15</v>
      </c>
      <c r="T132" s="21" t="s">
        <v>1934</v>
      </c>
      <c r="U132" s="90"/>
      <c r="V132" s="21"/>
      <c r="W132" s="25"/>
      <c r="X132" s="25"/>
      <c r="Y132" s="25"/>
      <c r="Z132" s="25"/>
      <c r="AA132" s="25"/>
      <c r="AB132" s="21"/>
      <c r="AC132" s="21"/>
      <c r="AD132" s="110" t="str">
        <f>[5]Submitter!$F$3</f>
        <v>David Tao</v>
      </c>
      <c r="AE132" s="110">
        <f>[5]Submitter!$F$6</f>
        <v>0</v>
      </c>
      <c r="AF132" s="111"/>
      <c r="AG132" s="111"/>
      <c r="AH132" s="23"/>
    </row>
    <row r="133" spans="1:34" s="5" customFormat="1" ht="76.5">
      <c r="A133" s="36">
        <v>133</v>
      </c>
      <c r="B133" s="92" t="s">
        <v>332</v>
      </c>
      <c r="C133" s="116" t="s">
        <v>1448</v>
      </c>
      <c r="D133" s="22" t="s">
        <v>122</v>
      </c>
      <c r="E133" s="22"/>
      <c r="F133" s="22"/>
      <c r="G133" s="22" t="s">
        <v>574</v>
      </c>
      <c r="H133" s="113"/>
      <c r="I133" s="21"/>
      <c r="J133" s="85"/>
      <c r="K133" s="85" t="s">
        <v>1364</v>
      </c>
      <c r="L133" s="85">
        <v>5256</v>
      </c>
      <c r="M133" s="85" t="s">
        <v>1257</v>
      </c>
      <c r="N133" s="85" t="s">
        <v>1361</v>
      </c>
      <c r="O133" s="85"/>
      <c r="P133" s="85"/>
      <c r="Q133" s="85" t="s">
        <v>1544</v>
      </c>
      <c r="R133" s="85">
        <v>5256</v>
      </c>
      <c r="S133" s="85" t="s">
        <v>15</v>
      </c>
      <c r="T133" s="21" t="s">
        <v>1813</v>
      </c>
      <c r="U133" s="90"/>
      <c r="V133" s="21"/>
      <c r="W133" s="25"/>
      <c r="X133" s="25"/>
      <c r="Y133" s="25"/>
      <c r="Z133" s="25"/>
      <c r="AA133" s="25"/>
      <c r="AB133" s="21"/>
      <c r="AC133" s="21"/>
      <c r="AD133" s="110" t="str">
        <f>[5]Submitter!$F$3</f>
        <v>David Tao</v>
      </c>
      <c r="AE133" s="110">
        <f>[5]Submitter!$F$6</f>
        <v>0</v>
      </c>
      <c r="AF133" s="111"/>
      <c r="AG133" s="111"/>
      <c r="AH133" s="23"/>
    </row>
    <row r="134" spans="1:34" s="5" customFormat="1" ht="102">
      <c r="A134" s="36">
        <v>134</v>
      </c>
      <c r="B134" s="92" t="s">
        <v>333</v>
      </c>
      <c r="C134" s="116" t="s">
        <v>1308</v>
      </c>
      <c r="D134" s="22" t="s">
        <v>394</v>
      </c>
      <c r="E134" s="22"/>
      <c r="F134" s="22"/>
      <c r="G134" s="22" t="s">
        <v>575</v>
      </c>
      <c r="H134" s="113"/>
      <c r="I134" s="21"/>
      <c r="J134" s="85"/>
      <c r="K134" s="85" t="s">
        <v>1188</v>
      </c>
      <c r="L134" s="85"/>
      <c r="M134" s="85" t="s">
        <v>1256</v>
      </c>
      <c r="N134" s="85" t="s">
        <v>1149</v>
      </c>
      <c r="O134" s="85"/>
      <c r="P134" s="85"/>
      <c r="Q134" s="85" t="s">
        <v>1545</v>
      </c>
      <c r="R134" s="85"/>
      <c r="S134" s="85" t="s">
        <v>3</v>
      </c>
      <c r="T134" s="21"/>
      <c r="U134" s="90"/>
      <c r="V134" s="21"/>
      <c r="W134" s="25"/>
      <c r="X134" s="25"/>
      <c r="Y134" s="25"/>
      <c r="Z134" s="25"/>
      <c r="AA134" s="25"/>
      <c r="AB134" s="21"/>
      <c r="AC134" s="21"/>
      <c r="AD134" s="110" t="str">
        <f>[5]Submitter!$F$3</f>
        <v>David Tao</v>
      </c>
      <c r="AE134" s="110">
        <f>[5]Submitter!$F$6</f>
        <v>0</v>
      </c>
      <c r="AF134" s="111"/>
      <c r="AG134" s="111"/>
      <c r="AH134" s="23"/>
    </row>
    <row r="135" spans="1:34" s="5" customFormat="1" ht="38.25">
      <c r="A135" s="36">
        <v>135</v>
      </c>
      <c r="B135" s="92" t="s">
        <v>334</v>
      </c>
      <c r="C135" s="116" t="s">
        <v>1394</v>
      </c>
      <c r="D135" s="22" t="s">
        <v>393</v>
      </c>
      <c r="E135" s="22" t="s">
        <v>428</v>
      </c>
      <c r="F135" s="22" t="s">
        <v>500</v>
      </c>
      <c r="G135" s="22"/>
      <c r="H135" s="113"/>
      <c r="I135" s="21"/>
      <c r="J135" s="85"/>
      <c r="K135" s="85" t="s">
        <v>1188</v>
      </c>
      <c r="L135" s="85">
        <v>5257</v>
      </c>
      <c r="M135" s="85" t="s">
        <v>1258</v>
      </c>
      <c r="N135" s="85" t="s">
        <v>1095</v>
      </c>
      <c r="O135" s="85"/>
      <c r="P135" s="85"/>
      <c r="Q135" s="85" t="s">
        <v>1504</v>
      </c>
      <c r="R135" s="85">
        <v>5257</v>
      </c>
      <c r="S135" s="85" t="s">
        <v>15</v>
      </c>
      <c r="T135" s="21" t="s">
        <v>1814</v>
      </c>
      <c r="U135" s="90"/>
      <c r="V135" s="21"/>
      <c r="W135" s="25"/>
      <c r="X135" s="25"/>
      <c r="Y135" s="25"/>
      <c r="Z135" s="25"/>
      <c r="AA135" s="25"/>
      <c r="AB135" s="21"/>
      <c r="AC135" s="21"/>
      <c r="AD135" s="110" t="str">
        <f>[5]Submitter!$F$3</f>
        <v>David Tao</v>
      </c>
      <c r="AE135" s="110">
        <f>[5]Submitter!$F$6</f>
        <v>0</v>
      </c>
      <c r="AF135" s="111"/>
      <c r="AG135" s="111"/>
      <c r="AH135" s="23"/>
    </row>
    <row r="136" spans="1:34" s="5" customFormat="1" ht="89.25">
      <c r="A136" s="36">
        <v>136</v>
      </c>
      <c r="B136" s="92" t="s">
        <v>334</v>
      </c>
      <c r="C136" s="116" t="s">
        <v>1394</v>
      </c>
      <c r="D136" s="22" t="s">
        <v>124</v>
      </c>
      <c r="E136" s="22" t="s">
        <v>429</v>
      </c>
      <c r="F136" s="22" t="s">
        <v>501</v>
      </c>
      <c r="G136" s="22" t="s">
        <v>576</v>
      </c>
      <c r="H136" s="113"/>
      <c r="I136" s="21"/>
      <c r="J136" s="85"/>
      <c r="K136" s="85" t="s">
        <v>1188</v>
      </c>
      <c r="L136" s="85">
        <v>5258</v>
      </c>
      <c r="M136" s="85" t="s">
        <v>1363</v>
      </c>
      <c r="N136" s="85" t="s">
        <v>1095</v>
      </c>
      <c r="O136" s="85"/>
      <c r="P136" s="85"/>
      <c r="Q136" s="85" t="s">
        <v>1504</v>
      </c>
      <c r="R136" s="85">
        <v>5258</v>
      </c>
      <c r="S136" s="85" t="s">
        <v>15</v>
      </c>
      <c r="T136" s="21" t="s">
        <v>1935</v>
      </c>
      <c r="U136" s="90"/>
      <c r="V136" s="21"/>
      <c r="W136" s="25"/>
      <c r="X136" s="25"/>
      <c r="Y136" s="25"/>
      <c r="Z136" s="25"/>
      <c r="AA136" s="25"/>
      <c r="AB136" s="21"/>
      <c r="AC136" s="21"/>
      <c r="AD136" s="110" t="str">
        <f>[5]Submitter!$F$3</f>
        <v>David Tao</v>
      </c>
      <c r="AE136" s="110">
        <f>[5]Submitter!$F$6</f>
        <v>0</v>
      </c>
      <c r="AF136" s="111"/>
      <c r="AG136" s="111"/>
      <c r="AH136" s="23"/>
    </row>
    <row r="137" spans="1:34" s="5" customFormat="1" ht="102">
      <c r="A137" s="36">
        <v>137</v>
      </c>
      <c r="B137" s="92" t="s">
        <v>335</v>
      </c>
      <c r="C137" s="116" t="s">
        <v>1394</v>
      </c>
      <c r="D137" s="22" t="s">
        <v>124</v>
      </c>
      <c r="E137" s="22" t="s">
        <v>430</v>
      </c>
      <c r="F137" s="22" t="s">
        <v>502</v>
      </c>
      <c r="G137" s="22" t="s">
        <v>577</v>
      </c>
      <c r="H137" s="113"/>
      <c r="I137" s="21"/>
      <c r="J137" s="85"/>
      <c r="K137" s="85" t="s">
        <v>1188</v>
      </c>
      <c r="L137" s="85">
        <v>5259</v>
      </c>
      <c r="M137" s="85" t="s">
        <v>1363</v>
      </c>
      <c r="N137" s="85" t="s">
        <v>1095</v>
      </c>
      <c r="O137" s="85"/>
      <c r="P137" s="85"/>
      <c r="Q137" s="85" t="s">
        <v>1504</v>
      </c>
      <c r="R137" s="85">
        <v>5259</v>
      </c>
      <c r="S137" s="85" t="s">
        <v>15</v>
      </c>
      <c r="T137" s="21" t="s">
        <v>1936</v>
      </c>
      <c r="U137" s="90"/>
      <c r="V137" s="21"/>
      <c r="W137" s="25"/>
      <c r="X137" s="25"/>
      <c r="Y137" s="25"/>
      <c r="Z137" s="25"/>
      <c r="AA137" s="25"/>
      <c r="AB137" s="21"/>
      <c r="AC137" s="21"/>
      <c r="AD137" s="110" t="str">
        <f>[5]Submitter!$F$3</f>
        <v>David Tao</v>
      </c>
      <c r="AE137" s="110">
        <f>[5]Submitter!$F$6</f>
        <v>0</v>
      </c>
      <c r="AF137" s="111"/>
      <c r="AG137" s="111"/>
      <c r="AH137" s="23"/>
    </row>
    <row r="138" spans="1:34" s="5" customFormat="1" ht="127.5">
      <c r="A138" s="36">
        <v>138</v>
      </c>
      <c r="B138" s="92" t="s">
        <v>336</v>
      </c>
      <c r="C138" s="116" t="s">
        <v>1394</v>
      </c>
      <c r="D138" s="22" t="s">
        <v>123</v>
      </c>
      <c r="E138" s="22" t="s">
        <v>431</v>
      </c>
      <c r="F138" s="22"/>
      <c r="G138" s="22" t="s">
        <v>578</v>
      </c>
      <c r="H138" s="113"/>
      <c r="I138" s="21"/>
      <c r="J138" s="85"/>
      <c r="K138" s="85" t="s">
        <v>1188</v>
      </c>
      <c r="L138" s="85">
        <v>5260</v>
      </c>
      <c r="M138" s="85" t="s">
        <v>1363</v>
      </c>
      <c r="N138" s="85" t="s">
        <v>1095</v>
      </c>
      <c r="O138" s="85"/>
      <c r="P138" s="85"/>
      <c r="Q138" s="85" t="s">
        <v>1546</v>
      </c>
      <c r="R138" s="85">
        <v>5260</v>
      </c>
      <c r="S138" s="85" t="s">
        <v>15</v>
      </c>
      <c r="T138" s="21" t="s">
        <v>1937</v>
      </c>
      <c r="U138" s="90"/>
      <c r="V138" s="21"/>
      <c r="W138" s="25"/>
      <c r="X138" s="25"/>
      <c r="Y138" s="25"/>
      <c r="Z138" s="25"/>
      <c r="AA138" s="25"/>
      <c r="AB138" s="21"/>
      <c r="AC138" s="21"/>
      <c r="AD138" s="110" t="str">
        <f>[5]Submitter!$F$3</f>
        <v>David Tao</v>
      </c>
      <c r="AE138" s="110">
        <f>[5]Submitter!$F$6</f>
        <v>0</v>
      </c>
      <c r="AF138" s="111"/>
      <c r="AG138" s="111"/>
      <c r="AH138" s="23"/>
    </row>
    <row r="139" spans="1:34" s="5" customFormat="1" ht="38.25">
      <c r="A139" s="36">
        <v>139</v>
      </c>
      <c r="B139" s="92" t="s">
        <v>337</v>
      </c>
      <c r="C139" s="116" t="s">
        <v>1438</v>
      </c>
      <c r="D139" s="22" t="s">
        <v>393</v>
      </c>
      <c r="E139" s="22" t="s">
        <v>432</v>
      </c>
      <c r="F139" s="22" t="s">
        <v>503</v>
      </c>
      <c r="G139" s="22"/>
      <c r="H139" s="113"/>
      <c r="I139" s="21"/>
      <c r="J139" s="85"/>
      <c r="K139" s="85" t="s">
        <v>1188</v>
      </c>
      <c r="L139" s="85">
        <v>5261</v>
      </c>
      <c r="M139" s="85" t="s">
        <v>1258</v>
      </c>
      <c r="N139" s="85" t="s">
        <v>1160</v>
      </c>
      <c r="O139" s="85"/>
      <c r="P139" s="85"/>
      <c r="Q139" s="85" t="s">
        <v>1504</v>
      </c>
      <c r="R139" s="85">
        <v>5261</v>
      </c>
      <c r="S139" s="85" t="s">
        <v>15</v>
      </c>
      <c r="T139" s="21" t="s">
        <v>1938</v>
      </c>
      <c r="U139" s="90"/>
      <c r="V139" s="21"/>
      <c r="W139" s="25"/>
      <c r="X139" s="25"/>
      <c r="Y139" s="25"/>
      <c r="Z139" s="25"/>
      <c r="AA139" s="25"/>
      <c r="AB139" s="21"/>
      <c r="AC139" s="21"/>
      <c r="AD139" s="110" t="str">
        <f>[5]Submitter!$F$3</f>
        <v>David Tao</v>
      </c>
      <c r="AE139" s="110">
        <f>[5]Submitter!$F$6</f>
        <v>0</v>
      </c>
      <c r="AF139" s="111"/>
      <c r="AG139" s="111"/>
      <c r="AH139" s="23"/>
    </row>
    <row r="140" spans="1:34" s="5" customFormat="1" ht="357">
      <c r="A140" s="36">
        <v>140</v>
      </c>
      <c r="B140" s="92" t="s">
        <v>338</v>
      </c>
      <c r="C140" s="116" t="s">
        <v>1435</v>
      </c>
      <c r="D140" s="22" t="s">
        <v>123</v>
      </c>
      <c r="E140" s="22" t="s">
        <v>433</v>
      </c>
      <c r="F140" s="22" t="s">
        <v>504</v>
      </c>
      <c r="G140" s="22" t="s">
        <v>579</v>
      </c>
      <c r="H140" s="113"/>
      <c r="I140" s="21"/>
      <c r="J140" s="85"/>
      <c r="K140" s="85" t="s">
        <v>1188</v>
      </c>
      <c r="L140" s="85">
        <v>5262</v>
      </c>
      <c r="M140" s="85" t="s">
        <v>1259</v>
      </c>
      <c r="N140" s="85" t="s">
        <v>1154</v>
      </c>
      <c r="O140" s="85"/>
      <c r="P140" s="85"/>
      <c r="Q140" s="85" t="s">
        <v>1464</v>
      </c>
      <c r="R140" s="85">
        <v>5262</v>
      </c>
      <c r="S140" s="85" t="s">
        <v>15</v>
      </c>
      <c r="T140" s="21" t="s">
        <v>1939</v>
      </c>
      <c r="U140" s="90"/>
      <c r="V140" s="21" t="s">
        <v>1762</v>
      </c>
      <c r="W140" s="25">
        <v>17</v>
      </c>
      <c r="X140" s="25">
        <v>2</v>
      </c>
      <c r="Y140" s="25">
        <v>0</v>
      </c>
      <c r="Z140" s="25"/>
      <c r="AA140" s="25"/>
      <c r="AB140" s="21"/>
      <c r="AC140" s="21"/>
      <c r="AD140" s="110" t="str">
        <f>[5]Submitter!$F$3</f>
        <v>David Tao</v>
      </c>
      <c r="AE140" s="110">
        <f>[5]Submitter!$F$6</f>
        <v>0</v>
      </c>
      <c r="AF140" s="111"/>
      <c r="AG140" s="111"/>
      <c r="AH140" s="23"/>
    </row>
    <row r="141" spans="1:34" s="5" customFormat="1" ht="153">
      <c r="A141" s="36">
        <v>141</v>
      </c>
      <c r="B141" s="92" t="s">
        <v>339</v>
      </c>
      <c r="C141" s="116" t="s">
        <v>1304</v>
      </c>
      <c r="D141" s="22" t="s">
        <v>394</v>
      </c>
      <c r="E141" s="22" t="s">
        <v>434</v>
      </c>
      <c r="F141" s="22"/>
      <c r="G141" s="22" t="s">
        <v>580</v>
      </c>
      <c r="H141" s="113"/>
      <c r="I141" s="21"/>
      <c r="J141" s="85"/>
      <c r="K141" s="85"/>
      <c r="L141" s="85"/>
      <c r="M141" s="85" t="s">
        <v>1256</v>
      </c>
      <c r="N141" s="85" t="s">
        <v>1084</v>
      </c>
      <c r="O141" s="85"/>
      <c r="P141" s="85"/>
      <c r="Q141" s="85" t="s">
        <v>1504</v>
      </c>
      <c r="R141" s="85"/>
      <c r="S141" s="85" t="s">
        <v>3</v>
      </c>
      <c r="T141" s="21"/>
      <c r="U141" s="90"/>
      <c r="V141" s="21"/>
      <c r="W141" s="25"/>
      <c r="X141" s="25"/>
      <c r="Y141" s="25"/>
      <c r="Z141" s="25"/>
      <c r="AA141" s="25"/>
      <c r="AB141" s="21"/>
      <c r="AC141" s="21"/>
      <c r="AD141" s="110" t="str">
        <f>[5]Submitter!$F$3</f>
        <v>David Tao</v>
      </c>
      <c r="AE141" s="110">
        <f>[5]Submitter!$F$6</f>
        <v>0</v>
      </c>
      <c r="AF141" s="111"/>
      <c r="AG141" s="111"/>
      <c r="AH141" s="23"/>
    </row>
    <row r="142" spans="1:34" s="5" customFormat="1" ht="102">
      <c r="A142" s="36">
        <v>142</v>
      </c>
      <c r="B142" s="92" t="s">
        <v>340</v>
      </c>
      <c r="C142" s="116" t="s">
        <v>1437</v>
      </c>
      <c r="D142" s="22" t="s">
        <v>124</v>
      </c>
      <c r="E142" s="22" t="s">
        <v>435</v>
      </c>
      <c r="F142" s="22" t="s">
        <v>505</v>
      </c>
      <c r="G142" s="22" t="s">
        <v>581</v>
      </c>
      <c r="H142" s="113"/>
      <c r="I142" s="21"/>
      <c r="J142" s="85"/>
      <c r="K142" s="85" t="s">
        <v>1187</v>
      </c>
      <c r="L142" s="85">
        <v>5263</v>
      </c>
      <c r="M142" s="85" t="s">
        <v>1363</v>
      </c>
      <c r="N142" s="85" t="s">
        <v>1158</v>
      </c>
      <c r="O142" s="85"/>
      <c r="P142" s="85"/>
      <c r="Q142" s="85" t="s">
        <v>1504</v>
      </c>
      <c r="R142" s="85">
        <v>5263</v>
      </c>
      <c r="S142" s="85" t="s">
        <v>1794</v>
      </c>
      <c r="T142" s="21" t="s">
        <v>1940</v>
      </c>
      <c r="U142" s="90"/>
      <c r="V142" s="21"/>
      <c r="W142" s="25"/>
      <c r="X142" s="25"/>
      <c r="Y142" s="25"/>
      <c r="Z142" s="25"/>
      <c r="AA142" s="25"/>
      <c r="AB142" s="21"/>
      <c r="AC142" s="21"/>
      <c r="AD142" s="110" t="str">
        <f>[5]Submitter!$F$3</f>
        <v>David Tao</v>
      </c>
      <c r="AE142" s="110">
        <f>[5]Submitter!$F$6</f>
        <v>0</v>
      </c>
      <c r="AF142" s="111"/>
      <c r="AG142" s="111"/>
      <c r="AH142" s="23"/>
    </row>
    <row r="143" spans="1:34" s="5" customFormat="1" ht="89.25">
      <c r="A143" s="36">
        <v>143</v>
      </c>
      <c r="B143" s="92" t="s">
        <v>341</v>
      </c>
      <c r="C143" s="116" t="s">
        <v>1436</v>
      </c>
      <c r="D143" s="22" t="s">
        <v>123</v>
      </c>
      <c r="E143" s="119" t="s">
        <v>436</v>
      </c>
      <c r="F143" s="22"/>
      <c r="G143" s="22" t="s">
        <v>1780</v>
      </c>
      <c r="H143" s="113"/>
      <c r="I143" s="21"/>
      <c r="J143" s="85"/>
      <c r="K143" s="85" t="s">
        <v>1188</v>
      </c>
      <c r="L143" s="85">
        <v>5264</v>
      </c>
      <c r="M143" s="85" t="s">
        <v>1257</v>
      </c>
      <c r="N143" s="85" t="s">
        <v>1154</v>
      </c>
      <c r="O143" s="85"/>
      <c r="P143" s="85"/>
      <c r="Q143" s="85" t="s">
        <v>1547</v>
      </c>
      <c r="R143" s="85">
        <v>5264</v>
      </c>
      <c r="S143" s="85" t="s">
        <v>1794</v>
      </c>
      <c r="T143" s="21" t="s">
        <v>1941</v>
      </c>
      <c r="U143" s="90"/>
      <c r="V143" s="21" t="s">
        <v>1763</v>
      </c>
      <c r="W143" s="25">
        <v>20</v>
      </c>
      <c r="X143" s="25">
        <v>0</v>
      </c>
      <c r="Y143" s="25">
        <v>0</v>
      </c>
      <c r="Z143" s="25"/>
      <c r="AA143" s="25"/>
      <c r="AB143" s="21"/>
      <c r="AC143" s="21"/>
      <c r="AD143" s="110" t="str">
        <f>[5]Submitter!$F$3</f>
        <v>David Tao</v>
      </c>
      <c r="AE143" s="110">
        <f>[5]Submitter!$F$6</f>
        <v>0</v>
      </c>
      <c r="AF143" s="111"/>
      <c r="AG143" s="111"/>
      <c r="AH143" s="23"/>
    </row>
    <row r="144" spans="1:34" s="5" customFormat="1" ht="76.5">
      <c r="A144" s="36">
        <v>144</v>
      </c>
      <c r="B144" s="92" t="s">
        <v>342</v>
      </c>
      <c r="C144" s="22" t="s">
        <v>1429</v>
      </c>
      <c r="D144" s="22" t="s">
        <v>124</v>
      </c>
      <c r="E144" s="22" t="s">
        <v>437</v>
      </c>
      <c r="F144" s="22" t="s">
        <v>506</v>
      </c>
      <c r="G144" s="22" t="s">
        <v>582</v>
      </c>
      <c r="H144" s="113"/>
      <c r="I144" s="21"/>
      <c r="J144" s="85"/>
      <c r="K144" s="85" t="s">
        <v>1187</v>
      </c>
      <c r="L144" s="85">
        <v>5265</v>
      </c>
      <c r="M144" s="85" t="s">
        <v>1363</v>
      </c>
      <c r="N144" s="85" t="s">
        <v>1148</v>
      </c>
      <c r="O144" s="85"/>
      <c r="P144" s="85"/>
      <c r="Q144" s="85" t="s">
        <v>1531</v>
      </c>
      <c r="R144" s="85">
        <v>5265</v>
      </c>
      <c r="S144" s="85" t="s">
        <v>1794</v>
      </c>
      <c r="T144" s="21" t="s">
        <v>1942</v>
      </c>
      <c r="U144" s="90"/>
      <c r="V144" s="21"/>
      <c r="W144" s="25"/>
      <c r="X144" s="25"/>
      <c r="Y144" s="25"/>
      <c r="Z144" s="25"/>
      <c r="AA144" s="25"/>
      <c r="AB144" s="21"/>
      <c r="AC144" s="21"/>
      <c r="AD144" s="110" t="str">
        <f>[5]Submitter!$F$3</f>
        <v>David Tao</v>
      </c>
      <c r="AE144" s="110">
        <f>[5]Submitter!$F$6</f>
        <v>0</v>
      </c>
      <c r="AF144" s="111"/>
      <c r="AG144" s="111"/>
      <c r="AH144" s="23"/>
    </row>
    <row r="145" spans="1:34" s="5" customFormat="1" ht="38.25">
      <c r="A145" s="36">
        <v>145</v>
      </c>
      <c r="B145" s="92" t="s">
        <v>343</v>
      </c>
      <c r="C145" s="116" t="s">
        <v>1424</v>
      </c>
      <c r="D145" s="22" t="s">
        <v>393</v>
      </c>
      <c r="E145" s="22" t="s">
        <v>438</v>
      </c>
      <c r="F145" s="22" t="s">
        <v>507</v>
      </c>
      <c r="G145" s="22"/>
      <c r="H145" s="113"/>
      <c r="I145" s="21"/>
      <c r="J145" s="85"/>
      <c r="K145" s="85" t="s">
        <v>1186</v>
      </c>
      <c r="L145" s="85">
        <v>5266</v>
      </c>
      <c r="M145" s="85" t="s">
        <v>1258</v>
      </c>
      <c r="N145" s="85" t="s">
        <v>61</v>
      </c>
      <c r="O145" s="85"/>
      <c r="P145" s="85"/>
      <c r="Q145" s="85" t="s">
        <v>1531</v>
      </c>
      <c r="R145" s="85">
        <v>5266</v>
      </c>
      <c r="S145" s="85" t="s">
        <v>15</v>
      </c>
      <c r="T145" s="21" t="s">
        <v>1798</v>
      </c>
      <c r="U145" s="90"/>
      <c r="V145" s="21"/>
      <c r="W145" s="25"/>
      <c r="X145" s="25"/>
      <c r="Y145" s="25"/>
      <c r="Z145" s="25"/>
      <c r="AA145" s="25"/>
      <c r="AB145" s="21"/>
      <c r="AC145" s="21"/>
      <c r="AD145" s="110" t="str">
        <f>[5]Submitter!$F$3</f>
        <v>David Tao</v>
      </c>
      <c r="AE145" s="110">
        <f>[5]Submitter!$F$6</f>
        <v>0</v>
      </c>
      <c r="AF145" s="111"/>
      <c r="AG145" s="111"/>
      <c r="AH145" s="23"/>
    </row>
    <row r="146" spans="1:34" s="5" customFormat="1" ht="76.5">
      <c r="A146" s="36">
        <v>146</v>
      </c>
      <c r="B146" s="92" t="s">
        <v>344</v>
      </c>
      <c r="C146" s="116" t="s">
        <v>1309</v>
      </c>
      <c r="D146" s="22" t="s">
        <v>124</v>
      </c>
      <c r="E146" s="22" t="s">
        <v>439</v>
      </c>
      <c r="F146" s="22" t="s">
        <v>508</v>
      </c>
      <c r="G146" s="22" t="s">
        <v>583</v>
      </c>
      <c r="H146" s="113"/>
      <c r="I146" s="21"/>
      <c r="J146" s="85"/>
      <c r="K146" s="85" t="s">
        <v>1187</v>
      </c>
      <c r="L146" s="85">
        <v>5267</v>
      </c>
      <c r="M146" s="85" t="s">
        <v>1363</v>
      </c>
      <c r="N146" s="85" t="s">
        <v>840</v>
      </c>
      <c r="O146" s="85"/>
      <c r="P146" s="85"/>
      <c r="Q146" s="85" t="s">
        <v>1531</v>
      </c>
      <c r="R146" s="85">
        <v>5267</v>
      </c>
      <c r="S146" s="85" t="s">
        <v>1794</v>
      </c>
      <c r="T146" s="21" t="s">
        <v>1943</v>
      </c>
      <c r="U146" s="90"/>
      <c r="V146" s="21"/>
      <c r="W146" s="25"/>
      <c r="X146" s="25"/>
      <c r="Y146" s="25"/>
      <c r="Z146" s="25"/>
      <c r="AA146" s="25"/>
      <c r="AB146" s="21"/>
      <c r="AC146" s="21"/>
      <c r="AD146" s="110" t="str">
        <f>[5]Submitter!$F$3</f>
        <v>David Tao</v>
      </c>
      <c r="AE146" s="110">
        <f>[5]Submitter!$F$6</f>
        <v>0</v>
      </c>
      <c r="AF146" s="111"/>
      <c r="AG146" s="111"/>
      <c r="AH146" s="23"/>
    </row>
    <row r="147" spans="1:34" s="5" customFormat="1" ht="114.75">
      <c r="A147" s="36">
        <v>147</v>
      </c>
      <c r="B147" s="92" t="s">
        <v>345</v>
      </c>
      <c r="C147" s="116" t="s">
        <v>1429</v>
      </c>
      <c r="D147" s="22" t="s">
        <v>123</v>
      </c>
      <c r="E147" s="22" t="s">
        <v>440</v>
      </c>
      <c r="F147" s="22"/>
      <c r="G147" s="22" t="s">
        <v>584</v>
      </c>
      <c r="H147" s="113"/>
      <c r="I147" s="21"/>
      <c r="J147" s="85"/>
      <c r="K147" s="85" t="s">
        <v>1187</v>
      </c>
      <c r="L147" s="85">
        <v>5268</v>
      </c>
      <c r="M147" s="85" t="s">
        <v>1363</v>
      </c>
      <c r="N147" s="85" t="s">
        <v>1148</v>
      </c>
      <c r="O147" s="85"/>
      <c r="P147" s="85"/>
      <c r="Q147" s="85" t="s">
        <v>1464</v>
      </c>
      <c r="R147" s="85">
        <v>5268</v>
      </c>
      <c r="S147" s="85" t="s">
        <v>15</v>
      </c>
      <c r="T147" s="21" t="s">
        <v>1944</v>
      </c>
      <c r="U147" s="90"/>
      <c r="V147" s="21"/>
      <c r="W147" s="25"/>
      <c r="X147" s="25"/>
      <c r="Y147" s="25"/>
      <c r="Z147" s="25"/>
      <c r="AA147" s="25"/>
      <c r="AB147" s="21"/>
      <c r="AC147" s="21"/>
      <c r="AD147" s="110" t="str">
        <f>[5]Submitter!$F$3</f>
        <v>David Tao</v>
      </c>
      <c r="AE147" s="110">
        <f>[5]Submitter!$F$6</f>
        <v>0</v>
      </c>
      <c r="AF147" s="111"/>
      <c r="AG147" s="111"/>
      <c r="AH147" s="23"/>
    </row>
    <row r="148" spans="1:34" s="5" customFormat="1" ht="51">
      <c r="A148" s="36">
        <v>148</v>
      </c>
      <c r="B148" s="92" t="s">
        <v>346</v>
      </c>
      <c r="C148" s="116" t="s">
        <v>1429</v>
      </c>
      <c r="D148" s="22" t="s">
        <v>124</v>
      </c>
      <c r="E148" s="22"/>
      <c r="F148" s="22"/>
      <c r="G148" s="22" t="s">
        <v>585</v>
      </c>
      <c r="H148" s="113"/>
      <c r="I148" s="21"/>
      <c r="J148" s="85"/>
      <c r="K148" s="85" t="s">
        <v>1187</v>
      </c>
      <c r="L148" s="85">
        <v>5269</v>
      </c>
      <c r="M148" s="85" t="s">
        <v>1259</v>
      </c>
      <c r="N148" s="85" t="s">
        <v>1148</v>
      </c>
      <c r="O148" s="85"/>
      <c r="P148" s="85"/>
      <c r="Q148" s="85" t="s">
        <v>1486</v>
      </c>
      <c r="R148" s="85">
        <v>5269</v>
      </c>
      <c r="S148" s="85" t="s">
        <v>15</v>
      </c>
      <c r="T148" s="21" t="s">
        <v>1815</v>
      </c>
      <c r="U148" s="90"/>
      <c r="V148" s="21"/>
      <c r="W148" s="25"/>
      <c r="X148" s="25"/>
      <c r="Y148" s="25"/>
      <c r="Z148" s="25"/>
      <c r="AA148" s="25"/>
      <c r="AB148" s="21"/>
      <c r="AC148" s="21"/>
      <c r="AD148" s="110" t="str">
        <f>[5]Submitter!$F$3</f>
        <v>David Tao</v>
      </c>
      <c r="AE148" s="110">
        <f>[5]Submitter!$F$6</f>
        <v>0</v>
      </c>
      <c r="AF148" s="111"/>
      <c r="AG148" s="111"/>
      <c r="AH148" s="23"/>
    </row>
    <row r="149" spans="1:34" s="5" customFormat="1" ht="267.75">
      <c r="A149" s="36">
        <v>149</v>
      </c>
      <c r="B149" s="92" t="s">
        <v>347</v>
      </c>
      <c r="C149" s="116" t="s">
        <v>1410</v>
      </c>
      <c r="D149" s="22" t="s">
        <v>122</v>
      </c>
      <c r="E149" s="22"/>
      <c r="F149" s="22"/>
      <c r="G149" s="22" t="s">
        <v>586</v>
      </c>
      <c r="H149" s="113"/>
      <c r="I149" s="21"/>
      <c r="J149" s="85"/>
      <c r="K149" s="85" t="s">
        <v>1187</v>
      </c>
      <c r="L149" s="85">
        <v>5270</v>
      </c>
      <c r="M149" s="85" t="s">
        <v>1363</v>
      </c>
      <c r="N149" s="85" t="s">
        <v>1119</v>
      </c>
      <c r="O149" s="85"/>
      <c r="P149" s="85"/>
      <c r="Q149" s="85" t="s">
        <v>1464</v>
      </c>
      <c r="R149" s="85">
        <v>5270</v>
      </c>
      <c r="S149" s="85" t="s">
        <v>15</v>
      </c>
      <c r="T149" s="21" t="s">
        <v>1945</v>
      </c>
      <c r="U149" s="90"/>
      <c r="V149" s="21"/>
      <c r="W149" s="25"/>
      <c r="X149" s="25"/>
      <c r="Y149" s="25"/>
      <c r="Z149" s="25"/>
      <c r="AA149" s="25"/>
      <c r="AB149" s="21"/>
      <c r="AC149" s="21"/>
      <c r="AD149" s="110" t="str">
        <f>[5]Submitter!$F$3</f>
        <v>David Tao</v>
      </c>
      <c r="AE149" s="110">
        <f>[5]Submitter!$F$6</f>
        <v>0</v>
      </c>
      <c r="AF149" s="111"/>
      <c r="AG149" s="111"/>
      <c r="AH149" s="23"/>
    </row>
    <row r="150" spans="1:34" s="5" customFormat="1" ht="191.25">
      <c r="A150" s="36">
        <v>150</v>
      </c>
      <c r="B150" s="92" t="s">
        <v>348</v>
      </c>
      <c r="C150" s="116" t="s">
        <v>1296</v>
      </c>
      <c r="D150" s="22" t="s">
        <v>124</v>
      </c>
      <c r="E150" s="22" t="s">
        <v>441</v>
      </c>
      <c r="F150" s="120" t="s">
        <v>509</v>
      </c>
      <c r="G150" s="22" t="s">
        <v>587</v>
      </c>
      <c r="H150" s="113"/>
      <c r="I150" s="21"/>
      <c r="J150" s="85"/>
      <c r="K150" s="85" t="s">
        <v>1189</v>
      </c>
      <c r="L150" s="85">
        <v>5271</v>
      </c>
      <c r="M150" s="85" t="s">
        <v>1259</v>
      </c>
      <c r="N150" s="85" t="s">
        <v>1131</v>
      </c>
      <c r="O150" s="85"/>
      <c r="P150" s="85"/>
      <c r="Q150" s="85" t="s">
        <v>1486</v>
      </c>
      <c r="R150" s="85">
        <v>5271</v>
      </c>
      <c r="S150" s="85" t="s">
        <v>15</v>
      </c>
      <c r="T150" s="21" t="s">
        <v>1798</v>
      </c>
      <c r="U150" s="90"/>
      <c r="V150" s="21"/>
      <c r="W150" s="25"/>
      <c r="X150" s="25"/>
      <c r="Y150" s="25"/>
      <c r="Z150" s="25"/>
      <c r="AA150" s="25"/>
      <c r="AB150" s="21"/>
      <c r="AC150" s="21"/>
      <c r="AD150" s="110" t="str">
        <f>[5]Submitter!$F$3</f>
        <v>David Tao</v>
      </c>
      <c r="AE150" s="110">
        <f>[5]Submitter!$F$6</f>
        <v>0</v>
      </c>
      <c r="AF150" s="111"/>
      <c r="AG150" s="111"/>
      <c r="AH150" s="23"/>
    </row>
    <row r="151" spans="1:34" s="5" customFormat="1" ht="51">
      <c r="A151" s="36">
        <v>151</v>
      </c>
      <c r="B151" s="92" t="s">
        <v>349</v>
      </c>
      <c r="C151" s="116" t="s">
        <v>1419</v>
      </c>
      <c r="D151" s="22" t="s">
        <v>122</v>
      </c>
      <c r="E151" s="22"/>
      <c r="F151" s="22"/>
      <c r="G151" s="22" t="s">
        <v>588</v>
      </c>
      <c r="H151" s="113"/>
      <c r="I151" s="21"/>
      <c r="J151" s="85"/>
      <c r="K151" s="85" t="s">
        <v>1364</v>
      </c>
      <c r="L151" s="85">
        <v>5272</v>
      </c>
      <c r="M151" s="85" t="s">
        <v>1257</v>
      </c>
      <c r="N151" s="85" t="s">
        <v>1131</v>
      </c>
      <c r="O151" s="85"/>
      <c r="P151" s="85"/>
      <c r="Q151" s="85" t="s">
        <v>1504</v>
      </c>
      <c r="R151" s="85">
        <v>5272</v>
      </c>
      <c r="S151" s="85" t="s">
        <v>15</v>
      </c>
      <c r="T151" s="21" t="s">
        <v>1946</v>
      </c>
      <c r="U151" s="90"/>
      <c r="V151" s="21"/>
      <c r="W151" s="25"/>
      <c r="X151" s="25"/>
      <c r="Y151" s="25"/>
      <c r="Z151" s="25"/>
      <c r="AA151" s="25"/>
      <c r="AB151" s="21"/>
      <c r="AC151" s="21"/>
      <c r="AD151" s="110" t="str">
        <f>[5]Submitter!$F$3</f>
        <v>David Tao</v>
      </c>
      <c r="AE151" s="110">
        <f>[5]Submitter!$F$6</f>
        <v>0</v>
      </c>
      <c r="AF151" s="111"/>
      <c r="AG151" s="111"/>
      <c r="AH151" s="23"/>
    </row>
    <row r="152" spans="1:34" s="5" customFormat="1" ht="369.75">
      <c r="A152" s="36">
        <v>152</v>
      </c>
      <c r="B152" s="92" t="s">
        <v>350</v>
      </c>
      <c r="C152" s="116" t="s">
        <v>1298</v>
      </c>
      <c r="D152" s="22" t="s">
        <v>122</v>
      </c>
      <c r="E152" s="22" t="s">
        <v>442</v>
      </c>
      <c r="F152" s="120" t="s">
        <v>510</v>
      </c>
      <c r="G152" s="22" t="s">
        <v>589</v>
      </c>
      <c r="H152" s="113"/>
      <c r="I152" s="21"/>
      <c r="J152" s="85"/>
      <c r="K152" s="85" t="s">
        <v>1186</v>
      </c>
      <c r="L152" s="85">
        <v>5273</v>
      </c>
      <c r="M152" s="85" t="s">
        <v>1259</v>
      </c>
      <c r="N152" s="85" t="s">
        <v>1136</v>
      </c>
      <c r="O152" s="85"/>
      <c r="P152" s="85"/>
      <c r="Q152" s="85" t="s">
        <v>1548</v>
      </c>
      <c r="R152" s="85">
        <v>5273</v>
      </c>
      <c r="S152" s="85" t="s">
        <v>1794</v>
      </c>
      <c r="T152" s="21" t="s">
        <v>1947</v>
      </c>
      <c r="U152" s="90"/>
      <c r="V152" s="21"/>
      <c r="W152" s="25"/>
      <c r="X152" s="25"/>
      <c r="Y152" s="25"/>
      <c r="Z152" s="25"/>
      <c r="AA152" s="25"/>
      <c r="AB152" s="21"/>
      <c r="AC152" s="21"/>
      <c r="AD152" s="110" t="str">
        <f>[5]Submitter!$F$3</f>
        <v>David Tao</v>
      </c>
      <c r="AE152" s="110">
        <f>[5]Submitter!$F$6</f>
        <v>0</v>
      </c>
      <c r="AF152" s="111"/>
      <c r="AG152" s="111"/>
      <c r="AH152" s="23"/>
    </row>
    <row r="153" spans="1:34" s="5" customFormat="1" ht="178.5">
      <c r="A153" s="36">
        <v>153</v>
      </c>
      <c r="B153" s="92" t="s">
        <v>351</v>
      </c>
      <c r="C153" s="116" t="s">
        <v>1298</v>
      </c>
      <c r="D153" s="22" t="s">
        <v>123</v>
      </c>
      <c r="E153" s="22" t="s">
        <v>443</v>
      </c>
      <c r="F153" s="22" t="s">
        <v>511</v>
      </c>
      <c r="G153" s="22" t="s">
        <v>590</v>
      </c>
      <c r="H153" s="113"/>
      <c r="I153" s="21"/>
      <c r="J153" s="85"/>
      <c r="K153" s="85" t="s">
        <v>1186</v>
      </c>
      <c r="L153" s="85">
        <v>5274</v>
      </c>
      <c r="M153" s="85" t="s">
        <v>1363</v>
      </c>
      <c r="N153" s="85" t="s">
        <v>1136</v>
      </c>
      <c r="O153" s="85"/>
      <c r="P153" s="85"/>
      <c r="Q153" s="85" t="s">
        <v>1464</v>
      </c>
      <c r="R153" s="85">
        <v>5274</v>
      </c>
      <c r="S153" s="85" t="s">
        <v>1794</v>
      </c>
      <c r="T153" s="21" t="s">
        <v>1948</v>
      </c>
      <c r="U153" s="90"/>
      <c r="V153" s="21"/>
      <c r="W153" s="25"/>
      <c r="X153" s="25"/>
      <c r="Y153" s="25"/>
      <c r="Z153" s="25"/>
      <c r="AA153" s="25"/>
      <c r="AB153" s="21"/>
      <c r="AC153" s="21"/>
      <c r="AD153" s="110" t="str">
        <f>[5]Submitter!$F$3</f>
        <v>David Tao</v>
      </c>
      <c r="AE153" s="110">
        <f>[5]Submitter!$F$6</f>
        <v>0</v>
      </c>
      <c r="AF153" s="111"/>
      <c r="AG153" s="111"/>
      <c r="AH153" s="23"/>
    </row>
    <row r="154" spans="1:34" s="5" customFormat="1" ht="76.5">
      <c r="A154" s="36">
        <v>154</v>
      </c>
      <c r="B154" s="92" t="s">
        <v>352</v>
      </c>
      <c r="C154" s="116" t="s">
        <v>1422</v>
      </c>
      <c r="D154" s="22" t="s">
        <v>122</v>
      </c>
      <c r="E154" s="22"/>
      <c r="F154" s="22"/>
      <c r="G154" s="22" t="s">
        <v>591</v>
      </c>
      <c r="H154" s="113"/>
      <c r="I154" s="21"/>
      <c r="J154" s="85"/>
      <c r="K154" s="85" t="s">
        <v>1364</v>
      </c>
      <c r="L154" s="85">
        <v>5275</v>
      </c>
      <c r="M154" s="85" t="s">
        <v>1257</v>
      </c>
      <c r="N154" s="85" t="s">
        <v>1136</v>
      </c>
      <c r="O154" s="85"/>
      <c r="P154" s="85"/>
      <c r="Q154" s="85" t="s">
        <v>1528</v>
      </c>
      <c r="R154" s="85">
        <v>5275</v>
      </c>
      <c r="S154" s="85" t="s">
        <v>15</v>
      </c>
      <c r="T154" s="21" t="s">
        <v>1949</v>
      </c>
      <c r="U154" s="90"/>
      <c r="V154" s="21"/>
      <c r="W154" s="25"/>
      <c r="X154" s="25"/>
      <c r="Y154" s="25"/>
      <c r="Z154" s="25"/>
      <c r="AA154" s="25"/>
      <c r="AB154" s="21"/>
      <c r="AC154" s="21"/>
      <c r="AD154" s="110" t="str">
        <f>[5]Submitter!$F$3</f>
        <v>David Tao</v>
      </c>
      <c r="AE154" s="110">
        <f>[5]Submitter!$F$6</f>
        <v>0</v>
      </c>
      <c r="AF154" s="111"/>
      <c r="AG154" s="111"/>
      <c r="AH154" s="23"/>
    </row>
    <row r="155" spans="1:34" s="5" customFormat="1" ht="153">
      <c r="A155" s="36">
        <v>155</v>
      </c>
      <c r="B155" s="92" t="s">
        <v>353</v>
      </c>
      <c r="C155" s="116" t="s">
        <v>1421</v>
      </c>
      <c r="D155" s="22" t="s">
        <v>122</v>
      </c>
      <c r="E155" s="22" t="s">
        <v>444</v>
      </c>
      <c r="F155" s="22" t="s">
        <v>512</v>
      </c>
      <c r="G155" s="22" t="s">
        <v>592</v>
      </c>
      <c r="H155" s="113"/>
      <c r="I155" s="21"/>
      <c r="J155" s="85"/>
      <c r="K155" s="85" t="s">
        <v>1186</v>
      </c>
      <c r="L155" s="85">
        <v>5276</v>
      </c>
      <c r="M155" s="85" t="s">
        <v>1363</v>
      </c>
      <c r="N155" s="85" t="s">
        <v>1136</v>
      </c>
      <c r="O155" s="85"/>
      <c r="P155" s="85"/>
      <c r="Q155" s="85" t="s">
        <v>1549</v>
      </c>
      <c r="R155" s="85">
        <v>5276</v>
      </c>
      <c r="S155" s="85" t="s">
        <v>15</v>
      </c>
      <c r="T155" s="21" t="s">
        <v>1950</v>
      </c>
      <c r="U155" s="90"/>
      <c r="V155" s="21"/>
      <c r="W155" s="25"/>
      <c r="X155" s="25"/>
      <c r="Y155" s="25"/>
      <c r="Z155" s="25"/>
      <c r="AA155" s="25"/>
      <c r="AB155" s="21"/>
      <c r="AC155" s="21"/>
      <c r="AD155" s="110" t="str">
        <f>[5]Submitter!$F$3</f>
        <v>David Tao</v>
      </c>
      <c r="AE155" s="110">
        <f>[5]Submitter!$F$6</f>
        <v>0</v>
      </c>
      <c r="AF155" s="111"/>
      <c r="AG155" s="111"/>
      <c r="AH155" s="23"/>
    </row>
    <row r="156" spans="1:34" s="5" customFormat="1" ht="76.5">
      <c r="A156" s="36">
        <v>156</v>
      </c>
      <c r="B156" s="92" t="s">
        <v>353</v>
      </c>
      <c r="C156" s="116" t="s">
        <v>1421</v>
      </c>
      <c r="D156" s="22" t="s">
        <v>124</v>
      </c>
      <c r="E156" s="22" t="s">
        <v>445</v>
      </c>
      <c r="F156" s="22" t="s">
        <v>513</v>
      </c>
      <c r="G156" s="22" t="s">
        <v>593</v>
      </c>
      <c r="H156" s="113"/>
      <c r="I156" s="21"/>
      <c r="J156" s="85"/>
      <c r="K156" s="85" t="s">
        <v>1186</v>
      </c>
      <c r="L156" s="85">
        <v>5277</v>
      </c>
      <c r="M156" s="85" t="s">
        <v>1363</v>
      </c>
      <c r="N156" s="85" t="s">
        <v>1136</v>
      </c>
      <c r="O156" s="85"/>
      <c r="P156" s="85"/>
      <c r="Q156" s="85" t="s">
        <v>1550</v>
      </c>
      <c r="R156" s="85">
        <v>5277</v>
      </c>
      <c r="S156" s="85" t="s">
        <v>1369</v>
      </c>
      <c r="T156" s="21" t="s">
        <v>1951</v>
      </c>
      <c r="U156" s="90"/>
      <c r="V156" s="21"/>
      <c r="W156" s="25"/>
      <c r="X156" s="25"/>
      <c r="Y156" s="25"/>
      <c r="Z156" s="25"/>
      <c r="AA156" s="25"/>
      <c r="AB156" s="21"/>
      <c r="AC156" s="21"/>
      <c r="AD156" s="110" t="str">
        <f>[5]Submitter!$F$3</f>
        <v>David Tao</v>
      </c>
      <c r="AE156" s="110">
        <f>[5]Submitter!$F$6</f>
        <v>0</v>
      </c>
      <c r="AF156" s="111"/>
      <c r="AG156" s="111"/>
      <c r="AH156" s="23"/>
    </row>
    <row r="157" spans="1:34" s="5" customFormat="1" ht="191.25">
      <c r="A157" s="36">
        <v>157</v>
      </c>
      <c r="B157" s="92" t="s">
        <v>354</v>
      </c>
      <c r="C157" s="116" t="s">
        <v>1299</v>
      </c>
      <c r="D157" s="22" t="s">
        <v>123</v>
      </c>
      <c r="E157" s="22"/>
      <c r="F157" s="22"/>
      <c r="G157" s="22" t="s">
        <v>594</v>
      </c>
      <c r="H157" s="113"/>
      <c r="I157" s="21"/>
      <c r="J157" s="85"/>
      <c r="K157" s="85" t="s">
        <v>1186</v>
      </c>
      <c r="L157" s="85">
        <v>5278</v>
      </c>
      <c r="M157" s="85" t="s">
        <v>1363</v>
      </c>
      <c r="N157" s="85" t="s">
        <v>1105</v>
      </c>
      <c r="O157" s="85"/>
      <c r="P157" s="85"/>
      <c r="Q157" s="85" t="s">
        <v>1551</v>
      </c>
      <c r="R157" s="85">
        <v>5278</v>
      </c>
      <c r="S157" s="85" t="s">
        <v>15</v>
      </c>
      <c r="T157" s="21" t="s">
        <v>1952</v>
      </c>
      <c r="U157" s="90"/>
      <c r="V157" s="21"/>
      <c r="W157" s="25"/>
      <c r="X157" s="25"/>
      <c r="Y157" s="25"/>
      <c r="Z157" s="25"/>
      <c r="AA157" s="25"/>
      <c r="AB157" s="21"/>
      <c r="AC157" s="21"/>
      <c r="AD157" s="110" t="str">
        <f>[5]Submitter!$F$3</f>
        <v>David Tao</v>
      </c>
      <c r="AE157" s="110">
        <f>[5]Submitter!$F$6</f>
        <v>0</v>
      </c>
      <c r="AF157" s="111"/>
      <c r="AG157" s="111"/>
      <c r="AH157" s="23"/>
    </row>
    <row r="158" spans="1:34" s="5" customFormat="1" ht="229.5">
      <c r="A158" s="36">
        <v>158</v>
      </c>
      <c r="B158" s="92" t="s">
        <v>355</v>
      </c>
      <c r="C158" s="116" t="s">
        <v>1388</v>
      </c>
      <c r="D158" s="22" t="s">
        <v>124</v>
      </c>
      <c r="E158" s="22" t="s">
        <v>446</v>
      </c>
      <c r="F158" s="22" t="s">
        <v>514</v>
      </c>
      <c r="G158" s="22" t="s">
        <v>595</v>
      </c>
      <c r="H158" s="113"/>
      <c r="I158" s="21"/>
      <c r="J158" s="85"/>
      <c r="K158" s="85" t="s">
        <v>1186</v>
      </c>
      <c r="L158" s="85">
        <v>5279</v>
      </c>
      <c r="M158" s="85" t="s">
        <v>1363</v>
      </c>
      <c r="N158" s="85"/>
      <c r="O158" s="85" t="s">
        <v>1252</v>
      </c>
      <c r="P158" s="85"/>
      <c r="Q158" s="85" t="s">
        <v>1531</v>
      </c>
      <c r="R158" s="85">
        <v>5279</v>
      </c>
      <c r="S158" s="85" t="s">
        <v>15</v>
      </c>
      <c r="T158" s="21" t="s">
        <v>1953</v>
      </c>
      <c r="U158" s="90"/>
      <c r="V158" s="21"/>
      <c r="W158" s="25"/>
      <c r="X158" s="25"/>
      <c r="Y158" s="25"/>
      <c r="Z158" s="25"/>
      <c r="AA158" s="25"/>
      <c r="AB158" s="21"/>
      <c r="AC158" s="21"/>
      <c r="AD158" s="110" t="str">
        <f>[5]Submitter!$F$3</f>
        <v>David Tao</v>
      </c>
      <c r="AE158" s="110">
        <f>[5]Submitter!$F$6</f>
        <v>0</v>
      </c>
      <c r="AF158" s="111"/>
      <c r="AG158" s="111"/>
      <c r="AH158" s="23"/>
    </row>
    <row r="159" spans="1:34" s="5" customFormat="1" ht="216.75">
      <c r="A159" s="36">
        <v>159</v>
      </c>
      <c r="B159" s="92" t="s">
        <v>356</v>
      </c>
      <c r="C159" s="116" t="s">
        <v>1301</v>
      </c>
      <c r="D159" s="22" t="s">
        <v>124</v>
      </c>
      <c r="E159" s="22" t="s">
        <v>447</v>
      </c>
      <c r="F159" s="22"/>
      <c r="G159" s="22" t="s">
        <v>596</v>
      </c>
      <c r="H159" s="113"/>
      <c r="I159" s="21"/>
      <c r="J159" s="85"/>
      <c r="K159" s="85" t="s">
        <v>1186</v>
      </c>
      <c r="L159" s="85">
        <v>5280</v>
      </c>
      <c r="M159" s="85" t="s">
        <v>1363</v>
      </c>
      <c r="N159" s="85" t="s">
        <v>1104</v>
      </c>
      <c r="O159" s="85"/>
      <c r="P159" s="85"/>
      <c r="Q159" s="85" t="s">
        <v>1553</v>
      </c>
      <c r="R159" s="85">
        <v>5280</v>
      </c>
      <c r="S159" s="85" t="s">
        <v>1372</v>
      </c>
      <c r="T159" s="21" t="s">
        <v>1954</v>
      </c>
      <c r="U159" s="90"/>
      <c r="V159" s="21"/>
      <c r="W159" s="25"/>
      <c r="X159" s="25"/>
      <c r="Y159" s="25"/>
      <c r="Z159" s="25"/>
      <c r="AA159" s="25"/>
      <c r="AB159" s="21"/>
      <c r="AC159" s="21"/>
      <c r="AD159" s="110" t="str">
        <f>[5]Submitter!$F$3</f>
        <v>David Tao</v>
      </c>
      <c r="AE159" s="110">
        <f>[5]Submitter!$F$6</f>
        <v>0</v>
      </c>
      <c r="AF159" s="111"/>
      <c r="AG159" s="111"/>
      <c r="AH159" s="23"/>
    </row>
    <row r="160" spans="1:34" s="5" customFormat="1" ht="153">
      <c r="A160" s="36">
        <v>160</v>
      </c>
      <c r="B160" s="92" t="s">
        <v>357</v>
      </c>
      <c r="C160" s="116" t="s">
        <v>1423</v>
      </c>
      <c r="D160" s="22" t="s">
        <v>124</v>
      </c>
      <c r="E160" s="22"/>
      <c r="F160" s="22"/>
      <c r="G160" s="22" t="s">
        <v>597</v>
      </c>
      <c r="H160" s="113"/>
      <c r="I160" s="21"/>
      <c r="J160" s="85"/>
      <c r="K160" s="85" t="s">
        <v>1186</v>
      </c>
      <c r="L160" s="85">
        <v>5281</v>
      </c>
      <c r="M160" s="85" t="s">
        <v>1259</v>
      </c>
      <c r="N160" s="85" t="s">
        <v>1140</v>
      </c>
      <c r="O160" s="85"/>
      <c r="P160" s="85"/>
      <c r="Q160" s="85" t="s">
        <v>1552</v>
      </c>
      <c r="R160" s="85">
        <v>5281</v>
      </c>
      <c r="S160" s="85" t="s">
        <v>15</v>
      </c>
      <c r="T160" s="21" t="s">
        <v>1955</v>
      </c>
      <c r="U160" s="90"/>
      <c r="V160" s="21"/>
      <c r="W160" s="25"/>
      <c r="X160" s="25"/>
      <c r="Y160" s="25"/>
      <c r="Z160" s="25"/>
      <c r="AA160" s="25"/>
      <c r="AB160" s="21"/>
      <c r="AC160" s="21"/>
      <c r="AD160" s="110" t="str">
        <f>[5]Submitter!$F$3</f>
        <v>David Tao</v>
      </c>
      <c r="AE160" s="110">
        <f>[5]Submitter!$F$6</f>
        <v>0</v>
      </c>
      <c r="AF160" s="111"/>
      <c r="AG160" s="111"/>
      <c r="AH160" s="23"/>
    </row>
    <row r="161" spans="1:34" s="5" customFormat="1" ht="63.75">
      <c r="A161" s="36">
        <v>161</v>
      </c>
      <c r="B161" s="92" t="s">
        <v>136</v>
      </c>
      <c r="C161" s="116" t="s">
        <v>1301</v>
      </c>
      <c r="D161" s="22" t="s">
        <v>124</v>
      </c>
      <c r="E161" s="22" t="s">
        <v>448</v>
      </c>
      <c r="F161" s="22" t="s">
        <v>515</v>
      </c>
      <c r="G161" s="22" t="s">
        <v>598</v>
      </c>
      <c r="H161" s="113"/>
      <c r="I161" s="21"/>
      <c r="J161" s="85"/>
      <c r="K161" s="85" t="s">
        <v>1186</v>
      </c>
      <c r="L161" s="85">
        <v>5282</v>
      </c>
      <c r="M161" s="85" t="s">
        <v>1363</v>
      </c>
      <c r="N161" s="85" t="s">
        <v>1104</v>
      </c>
      <c r="O161" s="85"/>
      <c r="P161" s="85"/>
      <c r="Q161" s="85" t="s">
        <v>1531</v>
      </c>
      <c r="R161" s="85">
        <v>5282</v>
      </c>
      <c r="S161" s="85" t="s">
        <v>15</v>
      </c>
      <c r="T161" s="21" t="s">
        <v>1956</v>
      </c>
      <c r="U161" s="90"/>
      <c r="V161" s="21"/>
      <c r="W161" s="25"/>
      <c r="X161" s="25"/>
      <c r="Y161" s="25"/>
      <c r="Z161" s="25"/>
      <c r="AA161" s="25"/>
      <c r="AB161" s="21"/>
      <c r="AC161" s="21"/>
      <c r="AD161" s="110" t="str">
        <f>[5]Submitter!$F$3</f>
        <v>David Tao</v>
      </c>
      <c r="AE161" s="110">
        <f>[5]Submitter!$F$6</f>
        <v>0</v>
      </c>
      <c r="AF161" s="111"/>
      <c r="AG161" s="111"/>
      <c r="AH161" s="23"/>
    </row>
    <row r="162" spans="1:34" s="5" customFormat="1" ht="191.25">
      <c r="A162" s="36">
        <v>162</v>
      </c>
      <c r="B162" s="92" t="s">
        <v>358</v>
      </c>
      <c r="C162" s="116" t="s">
        <v>1423</v>
      </c>
      <c r="D162" s="22" t="s">
        <v>124</v>
      </c>
      <c r="E162" s="22" t="s">
        <v>449</v>
      </c>
      <c r="F162" s="22"/>
      <c r="G162" s="22" t="s">
        <v>599</v>
      </c>
      <c r="H162" s="113"/>
      <c r="I162" s="21"/>
      <c r="J162" s="85"/>
      <c r="K162" s="85" t="s">
        <v>1186</v>
      </c>
      <c r="L162" s="85">
        <v>5283</v>
      </c>
      <c r="M162" s="85" t="s">
        <v>1363</v>
      </c>
      <c r="N162" s="85" t="s">
        <v>1140</v>
      </c>
      <c r="O162" s="85"/>
      <c r="P162" s="85"/>
      <c r="Q162" s="85" t="s">
        <v>1554</v>
      </c>
      <c r="R162" s="85">
        <v>5283</v>
      </c>
      <c r="S162" s="85" t="s">
        <v>1794</v>
      </c>
      <c r="T162" s="21" t="s">
        <v>1957</v>
      </c>
      <c r="U162" s="90"/>
      <c r="V162" s="21"/>
      <c r="W162" s="25"/>
      <c r="X162" s="25"/>
      <c r="Y162" s="25"/>
      <c r="Z162" s="25"/>
      <c r="AA162" s="25"/>
      <c r="AB162" s="21"/>
      <c r="AC162" s="21"/>
      <c r="AD162" s="110" t="str">
        <f>[5]Submitter!$F$3</f>
        <v>David Tao</v>
      </c>
      <c r="AE162" s="110">
        <f>[5]Submitter!$F$6</f>
        <v>0</v>
      </c>
      <c r="AF162" s="111"/>
      <c r="AG162" s="111"/>
      <c r="AH162" s="23"/>
    </row>
    <row r="163" spans="1:34" s="5" customFormat="1" ht="38.25">
      <c r="A163" s="36">
        <v>163</v>
      </c>
      <c r="B163" s="92" t="s">
        <v>355</v>
      </c>
      <c r="C163" s="116" t="s">
        <v>1388</v>
      </c>
      <c r="D163" s="22" t="s">
        <v>122</v>
      </c>
      <c r="E163" s="22" t="s">
        <v>450</v>
      </c>
      <c r="F163" s="22"/>
      <c r="G163" s="22" t="s">
        <v>600</v>
      </c>
      <c r="H163" s="113"/>
      <c r="I163" s="21"/>
      <c r="J163" s="85"/>
      <c r="K163" s="85" t="s">
        <v>1186</v>
      </c>
      <c r="L163" s="85">
        <v>5284</v>
      </c>
      <c r="M163" s="85" t="s">
        <v>1257</v>
      </c>
      <c r="N163" s="85"/>
      <c r="O163" s="85" t="s">
        <v>1252</v>
      </c>
      <c r="P163" s="85"/>
      <c r="Q163" s="85" t="s">
        <v>1555</v>
      </c>
      <c r="R163" s="85">
        <v>5284</v>
      </c>
      <c r="S163" s="85" t="s">
        <v>15</v>
      </c>
      <c r="T163" s="21" t="s">
        <v>1816</v>
      </c>
      <c r="U163" s="90"/>
      <c r="V163" s="21"/>
      <c r="W163" s="25"/>
      <c r="X163" s="25"/>
      <c r="Y163" s="25"/>
      <c r="Z163" s="25"/>
      <c r="AA163" s="25"/>
      <c r="AB163" s="21"/>
      <c r="AC163" s="21"/>
      <c r="AD163" s="110" t="str">
        <f>[5]Submitter!$F$3</f>
        <v>David Tao</v>
      </c>
      <c r="AE163" s="110">
        <f>[5]Submitter!$F$6</f>
        <v>0</v>
      </c>
      <c r="AF163" s="111"/>
      <c r="AG163" s="111"/>
      <c r="AH163" s="23"/>
    </row>
    <row r="164" spans="1:34" s="5" customFormat="1" ht="38.25">
      <c r="A164" s="36">
        <v>164</v>
      </c>
      <c r="B164" s="92" t="s">
        <v>359</v>
      </c>
      <c r="C164" s="116" t="s">
        <v>1415</v>
      </c>
      <c r="D164" s="22" t="s">
        <v>393</v>
      </c>
      <c r="E164" s="22" t="s">
        <v>451</v>
      </c>
      <c r="F164" s="22" t="s">
        <v>516</v>
      </c>
      <c r="G164" s="22"/>
      <c r="H164" s="113"/>
      <c r="I164" s="21"/>
      <c r="J164" s="85"/>
      <c r="K164" s="85" t="s">
        <v>1182</v>
      </c>
      <c r="L164" s="85">
        <v>5285</v>
      </c>
      <c r="M164" s="85" t="s">
        <v>1258</v>
      </c>
      <c r="N164" s="85" t="s">
        <v>1121</v>
      </c>
      <c r="O164" s="85"/>
      <c r="P164" s="85"/>
      <c r="Q164" s="85" t="s">
        <v>1531</v>
      </c>
      <c r="R164" s="85">
        <v>5285</v>
      </c>
      <c r="S164" s="85" t="s">
        <v>15</v>
      </c>
      <c r="T164" s="21" t="s">
        <v>1798</v>
      </c>
      <c r="U164" s="90"/>
      <c r="V164" s="21"/>
      <c r="W164" s="25"/>
      <c r="X164" s="25"/>
      <c r="Y164" s="25"/>
      <c r="Z164" s="25"/>
      <c r="AA164" s="25"/>
      <c r="AB164" s="21"/>
      <c r="AC164" s="21"/>
      <c r="AD164" s="110" t="str">
        <f>[5]Submitter!$F$3</f>
        <v>David Tao</v>
      </c>
      <c r="AE164" s="110">
        <f>[5]Submitter!$F$6</f>
        <v>0</v>
      </c>
      <c r="AF164" s="111"/>
      <c r="AG164" s="111"/>
      <c r="AH164" s="23"/>
    </row>
    <row r="165" spans="1:34" s="5" customFormat="1" ht="153">
      <c r="A165" s="36">
        <v>165</v>
      </c>
      <c r="B165" s="92" t="s">
        <v>360</v>
      </c>
      <c r="C165" s="116" t="s">
        <v>1416</v>
      </c>
      <c r="D165" s="22" t="s">
        <v>124</v>
      </c>
      <c r="E165" s="22" t="s">
        <v>452</v>
      </c>
      <c r="F165" s="22"/>
      <c r="G165" s="22" t="s">
        <v>601</v>
      </c>
      <c r="H165" s="113"/>
      <c r="I165" s="21"/>
      <c r="J165" s="85"/>
      <c r="K165" s="85" t="s">
        <v>1182</v>
      </c>
      <c r="L165" s="85">
        <v>5286</v>
      </c>
      <c r="M165" s="85" t="s">
        <v>1363</v>
      </c>
      <c r="N165" s="85" t="s">
        <v>1121</v>
      </c>
      <c r="O165" s="85"/>
      <c r="P165" s="85"/>
      <c r="Q165" s="85" t="s">
        <v>1556</v>
      </c>
      <c r="R165" s="85">
        <v>5286</v>
      </c>
      <c r="S165" s="85" t="s">
        <v>1794</v>
      </c>
      <c r="T165" s="21" t="s">
        <v>1958</v>
      </c>
      <c r="U165" s="90"/>
      <c r="V165" s="21"/>
      <c r="W165" s="25"/>
      <c r="X165" s="25"/>
      <c r="Y165" s="25"/>
      <c r="Z165" s="25"/>
      <c r="AA165" s="25"/>
      <c r="AB165" s="21"/>
      <c r="AC165" s="21"/>
      <c r="AD165" s="110" t="str">
        <f>[5]Submitter!$F$3</f>
        <v>David Tao</v>
      </c>
      <c r="AE165" s="110">
        <f>[5]Submitter!$F$6</f>
        <v>0</v>
      </c>
      <c r="AF165" s="111"/>
      <c r="AG165" s="111"/>
      <c r="AH165" s="23"/>
    </row>
    <row r="166" spans="1:34" s="5" customFormat="1" ht="114.75">
      <c r="A166" s="36">
        <v>166</v>
      </c>
      <c r="B166" s="92" t="s">
        <v>359</v>
      </c>
      <c r="C166" s="116" t="s">
        <v>1415</v>
      </c>
      <c r="D166" s="22" t="s">
        <v>124</v>
      </c>
      <c r="E166" s="22" t="s">
        <v>453</v>
      </c>
      <c r="F166" s="22" t="s">
        <v>517</v>
      </c>
      <c r="G166" s="22" t="s">
        <v>602</v>
      </c>
      <c r="H166" s="113"/>
      <c r="I166" s="21"/>
      <c r="J166" s="85"/>
      <c r="K166" s="85" t="s">
        <v>1182</v>
      </c>
      <c r="L166" s="85">
        <v>5287</v>
      </c>
      <c r="M166" s="85" t="s">
        <v>1363</v>
      </c>
      <c r="N166" s="85" t="s">
        <v>1121</v>
      </c>
      <c r="O166" s="85"/>
      <c r="P166" s="85"/>
      <c r="Q166" s="85" t="s">
        <v>1531</v>
      </c>
      <c r="R166" s="85">
        <v>5287</v>
      </c>
      <c r="S166" s="85" t="s">
        <v>15</v>
      </c>
      <c r="T166" s="21" t="s">
        <v>1959</v>
      </c>
      <c r="U166" s="90"/>
      <c r="V166" s="21"/>
      <c r="W166" s="25"/>
      <c r="X166" s="25"/>
      <c r="Y166" s="25"/>
      <c r="Z166" s="25"/>
      <c r="AA166" s="25"/>
      <c r="AB166" s="21"/>
      <c r="AC166" s="21"/>
      <c r="AD166" s="110" t="str">
        <f>[5]Submitter!$F$3</f>
        <v>David Tao</v>
      </c>
      <c r="AE166" s="110">
        <f>[5]Submitter!$F$6</f>
        <v>0</v>
      </c>
      <c r="AF166" s="111"/>
      <c r="AG166" s="111"/>
      <c r="AH166" s="23"/>
    </row>
    <row r="167" spans="1:34" s="5" customFormat="1" ht="153">
      <c r="A167" s="36">
        <v>167</v>
      </c>
      <c r="B167" s="92" t="s">
        <v>361</v>
      </c>
      <c r="C167" s="116" t="s">
        <v>1443</v>
      </c>
      <c r="D167" s="22" t="s">
        <v>124</v>
      </c>
      <c r="E167" s="22" t="s">
        <v>454</v>
      </c>
      <c r="F167" s="22" t="s">
        <v>518</v>
      </c>
      <c r="G167" s="22" t="s">
        <v>603</v>
      </c>
      <c r="H167" s="113"/>
      <c r="I167" s="21"/>
      <c r="J167" s="85"/>
      <c r="K167" s="85" t="s">
        <v>1186</v>
      </c>
      <c r="L167" s="85">
        <v>5288</v>
      </c>
      <c r="M167" s="85" t="s">
        <v>1363</v>
      </c>
      <c r="N167" s="85" t="s">
        <v>1165</v>
      </c>
      <c r="O167" s="85"/>
      <c r="P167" s="85"/>
      <c r="Q167" s="85" t="s">
        <v>1531</v>
      </c>
      <c r="R167" s="85">
        <v>5288</v>
      </c>
      <c r="S167" s="85" t="s">
        <v>15</v>
      </c>
      <c r="T167" s="21" t="s">
        <v>1960</v>
      </c>
      <c r="U167" s="90"/>
      <c r="V167" s="21"/>
      <c r="W167" s="25"/>
      <c r="X167" s="25"/>
      <c r="Y167" s="25"/>
      <c r="Z167" s="25"/>
      <c r="AA167" s="25"/>
      <c r="AB167" s="21"/>
      <c r="AC167" s="21"/>
      <c r="AD167" s="110" t="str">
        <f>[5]Submitter!$F$3</f>
        <v>David Tao</v>
      </c>
      <c r="AE167" s="110">
        <f>[5]Submitter!$F$6</f>
        <v>0</v>
      </c>
      <c r="AF167" s="111"/>
      <c r="AG167" s="111"/>
      <c r="AH167" s="23"/>
    </row>
    <row r="168" spans="1:34" s="5" customFormat="1" ht="165.75">
      <c r="A168" s="36">
        <v>168</v>
      </c>
      <c r="B168" s="92" t="s">
        <v>362</v>
      </c>
      <c r="C168" s="116" t="s">
        <v>1409</v>
      </c>
      <c r="D168" s="22" t="s">
        <v>123</v>
      </c>
      <c r="E168" s="22"/>
      <c r="F168" s="22"/>
      <c r="G168" s="22" t="s">
        <v>604</v>
      </c>
      <c r="H168" s="113"/>
      <c r="I168" s="21"/>
      <c r="J168" s="85"/>
      <c r="K168" s="85" t="s">
        <v>1175</v>
      </c>
      <c r="L168" s="85">
        <v>5289</v>
      </c>
      <c r="M168" s="85" t="s">
        <v>1363</v>
      </c>
      <c r="N168" s="85" t="s">
        <v>1118</v>
      </c>
      <c r="O168" s="85"/>
      <c r="P168" s="85"/>
      <c r="Q168" s="85" t="s">
        <v>1557</v>
      </c>
      <c r="R168" s="85">
        <v>5289</v>
      </c>
      <c r="S168" s="85" t="s">
        <v>15</v>
      </c>
      <c r="T168" s="21" t="s">
        <v>1961</v>
      </c>
      <c r="U168" s="90"/>
      <c r="V168" s="21"/>
      <c r="W168" s="25"/>
      <c r="X168" s="25"/>
      <c r="Y168" s="25"/>
      <c r="Z168" s="25"/>
      <c r="AA168" s="25"/>
      <c r="AB168" s="21"/>
      <c r="AC168" s="21"/>
      <c r="AD168" s="110" t="str">
        <f>[5]Submitter!$F$3</f>
        <v>David Tao</v>
      </c>
      <c r="AE168" s="110">
        <f>[5]Submitter!$F$6</f>
        <v>0</v>
      </c>
      <c r="AF168" s="111"/>
      <c r="AG168" s="111"/>
      <c r="AH168" s="23"/>
    </row>
    <row r="169" spans="1:34" s="5" customFormat="1" ht="38.25">
      <c r="A169" s="36">
        <v>169</v>
      </c>
      <c r="B169" s="92" t="s">
        <v>363</v>
      </c>
      <c r="C169" s="116" t="s">
        <v>1409</v>
      </c>
      <c r="D169" s="22" t="s">
        <v>124</v>
      </c>
      <c r="E169" s="22" t="s">
        <v>455</v>
      </c>
      <c r="F169" s="22" t="s">
        <v>519</v>
      </c>
      <c r="G169" s="22" t="s">
        <v>605</v>
      </c>
      <c r="H169" s="113"/>
      <c r="I169" s="21"/>
      <c r="J169" s="85"/>
      <c r="K169" s="85" t="s">
        <v>1175</v>
      </c>
      <c r="L169" s="85">
        <v>5290</v>
      </c>
      <c r="M169" s="85" t="s">
        <v>1363</v>
      </c>
      <c r="N169" s="85" t="s">
        <v>1118</v>
      </c>
      <c r="O169" s="85"/>
      <c r="P169" s="85"/>
      <c r="Q169" s="85" t="s">
        <v>1531</v>
      </c>
      <c r="R169" s="85">
        <v>5290</v>
      </c>
      <c r="S169" s="85" t="s">
        <v>15</v>
      </c>
      <c r="T169" s="21" t="s">
        <v>1962</v>
      </c>
      <c r="U169" s="90"/>
      <c r="V169" s="21"/>
      <c r="W169" s="25"/>
      <c r="X169" s="25"/>
      <c r="Y169" s="25"/>
      <c r="Z169" s="25"/>
      <c r="AA169" s="25"/>
      <c r="AB169" s="21"/>
      <c r="AC169" s="21"/>
      <c r="AD169" s="110" t="str">
        <f>[5]Submitter!$F$3</f>
        <v>David Tao</v>
      </c>
      <c r="AE169" s="110">
        <f>[5]Submitter!$F$6</f>
        <v>0</v>
      </c>
      <c r="AF169" s="111"/>
      <c r="AG169" s="111"/>
      <c r="AH169" s="23"/>
    </row>
    <row r="170" spans="1:34" s="5" customFormat="1" ht="165.75">
      <c r="A170" s="36">
        <v>170</v>
      </c>
      <c r="B170" s="92" t="s">
        <v>364</v>
      </c>
      <c r="C170" s="116" t="s">
        <v>1324</v>
      </c>
      <c r="D170" s="22" t="s">
        <v>124</v>
      </c>
      <c r="E170" s="22" t="s">
        <v>456</v>
      </c>
      <c r="F170" s="22" t="s">
        <v>520</v>
      </c>
      <c r="G170" s="22" t="s">
        <v>606</v>
      </c>
      <c r="H170" s="113"/>
      <c r="I170" s="21"/>
      <c r="J170" s="85"/>
      <c r="K170" s="85" t="s">
        <v>1187</v>
      </c>
      <c r="L170" s="85">
        <v>5291</v>
      </c>
      <c r="M170" s="85" t="s">
        <v>1363</v>
      </c>
      <c r="N170" s="85" t="s">
        <v>1110</v>
      </c>
      <c r="O170" s="85"/>
      <c r="P170" s="85"/>
      <c r="Q170" s="85" t="s">
        <v>1464</v>
      </c>
      <c r="R170" s="85">
        <v>5291</v>
      </c>
      <c r="S170" s="85" t="s">
        <v>1794</v>
      </c>
      <c r="T170" s="21" t="s">
        <v>1963</v>
      </c>
      <c r="U170" s="90"/>
      <c r="V170" s="21"/>
      <c r="W170" s="25"/>
      <c r="X170" s="25"/>
      <c r="Y170" s="25"/>
      <c r="Z170" s="25"/>
      <c r="AA170" s="25"/>
      <c r="AB170" s="21"/>
      <c r="AC170" s="21"/>
      <c r="AD170" s="110" t="str">
        <f>[5]Submitter!$F$3</f>
        <v>David Tao</v>
      </c>
      <c r="AE170" s="110">
        <f>[5]Submitter!$F$6</f>
        <v>0</v>
      </c>
      <c r="AF170" s="111"/>
      <c r="AG170" s="111"/>
      <c r="AH170" s="23"/>
    </row>
    <row r="171" spans="1:34" s="5" customFormat="1" ht="76.5">
      <c r="A171" s="36">
        <v>171</v>
      </c>
      <c r="B171" s="92" t="s">
        <v>365</v>
      </c>
      <c r="C171" s="116" t="s">
        <v>1405</v>
      </c>
      <c r="D171" s="22" t="s">
        <v>124</v>
      </c>
      <c r="E171" s="22" t="s">
        <v>457</v>
      </c>
      <c r="F171" s="22" t="s">
        <v>521</v>
      </c>
      <c r="G171" s="22" t="s">
        <v>607</v>
      </c>
      <c r="H171" s="113"/>
      <c r="I171" s="21"/>
      <c r="J171" s="85"/>
      <c r="K171" s="85" t="s">
        <v>1187</v>
      </c>
      <c r="L171" s="85">
        <v>5292</v>
      </c>
      <c r="M171" s="85" t="s">
        <v>1363</v>
      </c>
      <c r="N171" s="85" t="s">
        <v>1113</v>
      </c>
      <c r="O171" s="85"/>
      <c r="P171" s="85"/>
      <c r="Q171" s="85" t="s">
        <v>1486</v>
      </c>
      <c r="R171" s="85">
        <v>5292</v>
      </c>
      <c r="S171" s="85" t="s">
        <v>1369</v>
      </c>
      <c r="T171" s="21" t="s">
        <v>1964</v>
      </c>
      <c r="U171" s="90"/>
      <c r="V171" s="21"/>
      <c r="W171" s="25"/>
      <c r="X171" s="25"/>
      <c r="Y171" s="25"/>
      <c r="Z171" s="25"/>
      <c r="AA171" s="25"/>
      <c r="AB171" s="21"/>
      <c r="AC171" s="21"/>
      <c r="AD171" s="110" t="str">
        <f>[5]Submitter!$F$3</f>
        <v>David Tao</v>
      </c>
      <c r="AE171" s="110">
        <f>[5]Submitter!$F$6</f>
        <v>0</v>
      </c>
      <c r="AF171" s="111"/>
      <c r="AG171" s="111"/>
      <c r="AH171" s="23"/>
    </row>
    <row r="172" spans="1:34" s="5" customFormat="1" ht="242.25">
      <c r="A172" s="36">
        <v>172</v>
      </c>
      <c r="B172" s="92" t="s">
        <v>366</v>
      </c>
      <c r="C172" s="116" t="s">
        <v>1383</v>
      </c>
      <c r="D172" s="22" t="s">
        <v>124</v>
      </c>
      <c r="E172" s="22" t="s">
        <v>458</v>
      </c>
      <c r="F172" s="22" t="s">
        <v>522</v>
      </c>
      <c r="G172" s="22" t="s">
        <v>608</v>
      </c>
      <c r="H172" s="113"/>
      <c r="I172" s="21"/>
      <c r="J172" s="85"/>
      <c r="K172" s="85" t="s">
        <v>1188</v>
      </c>
      <c r="L172" s="85">
        <v>5293</v>
      </c>
      <c r="M172" s="85" t="s">
        <v>1259</v>
      </c>
      <c r="N172" s="85" t="s">
        <v>1077</v>
      </c>
      <c r="O172" s="85"/>
      <c r="P172" s="85"/>
      <c r="Q172" s="85" t="s">
        <v>1464</v>
      </c>
      <c r="R172" s="85">
        <v>5293</v>
      </c>
      <c r="S172" s="85" t="s">
        <v>1797</v>
      </c>
      <c r="T172" s="21" t="s">
        <v>1797</v>
      </c>
      <c r="U172" s="90"/>
      <c r="V172" s="21"/>
      <c r="W172" s="25"/>
      <c r="X172" s="25"/>
      <c r="Y172" s="25"/>
      <c r="Z172" s="25"/>
      <c r="AA172" s="25"/>
      <c r="AB172" s="21"/>
      <c r="AC172" s="21"/>
      <c r="AD172" s="110" t="str">
        <f>[5]Submitter!$F$3</f>
        <v>David Tao</v>
      </c>
      <c r="AE172" s="110">
        <f>[5]Submitter!$F$6</f>
        <v>0</v>
      </c>
      <c r="AF172" s="111"/>
      <c r="AG172" s="111"/>
      <c r="AH172" s="23"/>
    </row>
    <row r="173" spans="1:34" s="5" customFormat="1" ht="89.25">
      <c r="A173" s="36">
        <v>173</v>
      </c>
      <c r="B173" s="92" t="s">
        <v>367</v>
      </c>
      <c r="C173" s="116" t="s">
        <v>1383</v>
      </c>
      <c r="D173" s="22" t="s">
        <v>124</v>
      </c>
      <c r="E173" s="22" t="s">
        <v>459</v>
      </c>
      <c r="F173" s="22"/>
      <c r="G173" s="22" t="s">
        <v>609</v>
      </c>
      <c r="H173" s="113"/>
      <c r="I173" s="21"/>
      <c r="J173" s="85"/>
      <c r="K173" s="85" t="s">
        <v>1188</v>
      </c>
      <c r="L173" s="85">
        <v>5294</v>
      </c>
      <c r="M173" s="85" t="s">
        <v>1257</v>
      </c>
      <c r="N173" s="85" t="s">
        <v>1077</v>
      </c>
      <c r="O173" s="85"/>
      <c r="P173" s="85"/>
      <c r="Q173" s="85" t="s">
        <v>1531</v>
      </c>
      <c r="R173" s="85">
        <v>5294</v>
      </c>
      <c r="S173" s="85" t="s">
        <v>15</v>
      </c>
      <c r="T173" s="21" t="s">
        <v>1965</v>
      </c>
      <c r="U173" s="90"/>
      <c r="V173" s="21"/>
      <c r="W173" s="25"/>
      <c r="X173" s="25"/>
      <c r="Y173" s="25"/>
      <c r="Z173" s="25"/>
      <c r="AA173" s="25"/>
      <c r="AB173" s="21"/>
      <c r="AC173" s="21"/>
      <c r="AD173" s="110" t="str">
        <f>[5]Submitter!$F$3</f>
        <v>David Tao</v>
      </c>
      <c r="AE173" s="110">
        <f>[5]Submitter!$F$6</f>
        <v>0</v>
      </c>
      <c r="AF173" s="111"/>
      <c r="AG173" s="111"/>
      <c r="AH173" s="23"/>
    </row>
    <row r="174" spans="1:34" s="5" customFormat="1" ht="165.75">
      <c r="A174" s="36">
        <v>174</v>
      </c>
      <c r="B174" s="92" t="s">
        <v>368</v>
      </c>
      <c r="C174" s="116" t="s">
        <v>1389</v>
      </c>
      <c r="D174" s="22" t="s">
        <v>124</v>
      </c>
      <c r="E174" s="22" t="s">
        <v>460</v>
      </c>
      <c r="F174" s="22" t="s">
        <v>523</v>
      </c>
      <c r="G174" s="22" t="s">
        <v>610</v>
      </c>
      <c r="H174" s="113"/>
      <c r="I174" s="21"/>
      <c r="J174" s="85"/>
      <c r="K174" s="85" t="s">
        <v>1188</v>
      </c>
      <c r="L174" s="85">
        <v>5295</v>
      </c>
      <c r="M174" s="85" t="s">
        <v>1257</v>
      </c>
      <c r="N174" s="85" t="s">
        <v>1088</v>
      </c>
      <c r="O174" s="85"/>
      <c r="P174" s="85"/>
      <c r="Q174" s="85" t="s">
        <v>1464</v>
      </c>
      <c r="R174" s="85">
        <v>5295</v>
      </c>
      <c r="S174" s="85" t="s">
        <v>1794</v>
      </c>
      <c r="T174" s="21" t="s">
        <v>1966</v>
      </c>
      <c r="U174" s="90"/>
      <c r="V174" s="21"/>
      <c r="W174" s="25"/>
      <c r="X174" s="25"/>
      <c r="Y174" s="25"/>
      <c r="Z174" s="25"/>
      <c r="AA174" s="25"/>
      <c r="AB174" s="21"/>
      <c r="AC174" s="21"/>
      <c r="AD174" s="110" t="str">
        <f>[5]Submitter!$F$3</f>
        <v>David Tao</v>
      </c>
      <c r="AE174" s="110">
        <f>[5]Submitter!$F$6</f>
        <v>0</v>
      </c>
      <c r="AF174" s="111"/>
      <c r="AG174" s="111"/>
      <c r="AH174" s="23"/>
    </row>
    <row r="175" spans="1:34" s="5" customFormat="1" ht="89.25">
      <c r="A175" s="36">
        <v>175</v>
      </c>
      <c r="B175" s="92" t="s">
        <v>369</v>
      </c>
      <c r="C175" s="116" t="s">
        <v>1390</v>
      </c>
      <c r="D175" s="22" t="s">
        <v>124</v>
      </c>
      <c r="E175" s="22"/>
      <c r="F175" s="22"/>
      <c r="G175" s="22" t="s">
        <v>611</v>
      </c>
      <c r="H175" s="113"/>
      <c r="I175" s="21"/>
      <c r="J175" s="85"/>
      <c r="K175" s="85" t="s">
        <v>1188</v>
      </c>
      <c r="L175" s="85">
        <v>5296</v>
      </c>
      <c r="M175" s="85" t="s">
        <v>1363</v>
      </c>
      <c r="N175" s="85" t="s">
        <v>1089</v>
      </c>
      <c r="O175" s="85"/>
      <c r="P175" s="85"/>
      <c r="Q175" s="85" t="s">
        <v>1558</v>
      </c>
      <c r="R175" s="85">
        <v>5296</v>
      </c>
      <c r="S175" s="85" t="s">
        <v>4</v>
      </c>
      <c r="T175" s="21" t="s">
        <v>1967</v>
      </c>
      <c r="U175" s="90"/>
      <c r="V175" s="21"/>
      <c r="W175" s="25"/>
      <c r="X175" s="25"/>
      <c r="Y175" s="25"/>
      <c r="Z175" s="25"/>
      <c r="AA175" s="25"/>
      <c r="AB175" s="21"/>
      <c r="AC175" s="21"/>
      <c r="AD175" s="110" t="str">
        <f>[5]Submitter!$F$3</f>
        <v>David Tao</v>
      </c>
      <c r="AE175" s="110">
        <f>[5]Submitter!$F$6</f>
        <v>0</v>
      </c>
      <c r="AF175" s="111"/>
      <c r="AG175" s="111"/>
      <c r="AH175" s="23"/>
    </row>
    <row r="176" spans="1:34" s="5" customFormat="1" ht="369.75">
      <c r="A176" s="36">
        <v>176</v>
      </c>
      <c r="B176" s="92" t="s">
        <v>370</v>
      </c>
      <c r="C176" s="116" t="s">
        <v>1358</v>
      </c>
      <c r="D176" s="22" t="s">
        <v>124</v>
      </c>
      <c r="E176" s="22" t="s">
        <v>461</v>
      </c>
      <c r="F176" s="22" t="s">
        <v>524</v>
      </c>
      <c r="G176" s="22" t="s">
        <v>612</v>
      </c>
      <c r="H176" s="113"/>
      <c r="I176" s="21"/>
      <c r="J176" s="85"/>
      <c r="K176" s="85" t="s">
        <v>1186</v>
      </c>
      <c r="L176" s="85">
        <v>5297</v>
      </c>
      <c r="M176" s="85" t="s">
        <v>1363</v>
      </c>
      <c r="N176" s="85" t="s">
        <v>1170</v>
      </c>
      <c r="O176" s="85"/>
      <c r="P176" s="85"/>
      <c r="Q176" s="85" t="s">
        <v>1464</v>
      </c>
      <c r="R176" s="85">
        <v>5297</v>
      </c>
      <c r="S176" s="85" t="s">
        <v>1797</v>
      </c>
      <c r="T176" s="21" t="s">
        <v>1968</v>
      </c>
      <c r="U176" s="90"/>
      <c r="V176" s="21"/>
      <c r="W176" s="25"/>
      <c r="X176" s="25"/>
      <c r="Y176" s="25"/>
      <c r="Z176" s="25"/>
      <c r="AA176" s="25"/>
      <c r="AB176" s="21"/>
      <c r="AC176" s="21"/>
      <c r="AD176" s="110" t="str">
        <f>[5]Submitter!$F$3</f>
        <v>David Tao</v>
      </c>
      <c r="AE176" s="110">
        <f>[5]Submitter!$F$6</f>
        <v>0</v>
      </c>
      <c r="AF176" s="111"/>
      <c r="AG176" s="111"/>
      <c r="AH176" s="23"/>
    </row>
    <row r="177" spans="1:34" s="5" customFormat="1" ht="382.5">
      <c r="A177" s="36">
        <v>177</v>
      </c>
      <c r="B177" s="92" t="s">
        <v>371</v>
      </c>
      <c r="C177" s="116" t="s">
        <v>1358</v>
      </c>
      <c r="D177" s="22" t="s">
        <v>124</v>
      </c>
      <c r="E177" s="22" t="s">
        <v>462</v>
      </c>
      <c r="F177" s="22" t="s">
        <v>525</v>
      </c>
      <c r="G177" s="22" t="s">
        <v>613</v>
      </c>
      <c r="H177" s="113"/>
      <c r="I177" s="21"/>
      <c r="J177" s="85"/>
      <c r="K177" s="85" t="s">
        <v>1186</v>
      </c>
      <c r="L177" s="85">
        <v>5298</v>
      </c>
      <c r="M177" s="85" t="s">
        <v>1363</v>
      </c>
      <c r="N177" s="85" t="s">
        <v>1170</v>
      </c>
      <c r="O177" s="85"/>
      <c r="P177" s="85"/>
      <c r="Q177" s="85" t="s">
        <v>1464</v>
      </c>
      <c r="R177" s="85">
        <v>5298</v>
      </c>
      <c r="S177" s="85" t="s">
        <v>1797</v>
      </c>
      <c r="T177" s="21" t="s">
        <v>1969</v>
      </c>
      <c r="U177" s="90"/>
      <c r="V177" s="21"/>
      <c r="W177" s="25"/>
      <c r="X177" s="25"/>
      <c r="Y177" s="25"/>
      <c r="Z177" s="25"/>
      <c r="AA177" s="25"/>
      <c r="AB177" s="21"/>
      <c r="AC177" s="21"/>
      <c r="AD177" s="110" t="str">
        <f>[5]Submitter!$F$3</f>
        <v>David Tao</v>
      </c>
      <c r="AE177" s="110">
        <f>[5]Submitter!$F$6</f>
        <v>0</v>
      </c>
      <c r="AF177" s="111"/>
      <c r="AG177" s="111"/>
      <c r="AH177" s="23"/>
    </row>
    <row r="178" spans="1:34" s="5" customFormat="1" ht="216.75">
      <c r="A178" s="36">
        <v>178</v>
      </c>
      <c r="B178" s="92" t="s">
        <v>372</v>
      </c>
      <c r="C178" s="116" t="s">
        <v>1384</v>
      </c>
      <c r="D178" s="22" t="s">
        <v>124</v>
      </c>
      <c r="E178" s="22" t="s">
        <v>463</v>
      </c>
      <c r="F178" s="22" t="s">
        <v>526</v>
      </c>
      <c r="G178" s="22" t="s">
        <v>614</v>
      </c>
      <c r="H178" s="113"/>
      <c r="I178" s="21"/>
      <c r="J178" s="85"/>
      <c r="K178" s="85" t="s">
        <v>1187</v>
      </c>
      <c r="L178" s="85">
        <v>5299</v>
      </c>
      <c r="M178" s="85" t="s">
        <v>1363</v>
      </c>
      <c r="N178" s="85" t="s">
        <v>1079</v>
      </c>
      <c r="O178" s="85"/>
      <c r="P178" s="85"/>
      <c r="Q178" s="85" t="s">
        <v>1464</v>
      </c>
      <c r="R178" s="85">
        <v>5299</v>
      </c>
      <c r="S178" s="85" t="s">
        <v>1794</v>
      </c>
      <c r="T178" s="21" t="s">
        <v>1970</v>
      </c>
      <c r="U178" s="90"/>
      <c r="V178" s="21"/>
      <c r="W178" s="25"/>
      <c r="X178" s="25"/>
      <c r="Y178" s="25"/>
      <c r="Z178" s="25"/>
      <c r="AA178" s="25"/>
      <c r="AB178" s="21"/>
      <c r="AC178" s="21"/>
      <c r="AD178" s="110" t="str">
        <f>[5]Submitter!$F$3</f>
        <v>David Tao</v>
      </c>
      <c r="AE178" s="110">
        <f>[5]Submitter!$F$6</f>
        <v>0</v>
      </c>
      <c r="AF178" s="111"/>
      <c r="AG178" s="111"/>
      <c r="AH178" s="23"/>
    </row>
    <row r="179" spans="1:34" s="5" customFormat="1" ht="127.5">
      <c r="A179" s="36">
        <v>179</v>
      </c>
      <c r="B179" s="92" t="s">
        <v>373</v>
      </c>
      <c r="C179" s="116" t="s">
        <v>1384</v>
      </c>
      <c r="D179" s="22" t="s">
        <v>124</v>
      </c>
      <c r="E179" s="22"/>
      <c r="F179" s="22"/>
      <c r="G179" s="22" t="s">
        <v>615</v>
      </c>
      <c r="H179" s="113"/>
      <c r="I179" s="21"/>
      <c r="J179" s="85"/>
      <c r="K179" s="85" t="s">
        <v>1187</v>
      </c>
      <c r="L179" s="85">
        <v>5300</v>
      </c>
      <c r="M179" s="85" t="s">
        <v>1363</v>
      </c>
      <c r="N179" s="85" t="s">
        <v>1079</v>
      </c>
      <c r="O179" s="85"/>
      <c r="P179" s="85"/>
      <c r="Q179" s="85" t="s">
        <v>1464</v>
      </c>
      <c r="R179" s="85">
        <v>5300</v>
      </c>
      <c r="S179" s="85" t="s">
        <v>1369</v>
      </c>
      <c r="T179" s="21" t="s">
        <v>1971</v>
      </c>
      <c r="U179" s="90"/>
      <c r="V179" s="21"/>
      <c r="W179" s="25"/>
      <c r="X179" s="25"/>
      <c r="Y179" s="25"/>
      <c r="Z179" s="25"/>
      <c r="AA179" s="25"/>
      <c r="AB179" s="21"/>
      <c r="AC179" s="21"/>
      <c r="AD179" s="110" t="str">
        <f>[5]Submitter!$F$3</f>
        <v>David Tao</v>
      </c>
      <c r="AE179" s="110">
        <f>[5]Submitter!$F$6</f>
        <v>0</v>
      </c>
      <c r="AF179" s="111"/>
      <c r="AG179" s="111"/>
      <c r="AH179" s="23"/>
    </row>
    <row r="180" spans="1:34" s="5" customFormat="1" ht="127.5">
      <c r="A180" s="36">
        <v>180</v>
      </c>
      <c r="B180" s="92" t="s">
        <v>374</v>
      </c>
      <c r="C180" s="116" t="s">
        <v>1439</v>
      </c>
      <c r="D180" s="22" t="s">
        <v>393</v>
      </c>
      <c r="E180" s="22" t="s">
        <v>464</v>
      </c>
      <c r="F180" s="22" t="s">
        <v>527</v>
      </c>
      <c r="G180" s="22" t="s">
        <v>616</v>
      </c>
      <c r="H180" s="113"/>
      <c r="I180" s="21"/>
      <c r="J180" s="85"/>
      <c r="K180" s="85" t="s">
        <v>1187</v>
      </c>
      <c r="L180" s="85">
        <v>5301</v>
      </c>
      <c r="M180" s="85" t="s">
        <v>1258</v>
      </c>
      <c r="N180" s="85" t="s">
        <v>1161</v>
      </c>
      <c r="O180" s="85"/>
      <c r="P180" s="85"/>
      <c r="Q180" s="85" t="s">
        <v>1504</v>
      </c>
      <c r="R180" s="85">
        <v>5301</v>
      </c>
      <c r="S180" s="85" t="s">
        <v>1794</v>
      </c>
      <c r="T180" s="21" t="s">
        <v>1817</v>
      </c>
      <c r="U180" s="90"/>
      <c r="V180" s="21"/>
      <c r="W180" s="25"/>
      <c r="X180" s="25"/>
      <c r="Y180" s="25"/>
      <c r="Z180" s="25"/>
      <c r="AA180" s="25"/>
      <c r="AB180" s="21"/>
      <c r="AC180" s="21"/>
      <c r="AD180" s="110" t="str">
        <f>[5]Submitter!$F$3</f>
        <v>David Tao</v>
      </c>
      <c r="AE180" s="110">
        <f>[5]Submitter!$F$6</f>
        <v>0</v>
      </c>
      <c r="AF180" s="111"/>
      <c r="AG180" s="111"/>
      <c r="AH180" s="23"/>
    </row>
    <row r="181" spans="1:34" s="5" customFormat="1" ht="38.25">
      <c r="A181" s="36">
        <v>181</v>
      </c>
      <c r="B181" s="92" t="s">
        <v>375</v>
      </c>
      <c r="C181" s="116" t="s">
        <v>1442</v>
      </c>
      <c r="D181" s="22" t="s">
        <v>124</v>
      </c>
      <c r="E181" s="22" t="s">
        <v>465</v>
      </c>
      <c r="F181" s="22" t="s">
        <v>528</v>
      </c>
      <c r="G181" s="22" t="s">
        <v>617</v>
      </c>
      <c r="H181" s="113"/>
      <c r="I181" s="21"/>
      <c r="J181" s="85"/>
      <c r="K181" s="85" t="s">
        <v>1187</v>
      </c>
      <c r="L181" s="85">
        <v>5302</v>
      </c>
      <c r="M181" s="85" t="s">
        <v>1257</v>
      </c>
      <c r="N181" s="85" t="s">
        <v>1164</v>
      </c>
      <c r="O181" s="85"/>
      <c r="P181" s="85"/>
      <c r="Q181" s="85" t="s">
        <v>1464</v>
      </c>
      <c r="R181" s="85">
        <v>5302</v>
      </c>
      <c r="S181" s="85" t="s">
        <v>1794</v>
      </c>
      <c r="T181" s="21" t="s">
        <v>1818</v>
      </c>
      <c r="U181" s="90"/>
      <c r="V181" s="21"/>
      <c r="W181" s="25"/>
      <c r="X181" s="25"/>
      <c r="Y181" s="25"/>
      <c r="Z181" s="25"/>
      <c r="AA181" s="25"/>
      <c r="AB181" s="21"/>
      <c r="AC181" s="21"/>
      <c r="AD181" s="110" t="str">
        <f>[5]Submitter!$F$3</f>
        <v>David Tao</v>
      </c>
      <c r="AE181" s="110">
        <f>[5]Submitter!$F$6</f>
        <v>0</v>
      </c>
      <c r="AF181" s="111"/>
      <c r="AG181" s="111"/>
      <c r="AH181" s="23"/>
    </row>
    <row r="182" spans="1:34" s="5" customFormat="1" ht="76.5">
      <c r="A182" s="36">
        <v>182</v>
      </c>
      <c r="B182" s="92" t="s">
        <v>376</v>
      </c>
      <c r="C182" s="116" t="s">
        <v>1441</v>
      </c>
      <c r="D182" s="22" t="s">
        <v>124</v>
      </c>
      <c r="E182" s="22" t="s">
        <v>466</v>
      </c>
      <c r="F182" s="22"/>
      <c r="G182" s="22" t="s">
        <v>618</v>
      </c>
      <c r="H182" s="113"/>
      <c r="I182" s="21"/>
      <c r="J182" s="85"/>
      <c r="K182" s="85" t="s">
        <v>1187</v>
      </c>
      <c r="L182" s="85">
        <v>5303</v>
      </c>
      <c r="M182" s="85" t="s">
        <v>1363</v>
      </c>
      <c r="N182" s="85" t="s">
        <v>1164</v>
      </c>
      <c r="O182" s="85"/>
      <c r="P182" s="85"/>
      <c r="Q182" s="85" t="s">
        <v>1504</v>
      </c>
      <c r="R182" s="85">
        <v>5303</v>
      </c>
      <c r="S182" s="85" t="s">
        <v>1794</v>
      </c>
      <c r="T182" s="21" t="s">
        <v>1819</v>
      </c>
      <c r="U182" s="90"/>
      <c r="V182" s="21"/>
      <c r="W182" s="25"/>
      <c r="X182" s="25"/>
      <c r="Y182" s="25"/>
      <c r="Z182" s="25"/>
      <c r="AA182" s="25"/>
      <c r="AB182" s="21"/>
      <c r="AC182" s="21"/>
      <c r="AD182" s="110" t="str">
        <f>[5]Submitter!$F$3</f>
        <v>David Tao</v>
      </c>
      <c r="AE182" s="110">
        <f>[5]Submitter!$F$6</f>
        <v>0</v>
      </c>
      <c r="AF182" s="111"/>
      <c r="AG182" s="111"/>
      <c r="AH182" s="23"/>
    </row>
    <row r="183" spans="1:34" s="5" customFormat="1" ht="229.5">
      <c r="A183" s="36">
        <v>183</v>
      </c>
      <c r="B183" s="92" t="s">
        <v>377</v>
      </c>
      <c r="C183" s="116" t="s">
        <v>1423</v>
      </c>
      <c r="D183" s="22" t="s">
        <v>101</v>
      </c>
      <c r="E183" s="22" t="s">
        <v>467</v>
      </c>
      <c r="F183" s="22" t="s">
        <v>529</v>
      </c>
      <c r="G183" s="22" t="s">
        <v>619</v>
      </c>
      <c r="H183" s="113"/>
      <c r="I183" s="21"/>
      <c r="J183" s="85"/>
      <c r="K183" s="85" t="s">
        <v>1186</v>
      </c>
      <c r="L183" s="85">
        <v>5304</v>
      </c>
      <c r="M183" s="85" t="s">
        <v>1363</v>
      </c>
      <c r="N183" s="85" t="s">
        <v>1140</v>
      </c>
      <c r="O183" s="85"/>
      <c r="P183" s="85"/>
      <c r="Q183" s="85" t="s">
        <v>1486</v>
      </c>
      <c r="R183" s="85">
        <v>5304</v>
      </c>
      <c r="S183" s="85" t="s">
        <v>1797</v>
      </c>
      <c r="T183" s="21" t="s">
        <v>1972</v>
      </c>
      <c r="U183" s="90"/>
      <c r="V183" s="21"/>
      <c r="W183" s="25"/>
      <c r="X183" s="25"/>
      <c r="Y183" s="25"/>
      <c r="Z183" s="25"/>
      <c r="AA183" s="25"/>
      <c r="AB183" s="21"/>
      <c r="AC183" s="21"/>
      <c r="AD183" s="110" t="str">
        <f>[5]Submitter!$F$3</f>
        <v>David Tao</v>
      </c>
      <c r="AE183" s="110">
        <f>[5]Submitter!$F$6</f>
        <v>0</v>
      </c>
      <c r="AF183" s="111"/>
      <c r="AG183" s="111"/>
      <c r="AH183" s="23"/>
    </row>
    <row r="184" spans="1:34" s="5" customFormat="1" ht="102">
      <c r="A184" s="36">
        <v>184</v>
      </c>
      <c r="B184" s="92" t="s">
        <v>378</v>
      </c>
      <c r="C184" s="116" t="s">
        <v>1401</v>
      </c>
      <c r="D184" s="22" t="s">
        <v>123</v>
      </c>
      <c r="E184" s="22"/>
      <c r="F184" s="22"/>
      <c r="G184" s="22" t="s">
        <v>620</v>
      </c>
      <c r="H184" s="113"/>
      <c r="I184" s="21"/>
      <c r="J184" s="85"/>
      <c r="K184" s="85" t="s">
        <v>1179</v>
      </c>
      <c r="L184" s="85">
        <v>5305</v>
      </c>
      <c r="M184" s="85" t="s">
        <v>1363</v>
      </c>
      <c r="N184" s="85" t="s">
        <v>1102</v>
      </c>
      <c r="O184" s="85"/>
      <c r="P184" s="85"/>
      <c r="Q184" s="85" t="s">
        <v>1559</v>
      </c>
      <c r="R184" s="85">
        <v>5305</v>
      </c>
      <c r="S184" s="85" t="s">
        <v>1797</v>
      </c>
      <c r="T184" s="21" t="s">
        <v>1797</v>
      </c>
      <c r="U184" s="90"/>
      <c r="V184" s="21"/>
      <c r="W184" s="25"/>
      <c r="X184" s="25"/>
      <c r="Y184" s="25"/>
      <c r="Z184" s="25"/>
      <c r="AA184" s="25"/>
      <c r="AB184" s="21"/>
      <c r="AC184" s="21"/>
      <c r="AD184" s="110" t="str">
        <f>[5]Submitter!$F$3</f>
        <v>David Tao</v>
      </c>
      <c r="AE184" s="110">
        <f>[5]Submitter!$F$6</f>
        <v>0</v>
      </c>
      <c r="AF184" s="111"/>
      <c r="AG184" s="111"/>
      <c r="AH184" s="23"/>
    </row>
    <row r="185" spans="1:34" s="5" customFormat="1" ht="102">
      <c r="A185" s="36">
        <v>185</v>
      </c>
      <c r="B185" s="92" t="s">
        <v>379</v>
      </c>
      <c r="C185" s="116" t="s">
        <v>1431</v>
      </c>
      <c r="D185" s="22" t="s">
        <v>123</v>
      </c>
      <c r="E185" s="22"/>
      <c r="F185" s="22"/>
      <c r="G185" s="22" t="s">
        <v>621</v>
      </c>
      <c r="H185" s="113"/>
      <c r="I185" s="21"/>
      <c r="J185" s="85"/>
      <c r="K185" s="85" t="s">
        <v>1188</v>
      </c>
      <c r="L185" s="85">
        <v>5306</v>
      </c>
      <c r="M185" s="85" t="s">
        <v>1363</v>
      </c>
      <c r="N185" s="85" t="s">
        <v>1150</v>
      </c>
      <c r="O185" s="85"/>
      <c r="P185" s="85"/>
      <c r="Q185" s="85" t="s">
        <v>1608</v>
      </c>
      <c r="R185" s="85">
        <v>5306</v>
      </c>
      <c r="S185" s="85" t="s">
        <v>4</v>
      </c>
      <c r="T185" s="21" t="s">
        <v>1973</v>
      </c>
      <c r="U185" s="90"/>
      <c r="V185" s="21"/>
      <c r="W185" s="25"/>
      <c r="X185" s="25"/>
      <c r="Y185" s="25"/>
      <c r="Z185" s="25"/>
      <c r="AA185" s="25"/>
      <c r="AB185" s="21"/>
      <c r="AC185" s="21"/>
      <c r="AD185" s="110" t="str">
        <f>[5]Submitter!$F$3</f>
        <v>David Tao</v>
      </c>
      <c r="AE185" s="110">
        <f>[5]Submitter!$F$6</f>
        <v>0</v>
      </c>
      <c r="AF185" s="111"/>
      <c r="AG185" s="111"/>
      <c r="AH185" s="23"/>
    </row>
    <row r="186" spans="1:34" s="5" customFormat="1" ht="165.75">
      <c r="A186" s="36">
        <v>186</v>
      </c>
      <c r="B186" s="92" t="s">
        <v>380</v>
      </c>
      <c r="C186" s="116" t="s">
        <v>1431</v>
      </c>
      <c r="D186" s="22" t="s">
        <v>122</v>
      </c>
      <c r="E186" s="22" t="s">
        <v>468</v>
      </c>
      <c r="F186" s="22"/>
      <c r="G186" s="22" t="s">
        <v>622</v>
      </c>
      <c r="H186" s="113"/>
      <c r="I186" s="21"/>
      <c r="J186" s="85"/>
      <c r="K186" s="85" t="s">
        <v>1188</v>
      </c>
      <c r="L186" s="85">
        <v>5307</v>
      </c>
      <c r="M186" s="85" t="s">
        <v>1363</v>
      </c>
      <c r="N186" s="85" t="s">
        <v>1150</v>
      </c>
      <c r="O186" s="85"/>
      <c r="P186" s="85"/>
      <c r="Q186" s="85" t="s">
        <v>1464</v>
      </c>
      <c r="R186" s="85">
        <v>5307</v>
      </c>
      <c r="S186" s="85" t="s">
        <v>1794</v>
      </c>
      <c r="T186" s="21" t="s">
        <v>1974</v>
      </c>
      <c r="U186" s="90"/>
      <c r="V186" s="21"/>
      <c r="W186" s="25"/>
      <c r="X186" s="25"/>
      <c r="Y186" s="25"/>
      <c r="Z186" s="25"/>
      <c r="AA186" s="25"/>
      <c r="AB186" s="21"/>
      <c r="AC186" s="21"/>
      <c r="AD186" s="110" t="str">
        <f>[5]Submitter!$F$3</f>
        <v>David Tao</v>
      </c>
      <c r="AE186" s="110">
        <f>[5]Submitter!$F$6</f>
        <v>0</v>
      </c>
      <c r="AF186" s="111"/>
      <c r="AG186" s="111"/>
      <c r="AH186" s="23"/>
    </row>
    <row r="187" spans="1:34" s="5" customFormat="1" ht="318.75">
      <c r="A187" s="36">
        <v>187</v>
      </c>
      <c r="B187" s="92" t="s">
        <v>381</v>
      </c>
      <c r="C187" s="116" t="s">
        <v>1417</v>
      </c>
      <c r="D187" s="22" t="s">
        <v>122</v>
      </c>
      <c r="E187" s="22" t="s">
        <v>469</v>
      </c>
      <c r="F187" s="22"/>
      <c r="G187" s="22" t="s">
        <v>623</v>
      </c>
      <c r="H187" s="113"/>
      <c r="I187" s="21"/>
      <c r="J187" s="85"/>
      <c r="K187" s="85" t="s">
        <v>1175</v>
      </c>
      <c r="L187" s="85">
        <v>5308</v>
      </c>
      <c r="M187" s="85" t="s">
        <v>1363</v>
      </c>
      <c r="N187" s="85" t="s">
        <v>1125</v>
      </c>
      <c r="O187" s="85"/>
      <c r="P187" s="85"/>
      <c r="Q187" s="85" t="s">
        <v>1560</v>
      </c>
      <c r="R187" s="85">
        <v>5308</v>
      </c>
      <c r="S187" s="85" t="s">
        <v>1372</v>
      </c>
      <c r="T187" s="21" t="s">
        <v>1975</v>
      </c>
      <c r="U187" s="90"/>
      <c r="V187" s="21"/>
      <c r="W187" s="25"/>
      <c r="X187" s="25"/>
      <c r="Y187" s="25"/>
      <c r="Z187" s="25"/>
      <c r="AA187" s="25"/>
      <c r="AB187" s="21"/>
      <c r="AC187" s="21"/>
      <c r="AD187" s="110" t="str">
        <f>[5]Submitter!$F$3</f>
        <v>David Tao</v>
      </c>
      <c r="AE187" s="110">
        <f>[5]Submitter!$F$6</f>
        <v>0</v>
      </c>
      <c r="AF187" s="111"/>
      <c r="AG187" s="111"/>
      <c r="AH187" s="23"/>
    </row>
    <row r="188" spans="1:34" s="5" customFormat="1" ht="127.5">
      <c r="A188" s="36">
        <v>188</v>
      </c>
      <c r="B188" s="92" t="s">
        <v>382</v>
      </c>
      <c r="C188" s="116" t="s">
        <v>1314</v>
      </c>
      <c r="D188" s="22" t="s">
        <v>124</v>
      </c>
      <c r="E188" s="22" t="s">
        <v>470</v>
      </c>
      <c r="F188" s="22" t="s">
        <v>530</v>
      </c>
      <c r="G188" s="22" t="s">
        <v>624</v>
      </c>
      <c r="H188" s="113"/>
      <c r="I188" s="21"/>
      <c r="J188" s="85"/>
      <c r="K188" s="85" t="s">
        <v>1192</v>
      </c>
      <c r="L188" s="85">
        <v>5309</v>
      </c>
      <c r="M188" s="85" t="s">
        <v>1363</v>
      </c>
      <c r="N188" s="85" t="s">
        <v>1090</v>
      </c>
      <c r="O188" s="85"/>
      <c r="P188" s="85"/>
      <c r="Q188" s="85" t="s">
        <v>1561</v>
      </c>
      <c r="R188" s="85">
        <v>5309</v>
      </c>
      <c r="S188" s="85" t="s">
        <v>1794</v>
      </c>
      <c r="T188" s="21" t="s">
        <v>1976</v>
      </c>
      <c r="U188" s="90"/>
      <c r="V188" s="21"/>
      <c r="W188" s="25"/>
      <c r="X188" s="25"/>
      <c r="Y188" s="25"/>
      <c r="Z188" s="25"/>
      <c r="AA188" s="25"/>
      <c r="AB188" s="21"/>
      <c r="AC188" s="21"/>
      <c r="AD188" s="110" t="str">
        <f>[5]Submitter!$F$3</f>
        <v>David Tao</v>
      </c>
      <c r="AE188" s="110">
        <f>[5]Submitter!$F$6</f>
        <v>0</v>
      </c>
      <c r="AF188" s="111"/>
      <c r="AG188" s="111"/>
      <c r="AH188" s="23"/>
    </row>
    <row r="189" spans="1:34" s="5" customFormat="1" ht="51">
      <c r="A189" s="36">
        <v>189</v>
      </c>
      <c r="B189" s="92" t="s">
        <v>383</v>
      </c>
      <c r="C189" s="116" t="s">
        <v>1402</v>
      </c>
      <c r="D189" s="22" t="s">
        <v>393</v>
      </c>
      <c r="E189" s="22" t="s">
        <v>471</v>
      </c>
      <c r="F189" s="22" t="s">
        <v>531</v>
      </c>
      <c r="G189" s="22"/>
      <c r="H189" s="113"/>
      <c r="I189" s="21"/>
      <c r="J189" s="85"/>
      <c r="K189" s="85" t="s">
        <v>1181</v>
      </c>
      <c r="L189" s="85">
        <v>5310</v>
      </c>
      <c r="M189" s="85" t="s">
        <v>1258</v>
      </c>
      <c r="N189" s="85" t="s">
        <v>1107</v>
      </c>
      <c r="O189" s="85"/>
      <c r="P189" s="85"/>
      <c r="Q189" s="85" t="s">
        <v>1531</v>
      </c>
      <c r="R189" s="85">
        <v>5310</v>
      </c>
      <c r="S189" s="85" t="s">
        <v>15</v>
      </c>
      <c r="T189" s="21" t="s">
        <v>1977</v>
      </c>
      <c r="U189" s="90"/>
      <c r="V189" s="21"/>
      <c r="W189" s="25"/>
      <c r="X189" s="25"/>
      <c r="Y189" s="25"/>
      <c r="Z189" s="25"/>
      <c r="AA189" s="25"/>
      <c r="AB189" s="21"/>
      <c r="AC189" s="21"/>
      <c r="AD189" s="110" t="str">
        <f>[5]Submitter!$F$3</f>
        <v>David Tao</v>
      </c>
      <c r="AE189" s="110">
        <f>[5]Submitter!$F$6</f>
        <v>0</v>
      </c>
      <c r="AF189" s="111"/>
      <c r="AG189" s="111"/>
      <c r="AH189" s="23"/>
    </row>
    <row r="190" spans="1:34" s="5" customFormat="1" ht="127.5">
      <c r="A190" s="36">
        <v>190</v>
      </c>
      <c r="B190" s="92" t="s">
        <v>384</v>
      </c>
      <c r="C190" s="142" t="s">
        <v>1311</v>
      </c>
      <c r="D190" s="22" t="s">
        <v>124</v>
      </c>
      <c r="E190" s="22"/>
      <c r="F190" s="22"/>
      <c r="G190" s="22" t="s">
        <v>625</v>
      </c>
      <c r="H190" s="113"/>
      <c r="I190" s="21"/>
      <c r="J190" s="85"/>
      <c r="K190" s="85" t="s">
        <v>1175</v>
      </c>
      <c r="L190" s="85">
        <v>5311</v>
      </c>
      <c r="M190" s="85" t="s">
        <v>1259</v>
      </c>
      <c r="N190" s="85" t="s">
        <v>1093</v>
      </c>
      <c r="O190" s="85"/>
      <c r="P190" s="85"/>
      <c r="Q190" s="85" t="s">
        <v>1531</v>
      </c>
      <c r="R190" s="85">
        <v>5311</v>
      </c>
      <c r="S190" s="85" t="s">
        <v>15</v>
      </c>
      <c r="T190" s="21" t="s">
        <v>1978</v>
      </c>
      <c r="U190" s="90"/>
      <c r="V190" s="21"/>
      <c r="W190" s="25"/>
      <c r="X190" s="25"/>
      <c r="Y190" s="25"/>
      <c r="Z190" s="25"/>
      <c r="AA190" s="25"/>
      <c r="AB190" s="21"/>
      <c r="AC190" s="21"/>
      <c r="AD190" s="110" t="str">
        <f>[5]Submitter!$F$3</f>
        <v>David Tao</v>
      </c>
      <c r="AE190" s="110">
        <f>[5]Submitter!$F$6</f>
        <v>0</v>
      </c>
      <c r="AF190" s="111"/>
      <c r="AG190" s="111"/>
      <c r="AH190" s="23"/>
    </row>
    <row r="191" spans="1:34" s="5" customFormat="1" ht="38.25">
      <c r="A191" s="36">
        <v>191</v>
      </c>
      <c r="B191" s="92" t="s">
        <v>385</v>
      </c>
      <c r="C191" s="116" t="s">
        <v>1341</v>
      </c>
      <c r="D191" s="22" t="s">
        <v>393</v>
      </c>
      <c r="E191" s="22" t="s">
        <v>472</v>
      </c>
      <c r="F191" s="22" t="s">
        <v>532</v>
      </c>
      <c r="G191" s="22"/>
      <c r="H191" s="113"/>
      <c r="I191" s="21"/>
      <c r="J191" s="85"/>
      <c r="K191" s="85" t="s">
        <v>1175</v>
      </c>
      <c r="L191" s="85">
        <v>5312</v>
      </c>
      <c r="M191" s="85" t="s">
        <v>1258</v>
      </c>
      <c r="N191" s="85" t="s">
        <v>1115</v>
      </c>
      <c r="O191" s="85"/>
      <c r="P191" s="85"/>
      <c r="Q191" s="85" t="s">
        <v>1531</v>
      </c>
      <c r="R191" s="85">
        <v>5312</v>
      </c>
      <c r="S191" s="85" t="s">
        <v>15</v>
      </c>
      <c r="T191" s="21" t="s">
        <v>1979</v>
      </c>
      <c r="U191" s="90"/>
      <c r="V191" s="21"/>
      <c r="W191" s="25"/>
      <c r="X191" s="25"/>
      <c r="Y191" s="25"/>
      <c r="Z191" s="25"/>
      <c r="AA191" s="25"/>
      <c r="AB191" s="21"/>
      <c r="AC191" s="21"/>
      <c r="AD191" s="110" t="str">
        <f>[5]Submitter!$F$3</f>
        <v>David Tao</v>
      </c>
      <c r="AE191" s="110">
        <f>[5]Submitter!$F$6</f>
        <v>0</v>
      </c>
      <c r="AF191" s="111"/>
      <c r="AG191" s="111"/>
      <c r="AH191" s="23"/>
    </row>
    <row r="192" spans="1:34" s="5" customFormat="1" ht="229.5">
      <c r="A192" s="36">
        <v>192</v>
      </c>
      <c r="B192" s="92" t="s">
        <v>386</v>
      </c>
      <c r="C192" s="116" t="s">
        <v>1341</v>
      </c>
      <c r="D192" s="22" t="s">
        <v>122</v>
      </c>
      <c r="E192" s="22" t="s">
        <v>473</v>
      </c>
      <c r="F192" s="22" t="s">
        <v>533</v>
      </c>
      <c r="G192" s="22" t="s">
        <v>626</v>
      </c>
      <c r="H192" s="113"/>
      <c r="I192" s="21"/>
      <c r="J192" s="85"/>
      <c r="K192" s="85" t="s">
        <v>1175</v>
      </c>
      <c r="L192" s="85">
        <v>5313</v>
      </c>
      <c r="M192" s="85" t="s">
        <v>1259</v>
      </c>
      <c r="N192" s="85" t="s">
        <v>1115</v>
      </c>
      <c r="O192" s="85"/>
      <c r="P192" s="85"/>
      <c r="Q192" s="85" t="s">
        <v>1562</v>
      </c>
      <c r="R192" s="85">
        <v>5313</v>
      </c>
      <c r="S192" s="85" t="s">
        <v>1797</v>
      </c>
      <c r="T192" s="21" t="s">
        <v>1797</v>
      </c>
      <c r="U192" s="90"/>
      <c r="V192" s="21"/>
      <c r="W192" s="25"/>
      <c r="X192" s="25"/>
      <c r="Y192" s="25"/>
      <c r="Z192" s="25"/>
      <c r="AA192" s="25"/>
      <c r="AB192" s="21"/>
      <c r="AC192" s="21"/>
      <c r="AD192" s="110" t="str">
        <f>[5]Submitter!$F$3</f>
        <v>David Tao</v>
      </c>
      <c r="AE192" s="110">
        <f>[5]Submitter!$F$6</f>
        <v>0</v>
      </c>
      <c r="AF192" s="111"/>
      <c r="AG192" s="111"/>
      <c r="AH192" s="23"/>
    </row>
    <row r="193" spans="1:34" s="5" customFormat="1" ht="140.25">
      <c r="A193" s="36">
        <v>193</v>
      </c>
      <c r="B193" s="92" t="s">
        <v>387</v>
      </c>
      <c r="C193" s="116" t="s">
        <v>1275</v>
      </c>
      <c r="D193" s="22" t="s">
        <v>124</v>
      </c>
      <c r="E193" s="22" t="s">
        <v>474</v>
      </c>
      <c r="F193" s="22" t="s">
        <v>534</v>
      </c>
      <c r="G193" s="22" t="s">
        <v>627</v>
      </c>
      <c r="H193" s="113"/>
      <c r="I193" s="21"/>
      <c r="J193" s="85"/>
      <c r="K193" s="85" t="s">
        <v>1175</v>
      </c>
      <c r="L193" s="85">
        <v>5314</v>
      </c>
      <c r="M193" s="85" t="s">
        <v>1363</v>
      </c>
      <c r="N193" s="85"/>
      <c r="O193" s="85" t="s">
        <v>1236</v>
      </c>
      <c r="P193" s="85"/>
      <c r="Q193" s="85" t="s">
        <v>1531</v>
      </c>
      <c r="R193" s="85">
        <v>5314</v>
      </c>
      <c r="S193" s="85" t="s">
        <v>15</v>
      </c>
      <c r="T193" s="21" t="s">
        <v>1927</v>
      </c>
      <c r="U193" s="90"/>
      <c r="V193" s="21"/>
      <c r="W193" s="25"/>
      <c r="X193" s="25"/>
      <c r="Y193" s="25"/>
      <c r="Z193" s="25"/>
      <c r="AA193" s="25"/>
      <c r="AB193" s="21"/>
      <c r="AC193" s="21"/>
      <c r="AD193" s="110" t="str">
        <f>[5]Submitter!$F$3</f>
        <v>David Tao</v>
      </c>
      <c r="AE193" s="110">
        <f>[5]Submitter!$F$6</f>
        <v>0</v>
      </c>
      <c r="AF193" s="111"/>
      <c r="AG193" s="111"/>
      <c r="AH193" s="23"/>
    </row>
    <row r="194" spans="1:34" s="5" customFormat="1" ht="38.25">
      <c r="A194" s="36">
        <v>194</v>
      </c>
      <c r="B194" s="92" t="s">
        <v>388</v>
      </c>
      <c r="C194" s="116" t="s">
        <v>1385</v>
      </c>
      <c r="D194" s="22" t="s">
        <v>124</v>
      </c>
      <c r="E194" s="22" t="s">
        <v>475</v>
      </c>
      <c r="F194" s="22" t="s">
        <v>535</v>
      </c>
      <c r="G194" s="22" t="s">
        <v>628</v>
      </c>
      <c r="H194" s="113"/>
      <c r="I194" s="21"/>
      <c r="J194" s="85"/>
      <c r="K194" s="85" t="s">
        <v>1175</v>
      </c>
      <c r="L194" s="85">
        <v>5315</v>
      </c>
      <c r="M194" s="85" t="s">
        <v>1363</v>
      </c>
      <c r="N194" s="85"/>
      <c r="O194" s="85" t="s">
        <v>1201</v>
      </c>
      <c r="P194" s="85"/>
      <c r="Q194" s="85" t="s">
        <v>1531</v>
      </c>
      <c r="R194" s="85">
        <v>5315</v>
      </c>
      <c r="S194" s="85" t="s">
        <v>15</v>
      </c>
      <c r="T194" s="21" t="s">
        <v>1980</v>
      </c>
      <c r="U194" s="90"/>
      <c r="V194" s="21"/>
      <c r="W194" s="25"/>
      <c r="X194" s="25"/>
      <c r="Y194" s="25"/>
      <c r="Z194" s="25"/>
      <c r="AA194" s="25"/>
      <c r="AB194" s="21"/>
      <c r="AC194" s="21"/>
      <c r="AD194" s="110" t="str">
        <f>[5]Submitter!$F$3</f>
        <v>David Tao</v>
      </c>
      <c r="AE194" s="110">
        <f>[5]Submitter!$F$6</f>
        <v>0</v>
      </c>
      <c r="AF194" s="111"/>
      <c r="AG194" s="111"/>
      <c r="AH194" s="23"/>
    </row>
    <row r="195" spans="1:34" s="5" customFormat="1" ht="38.25">
      <c r="A195" s="36">
        <v>195</v>
      </c>
      <c r="B195" s="92" t="s">
        <v>389</v>
      </c>
      <c r="C195" s="116" t="s">
        <v>1279</v>
      </c>
      <c r="D195" s="22" t="s">
        <v>394</v>
      </c>
      <c r="E195" s="22"/>
      <c r="F195" s="22"/>
      <c r="G195" s="22" t="s">
        <v>629</v>
      </c>
      <c r="H195" s="113"/>
      <c r="I195" s="21"/>
      <c r="J195" s="85"/>
      <c r="K195" s="85"/>
      <c r="L195" s="85"/>
      <c r="M195" s="85" t="s">
        <v>1256</v>
      </c>
      <c r="N195" s="85"/>
      <c r="O195" s="85" t="s">
        <v>1213</v>
      </c>
      <c r="P195" s="85"/>
      <c r="Q195" s="85" t="s">
        <v>1563</v>
      </c>
      <c r="R195" s="85"/>
      <c r="S195" s="85" t="s">
        <v>3</v>
      </c>
      <c r="T195" s="21"/>
      <c r="U195" s="90"/>
      <c r="V195" s="21"/>
      <c r="W195" s="25"/>
      <c r="X195" s="25"/>
      <c r="Y195" s="25"/>
      <c r="Z195" s="25"/>
      <c r="AA195" s="25"/>
      <c r="AB195" s="21"/>
      <c r="AC195" s="21"/>
      <c r="AD195" s="110" t="str">
        <f>[5]Submitter!$F$3</f>
        <v>David Tao</v>
      </c>
      <c r="AE195" s="110">
        <f>[5]Submitter!$F$6</f>
        <v>0</v>
      </c>
      <c r="AF195" s="111"/>
      <c r="AG195" s="111"/>
      <c r="AH195" s="23"/>
    </row>
    <row r="196" spans="1:34" s="5" customFormat="1" ht="140.25">
      <c r="A196" s="36">
        <v>196</v>
      </c>
      <c r="B196" s="92" t="s">
        <v>304</v>
      </c>
      <c r="C196" s="22" t="s">
        <v>304</v>
      </c>
      <c r="D196" s="22" t="s">
        <v>124</v>
      </c>
      <c r="E196" s="22"/>
      <c r="F196" s="22"/>
      <c r="G196" s="22" t="s">
        <v>630</v>
      </c>
      <c r="H196" s="113"/>
      <c r="I196" s="21"/>
      <c r="J196" s="85"/>
      <c r="K196" s="85" t="s">
        <v>1364</v>
      </c>
      <c r="L196" s="85">
        <v>5316</v>
      </c>
      <c r="M196" s="85" t="s">
        <v>1259</v>
      </c>
      <c r="N196" s="85"/>
      <c r="O196" s="85" t="s">
        <v>1195</v>
      </c>
      <c r="P196" s="85"/>
      <c r="Q196" s="85" t="s">
        <v>1566</v>
      </c>
      <c r="R196" s="85">
        <v>5316</v>
      </c>
      <c r="S196" s="85" t="s">
        <v>1797</v>
      </c>
      <c r="T196" s="21" t="s">
        <v>1797</v>
      </c>
      <c r="U196" s="90"/>
      <c r="V196" s="21"/>
      <c r="W196" s="25"/>
      <c r="X196" s="25"/>
      <c r="Y196" s="25"/>
      <c r="Z196" s="25"/>
      <c r="AA196" s="25"/>
      <c r="AB196" s="21"/>
      <c r="AC196" s="21"/>
      <c r="AD196" s="110" t="str">
        <f>[5]Submitter!$F$3</f>
        <v>David Tao</v>
      </c>
      <c r="AE196" s="110">
        <f>[5]Submitter!$F$6</f>
        <v>0</v>
      </c>
      <c r="AF196" s="111"/>
      <c r="AG196" s="111"/>
      <c r="AH196" s="23"/>
    </row>
    <row r="197" spans="1:34" s="5" customFormat="1" ht="51">
      <c r="A197" s="36">
        <v>197</v>
      </c>
      <c r="B197" s="92" t="s">
        <v>304</v>
      </c>
      <c r="C197" s="22" t="s">
        <v>304</v>
      </c>
      <c r="D197" s="22" t="s">
        <v>123</v>
      </c>
      <c r="E197" s="22"/>
      <c r="F197" s="22"/>
      <c r="G197" s="22" t="s">
        <v>631</v>
      </c>
      <c r="H197" s="113"/>
      <c r="I197" s="21"/>
      <c r="J197" s="85"/>
      <c r="K197" s="85" t="s">
        <v>1175</v>
      </c>
      <c r="L197" s="85">
        <v>5317</v>
      </c>
      <c r="M197" s="85" t="s">
        <v>1363</v>
      </c>
      <c r="N197" s="85"/>
      <c r="O197" s="85" t="s">
        <v>1195</v>
      </c>
      <c r="P197" s="85"/>
      <c r="Q197" s="85" t="s">
        <v>1565</v>
      </c>
      <c r="R197" s="85">
        <v>5317</v>
      </c>
      <c r="S197" s="85" t="s">
        <v>4</v>
      </c>
      <c r="T197" s="21" t="s">
        <v>1981</v>
      </c>
      <c r="U197" s="90"/>
      <c r="V197" s="21"/>
      <c r="W197" s="25"/>
      <c r="X197" s="25"/>
      <c r="Y197" s="25"/>
      <c r="Z197" s="25"/>
      <c r="AA197" s="25"/>
      <c r="AB197" s="21"/>
      <c r="AC197" s="21"/>
      <c r="AD197" s="110" t="str">
        <f>[5]Submitter!$F$3</f>
        <v>David Tao</v>
      </c>
      <c r="AE197" s="110">
        <f>[5]Submitter!$F$6</f>
        <v>0</v>
      </c>
      <c r="AF197" s="111"/>
      <c r="AG197" s="111"/>
      <c r="AH197" s="23"/>
    </row>
    <row r="198" spans="1:34" s="5" customFormat="1" ht="25.5">
      <c r="A198" s="36">
        <v>198</v>
      </c>
      <c r="B198" s="92" t="s">
        <v>389</v>
      </c>
      <c r="C198" s="116" t="s">
        <v>1279</v>
      </c>
      <c r="D198" s="22" t="s">
        <v>124</v>
      </c>
      <c r="E198" s="22"/>
      <c r="F198" s="22"/>
      <c r="G198" s="22" t="s">
        <v>632</v>
      </c>
      <c r="H198" s="113"/>
      <c r="I198" s="21"/>
      <c r="J198" s="85"/>
      <c r="K198" s="85" t="s">
        <v>1373</v>
      </c>
      <c r="L198" s="85">
        <v>5318</v>
      </c>
      <c r="M198" s="85" t="s">
        <v>1258</v>
      </c>
      <c r="N198" s="85"/>
      <c r="O198" s="85" t="s">
        <v>1213</v>
      </c>
      <c r="P198" s="85"/>
      <c r="Q198" s="85" t="s">
        <v>1531</v>
      </c>
      <c r="R198" s="85">
        <v>5318</v>
      </c>
      <c r="S198" s="85" t="s">
        <v>15</v>
      </c>
      <c r="T198" s="21" t="s">
        <v>1820</v>
      </c>
      <c r="U198" s="90"/>
      <c r="V198" s="21"/>
      <c r="W198" s="25"/>
      <c r="X198" s="25"/>
      <c r="Y198" s="25"/>
      <c r="Z198" s="25"/>
      <c r="AA198" s="25"/>
      <c r="AB198" s="21"/>
      <c r="AC198" s="21"/>
      <c r="AD198" s="110" t="str">
        <f>[5]Submitter!$F$3</f>
        <v>David Tao</v>
      </c>
      <c r="AE198" s="110">
        <f>[5]Submitter!$F$6</f>
        <v>0</v>
      </c>
      <c r="AF198" s="111"/>
      <c r="AG198" s="111"/>
      <c r="AH198" s="23"/>
    </row>
    <row r="199" spans="1:34" s="5" customFormat="1" ht="63.75">
      <c r="A199" s="36">
        <v>199</v>
      </c>
      <c r="B199" s="92" t="s">
        <v>390</v>
      </c>
      <c r="C199" s="116" t="s">
        <v>1278</v>
      </c>
      <c r="D199" s="22" t="s">
        <v>124</v>
      </c>
      <c r="E199" s="22"/>
      <c r="F199" s="22"/>
      <c r="G199" s="22" t="s">
        <v>633</v>
      </c>
      <c r="H199" s="113"/>
      <c r="I199" s="21"/>
      <c r="J199" s="85"/>
      <c r="K199" s="85" t="s">
        <v>1175</v>
      </c>
      <c r="L199" s="85">
        <v>5319</v>
      </c>
      <c r="M199" s="85" t="s">
        <v>1259</v>
      </c>
      <c r="N199" s="85"/>
      <c r="O199" s="85" t="s">
        <v>1202</v>
      </c>
      <c r="P199" s="85"/>
      <c r="Q199" s="85" t="s">
        <v>1564</v>
      </c>
      <c r="R199" s="85">
        <v>5319</v>
      </c>
      <c r="S199" s="85" t="s">
        <v>1797</v>
      </c>
      <c r="T199" s="21" t="s">
        <v>1797</v>
      </c>
      <c r="U199" s="90"/>
      <c r="V199" s="21"/>
      <c r="W199" s="25"/>
      <c r="X199" s="25"/>
      <c r="Y199" s="25"/>
      <c r="Z199" s="25"/>
      <c r="AA199" s="25"/>
      <c r="AB199" s="21"/>
      <c r="AC199" s="21"/>
      <c r="AD199" s="110" t="str">
        <f>[5]Submitter!$F$3</f>
        <v>David Tao</v>
      </c>
      <c r="AE199" s="110">
        <f>[5]Submitter!$F$6</f>
        <v>0</v>
      </c>
      <c r="AF199" s="111"/>
      <c r="AG199" s="111"/>
      <c r="AH199" s="23"/>
    </row>
    <row r="200" spans="1:34" s="5" customFormat="1" ht="89.25">
      <c r="A200" s="36">
        <v>200</v>
      </c>
      <c r="B200" s="92" t="s">
        <v>391</v>
      </c>
      <c r="C200" s="116" t="s">
        <v>1445</v>
      </c>
      <c r="D200" s="22" t="s">
        <v>124</v>
      </c>
      <c r="E200" s="22" t="s">
        <v>476</v>
      </c>
      <c r="F200" s="22" t="s">
        <v>536</v>
      </c>
      <c r="G200" s="22"/>
      <c r="H200" s="113"/>
      <c r="I200" s="21"/>
      <c r="J200" s="85"/>
      <c r="K200" s="85" t="s">
        <v>1175</v>
      </c>
      <c r="L200" s="85">
        <v>5320</v>
      </c>
      <c r="M200" s="85" t="s">
        <v>1363</v>
      </c>
      <c r="N200" s="85"/>
      <c r="O200" s="85" t="s">
        <v>1251</v>
      </c>
      <c r="P200" s="85"/>
      <c r="Q200" s="85" t="s">
        <v>1531</v>
      </c>
      <c r="R200" s="85">
        <v>5320</v>
      </c>
      <c r="S200" s="85" t="s">
        <v>15</v>
      </c>
      <c r="T200" s="21" t="s">
        <v>1982</v>
      </c>
      <c r="U200" s="90"/>
      <c r="V200" s="21"/>
      <c r="W200" s="25"/>
      <c r="X200" s="25"/>
      <c r="Y200" s="25"/>
      <c r="Z200" s="25"/>
      <c r="AA200" s="25"/>
      <c r="AB200" s="21"/>
      <c r="AC200" s="21"/>
      <c r="AD200" s="110" t="str">
        <f>[5]Submitter!$F$3</f>
        <v>David Tao</v>
      </c>
      <c r="AE200" s="110">
        <f>[5]Submitter!$F$6</f>
        <v>0</v>
      </c>
      <c r="AF200" s="111"/>
      <c r="AG200" s="111"/>
      <c r="AH200" s="23"/>
    </row>
    <row r="201" spans="1:34" s="5" customFormat="1" ht="165.75">
      <c r="A201" s="36">
        <v>201</v>
      </c>
      <c r="B201" s="92" t="s">
        <v>392</v>
      </c>
      <c r="C201" s="116" t="s">
        <v>1445</v>
      </c>
      <c r="D201" s="22" t="s">
        <v>123</v>
      </c>
      <c r="E201" s="22" t="s">
        <v>477</v>
      </c>
      <c r="F201" s="22" t="s">
        <v>537</v>
      </c>
      <c r="G201" s="22" t="s">
        <v>634</v>
      </c>
      <c r="H201" s="113"/>
      <c r="I201" s="21"/>
      <c r="J201" s="85"/>
      <c r="K201" s="85" t="s">
        <v>1175</v>
      </c>
      <c r="L201" s="85">
        <v>5321</v>
      </c>
      <c r="M201" s="85" t="s">
        <v>1363</v>
      </c>
      <c r="N201" s="85"/>
      <c r="O201" s="85" t="s">
        <v>1251</v>
      </c>
      <c r="P201" s="85"/>
      <c r="Q201" s="85" t="s">
        <v>1536</v>
      </c>
      <c r="R201" s="85">
        <v>5321</v>
      </c>
      <c r="S201" s="85" t="s">
        <v>15</v>
      </c>
      <c r="T201" s="21" t="s">
        <v>1982</v>
      </c>
      <c r="U201" s="90"/>
      <c r="V201" s="21"/>
      <c r="W201" s="25"/>
      <c r="X201" s="25"/>
      <c r="Y201" s="25"/>
      <c r="Z201" s="25"/>
      <c r="AA201" s="25"/>
      <c r="AB201" s="21"/>
      <c r="AC201" s="21"/>
      <c r="AD201" s="110" t="str">
        <f>[5]Submitter!$F$3</f>
        <v>David Tao</v>
      </c>
      <c r="AE201" s="110">
        <f>[5]Submitter!$F$6</f>
        <v>0</v>
      </c>
      <c r="AF201" s="111"/>
      <c r="AG201" s="111"/>
      <c r="AH201" s="23"/>
    </row>
    <row r="202" spans="1:34" s="5" customFormat="1" ht="89.25">
      <c r="A202" s="36">
        <v>202</v>
      </c>
      <c r="B202" s="91" t="s">
        <v>635</v>
      </c>
      <c r="C202" s="115" t="s">
        <v>1293</v>
      </c>
      <c r="D202" s="84" t="s">
        <v>124</v>
      </c>
      <c r="E202" s="84" t="s">
        <v>640</v>
      </c>
      <c r="F202" s="84"/>
      <c r="G202" s="84" t="s">
        <v>648</v>
      </c>
      <c r="H202" s="112"/>
      <c r="I202" s="85"/>
      <c r="J202" s="85"/>
      <c r="K202" s="85" t="s">
        <v>1188</v>
      </c>
      <c r="L202" s="85">
        <v>5322</v>
      </c>
      <c r="M202" s="85" t="s">
        <v>1259</v>
      </c>
      <c r="N202" s="85" t="s">
        <v>1078</v>
      </c>
      <c r="O202" s="85"/>
      <c r="P202" s="85"/>
      <c r="Q202" s="85" t="s">
        <v>1720</v>
      </c>
      <c r="R202" s="85">
        <v>5322</v>
      </c>
      <c r="S202" s="85" t="s">
        <v>15</v>
      </c>
      <c r="T202" s="21" t="s">
        <v>1983</v>
      </c>
      <c r="U202" s="90"/>
      <c r="V202" s="85"/>
      <c r="W202" s="86"/>
      <c r="X202" s="86"/>
      <c r="Y202" s="86"/>
      <c r="Z202" s="86"/>
      <c r="AA202" s="86"/>
      <c r="AB202" s="85"/>
      <c r="AC202" s="85"/>
      <c r="AD202" s="109" t="s">
        <v>657</v>
      </c>
      <c r="AE202" s="109" t="s">
        <v>658</v>
      </c>
      <c r="AF202" s="114"/>
      <c r="AG202" s="114"/>
      <c r="AH202" s="87"/>
    </row>
    <row r="203" spans="1:34" s="5" customFormat="1" ht="63.75">
      <c r="A203" s="36">
        <v>203</v>
      </c>
      <c r="B203" s="92" t="s">
        <v>635</v>
      </c>
      <c r="C203" s="115" t="s">
        <v>1293</v>
      </c>
      <c r="D203" s="22" t="s">
        <v>123</v>
      </c>
      <c r="E203" s="22" t="s">
        <v>641</v>
      </c>
      <c r="F203" s="22"/>
      <c r="G203" s="22" t="s">
        <v>649</v>
      </c>
      <c r="H203" s="113"/>
      <c r="I203" s="21"/>
      <c r="J203" s="85"/>
      <c r="K203" s="85" t="s">
        <v>1188</v>
      </c>
      <c r="L203" s="85">
        <v>5323</v>
      </c>
      <c r="M203" s="85" t="s">
        <v>1259</v>
      </c>
      <c r="N203" s="85" t="s">
        <v>1078</v>
      </c>
      <c r="O203" s="85"/>
      <c r="P203" s="85"/>
      <c r="Q203" s="85" t="s">
        <v>1721</v>
      </c>
      <c r="R203" s="85">
        <v>5323</v>
      </c>
      <c r="S203" s="85" t="s">
        <v>4</v>
      </c>
      <c r="T203" s="21" t="s">
        <v>1933</v>
      </c>
      <c r="U203" s="89"/>
      <c r="V203" s="21"/>
      <c r="W203" s="25"/>
      <c r="X203" s="25"/>
      <c r="Y203" s="25"/>
      <c r="Z203" s="25"/>
      <c r="AA203" s="25"/>
      <c r="AB203" s="21"/>
      <c r="AC203" s="21"/>
      <c r="AD203" s="109" t="s">
        <v>657</v>
      </c>
      <c r="AE203" s="109" t="s">
        <v>658</v>
      </c>
      <c r="AF203" s="111"/>
      <c r="AG203" s="111"/>
      <c r="AH203" s="23"/>
    </row>
    <row r="204" spans="1:34" s="5" customFormat="1" ht="38.25">
      <c r="A204" s="36">
        <v>204</v>
      </c>
      <c r="B204" s="92" t="s">
        <v>636</v>
      </c>
      <c r="C204" s="116" t="s">
        <v>1307</v>
      </c>
      <c r="D204" s="22" t="s">
        <v>393</v>
      </c>
      <c r="E204" s="151" t="s">
        <v>642</v>
      </c>
      <c r="F204" s="151" t="s">
        <v>645</v>
      </c>
      <c r="G204" s="22"/>
      <c r="H204" s="113"/>
      <c r="I204" s="21"/>
      <c r="J204" s="85"/>
      <c r="K204" s="85" t="s">
        <v>1188</v>
      </c>
      <c r="L204" s="85">
        <v>5324</v>
      </c>
      <c r="M204" s="85" t="s">
        <v>1258</v>
      </c>
      <c r="N204" s="85" t="s">
        <v>1087</v>
      </c>
      <c r="O204" s="85"/>
      <c r="P204" s="85"/>
      <c r="Q204" s="85" t="s">
        <v>1528</v>
      </c>
      <c r="R204" s="85">
        <v>5324</v>
      </c>
      <c r="S204" s="85" t="s">
        <v>15</v>
      </c>
      <c r="T204" s="21" t="s">
        <v>1984</v>
      </c>
      <c r="U204" s="90"/>
      <c r="V204" s="21"/>
      <c r="W204" s="25"/>
      <c r="X204" s="25"/>
      <c r="Y204" s="25"/>
      <c r="Z204" s="25"/>
      <c r="AA204" s="25"/>
      <c r="AB204" s="21"/>
      <c r="AC204" s="21"/>
      <c r="AD204" s="109" t="s">
        <v>657</v>
      </c>
      <c r="AE204" s="109" t="s">
        <v>658</v>
      </c>
      <c r="AF204" s="111"/>
      <c r="AG204" s="111"/>
      <c r="AH204" s="23"/>
    </row>
    <row r="205" spans="1:34" s="5" customFormat="1" ht="102">
      <c r="A205" s="36">
        <v>205</v>
      </c>
      <c r="B205" s="92" t="s">
        <v>636</v>
      </c>
      <c r="C205" s="116" t="s">
        <v>1307</v>
      </c>
      <c r="D205" s="22" t="s">
        <v>124</v>
      </c>
      <c r="E205" s="22"/>
      <c r="F205" s="22"/>
      <c r="G205" s="22" t="s">
        <v>650</v>
      </c>
      <c r="H205" s="113"/>
      <c r="I205" s="21"/>
      <c r="J205" s="85"/>
      <c r="K205" s="85" t="s">
        <v>1188</v>
      </c>
      <c r="L205" s="85">
        <v>5325</v>
      </c>
      <c r="M205" s="85" t="s">
        <v>1259</v>
      </c>
      <c r="N205" s="85" t="s">
        <v>1087</v>
      </c>
      <c r="O205" s="85"/>
      <c r="P205" s="85"/>
      <c r="Q205" s="85" t="s">
        <v>1722</v>
      </c>
      <c r="R205" s="85">
        <v>5325</v>
      </c>
      <c r="S205" s="85" t="s">
        <v>1794</v>
      </c>
      <c r="T205" s="21" t="s">
        <v>1985</v>
      </c>
      <c r="U205" s="90"/>
      <c r="V205" s="21"/>
      <c r="W205" s="25"/>
      <c r="X205" s="25"/>
      <c r="Y205" s="25"/>
      <c r="Z205" s="25"/>
      <c r="AA205" s="25"/>
      <c r="AB205" s="21"/>
      <c r="AC205" s="21"/>
      <c r="AD205" s="109" t="s">
        <v>657</v>
      </c>
      <c r="AE205" s="109" t="s">
        <v>658</v>
      </c>
      <c r="AF205" s="111"/>
      <c r="AG205" s="111"/>
      <c r="AH205" s="23"/>
    </row>
    <row r="206" spans="1:34" s="5" customFormat="1" ht="89.25">
      <c r="A206" s="36">
        <v>206</v>
      </c>
      <c r="B206" s="92" t="s">
        <v>636</v>
      </c>
      <c r="C206" s="116" t="s">
        <v>1307</v>
      </c>
      <c r="D206" s="22" t="s">
        <v>124</v>
      </c>
      <c r="E206" s="22" t="s">
        <v>643</v>
      </c>
      <c r="F206" s="22" t="s">
        <v>646</v>
      </c>
      <c r="G206" s="22" t="s">
        <v>651</v>
      </c>
      <c r="H206" s="113"/>
      <c r="I206" s="21"/>
      <c r="J206" s="85"/>
      <c r="K206" s="85" t="s">
        <v>1188</v>
      </c>
      <c r="L206" s="85">
        <v>5326</v>
      </c>
      <c r="M206" s="85" t="s">
        <v>1259</v>
      </c>
      <c r="N206" s="85" t="s">
        <v>1087</v>
      </c>
      <c r="O206" s="85"/>
      <c r="P206" s="85"/>
      <c r="Q206" s="85" t="s">
        <v>1723</v>
      </c>
      <c r="R206" s="85">
        <v>5326</v>
      </c>
      <c r="S206" s="85" t="s">
        <v>15</v>
      </c>
      <c r="T206" s="21" t="s">
        <v>1986</v>
      </c>
      <c r="U206" s="90"/>
      <c r="V206" s="21"/>
      <c r="W206" s="25"/>
      <c r="X206" s="25"/>
      <c r="Y206" s="25"/>
      <c r="Z206" s="25"/>
      <c r="AA206" s="25"/>
      <c r="AB206" s="21"/>
      <c r="AC206" s="21"/>
      <c r="AD206" s="109" t="s">
        <v>657</v>
      </c>
      <c r="AE206" s="109" t="s">
        <v>658</v>
      </c>
      <c r="AF206" s="111"/>
      <c r="AG206" s="111"/>
      <c r="AH206" s="23"/>
    </row>
    <row r="207" spans="1:34" s="5" customFormat="1" ht="395.25">
      <c r="A207" s="36">
        <v>207</v>
      </c>
      <c r="B207" s="92" t="s">
        <v>636</v>
      </c>
      <c r="C207" s="116" t="s">
        <v>1307</v>
      </c>
      <c r="D207" s="22" t="s">
        <v>123</v>
      </c>
      <c r="E207" s="22" t="s">
        <v>644</v>
      </c>
      <c r="F207" s="22" t="s">
        <v>647</v>
      </c>
      <c r="G207" s="22"/>
      <c r="H207" s="113"/>
      <c r="I207" s="21"/>
      <c r="J207" s="85"/>
      <c r="K207" s="85" t="s">
        <v>1188</v>
      </c>
      <c r="L207" s="85">
        <v>5327</v>
      </c>
      <c r="M207" s="85" t="s">
        <v>1259</v>
      </c>
      <c r="N207" s="85" t="s">
        <v>1087</v>
      </c>
      <c r="O207" s="85"/>
      <c r="P207" s="85"/>
      <c r="Q207" s="85" t="s">
        <v>1760</v>
      </c>
      <c r="R207" s="85">
        <v>5327</v>
      </c>
      <c r="S207" s="85" t="s">
        <v>1372</v>
      </c>
      <c r="T207" s="21" t="s">
        <v>1987</v>
      </c>
      <c r="U207" s="90"/>
      <c r="V207" s="21"/>
      <c r="W207" s="25"/>
      <c r="X207" s="25"/>
      <c r="Y207" s="25"/>
      <c r="Z207" s="25"/>
      <c r="AA207" s="25"/>
      <c r="AB207" s="21"/>
      <c r="AC207" s="21"/>
      <c r="AD207" s="109" t="s">
        <v>657</v>
      </c>
      <c r="AE207" s="109" t="s">
        <v>658</v>
      </c>
      <c r="AF207" s="111"/>
      <c r="AG207" s="111"/>
      <c r="AH207" s="23"/>
    </row>
    <row r="208" spans="1:34" s="5" customFormat="1" ht="38.25">
      <c r="A208" s="36">
        <v>208</v>
      </c>
      <c r="B208" s="92" t="s">
        <v>637</v>
      </c>
      <c r="C208" s="116" t="s">
        <v>1306</v>
      </c>
      <c r="D208" s="22" t="s">
        <v>124</v>
      </c>
      <c r="E208" s="22"/>
      <c r="F208" s="22"/>
      <c r="G208" s="22" t="s">
        <v>652</v>
      </c>
      <c r="H208" s="113"/>
      <c r="I208" s="21"/>
      <c r="J208" s="85"/>
      <c r="K208" s="85" t="s">
        <v>1188</v>
      </c>
      <c r="L208" s="85">
        <v>5328</v>
      </c>
      <c r="M208" s="85" t="s">
        <v>1259</v>
      </c>
      <c r="N208" s="85" t="s">
        <v>1117</v>
      </c>
      <c r="O208" s="85"/>
      <c r="P208" s="85"/>
      <c r="Q208" s="85" t="s">
        <v>140</v>
      </c>
      <c r="R208" s="85">
        <v>5328</v>
      </c>
      <c r="S208" s="85" t="s">
        <v>15</v>
      </c>
      <c r="T208" s="21" t="s">
        <v>1988</v>
      </c>
      <c r="U208" s="90"/>
      <c r="V208" s="21"/>
      <c r="W208" s="25"/>
      <c r="X208" s="25"/>
      <c r="Y208" s="25"/>
      <c r="Z208" s="25"/>
      <c r="AA208" s="25"/>
      <c r="AB208" s="21"/>
      <c r="AC208" s="21"/>
      <c r="AD208" s="109" t="s">
        <v>657</v>
      </c>
      <c r="AE208" s="109" t="s">
        <v>658</v>
      </c>
      <c r="AF208" s="111"/>
      <c r="AG208" s="111"/>
      <c r="AH208" s="23"/>
    </row>
    <row r="209" spans="1:34" s="5" customFormat="1" ht="114.75">
      <c r="A209" s="36">
        <v>209</v>
      </c>
      <c r="B209" s="92" t="s">
        <v>637</v>
      </c>
      <c r="C209" s="116" t="s">
        <v>1306</v>
      </c>
      <c r="D209" s="22" t="s">
        <v>124</v>
      </c>
      <c r="E209" s="22"/>
      <c r="F209" s="22"/>
      <c r="G209" s="22" t="s">
        <v>653</v>
      </c>
      <c r="H209" s="113"/>
      <c r="I209" s="21"/>
      <c r="J209" s="85"/>
      <c r="K209" s="85" t="s">
        <v>1188</v>
      </c>
      <c r="L209" s="85">
        <v>5329</v>
      </c>
      <c r="M209" s="85" t="s">
        <v>1259</v>
      </c>
      <c r="N209" s="85" t="s">
        <v>1117</v>
      </c>
      <c r="O209" s="85"/>
      <c r="P209" s="85"/>
      <c r="Q209" s="85" t="s">
        <v>140</v>
      </c>
      <c r="R209" s="85">
        <v>5329</v>
      </c>
      <c r="S209" s="85" t="s">
        <v>1369</v>
      </c>
      <c r="T209" s="21" t="s">
        <v>1989</v>
      </c>
      <c r="U209" s="90"/>
      <c r="V209" s="21"/>
      <c r="W209" s="25"/>
      <c r="X209" s="25"/>
      <c r="Y209" s="25"/>
      <c r="Z209" s="25"/>
      <c r="AA209" s="25"/>
      <c r="AB209" s="21"/>
      <c r="AC209" s="21"/>
      <c r="AD209" s="109" t="s">
        <v>657</v>
      </c>
      <c r="AE209" s="109" t="s">
        <v>658</v>
      </c>
      <c r="AF209" s="111"/>
      <c r="AG209" s="111"/>
      <c r="AH209" s="23"/>
    </row>
    <row r="210" spans="1:34" s="5" customFormat="1" ht="63.75">
      <c r="A210" s="36">
        <v>210</v>
      </c>
      <c r="B210" s="92" t="s">
        <v>638</v>
      </c>
      <c r="C210" s="116" t="s">
        <v>1306</v>
      </c>
      <c r="D210" s="22" t="s">
        <v>123</v>
      </c>
      <c r="E210" s="22"/>
      <c r="F210" s="22"/>
      <c r="G210" s="22" t="s">
        <v>654</v>
      </c>
      <c r="H210" s="113"/>
      <c r="I210" s="21"/>
      <c r="J210" s="85"/>
      <c r="K210" s="85" t="s">
        <v>1188</v>
      </c>
      <c r="L210" s="85">
        <v>5330</v>
      </c>
      <c r="M210" s="85" t="s">
        <v>1259</v>
      </c>
      <c r="N210" s="85" t="s">
        <v>1117</v>
      </c>
      <c r="O210" s="85"/>
      <c r="P210" s="85"/>
      <c r="Q210" s="85" t="s">
        <v>140</v>
      </c>
      <c r="R210" s="85">
        <v>5330</v>
      </c>
      <c r="S210" s="85" t="s">
        <v>15</v>
      </c>
      <c r="T210" s="21" t="s">
        <v>1990</v>
      </c>
      <c r="U210" s="90"/>
      <c r="V210" s="21"/>
      <c r="W210" s="25"/>
      <c r="X210" s="25"/>
      <c r="Y210" s="25"/>
      <c r="Z210" s="25"/>
      <c r="AA210" s="25"/>
      <c r="AB210" s="21"/>
      <c r="AC210" s="21"/>
      <c r="AD210" s="109" t="s">
        <v>657</v>
      </c>
      <c r="AE210" s="109" t="s">
        <v>658</v>
      </c>
      <c r="AF210" s="111"/>
      <c r="AG210" s="111"/>
      <c r="AH210" s="23"/>
    </row>
    <row r="211" spans="1:34" s="5" customFormat="1" ht="102">
      <c r="A211" s="36">
        <v>211</v>
      </c>
      <c r="B211" s="92" t="s">
        <v>639</v>
      </c>
      <c r="C211" s="116" t="s">
        <v>1303</v>
      </c>
      <c r="D211" s="22" t="s">
        <v>124</v>
      </c>
      <c r="E211" s="22"/>
      <c r="F211" s="22"/>
      <c r="G211" s="22" t="s">
        <v>655</v>
      </c>
      <c r="H211" s="113"/>
      <c r="I211" s="21"/>
      <c r="J211" s="85"/>
      <c r="K211" s="85" t="s">
        <v>1188</v>
      </c>
      <c r="L211" s="85">
        <v>5331</v>
      </c>
      <c r="M211" s="85" t="s">
        <v>1259</v>
      </c>
      <c r="N211" s="85" t="s">
        <v>1116</v>
      </c>
      <c r="O211" s="85"/>
      <c r="P211" s="85"/>
      <c r="Q211" s="85" t="s">
        <v>140</v>
      </c>
      <c r="R211" s="85">
        <v>5331</v>
      </c>
      <c r="S211" s="85" t="s">
        <v>1372</v>
      </c>
      <c r="T211" s="21" t="s">
        <v>1991</v>
      </c>
      <c r="U211" s="90"/>
      <c r="V211" s="21"/>
      <c r="W211" s="25"/>
      <c r="X211" s="25"/>
      <c r="Y211" s="25"/>
      <c r="Z211" s="25"/>
      <c r="AA211" s="25"/>
      <c r="AB211" s="21"/>
      <c r="AC211" s="21"/>
      <c r="AD211" s="109" t="s">
        <v>657</v>
      </c>
      <c r="AE211" s="109" t="s">
        <v>658</v>
      </c>
      <c r="AF211" s="111"/>
      <c r="AG211" s="111"/>
      <c r="AH211" s="23"/>
    </row>
    <row r="212" spans="1:34" s="5" customFormat="1" ht="102.75" thickBot="1">
      <c r="A212" s="36">
        <v>212</v>
      </c>
      <c r="B212" s="92" t="s">
        <v>119</v>
      </c>
      <c r="C212" s="116" t="s">
        <v>1304</v>
      </c>
      <c r="D212" s="22" t="s">
        <v>101</v>
      </c>
      <c r="E212" s="22"/>
      <c r="F212" s="22"/>
      <c r="G212" s="22" t="s">
        <v>656</v>
      </c>
      <c r="H212" s="113"/>
      <c r="I212" s="21"/>
      <c r="J212" s="85"/>
      <c r="K212" s="85" t="s">
        <v>1188</v>
      </c>
      <c r="L212" s="85">
        <v>5332</v>
      </c>
      <c r="M212" s="85" t="s">
        <v>1259</v>
      </c>
      <c r="N212" s="85" t="s">
        <v>1084</v>
      </c>
      <c r="O212" s="85"/>
      <c r="P212" s="85"/>
      <c r="Q212" s="85" t="s">
        <v>1464</v>
      </c>
      <c r="R212" s="85">
        <v>5332</v>
      </c>
      <c r="S212" s="85" t="s">
        <v>3</v>
      </c>
      <c r="T212" s="21" t="s">
        <v>1992</v>
      </c>
      <c r="U212" s="90"/>
      <c r="V212" s="21"/>
      <c r="W212" s="25"/>
      <c r="X212" s="25"/>
      <c r="Y212" s="25"/>
      <c r="Z212" s="25"/>
      <c r="AA212" s="25"/>
      <c r="AB212" s="21"/>
      <c r="AC212" s="21"/>
      <c r="AD212" s="110" t="s">
        <v>1617</v>
      </c>
      <c r="AE212" s="110">
        <f>[6]Submitter!$F$6</f>
        <v>0</v>
      </c>
      <c r="AF212" s="111"/>
      <c r="AG212" s="111"/>
      <c r="AH212" s="23"/>
    </row>
    <row r="213" spans="1:34" s="5" customFormat="1" ht="39" thickBot="1">
      <c r="A213" s="36">
        <v>213</v>
      </c>
      <c r="B213" s="92"/>
      <c r="C213" s="22" t="s">
        <v>304</v>
      </c>
      <c r="D213" s="121"/>
      <c r="E213" s="122"/>
      <c r="F213" s="153"/>
      <c r="G213" s="154" t="s">
        <v>659</v>
      </c>
      <c r="H213" s="157"/>
      <c r="I213" s="126"/>
      <c r="J213" s="85"/>
      <c r="K213" s="85"/>
      <c r="L213" s="85"/>
      <c r="M213" s="85" t="s">
        <v>1256</v>
      </c>
      <c r="N213" s="85"/>
      <c r="O213" s="85" t="s">
        <v>1195</v>
      </c>
      <c r="P213" s="85"/>
      <c r="Q213" s="85" t="s">
        <v>1504</v>
      </c>
      <c r="R213" s="85"/>
      <c r="S213" s="85" t="s">
        <v>3</v>
      </c>
      <c r="T213" s="21"/>
      <c r="U213" s="90"/>
      <c r="V213" s="21"/>
      <c r="W213" s="25"/>
      <c r="X213" s="25"/>
      <c r="Y213" s="25"/>
      <c r="Z213" s="25"/>
      <c r="AA213" s="21"/>
      <c r="AB213" s="21"/>
      <c r="AC213" s="21"/>
      <c r="AD213" s="110" t="s">
        <v>1617</v>
      </c>
      <c r="AE213" s="110"/>
      <c r="AF213" s="158"/>
      <c r="AG213" s="128"/>
      <c r="AH213" s="23"/>
    </row>
    <row r="214" spans="1:34" s="5" customFormat="1" ht="51">
      <c r="A214" s="36">
        <v>214</v>
      </c>
      <c r="B214" s="92"/>
      <c r="C214" s="116" t="s">
        <v>1440</v>
      </c>
      <c r="D214" s="121" t="s">
        <v>101</v>
      </c>
      <c r="E214" s="122"/>
      <c r="F214" s="122"/>
      <c r="G214" s="155" t="s">
        <v>1660</v>
      </c>
      <c r="H214" s="125"/>
      <c r="I214" s="126"/>
      <c r="J214" s="85"/>
      <c r="K214" s="85" t="s">
        <v>1181</v>
      </c>
      <c r="L214" s="85">
        <v>3755</v>
      </c>
      <c r="M214" s="85" t="s">
        <v>1256</v>
      </c>
      <c r="N214" s="85" t="s">
        <v>1163</v>
      </c>
      <c r="O214" s="85"/>
      <c r="P214" s="85"/>
      <c r="Q214" s="85" t="s">
        <v>1759</v>
      </c>
      <c r="R214" s="85">
        <v>5333</v>
      </c>
      <c r="S214" s="85" t="s">
        <v>3</v>
      </c>
      <c r="T214" s="21" t="s">
        <v>1821</v>
      </c>
      <c r="U214" s="90"/>
      <c r="V214" s="21"/>
      <c r="W214" s="25"/>
      <c r="X214" s="25"/>
      <c r="Y214" s="25"/>
      <c r="Z214" s="25"/>
      <c r="AA214" s="21"/>
      <c r="AB214" s="21"/>
      <c r="AC214" s="21"/>
      <c r="AD214" s="110" t="s">
        <v>1617</v>
      </c>
      <c r="AE214" s="110"/>
      <c r="AF214" s="158"/>
      <c r="AG214" s="128"/>
      <c r="AH214" s="23"/>
    </row>
    <row r="215" spans="1:34" s="5" customFormat="1" ht="165.75">
      <c r="A215" s="36">
        <v>215</v>
      </c>
      <c r="B215" s="92"/>
      <c r="C215" s="22" t="s">
        <v>304</v>
      </c>
      <c r="D215" s="121" t="s">
        <v>101</v>
      </c>
      <c r="E215" s="122"/>
      <c r="F215" s="122"/>
      <c r="G215" s="122" t="s">
        <v>1661</v>
      </c>
      <c r="H215" s="125"/>
      <c r="I215" s="126"/>
      <c r="J215" s="85"/>
      <c r="K215" s="85" t="s">
        <v>1191</v>
      </c>
      <c r="L215" s="85">
        <v>5334</v>
      </c>
      <c r="M215" s="85" t="s">
        <v>1259</v>
      </c>
      <c r="N215" s="85"/>
      <c r="O215" s="85" t="s">
        <v>1195</v>
      </c>
      <c r="P215" s="85"/>
      <c r="Q215" s="85" t="s">
        <v>1616</v>
      </c>
      <c r="R215" s="85">
        <v>5334</v>
      </c>
      <c r="S215" s="85" t="s">
        <v>3</v>
      </c>
      <c r="T215" s="21" t="s">
        <v>1993</v>
      </c>
      <c r="U215" s="90"/>
      <c r="V215" s="21"/>
      <c r="W215" s="25"/>
      <c r="X215" s="25"/>
      <c r="Y215" s="25"/>
      <c r="Z215" s="25"/>
      <c r="AA215" s="21"/>
      <c r="AB215" s="21"/>
      <c r="AC215" s="21"/>
      <c r="AD215" s="110" t="s">
        <v>1617</v>
      </c>
      <c r="AE215" s="110"/>
      <c r="AF215" s="158"/>
      <c r="AG215" s="128"/>
      <c r="AH215" s="23"/>
    </row>
    <row r="216" spans="1:34" s="5" customFormat="1" ht="191.25">
      <c r="A216" s="36">
        <v>216</v>
      </c>
      <c r="B216" s="92"/>
      <c r="C216" s="116" t="s">
        <v>1440</v>
      </c>
      <c r="D216" s="121" t="s">
        <v>101</v>
      </c>
      <c r="E216" s="122"/>
      <c r="F216" s="122"/>
      <c r="G216" s="122" t="s">
        <v>660</v>
      </c>
      <c r="H216" s="125"/>
      <c r="I216" s="126"/>
      <c r="J216" s="85"/>
      <c r="K216" s="85" t="s">
        <v>1181</v>
      </c>
      <c r="L216" s="85">
        <v>5335</v>
      </c>
      <c r="M216" s="85" t="s">
        <v>1259</v>
      </c>
      <c r="N216" s="85" t="s">
        <v>1163</v>
      </c>
      <c r="O216" s="85"/>
      <c r="P216" s="85"/>
      <c r="Q216" s="85" t="s">
        <v>1609</v>
      </c>
      <c r="R216" s="85">
        <v>5335</v>
      </c>
      <c r="S216" s="85" t="s">
        <v>1797</v>
      </c>
      <c r="T216" s="21" t="s">
        <v>1994</v>
      </c>
      <c r="U216" s="90"/>
      <c r="V216" s="21"/>
      <c r="W216" s="25"/>
      <c r="X216" s="25"/>
      <c r="Y216" s="25"/>
      <c r="Z216" s="25"/>
      <c r="AA216" s="21"/>
      <c r="AB216" s="21"/>
      <c r="AC216" s="21"/>
      <c r="AD216" s="110" t="s">
        <v>1617</v>
      </c>
      <c r="AE216" s="110"/>
      <c r="AF216" s="158"/>
      <c r="AG216" s="128"/>
      <c r="AH216" s="23"/>
    </row>
    <row r="217" spans="1:34" s="5" customFormat="1" ht="178.5">
      <c r="A217" s="36">
        <v>217</v>
      </c>
      <c r="B217" s="92"/>
      <c r="C217" s="116" t="s">
        <v>1440</v>
      </c>
      <c r="D217" s="121" t="s">
        <v>101</v>
      </c>
      <c r="E217" s="122"/>
      <c r="F217" s="122"/>
      <c r="G217" s="122" t="s">
        <v>661</v>
      </c>
      <c r="H217" s="125"/>
      <c r="I217" s="126"/>
      <c r="J217" s="85"/>
      <c r="K217" s="85" t="s">
        <v>1181</v>
      </c>
      <c r="L217" s="85">
        <v>5336</v>
      </c>
      <c r="M217" s="85" t="s">
        <v>1259</v>
      </c>
      <c r="N217" s="85" t="s">
        <v>1163</v>
      </c>
      <c r="O217" s="85"/>
      <c r="P217" s="85"/>
      <c r="Q217" s="85" t="s">
        <v>1610</v>
      </c>
      <c r="R217" s="85">
        <v>5336</v>
      </c>
      <c r="S217" s="85" t="s">
        <v>1794</v>
      </c>
      <c r="T217" s="21" t="s">
        <v>1995</v>
      </c>
      <c r="U217" s="90"/>
      <c r="V217" s="21"/>
      <c r="W217" s="25"/>
      <c r="X217" s="25"/>
      <c r="Y217" s="25"/>
      <c r="Z217" s="25"/>
      <c r="AA217" s="21"/>
      <c r="AB217" s="21"/>
      <c r="AC217" s="21"/>
      <c r="AD217" s="110" t="s">
        <v>1617</v>
      </c>
      <c r="AE217" s="110"/>
      <c r="AF217" s="158"/>
      <c r="AG217" s="128"/>
      <c r="AH217" s="23"/>
    </row>
    <row r="218" spans="1:34" s="5" customFormat="1" ht="51">
      <c r="A218" s="36">
        <v>218</v>
      </c>
      <c r="B218" s="92"/>
      <c r="C218" s="116" t="s">
        <v>1440</v>
      </c>
      <c r="D218" s="121" t="s">
        <v>101</v>
      </c>
      <c r="E218" s="122"/>
      <c r="F218" s="122"/>
      <c r="G218" s="122" t="s">
        <v>662</v>
      </c>
      <c r="H218" s="125"/>
      <c r="I218" s="126"/>
      <c r="J218" s="85"/>
      <c r="K218" s="85" t="s">
        <v>1181</v>
      </c>
      <c r="L218" s="85">
        <v>5337</v>
      </c>
      <c r="M218" s="85" t="s">
        <v>1259</v>
      </c>
      <c r="N218" s="85" t="s">
        <v>1163</v>
      </c>
      <c r="O218" s="85"/>
      <c r="P218" s="85"/>
      <c r="Q218" s="85" t="s">
        <v>1610</v>
      </c>
      <c r="R218" s="85">
        <v>5337</v>
      </c>
      <c r="S218" s="85" t="s">
        <v>15</v>
      </c>
      <c r="T218" s="21" t="s">
        <v>1996</v>
      </c>
      <c r="U218" s="90"/>
      <c r="V218" s="21"/>
      <c r="W218" s="25"/>
      <c r="X218" s="25"/>
      <c r="Y218" s="25"/>
      <c r="Z218" s="25"/>
      <c r="AA218" s="21"/>
      <c r="AB218" s="21"/>
      <c r="AC218" s="21"/>
      <c r="AD218" s="110" t="s">
        <v>1617</v>
      </c>
      <c r="AE218" s="110"/>
      <c r="AF218" s="158"/>
      <c r="AG218" s="128"/>
      <c r="AH218" s="23"/>
    </row>
    <row r="219" spans="1:34" s="5" customFormat="1" ht="127.5">
      <c r="A219" s="36">
        <v>219</v>
      </c>
      <c r="B219" s="92"/>
      <c r="C219" s="116" t="s">
        <v>1440</v>
      </c>
      <c r="D219" s="121" t="s">
        <v>101</v>
      </c>
      <c r="E219" s="122"/>
      <c r="F219" s="122"/>
      <c r="G219" s="122" t="s">
        <v>663</v>
      </c>
      <c r="H219" s="125"/>
      <c r="I219" s="126"/>
      <c r="J219" s="85"/>
      <c r="K219" s="85" t="s">
        <v>1181</v>
      </c>
      <c r="L219" s="85">
        <v>5338</v>
      </c>
      <c r="M219" s="85" t="s">
        <v>1259</v>
      </c>
      <c r="N219" s="85" t="s">
        <v>1163</v>
      </c>
      <c r="O219" s="85"/>
      <c r="P219" s="85"/>
      <c r="Q219" s="85" t="s">
        <v>1504</v>
      </c>
      <c r="R219" s="85">
        <v>5338</v>
      </c>
      <c r="S219" s="85" t="s">
        <v>1797</v>
      </c>
      <c r="T219" s="85" t="s">
        <v>1997</v>
      </c>
      <c r="U219" s="90"/>
      <c r="V219" s="21"/>
      <c r="W219" s="25"/>
      <c r="X219" s="25"/>
      <c r="Y219" s="25"/>
      <c r="Z219" s="25"/>
      <c r="AA219" s="21"/>
      <c r="AB219" s="21"/>
      <c r="AC219" s="21"/>
      <c r="AD219" s="110" t="s">
        <v>1617</v>
      </c>
      <c r="AE219" s="110"/>
      <c r="AF219" s="158"/>
      <c r="AG219" s="128"/>
      <c r="AH219" s="23"/>
    </row>
    <row r="220" spans="1:34" s="5" customFormat="1" ht="153">
      <c r="A220" s="36">
        <v>220</v>
      </c>
      <c r="B220" s="92"/>
      <c r="C220" s="116" t="s">
        <v>1440</v>
      </c>
      <c r="D220" s="121" t="s">
        <v>101</v>
      </c>
      <c r="E220" s="146"/>
      <c r="F220" s="122"/>
      <c r="G220" s="124" t="s">
        <v>664</v>
      </c>
      <c r="H220" s="125"/>
      <c r="I220" s="126"/>
      <c r="J220" s="85"/>
      <c r="K220" s="85" t="s">
        <v>1181</v>
      </c>
      <c r="L220" s="85">
        <v>5339</v>
      </c>
      <c r="M220" s="85" t="s">
        <v>1259</v>
      </c>
      <c r="N220" s="85" t="s">
        <v>1163</v>
      </c>
      <c r="O220" s="85"/>
      <c r="P220" s="85"/>
      <c r="Q220" s="85" t="s">
        <v>1611</v>
      </c>
      <c r="R220" s="85">
        <v>5339</v>
      </c>
      <c r="S220" s="85" t="s">
        <v>1797</v>
      </c>
      <c r="T220" s="21" t="s">
        <v>1998</v>
      </c>
      <c r="U220" s="90"/>
      <c r="V220" s="21"/>
      <c r="W220" s="25"/>
      <c r="X220" s="25"/>
      <c r="Y220" s="25"/>
      <c r="Z220" s="25"/>
      <c r="AA220" s="21"/>
      <c r="AB220" s="21"/>
      <c r="AC220" s="21"/>
      <c r="AD220" s="110" t="s">
        <v>1617</v>
      </c>
      <c r="AE220" s="110"/>
      <c r="AF220" s="158"/>
      <c r="AG220" s="128"/>
      <c r="AH220" s="23"/>
    </row>
    <row r="221" spans="1:34" s="5" customFormat="1" ht="89.25">
      <c r="A221" s="36">
        <v>221</v>
      </c>
      <c r="B221" s="92"/>
      <c r="C221" s="22" t="s">
        <v>304</v>
      </c>
      <c r="D221" s="121" t="s">
        <v>101</v>
      </c>
      <c r="E221" s="123"/>
      <c r="F221" s="122"/>
      <c r="G221" s="122" t="s">
        <v>665</v>
      </c>
      <c r="H221" s="125"/>
      <c r="I221" s="126"/>
      <c r="J221" s="85"/>
      <c r="K221" s="85" t="s">
        <v>1175</v>
      </c>
      <c r="L221" s="85">
        <v>5340</v>
      </c>
      <c r="M221" s="85" t="s">
        <v>1259</v>
      </c>
      <c r="N221" s="85"/>
      <c r="O221" s="85" t="s">
        <v>1195</v>
      </c>
      <c r="P221" s="85"/>
      <c r="Q221" s="85" t="s">
        <v>1612</v>
      </c>
      <c r="R221" s="85">
        <v>5340</v>
      </c>
      <c r="S221" s="85" t="s">
        <v>1797</v>
      </c>
      <c r="T221" s="21" t="s">
        <v>1797</v>
      </c>
      <c r="U221" s="90"/>
      <c r="V221" s="21"/>
      <c r="W221" s="25"/>
      <c r="X221" s="25"/>
      <c r="Y221" s="25"/>
      <c r="Z221" s="25"/>
      <c r="AA221" s="21"/>
      <c r="AB221" s="21"/>
      <c r="AC221" s="21"/>
      <c r="AD221" s="110" t="s">
        <v>1617</v>
      </c>
      <c r="AE221" s="110"/>
      <c r="AF221" s="158"/>
      <c r="AG221" s="128"/>
      <c r="AH221" s="23"/>
    </row>
    <row r="222" spans="1:34" s="5" customFormat="1" ht="38.25">
      <c r="A222" s="36">
        <v>222</v>
      </c>
      <c r="B222" s="92"/>
      <c r="C222" s="116" t="s">
        <v>1440</v>
      </c>
      <c r="D222" s="121" t="s">
        <v>101</v>
      </c>
      <c r="E222" s="122"/>
      <c r="F222" s="122"/>
      <c r="G222" s="122" t="s">
        <v>666</v>
      </c>
      <c r="H222" s="125"/>
      <c r="I222" s="126"/>
      <c r="J222" s="85"/>
      <c r="K222" s="85" t="s">
        <v>1181</v>
      </c>
      <c r="L222" s="85">
        <v>5341</v>
      </c>
      <c r="M222" s="85" t="s">
        <v>1259</v>
      </c>
      <c r="N222" s="85" t="s">
        <v>1163</v>
      </c>
      <c r="O222" s="85"/>
      <c r="P222" s="85"/>
      <c r="Q222" s="85" t="s">
        <v>1613</v>
      </c>
      <c r="R222" s="85">
        <v>5341</v>
      </c>
      <c r="S222" s="85" t="s">
        <v>1369</v>
      </c>
      <c r="T222" s="21" t="s">
        <v>1822</v>
      </c>
      <c r="U222" s="90"/>
      <c r="V222" s="21"/>
      <c r="W222" s="25"/>
      <c r="X222" s="25"/>
      <c r="Y222" s="25"/>
      <c r="Z222" s="25"/>
      <c r="AA222" s="21"/>
      <c r="AB222" s="21"/>
      <c r="AC222" s="21"/>
      <c r="AD222" s="110" t="s">
        <v>1617</v>
      </c>
      <c r="AE222" s="110"/>
      <c r="AF222" s="158"/>
      <c r="AG222" s="128"/>
      <c r="AH222" s="23"/>
    </row>
    <row r="223" spans="1:34" s="5" customFormat="1" ht="114.75">
      <c r="A223" s="36">
        <v>223</v>
      </c>
      <c r="B223" s="92"/>
      <c r="C223" s="116" t="s">
        <v>1440</v>
      </c>
      <c r="D223" s="121" t="s">
        <v>101</v>
      </c>
      <c r="E223" s="122"/>
      <c r="F223" s="122"/>
      <c r="G223" s="122" t="s">
        <v>667</v>
      </c>
      <c r="H223" s="125"/>
      <c r="I223" s="126"/>
      <c r="J223" s="85"/>
      <c r="K223" s="85" t="s">
        <v>1181</v>
      </c>
      <c r="L223" s="85">
        <v>5342</v>
      </c>
      <c r="M223" s="85" t="s">
        <v>1259</v>
      </c>
      <c r="N223" s="85" t="s">
        <v>1163</v>
      </c>
      <c r="O223" s="85"/>
      <c r="P223" s="85"/>
      <c r="Q223" s="85" t="s">
        <v>1614</v>
      </c>
      <c r="R223" s="85">
        <v>5342</v>
      </c>
      <c r="S223" s="85" t="s">
        <v>1794</v>
      </c>
      <c r="T223" s="21" t="s">
        <v>1999</v>
      </c>
      <c r="U223" s="90"/>
      <c r="V223" s="21"/>
      <c r="W223" s="25"/>
      <c r="X223" s="25"/>
      <c r="Y223" s="25"/>
      <c r="Z223" s="25"/>
      <c r="AA223" s="21"/>
      <c r="AB223" s="21"/>
      <c r="AC223" s="21"/>
      <c r="AD223" s="110" t="s">
        <v>1617</v>
      </c>
      <c r="AE223" s="110"/>
      <c r="AF223" s="158"/>
      <c r="AG223" s="128"/>
      <c r="AH223" s="23"/>
    </row>
    <row r="224" spans="1:34" s="5" customFormat="1" ht="408">
      <c r="A224" s="36">
        <v>224</v>
      </c>
      <c r="B224" s="92"/>
      <c r="C224" s="116" t="s">
        <v>1440</v>
      </c>
      <c r="D224" s="121" t="s">
        <v>101</v>
      </c>
      <c r="E224" s="122"/>
      <c r="F224" s="122"/>
      <c r="G224" s="122" t="s">
        <v>668</v>
      </c>
      <c r="H224" s="125"/>
      <c r="I224" s="126"/>
      <c r="J224" s="85"/>
      <c r="K224" s="85" t="s">
        <v>1181</v>
      </c>
      <c r="L224" s="85">
        <v>5343</v>
      </c>
      <c r="M224" s="85" t="s">
        <v>1259</v>
      </c>
      <c r="N224" s="85" t="s">
        <v>1163</v>
      </c>
      <c r="O224" s="85"/>
      <c r="P224" s="85"/>
      <c r="Q224" s="85" t="s">
        <v>1615</v>
      </c>
      <c r="R224" s="85">
        <v>5343</v>
      </c>
      <c r="S224" s="85" t="s">
        <v>1797</v>
      </c>
      <c r="T224" s="21" t="s">
        <v>2000</v>
      </c>
      <c r="U224" s="90"/>
      <c r="V224" s="21"/>
      <c r="W224" s="25"/>
      <c r="X224" s="25"/>
      <c r="Y224" s="25"/>
      <c r="Z224" s="25"/>
      <c r="AA224" s="21"/>
      <c r="AB224" s="21"/>
      <c r="AC224" s="21"/>
      <c r="AD224" s="110" t="s">
        <v>1617</v>
      </c>
      <c r="AE224" s="110"/>
      <c r="AF224" s="158"/>
      <c r="AG224" s="128"/>
      <c r="AH224" s="23"/>
    </row>
    <row r="225" spans="1:34" s="5" customFormat="1" ht="63.75">
      <c r="A225" s="36">
        <v>225</v>
      </c>
      <c r="B225" s="91" t="s">
        <v>308</v>
      </c>
      <c r="C225" s="115" t="s">
        <v>1356</v>
      </c>
      <c r="D225" s="84" t="s">
        <v>393</v>
      </c>
      <c r="E225" s="84" t="s">
        <v>675</v>
      </c>
      <c r="F225" s="84"/>
      <c r="G225" s="84" t="s">
        <v>687</v>
      </c>
      <c r="H225" s="112"/>
      <c r="I225" s="21"/>
      <c r="J225" s="85"/>
      <c r="K225" s="85" t="s">
        <v>1175</v>
      </c>
      <c r="L225" s="85">
        <v>5344</v>
      </c>
      <c r="M225" s="85" t="s">
        <v>1258</v>
      </c>
      <c r="N225" s="85"/>
      <c r="O225" s="85" t="s">
        <v>1235</v>
      </c>
      <c r="P225" s="85"/>
      <c r="Q225" s="85" t="s">
        <v>1651</v>
      </c>
      <c r="R225" s="85">
        <v>5344</v>
      </c>
      <c r="S225" s="85" t="s">
        <v>15</v>
      </c>
      <c r="T225" s="21" t="s">
        <v>1823</v>
      </c>
      <c r="U225" s="90"/>
      <c r="V225" s="85"/>
      <c r="W225" s="86"/>
      <c r="X225" s="86"/>
      <c r="Y225" s="86"/>
      <c r="Z225" s="86"/>
      <c r="AA225" s="86"/>
      <c r="AB225" s="85"/>
      <c r="AC225" s="85"/>
      <c r="AD225" s="109" t="str">
        <f>[7]Submitter!$F$3</f>
        <v>George Cole</v>
      </c>
      <c r="AE225" s="109">
        <f>[7]Submitter!$F$6</f>
        <v>0</v>
      </c>
      <c r="AF225" s="114"/>
      <c r="AG225" s="114"/>
      <c r="AH225" s="87"/>
    </row>
    <row r="226" spans="1:34" s="5" customFormat="1" ht="255">
      <c r="A226" s="36">
        <v>226</v>
      </c>
      <c r="B226" s="91" t="s">
        <v>348</v>
      </c>
      <c r="C226" s="115" t="s">
        <v>1296</v>
      </c>
      <c r="D226" s="84" t="s">
        <v>122</v>
      </c>
      <c r="E226" s="84" t="s">
        <v>676</v>
      </c>
      <c r="F226" s="84" t="s">
        <v>684</v>
      </c>
      <c r="G226" s="84" t="s">
        <v>688</v>
      </c>
      <c r="H226" s="112"/>
      <c r="I226" s="85"/>
      <c r="J226" s="85"/>
      <c r="K226" s="85" t="s">
        <v>1189</v>
      </c>
      <c r="L226" s="85">
        <v>5345</v>
      </c>
      <c r="M226" s="85" t="s">
        <v>1259</v>
      </c>
      <c r="N226" s="85" t="s">
        <v>1131</v>
      </c>
      <c r="O226" s="85"/>
      <c r="P226" s="85"/>
      <c r="Q226" s="85" t="s">
        <v>1464</v>
      </c>
      <c r="R226" s="85">
        <v>5345</v>
      </c>
      <c r="S226" s="85" t="s">
        <v>15</v>
      </c>
      <c r="T226" s="21" t="s">
        <v>1798</v>
      </c>
      <c r="U226" s="89"/>
      <c r="V226" s="85"/>
      <c r="W226" s="86"/>
      <c r="X226" s="86"/>
      <c r="Y226" s="86"/>
      <c r="Z226" s="86"/>
      <c r="AA226" s="86"/>
      <c r="AB226" s="85"/>
      <c r="AC226" s="85"/>
      <c r="AD226" s="109" t="str">
        <f>[7]Submitter!$F$3</f>
        <v>George Cole</v>
      </c>
      <c r="AE226" s="109">
        <f>[7]Submitter!$F$6</f>
        <v>0</v>
      </c>
      <c r="AF226" s="114"/>
      <c r="AG226" s="114"/>
      <c r="AH226" s="87"/>
    </row>
    <row r="227" spans="1:34" s="5" customFormat="1" ht="229.5">
      <c r="A227" s="36">
        <v>227</v>
      </c>
      <c r="B227" s="92" t="s">
        <v>348</v>
      </c>
      <c r="C227" s="116" t="s">
        <v>1296</v>
      </c>
      <c r="D227" s="22" t="s">
        <v>122</v>
      </c>
      <c r="E227" s="22" t="s">
        <v>677</v>
      </c>
      <c r="F227" s="22" t="s">
        <v>685</v>
      </c>
      <c r="G227" s="22" t="s">
        <v>689</v>
      </c>
      <c r="H227" s="113"/>
      <c r="I227" s="21"/>
      <c r="J227" s="85"/>
      <c r="K227" s="85" t="s">
        <v>1189</v>
      </c>
      <c r="L227" s="85">
        <v>5346</v>
      </c>
      <c r="M227" s="85" t="s">
        <v>1259</v>
      </c>
      <c r="N227" s="85" t="s">
        <v>1131</v>
      </c>
      <c r="O227" s="85"/>
      <c r="P227" s="85"/>
      <c r="Q227" s="85" t="s">
        <v>1464</v>
      </c>
      <c r="R227" s="85">
        <v>5346</v>
      </c>
      <c r="S227" s="85" t="s">
        <v>3</v>
      </c>
      <c r="T227" s="21" t="s">
        <v>2001</v>
      </c>
      <c r="U227" s="89"/>
      <c r="V227" s="21"/>
      <c r="W227" s="25"/>
      <c r="X227" s="25"/>
      <c r="Y227" s="25"/>
      <c r="Z227" s="25"/>
      <c r="AA227" s="25"/>
      <c r="AB227" s="21"/>
      <c r="AC227" s="21"/>
      <c r="AD227" s="110" t="str">
        <f>[7]Submitter!$F$3</f>
        <v>George Cole</v>
      </c>
      <c r="AE227" s="110">
        <f>[7]Submitter!$F$6</f>
        <v>0</v>
      </c>
      <c r="AF227" s="111"/>
      <c r="AG227" s="111"/>
      <c r="AH227" s="23"/>
    </row>
    <row r="228" spans="1:34" s="5" customFormat="1" ht="89.25">
      <c r="A228" s="36">
        <v>228</v>
      </c>
      <c r="B228" s="92" t="s">
        <v>348</v>
      </c>
      <c r="C228" s="116" t="s">
        <v>1296</v>
      </c>
      <c r="D228" s="22" t="s">
        <v>101</v>
      </c>
      <c r="E228" s="22" t="s">
        <v>678</v>
      </c>
      <c r="F228" s="22"/>
      <c r="G228" s="22" t="s">
        <v>690</v>
      </c>
      <c r="H228" s="113"/>
      <c r="I228" s="21"/>
      <c r="J228" s="85"/>
      <c r="K228" s="85" t="s">
        <v>1189</v>
      </c>
      <c r="L228" s="85">
        <v>5347</v>
      </c>
      <c r="M228" s="85" t="s">
        <v>1259</v>
      </c>
      <c r="N228" s="85" t="s">
        <v>1131</v>
      </c>
      <c r="O228" s="85"/>
      <c r="P228" s="85"/>
      <c r="Q228" s="85" t="s">
        <v>1652</v>
      </c>
      <c r="R228" s="85">
        <v>5347</v>
      </c>
      <c r="S228" s="85" t="s">
        <v>1794</v>
      </c>
      <c r="T228" s="21" t="s">
        <v>1825</v>
      </c>
      <c r="U228" s="90"/>
      <c r="V228" s="21"/>
      <c r="W228" s="25"/>
      <c r="X228" s="25"/>
      <c r="Y228" s="25"/>
      <c r="Z228" s="25"/>
      <c r="AA228" s="25"/>
      <c r="AB228" s="21"/>
      <c r="AC228" s="21"/>
      <c r="AD228" s="110" t="str">
        <f>[7]Submitter!$F$3</f>
        <v>George Cole</v>
      </c>
      <c r="AE228" s="110">
        <f>[7]Submitter!$F$6</f>
        <v>0</v>
      </c>
      <c r="AF228" s="111"/>
      <c r="AG228" s="111"/>
      <c r="AH228" s="23"/>
    </row>
    <row r="229" spans="1:34" s="5" customFormat="1" ht="76.5">
      <c r="A229" s="36">
        <v>229</v>
      </c>
      <c r="B229" s="92" t="s">
        <v>348</v>
      </c>
      <c r="C229" s="116" t="s">
        <v>1295</v>
      </c>
      <c r="D229" s="22" t="s">
        <v>101</v>
      </c>
      <c r="E229" s="22" t="s">
        <v>679</v>
      </c>
      <c r="F229" s="22"/>
      <c r="G229" s="22" t="s">
        <v>691</v>
      </c>
      <c r="H229" s="113"/>
      <c r="I229" s="21"/>
      <c r="J229" s="85"/>
      <c r="K229" s="85" t="s">
        <v>1189</v>
      </c>
      <c r="L229" s="85">
        <v>5348</v>
      </c>
      <c r="M229" s="85" t="s">
        <v>1259</v>
      </c>
      <c r="N229" s="85" t="s">
        <v>1131</v>
      </c>
      <c r="O229" s="85"/>
      <c r="P229" s="85"/>
      <c r="Q229" s="85" t="s">
        <v>1464</v>
      </c>
      <c r="R229" s="85">
        <v>5348</v>
      </c>
      <c r="S229" s="85" t="s">
        <v>1369</v>
      </c>
      <c r="T229" s="21" t="s">
        <v>1826</v>
      </c>
      <c r="U229" s="90"/>
      <c r="V229" s="21"/>
      <c r="W229" s="25"/>
      <c r="X229" s="25"/>
      <c r="Y229" s="25"/>
      <c r="Z229" s="25"/>
      <c r="AA229" s="25"/>
      <c r="AB229" s="21"/>
      <c r="AC229" s="21"/>
      <c r="AD229" s="110" t="str">
        <f>[7]Submitter!$F$3</f>
        <v>George Cole</v>
      </c>
      <c r="AE229" s="110">
        <f>[7]Submitter!$F$6</f>
        <v>0</v>
      </c>
      <c r="AF229" s="111"/>
      <c r="AG229" s="111"/>
      <c r="AH229" s="23"/>
    </row>
    <row r="230" spans="1:34" ht="165.75">
      <c r="A230" s="36">
        <v>230</v>
      </c>
      <c r="B230" s="92" t="s">
        <v>348</v>
      </c>
      <c r="C230" s="116" t="s">
        <v>1294</v>
      </c>
      <c r="D230" s="22" t="s">
        <v>123</v>
      </c>
      <c r="E230" s="22"/>
      <c r="F230" s="22"/>
      <c r="G230" s="22" t="s">
        <v>692</v>
      </c>
      <c r="H230" s="113"/>
      <c r="I230" s="21"/>
      <c r="J230" s="85"/>
      <c r="K230" s="85" t="s">
        <v>1189</v>
      </c>
      <c r="L230" s="85">
        <v>5349</v>
      </c>
      <c r="M230" s="85" t="s">
        <v>1259</v>
      </c>
      <c r="N230" s="85" t="s">
        <v>1131</v>
      </c>
      <c r="O230" s="85"/>
      <c r="P230" s="85"/>
      <c r="Q230" s="85" t="s">
        <v>1464</v>
      </c>
      <c r="R230" s="85">
        <v>5349</v>
      </c>
      <c r="S230" s="85" t="s">
        <v>1369</v>
      </c>
      <c r="T230" s="127" t="s">
        <v>1824</v>
      </c>
      <c r="U230" s="90"/>
      <c r="V230" s="21"/>
      <c r="W230" s="25"/>
      <c r="X230" s="25"/>
      <c r="Y230" s="25"/>
      <c r="Z230" s="25"/>
      <c r="AA230" s="25"/>
      <c r="AB230" s="21"/>
      <c r="AC230" s="21"/>
      <c r="AD230" s="110" t="str">
        <f>[7]Submitter!$F$3</f>
        <v>George Cole</v>
      </c>
      <c r="AE230" s="110">
        <f>[7]Submitter!$F$6</f>
        <v>0</v>
      </c>
      <c r="AF230" s="111"/>
      <c r="AG230" s="111"/>
      <c r="AH230" s="23"/>
    </row>
    <row r="231" spans="1:34" ht="140.25">
      <c r="A231" s="36">
        <v>231</v>
      </c>
      <c r="B231" s="92" t="s">
        <v>669</v>
      </c>
      <c r="C231" s="22" t="s">
        <v>304</v>
      </c>
      <c r="D231" s="22" t="s">
        <v>123</v>
      </c>
      <c r="E231" s="22" t="s">
        <v>680</v>
      </c>
      <c r="F231" s="22"/>
      <c r="G231" s="22" t="s">
        <v>693</v>
      </c>
      <c r="H231" s="113"/>
      <c r="I231" s="21"/>
      <c r="J231" s="85"/>
      <c r="K231" s="85" t="s">
        <v>1175</v>
      </c>
      <c r="L231" s="85">
        <v>5350</v>
      </c>
      <c r="M231" s="85" t="s">
        <v>1259</v>
      </c>
      <c r="N231" s="85"/>
      <c r="O231" s="85" t="s">
        <v>1195</v>
      </c>
      <c r="P231" s="85"/>
      <c r="Q231" s="85" t="s">
        <v>1653</v>
      </c>
      <c r="R231" s="85">
        <v>5350</v>
      </c>
      <c r="S231" s="85" t="s">
        <v>3</v>
      </c>
      <c r="T231" s="127" t="s">
        <v>1827</v>
      </c>
      <c r="U231" s="90"/>
      <c r="V231" s="21"/>
      <c r="W231" s="25"/>
      <c r="X231" s="25"/>
      <c r="Y231" s="25"/>
      <c r="Z231" s="25"/>
      <c r="AA231" s="25"/>
      <c r="AB231" s="21"/>
      <c r="AC231" s="21"/>
      <c r="AD231" s="110" t="str">
        <f>[7]Submitter!$F$3</f>
        <v>George Cole</v>
      </c>
      <c r="AE231" s="110">
        <f>[7]Submitter!$F$6</f>
        <v>0</v>
      </c>
      <c r="AF231" s="111"/>
      <c r="AG231" s="111"/>
      <c r="AH231" s="23"/>
    </row>
    <row r="232" spans="1:34" ht="51">
      <c r="A232" s="36">
        <v>232</v>
      </c>
      <c r="B232" s="92" t="s">
        <v>670</v>
      </c>
      <c r="C232" s="116" t="s">
        <v>1297</v>
      </c>
      <c r="D232" s="22" t="s">
        <v>123</v>
      </c>
      <c r="E232" s="22" t="s">
        <v>681</v>
      </c>
      <c r="F232" s="22" t="s">
        <v>686</v>
      </c>
      <c r="G232" s="22" t="s">
        <v>694</v>
      </c>
      <c r="H232" s="113"/>
      <c r="I232" s="21"/>
      <c r="J232" s="85"/>
      <c r="K232" s="85" t="s">
        <v>1190</v>
      </c>
      <c r="L232" s="85">
        <v>5351</v>
      </c>
      <c r="M232" s="85" t="s">
        <v>1363</v>
      </c>
      <c r="N232" s="85" t="s">
        <v>1122</v>
      </c>
      <c r="O232" s="85"/>
      <c r="P232" s="85"/>
      <c r="Q232" s="85" t="s">
        <v>1464</v>
      </c>
      <c r="R232" s="85">
        <v>5351</v>
      </c>
      <c r="S232" s="85" t="s">
        <v>15</v>
      </c>
      <c r="T232" s="127" t="s">
        <v>1828</v>
      </c>
      <c r="U232" s="90"/>
      <c r="V232" s="21"/>
      <c r="W232" s="25"/>
      <c r="X232" s="25"/>
      <c r="Y232" s="25"/>
      <c r="Z232" s="25"/>
      <c r="AA232" s="25"/>
      <c r="AB232" s="21"/>
      <c r="AC232" s="21"/>
      <c r="AD232" s="110" t="str">
        <f>[7]Submitter!$F$3</f>
        <v>George Cole</v>
      </c>
      <c r="AE232" s="110">
        <f>[7]Submitter!$F$6</f>
        <v>0</v>
      </c>
      <c r="AF232" s="111"/>
      <c r="AG232" s="111"/>
      <c r="AH232" s="23"/>
    </row>
    <row r="233" spans="1:34" ht="63.75">
      <c r="A233" s="36">
        <v>233</v>
      </c>
      <c r="B233" s="92" t="s">
        <v>671</v>
      </c>
      <c r="C233" s="116" t="s">
        <v>1281</v>
      </c>
      <c r="D233" s="22" t="s">
        <v>122</v>
      </c>
      <c r="E233" s="22"/>
      <c r="F233" s="22"/>
      <c r="G233" s="22" t="s">
        <v>695</v>
      </c>
      <c r="H233" s="113"/>
      <c r="I233" s="21"/>
      <c r="J233" s="85"/>
      <c r="K233" s="85" t="s">
        <v>1190</v>
      </c>
      <c r="L233" s="85">
        <v>5352</v>
      </c>
      <c r="M233" s="85" t="s">
        <v>1363</v>
      </c>
      <c r="N233" s="85" t="s">
        <v>1122</v>
      </c>
      <c r="O233" s="85"/>
      <c r="P233" s="85"/>
      <c r="Q233" s="85" t="s">
        <v>1654</v>
      </c>
      <c r="R233" s="85">
        <v>5352</v>
      </c>
      <c r="S233" s="85" t="s">
        <v>3</v>
      </c>
      <c r="T233" s="127" t="s">
        <v>1829</v>
      </c>
      <c r="U233" s="90"/>
      <c r="V233" s="21"/>
      <c r="W233" s="25"/>
      <c r="X233" s="25"/>
      <c r="Y233" s="25"/>
      <c r="Z233" s="25"/>
      <c r="AA233" s="25"/>
      <c r="AB233" s="21"/>
      <c r="AC233" s="21"/>
      <c r="AD233" s="110" t="str">
        <f>[7]Submitter!$F$3</f>
        <v>George Cole</v>
      </c>
      <c r="AE233" s="110">
        <f>[7]Submitter!$F$6</f>
        <v>0</v>
      </c>
      <c r="AF233" s="111"/>
      <c r="AG233" s="111"/>
      <c r="AH233" s="23"/>
    </row>
    <row r="234" spans="1:34" ht="102">
      <c r="A234" s="36">
        <v>234</v>
      </c>
      <c r="B234" s="92" t="s">
        <v>672</v>
      </c>
      <c r="C234" s="22" t="s">
        <v>1359</v>
      </c>
      <c r="D234" s="22" t="s">
        <v>123</v>
      </c>
      <c r="E234" s="22" t="s">
        <v>682</v>
      </c>
      <c r="F234" s="22"/>
      <c r="G234" s="22" t="s">
        <v>696</v>
      </c>
      <c r="H234" s="113"/>
      <c r="I234" s="21" t="s">
        <v>1370</v>
      </c>
      <c r="J234" s="85"/>
      <c r="K234" s="85"/>
      <c r="L234" s="85"/>
      <c r="M234" s="85" t="s">
        <v>1256</v>
      </c>
      <c r="N234" s="85"/>
      <c r="O234" s="85"/>
      <c r="P234" s="85"/>
      <c r="Q234" s="85" t="s">
        <v>1655</v>
      </c>
      <c r="R234" s="85"/>
      <c r="S234" s="85" t="s">
        <v>15</v>
      </c>
      <c r="T234" s="127" t="s">
        <v>1745</v>
      </c>
      <c r="U234" s="90"/>
      <c r="V234" s="21"/>
      <c r="W234" s="25"/>
      <c r="X234" s="25"/>
      <c r="Y234" s="25"/>
      <c r="Z234" s="25"/>
      <c r="AA234" s="25"/>
      <c r="AB234" s="21"/>
      <c r="AC234" s="21"/>
      <c r="AD234" s="110" t="str">
        <f>[7]Submitter!$F$3</f>
        <v>George Cole</v>
      </c>
      <c r="AE234" s="110">
        <f>[7]Submitter!$F$6</f>
        <v>0</v>
      </c>
      <c r="AF234" s="111"/>
      <c r="AG234" s="111"/>
      <c r="AH234" s="23"/>
    </row>
    <row r="235" spans="1:34" ht="38.25">
      <c r="A235" s="36">
        <v>235</v>
      </c>
      <c r="B235" s="92" t="s">
        <v>673</v>
      </c>
      <c r="C235" s="116" t="s">
        <v>1305</v>
      </c>
      <c r="D235" s="22" t="s">
        <v>394</v>
      </c>
      <c r="E235" s="22"/>
      <c r="F235" s="22"/>
      <c r="G235" s="22" t="s">
        <v>697</v>
      </c>
      <c r="H235" s="113"/>
      <c r="I235" s="21"/>
      <c r="J235" s="85"/>
      <c r="K235" s="85" t="s">
        <v>1188</v>
      </c>
      <c r="L235" s="85"/>
      <c r="M235" s="85" t="s">
        <v>1256</v>
      </c>
      <c r="N235" s="85" t="s">
        <v>1084</v>
      </c>
      <c r="O235" s="85"/>
      <c r="P235" s="85"/>
      <c r="Q235" s="85" t="s">
        <v>1656</v>
      </c>
      <c r="R235" s="85"/>
      <c r="S235" s="85" t="s">
        <v>3</v>
      </c>
      <c r="T235" s="127"/>
      <c r="U235" s="90"/>
      <c r="V235" s="21"/>
      <c r="W235" s="25"/>
      <c r="X235" s="25"/>
      <c r="Y235" s="25"/>
      <c r="Z235" s="25"/>
      <c r="AA235" s="25"/>
      <c r="AB235" s="21"/>
      <c r="AC235" s="21"/>
      <c r="AD235" s="110" t="str">
        <f>[7]Submitter!$F$3</f>
        <v>George Cole</v>
      </c>
      <c r="AE235" s="110">
        <f>[7]Submitter!$F$6</f>
        <v>0</v>
      </c>
      <c r="AF235" s="111"/>
      <c r="AG235" s="111"/>
      <c r="AH235" s="23"/>
    </row>
    <row r="236" spans="1:34" ht="38.25">
      <c r="A236" s="36">
        <v>236</v>
      </c>
      <c r="B236" s="92" t="s">
        <v>228</v>
      </c>
      <c r="C236" s="116" t="s">
        <v>1309</v>
      </c>
      <c r="D236" s="22" t="s">
        <v>394</v>
      </c>
      <c r="E236" s="22"/>
      <c r="F236" s="22"/>
      <c r="G236" s="22" t="s">
        <v>698</v>
      </c>
      <c r="H236" s="113"/>
      <c r="I236" s="21"/>
      <c r="J236" s="85"/>
      <c r="K236" s="85" t="s">
        <v>1187</v>
      </c>
      <c r="L236" s="85"/>
      <c r="M236" s="85" t="s">
        <v>1256</v>
      </c>
      <c r="N236" s="85" t="s">
        <v>840</v>
      </c>
      <c r="O236" s="85"/>
      <c r="P236" s="85"/>
      <c r="Q236" s="85" t="s">
        <v>1504</v>
      </c>
      <c r="R236" s="85"/>
      <c r="S236" s="85" t="s">
        <v>3</v>
      </c>
      <c r="T236" s="127"/>
      <c r="U236" s="90"/>
      <c r="V236" s="21"/>
      <c r="W236" s="25"/>
      <c r="X236" s="25"/>
      <c r="Y236" s="25"/>
      <c r="Z236" s="25"/>
      <c r="AA236" s="25"/>
      <c r="AB236" s="21"/>
      <c r="AC236" s="21"/>
      <c r="AD236" s="110" t="str">
        <f>[7]Submitter!$F$3</f>
        <v>George Cole</v>
      </c>
      <c r="AE236" s="110">
        <f>[7]Submitter!$F$6</f>
        <v>0</v>
      </c>
      <c r="AF236" s="111"/>
      <c r="AG236" s="111"/>
      <c r="AH236" s="23"/>
    </row>
    <row r="237" spans="1:34" ht="153">
      <c r="A237" s="36">
        <v>237</v>
      </c>
      <c r="B237" s="92" t="s">
        <v>674</v>
      </c>
      <c r="C237" s="116" t="s">
        <v>1308</v>
      </c>
      <c r="D237" s="22" t="s">
        <v>123</v>
      </c>
      <c r="E237" s="22" t="s">
        <v>683</v>
      </c>
      <c r="F237" s="22"/>
      <c r="G237" s="22" t="s">
        <v>699</v>
      </c>
      <c r="H237" s="113"/>
      <c r="I237" s="21" t="s">
        <v>1370</v>
      </c>
      <c r="J237" s="85"/>
      <c r="K237" s="85"/>
      <c r="L237" s="85"/>
      <c r="M237" s="85" t="s">
        <v>1256</v>
      </c>
      <c r="N237" s="85"/>
      <c r="O237" s="85"/>
      <c r="P237" s="85"/>
      <c r="Q237" s="85" t="s">
        <v>1657</v>
      </c>
      <c r="R237" s="85"/>
      <c r="S237" s="85" t="s">
        <v>15</v>
      </c>
      <c r="T237" s="127" t="s">
        <v>1745</v>
      </c>
      <c r="U237" s="90"/>
      <c r="V237" s="21"/>
      <c r="W237" s="25"/>
      <c r="X237" s="25"/>
      <c r="Y237" s="25"/>
      <c r="Z237" s="25"/>
      <c r="AA237" s="25"/>
      <c r="AB237" s="21"/>
      <c r="AC237" s="21"/>
      <c r="AD237" s="110" t="str">
        <f>[7]Submitter!$F$3</f>
        <v>George Cole</v>
      </c>
      <c r="AE237" s="110">
        <f>[7]Submitter!$F$6</f>
        <v>0</v>
      </c>
      <c r="AF237" s="111"/>
      <c r="AG237" s="111"/>
      <c r="AH237" s="23"/>
    </row>
    <row r="238" spans="1:34" ht="153">
      <c r="A238" s="36">
        <v>238</v>
      </c>
      <c r="B238" s="91"/>
      <c r="C238" s="115" t="s">
        <v>1399</v>
      </c>
      <c r="D238" s="84" t="s">
        <v>101</v>
      </c>
      <c r="E238" s="84"/>
      <c r="F238" s="84"/>
      <c r="G238" s="84" t="s">
        <v>700</v>
      </c>
      <c r="H238" s="112" t="s">
        <v>9</v>
      </c>
      <c r="I238" s="85"/>
      <c r="J238" s="85"/>
      <c r="K238" s="85" t="s">
        <v>1185</v>
      </c>
      <c r="L238" s="85">
        <v>5353</v>
      </c>
      <c r="M238" s="85" t="s">
        <v>1259</v>
      </c>
      <c r="N238" s="85"/>
      <c r="O238" s="85" t="s">
        <v>1207</v>
      </c>
      <c r="P238" s="85"/>
      <c r="Q238" s="85" t="s">
        <v>1683</v>
      </c>
      <c r="R238" s="85">
        <v>5353</v>
      </c>
      <c r="S238" s="85" t="s">
        <v>1794</v>
      </c>
      <c r="T238" s="127" t="s">
        <v>2002</v>
      </c>
      <c r="U238" s="90"/>
      <c r="V238" s="85"/>
      <c r="W238" s="86"/>
      <c r="X238" s="86"/>
      <c r="Y238" s="86"/>
      <c r="Z238" s="86"/>
      <c r="AA238" s="86"/>
      <c r="AB238" s="85"/>
      <c r="AC238" s="85"/>
      <c r="AD238" s="109" t="str">
        <f>[8]Submitter!$F$3</f>
        <v>Hans Buitendijk</v>
      </c>
      <c r="AE238" s="109" t="str">
        <f>[8]Submitter!$F$6</f>
        <v>Siemens Healthcare</v>
      </c>
      <c r="AF238" s="114"/>
      <c r="AG238" s="114"/>
      <c r="AH238" s="87"/>
    </row>
    <row r="239" spans="1:34" ht="38.25">
      <c r="A239" s="36">
        <v>239</v>
      </c>
      <c r="B239" s="92" t="s">
        <v>306</v>
      </c>
      <c r="C239" s="115" t="s">
        <v>1283</v>
      </c>
      <c r="D239" s="22" t="s">
        <v>101</v>
      </c>
      <c r="E239" s="22" t="s">
        <v>706</v>
      </c>
      <c r="F239" s="22" t="s">
        <v>725</v>
      </c>
      <c r="G239" s="22" t="s">
        <v>744</v>
      </c>
      <c r="H239" s="112" t="s">
        <v>11</v>
      </c>
      <c r="I239" s="85"/>
      <c r="J239" s="85"/>
      <c r="K239" s="85" t="s">
        <v>1175</v>
      </c>
      <c r="L239" s="85">
        <v>5354</v>
      </c>
      <c r="M239" s="85" t="s">
        <v>1257</v>
      </c>
      <c r="N239" s="85"/>
      <c r="O239" s="85" t="s">
        <v>1231</v>
      </c>
      <c r="P239" s="85"/>
      <c r="Q239" s="85" t="s">
        <v>1687</v>
      </c>
      <c r="R239" s="85">
        <v>5354</v>
      </c>
      <c r="S239" s="85" t="s">
        <v>15</v>
      </c>
      <c r="T239" s="127" t="s">
        <v>2003</v>
      </c>
      <c r="U239" s="89"/>
      <c r="V239" s="85"/>
      <c r="W239" s="86"/>
      <c r="X239" s="86"/>
      <c r="Y239" s="86"/>
      <c r="Z239" s="86"/>
      <c r="AA239" s="86"/>
      <c r="AB239" s="85"/>
      <c r="AC239" s="85"/>
      <c r="AD239" s="109" t="str">
        <f>[9]Submitter!$F$3</f>
        <v>Ioana Singureanu</v>
      </c>
      <c r="AE239" s="109" t="str">
        <f>[9]Submitter!$F$6</f>
        <v>Eversolve, LLC</v>
      </c>
      <c r="AF239" s="114"/>
      <c r="AG239" s="114"/>
      <c r="AH239" s="87"/>
    </row>
    <row r="240" spans="1:34" ht="38.25">
      <c r="A240" s="36">
        <v>240</v>
      </c>
      <c r="B240" s="92" t="s">
        <v>300</v>
      </c>
      <c r="C240" s="116" t="s">
        <v>1283</v>
      </c>
      <c r="D240" s="22" t="s">
        <v>393</v>
      </c>
      <c r="E240" s="129" t="s">
        <v>707</v>
      </c>
      <c r="F240" s="129" t="s">
        <v>726</v>
      </c>
      <c r="G240" s="22" t="s">
        <v>745</v>
      </c>
      <c r="H240" s="113" t="s">
        <v>11</v>
      </c>
      <c r="I240" s="21"/>
      <c r="J240" s="85"/>
      <c r="K240" s="85" t="s">
        <v>1175</v>
      </c>
      <c r="L240" s="85">
        <v>5355</v>
      </c>
      <c r="M240" s="85" t="s">
        <v>1258</v>
      </c>
      <c r="N240" s="85"/>
      <c r="O240" s="85" t="s">
        <v>1231</v>
      </c>
      <c r="P240" s="85"/>
      <c r="Q240" s="85" t="s">
        <v>1531</v>
      </c>
      <c r="R240" s="85">
        <v>5355</v>
      </c>
      <c r="S240" s="85" t="s">
        <v>15</v>
      </c>
      <c r="T240" s="127" t="s">
        <v>1830</v>
      </c>
      <c r="U240" s="89"/>
      <c r="V240" s="21"/>
      <c r="W240" s="25"/>
      <c r="X240" s="25"/>
      <c r="Y240" s="25"/>
      <c r="Z240" s="25"/>
      <c r="AA240" s="25"/>
      <c r="AB240" s="21"/>
      <c r="AC240" s="21"/>
      <c r="AD240" s="110" t="str">
        <f>[9]Submitter!$F$3</f>
        <v>Ioana Singureanu</v>
      </c>
      <c r="AE240" s="110" t="str">
        <f>[9]Submitter!$F$6</f>
        <v>Eversolve, LLC</v>
      </c>
      <c r="AF240" s="111"/>
      <c r="AG240" s="111"/>
      <c r="AH240" s="23"/>
    </row>
    <row r="241" spans="1:34" ht="76.5">
      <c r="A241" s="36">
        <v>241</v>
      </c>
      <c r="B241" s="92" t="s">
        <v>701</v>
      </c>
      <c r="C241" s="116" t="s">
        <v>1283</v>
      </c>
      <c r="D241" s="22" t="s">
        <v>123</v>
      </c>
      <c r="E241" s="130" t="s">
        <v>708</v>
      </c>
      <c r="F241" s="131" t="s">
        <v>727</v>
      </c>
      <c r="G241" s="22" t="s">
        <v>746</v>
      </c>
      <c r="H241" s="113" t="s">
        <v>11</v>
      </c>
      <c r="I241" s="21"/>
      <c r="J241" s="85"/>
      <c r="K241" s="85" t="s">
        <v>1175</v>
      </c>
      <c r="L241" s="85">
        <v>5356</v>
      </c>
      <c r="M241" s="85" t="s">
        <v>1363</v>
      </c>
      <c r="N241" s="85"/>
      <c r="O241" s="85" t="s">
        <v>1231</v>
      </c>
      <c r="P241" s="85"/>
      <c r="Q241" s="85" t="s">
        <v>1688</v>
      </c>
      <c r="R241" s="85">
        <v>5356</v>
      </c>
      <c r="S241" s="85" t="s">
        <v>15</v>
      </c>
      <c r="T241" s="127" t="s">
        <v>2004</v>
      </c>
      <c r="U241" s="90"/>
      <c r="V241" s="21"/>
      <c r="W241" s="25"/>
      <c r="X241" s="25"/>
      <c r="Y241" s="25"/>
      <c r="Z241" s="25"/>
      <c r="AA241" s="25"/>
      <c r="AB241" s="21"/>
      <c r="AC241" s="21"/>
      <c r="AD241" s="110" t="str">
        <f>[9]Submitter!$F$3</f>
        <v>Ioana Singureanu</v>
      </c>
      <c r="AE241" s="110" t="str">
        <f>[9]Submitter!$F$6</f>
        <v>Eversolve, LLC</v>
      </c>
      <c r="AF241" s="111"/>
      <c r="AG241" s="111"/>
      <c r="AH241" s="23"/>
    </row>
    <row r="242" spans="1:34" ht="51">
      <c r="A242" s="36">
        <v>242</v>
      </c>
      <c r="B242" s="92">
        <v>1</v>
      </c>
      <c r="C242" s="145" t="s">
        <v>1275</v>
      </c>
      <c r="D242" s="22" t="s">
        <v>122</v>
      </c>
      <c r="E242" s="147" t="s">
        <v>709</v>
      </c>
      <c r="F242" s="84" t="s">
        <v>728</v>
      </c>
      <c r="G242" s="22" t="s">
        <v>747</v>
      </c>
      <c r="H242" s="113" t="s">
        <v>11</v>
      </c>
      <c r="I242" s="21"/>
      <c r="J242" s="85"/>
      <c r="K242" s="85" t="s">
        <v>1175</v>
      </c>
      <c r="L242" s="85">
        <v>5357</v>
      </c>
      <c r="M242" s="85" t="s">
        <v>1258</v>
      </c>
      <c r="N242" s="85"/>
      <c r="O242" s="85" t="s">
        <v>1236</v>
      </c>
      <c r="P242" s="85"/>
      <c r="Q242" s="85" t="s">
        <v>1689</v>
      </c>
      <c r="R242" s="85">
        <v>5357</v>
      </c>
      <c r="S242" s="85" t="s">
        <v>15</v>
      </c>
      <c r="T242" s="127" t="s">
        <v>2005</v>
      </c>
      <c r="U242" s="90"/>
      <c r="V242" s="21"/>
      <c r="W242" s="25"/>
      <c r="X242" s="25"/>
      <c r="Y242" s="25"/>
      <c r="Z242" s="25"/>
      <c r="AA242" s="25"/>
      <c r="AB242" s="21"/>
      <c r="AC242" s="21"/>
      <c r="AD242" s="110" t="str">
        <f>[9]Submitter!$F$3</f>
        <v>Ioana Singureanu</v>
      </c>
      <c r="AE242" s="110" t="str">
        <f>[9]Submitter!$F$6</f>
        <v>Eversolve, LLC</v>
      </c>
      <c r="AF242" s="111"/>
      <c r="AG242" s="111"/>
      <c r="AH242" s="23"/>
    </row>
    <row r="243" spans="1:34" ht="51">
      <c r="A243" s="36">
        <v>243</v>
      </c>
      <c r="B243" s="92">
        <v>1</v>
      </c>
      <c r="C243" s="116" t="s">
        <v>1274</v>
      </c>
      <c r="D243" s="22" t="s">
        <v>122</v>
      </c>
      <c r="E243" s="22" t="s">
        <v>710</v>
      </c>
      <c r="F243" s="84" t="s">
        <v>729</v>
      </c>
      <c r="G243" s="22" t="s">
        <v>748</v>
      </c>
      <c r="H243" s="113" t="s">
        <v>11</v>
      </c>
      <c r="I243" s="21"/>
      <c r="J243" s="85"/>
      <c r="K243" s="85" t="s">
        <v>1175</v>
      </c>
      <c r="L243" s="85">
        <v>5358</v>
      </c>
      <c r="M243" s="85" t="s">
        <v>1257</v>
      </c>
      <c r="N243" s="85"/>
      <c r="O243" s="85" t="s">
        <v>1207</v>
      </c>
      <c r="P243" s="85"/>
      <c r="Q243" s="85" t="s">
        <v>1689</v>
      </c>
      <c r="R243" s="85">
        <v>5358</v>
      </c>
      <c r="S243" s="85" t="s">
        <v>15</v>
      </c>
      <c r="T243" s="127" t="s">
        <v>2006</v>
      </c>
      <c r="U243" s="90"/>
      <c r="V243" s="21"/>
      <c r="W243" s="25"/>
      <c r="X243" s="25"/>
      <c r="Y243" s="25"/>
      <c r="Z243" s="25"/>
      <c r="AA243" s="25"/>
      <c r="AB243" s="21"/>
      <c r="AC243" s="21"/>
      <c r="AD243" s="110" t="str">
        <f>[9]Submitter!$F$3</f>
        <v>Ioana Singureanu</v>
      </c>
      <c r="AE243" s="110" t="str">
        <f>[9]Submitter!$F$6</f>
        <v>Eversolve, LLC</v>
      </c>
      <c r="AF243" s="111"/>
      <c r="AG243" s="111"/>
      <c r="AH243" s="23"/>
    </row>
    <row r="244" spans="1:34" ht="38.25">
      <c r="A244" s="36">
        <v>244</v>
      </c>
      <c r="B244" s="92">
        <v>1</v>
      </c>
      <c r="C244" s="116" t="s">
        <v>1274</v>
      </c>
      <c r="D244" s="22" t="s">
        <v>394</v>
      </c>
      <c r="E244" s="22" t="s">
        <v>711</v>
      </c>
      <c r="F244" s="84" t="s">
        <v>730</v>
      </c>
      <c r="G244" s="84" t="s">
        <v>749</v>
      </c>
      <c r="H244" s="113" t="s">
        <v>11</v>
      </c>
      <c r="I244" s="21"/>
      <c r="J244" s="85"/>
      <c r="K244" s="85" t="s">
        <v>1175</v>
      </c>
      <c r="L244" s="85">
        <v>5359</v>
      </c>
      <c r="M244" s="85" t="s">
        <v>1257</v>
      </c>
      <c r="N244" s="85"/>
      <c r="O244" s="85" t="s">
        <v>1207</v>
      </c>
      <c r="P244" s="85"/>
      <c r="Q244" s="85" t="s">
        <v>1528</v>
      </c>
      <c r="R244" s="85">
        <v>5359</v>
      </c>
      <c r="S244" s="85" t="s">
        <v>1369</v>
      </c>
      <c r="T244" s="127" t="s">
        <v>2007</v>
      </c>
      <c r="U244" s="90"/>
      <c r="V244" s="21"/>
      <c r="W244" s="25"/>
      <c r="X244" s="25"/>
      <c r="Y244" s="25"/>
      <c r="Z244" s="25"/>
      <c r="AA244" s="25"/>
      <c r="AB244" s="21"/>
      <c r="AC244" s="21"/>
      <c r="AD244" s="110" t="str">
        <f>[9]Submitter!$F$3</f>
        <v>Ioana Singureanu</v>
      </c>
      <c r="AE244" s="110" t="str">
        <f>[9]Submitter!$F$6</f>
        <v>Eversolve, LLC</v>
      </c>
      <c r="AF244" s="111"/>
      <c r="AG244" s="111"/>
      <c r="AH244" s="23"/>
    </row>
    <row r="245" spans="1:34" ht="63.75">
      <c r="A245" s="36">
        <v>245</v>
      </c>
      <c r="B245" s="92" t="s">
        <v>702</v>
      </c>
      <c r="C245" s="143" t="s">
        <v>1284</v>
      </c>
      <c r="D245" s="22" t="s">
        <v>122</v>
      </c>
      <c r="E245" s="22" t="s">
        <v>712</v>
      </c>
      <c r="F245" s="22" t="s">
        <v>731</v>
      </c>
      <c r="G245" s="22" t="s">
        <v>725</v>
      </c>
      <c r="H245" s="113" t="s">
        <v>11</v>
      </c>
      <c r="I245" s="21"/>
      <c r="J245" s="85"/>
      <c r="K245" s="85" t="s">
        <v>1175</v>
      </c>
      <c r="L245" s="85">
        <v>5360</v>
      </c>
      <c r="M245" s="85" t="s">
        <v>1257</v>
      </c>
      <c r="N245" s="85"/>
      <c r="O245" s="85" t="s">
        <v>1237</v>
      </c>
      <c r="P245" s="85"/>
      <c r="Q245" s="85" t="s">
        <v>1687</v>
      </c>
      <c r="R245" s="85">
        <v>5360</v>
      </c>
      <c r="S245" s="85" t="s">
        <v>15</v>
      </c>
      <c r="T245" s="127" t="s">
        <v>2003</v>
      </c>
      <c r="U245" s="90"/>
      <c r="V245" s="21"/>
      <c r="W245" s="25"/>
      <c r="X245" s="25"/>
      <c r="Y245" s="25"/>
      <c r="Z245" s="25"/>
      <c r="AA245" s="25"/>
      <c r="AB245" s="21"/>
      <c r="AC245" s="21"/>
      <c r="AD245" s="110" t="str">
        <f>[9]Submitter!$F$3</f>
        <v>Ioana Singureanu</v>
      </c>
      <c r="AE245" s="110" t="str">
        <f>[9]Submitter!$F$6</f>
        <v>Eversolve, LLC</v>
      </c>
      <c r="AF245" s="111"/>
      <c r="AG245" s="111"/>
      <c r="AH245" s="23"/>
    </row>
    <row r="246" spans="1:34" ht="51">
      <c r="A246" s="36">
        <v>246</v>
      </c>
      <c r="B246" s="92" t="s">
        <v>703</v>
      </c>
      <c r="C246" s="141" t="s">
        <v>1283</v>
      </c>
      <c r="D246" s="22" t="s">
        <v>122</v>
      </c>
      <c r="E246" s="22" t="s">
        <v>713</v>
      </c>
      <c r="F246" s="22" t="s">
        <v>732</v>
      </c>
      <c r="G246" s="22" t="s">
        <v>750</v>
      </c>
      <c r="H246" s="113" t="s">
        <v>11</v>
      </c>
      <c r="I246" s="21"/>
      <c r="J246" s="85"/>
      <c r="K246" s="85" t="s">
        <v>1175</v>
      </c>
      <c r="L246" s="85">
        <v>5361</v>
      </c>
      <c r="M246" s="85" t="s">
        <v>1257</v>
      </c>
      <c r="N246" s="85"/>
      <c r="O246" s="85" t="s">
        <v>1231</v>
      </c>
      <c r="P246" s="85"/>
      <c r="Q246" s="85" t="s">
        <v>1687</v>
      </c>
      <c r="R246" s="85">
        <v>5361</v>
      </c>
      <c r="S246" s="85" t="s">
        <v>15</v>
      </c>
      <c r="T246" s="85" t="s">
        <v>2003</v>
      </c>
      <c r="U246" s="90"/>
      <c r="V246" s="21"/>
      <c r="W246" s="25"/>
      <c r="X246" s="25"/>
      <c r="Y246" s="25"/>
      <c r="Z246" s="25"/>
      <c r="AA246" s="25"/>
      <c r="AB246" s="21"/>
      <c r="AC246" s="21"/>
      <c r="AD246" s="110" t="str">
        <f>[9]Submitter!$F$3</f>
        <v>Ioana Singureanu</v>
      </c>
      <c r="AE246" s="110" t="str">
        <f>[9]Submitter!$F$6</f>
        <v>Eversolve, LLC</v>
      </c>
      <c r="AF246" s="111"/>
      <c r="AG246" s="111"/>
      <c r="AH246" s="23"/>
    </row>
    <row r="247" spans="1:34" ht="38.25">
      <c r="A247" s="36">
        <v>247</v>
      </c>
      <c r="B247" s="92" t="s">
        <v>703</v>
      </c>
      <c r="C247" s="116" t="s">
        <v>1283</v>
      </c>
      <c r="D247" s="22" t="s">
        <v>122</v>
      </c>
      <c r="E247" s="150" t="s">
        <v>714</v>
      </c>
      <c r="F247" s="22" t="s">
        <v>733</v>
      </c>
      <c r="G247" s="22" t="s">
        <v>750</v>
      </c>
      <c r="H247" s="113" t="s">
        <v>11</v>
      </c>
      <c r="I247" s="21"/>
      <c r="J247" s="85"/>
      <c r="K247" s="85"/>
      <c r="L247" s="85"/>
      <c r="M247" s="85" t="s">
        <v>1256</v>
      </c>
      <c r="N247" s="85"/>
      <c r="O247" s="85"/>
      <c r="P247" s="85"/>
      <c r="Q247" s="85" t="s">
        <v>1687</v>
      </c>
      <c r="R247" s="85"/>
      <c r="S247" s="85" t="s">
        <v>15</v>
      </c>
      <c r="T247" s="85" t="s">
        <v>2112</v>
      </c>
      <c r="U247" s="90"/>
      <c r="V247" s="21"/>
      <c r="W247" s="25"/>
      <c r="X247" s="25"/>
      <c r="Y247" s="25"/>
      <c r="Z247" s="25"/>
      <c r="AA247" s="25"/>
      <c r="AB247" s="21"/>
      <c r="AC247" s="21"/>
      <c r="AD247" s="110" t="str">
        <f>[9]Submitter!$F$3</f>
        <v>Ioana Singureanu</v>
      </c>
      <c r="AE247" s="110" t="str">
        <f>[9]Submitter!$F$6</f>
        <v>Eversolve, LLC</v>
      </c>
      <c r="AF247" s="111"/>
      <c r="AG247" s="111"/>
      <c r="AH247" s="23"/>
    </row>
    <row r="248" spans="1:34" ht="89.25">
      <c r="A248" s="36">
        <v>248</v>
      </c>
      <c r="B248" s="92" t="s">
        <v>702</v>
      </c>
      <c r="C248" s="116" t="s">
        <v>1285</v>
      </c>
      <c r="D248" s="22" t="s">
        <v>122</v>
      </c>
      <c r="E248" s="131" t="s">
        <v>715</v>
      </c>
      <c r="F248" s="22" t="s">
        <v>734</v>
      </c>
      <c r="G248" s="22" t="s">
        <v>751</v>
      </c>
      <c r="H248" s="113" t="s">
        <v>11</v>
      </c>
      <c r="I248" s="21"/>
      <c r="J248" s="85"/>
      <c r="K248" s="85" t="s">
        <v>1364</v>
      </c>
      <c r="L248" s="85">
        <v>5362</v>
      </c>
      <c r="M248" s="85" t="s">
        <v>1257</v>
      </c>
      <c r="N248" s="85"/>
      <c r="O248" s="85" t="s">
        <v>1241</v>
      </c>
      <c r="P248" s="85"/>
      <c r="Q248" s="85" t="s">
        <v>1690</v>
      </c>
      <c r="R248" s="85">
        <v>5362</v>
      </c>
      <c r="S248" s="85" t="s">
        <v>15</v>
      </c>
      <c r="T248" s="85" t="s">
        <v>2008</v>
      </c>
      <c r="U248" s="90"/>
      <c r="V248" s="21"/>
      <c r="W248" s="25"/>
      <c r="X248" s="25"/>
      <c r="Y248" s="25"/>
      <c r="Z248" s="25"/>
      <c r="AA248" s="25"/>
      <c r="AB248" s="21"/>
      <c r="AC248" s="21"/>
      <c r="AD248" s="110" t="str">
        <f>[9]Submitter!$F$3</f>
        <v>Ioana Singureanu</v>
      </c>
      <c r="AE248" s="110" t="str">
        <f>[9]Submitter!$F$6</f>
        <v>Eversolve, LLC</v>
      </c>
      <c r="AF248" s="111"/>
      <c r="AG248" s="111"/>
      <c r="AH248" s="23"/>
    </row>
    <row r="249" spans="1:34" ht="51">
      <c r="A249" s="36">
        <v>249</v>
      </c>
      <c r="B249" s="92" t="s">
        <v>704</v>
      </c>
      <c r="C249" s="142" t="s">
        <v>1311</v>
      </c>
      <c r="D249" s="22" t="s">
        <v>122</v>
      </c>
      <c r="E249" s="149" t="s">
        <v>716</v>
      </c>
      <c r="F249" s="22" t="s">
        <v>735</v>
      </c>
      <c r="G249" s="22" t="s">
        <v>752</v>
      </c>
      <c r="H249" s="113" t="s">
        <v>11</v>
      </c>
      <c r="I249" s="21"/>
      <c r="J249" s="85"/>
      <c r="K249" s="85" t="s">
        <v>1364</v>
      </c>
      <c r="L249" s="85">
        <v>5363</v>
      </c>
      <c r="M249" s="85" t="s">
        <v>1257</v>
      </c>
      <c r="N249" s="85" t="s">
        <v>1093</v>
      </c>
      <c r="O249" s="85"/>
      <c r="P249" s="85"/>
      <c r="Q249" s="85" t="s">
        <v>1689</v>
      </c>
      <c r="R249" s="85">
        <v>5363</v>
      </c>
      <c r="S249" s="85" t="s">
        <v>1797</v>
      </c>
      <c r="T249" s="21" t="s">
        <v>1797</v>
      </c>
      <c r="U249" s="90"/>
      <c r="V249" s="21"/>
      <c r="W249" s="25"/>
      <c r="X249" s="25"/>
      <c r="Y249" s="25"/>
      <c r="Z249" s="25"/>
      <c r="AA249" s="25"/>
      <c r="AB249" s="21"/>
      <c r="AC249" s="21"/>
      <c r="AD249" s="110" t="str">
        <f>[9]Submitter!$F$3</f>
        <v>Ioana Singureanu</v>
      </c>
      <c r="AE249" s="110" t="str">
        <f>[9]Submitter!$F$6</f>
        <v>Eversolve, LLC</v>
      </c>
      <c r="AF249" s="111"/>
      <c r="AG249" s="111"/>
      <c r="AH249" s="23"/>
    </row>
    <row r="250" spans="1:34" ht="51">
      <c r="A250" s="36">
        <v>250</v>
      </c>
      <c r="B250" s="92" t="s">
        <v>705</v>
      </c>
      <c r="C250" s="116" t="s">
        <v>1276</v>
      </c>
      <c r="D250" s="22" t="s">
        <v>122</v>
      </c>
      <c r="E250" s="22" t="s">
        <v>717</v>
      </c>
      <c r="F250" s="22" t="s">
        <v>736</v>
      </c>
      <c r="G250" s="22" t="s">
        <v>753</v>
      </c>
      <c r="H250" s="113" t="s">
        <v>11</v>
      </c>
      <c r="I250" s="21"/>
      <c r="J250" s="85"/>
      <c r="K250" s="85" t="s">
        <v>1175</v>
      </c>
      <c r="L250" s="85">
        <v>5364</v>
      </c>
      <c r="M250" s="85" t="s">
        <v>1257</v>
      </c>
      <c r="N250" s="85"/>
      <c r="O250" s="85" t="s">
        <v>1208</v>
      </c>
      <c r="P250" s="85"/>
      <c r="Q250" s="85" t="s">
        <v>1687</v>
      </c>
      <c r="R250" s="85">
        <v>5364</v>
      </c>
      <c r="S250" s="85" t="s">
        <v>15</v>
      </c>
      <c r="T250" s="21" t="s">
        <v>2003</v>
      </c>
      <c r="U250" s="90"/>
      <c r="V250" s="21"/>
      <c r="W250" s="25"/>
      <c r="X250" s="25"/>
      <c r="Y250" s="25"/>
      <c r="Z250" s="25"/>
      <c r="AA250" s="25"/>
      <c r="AB250" s="21"/>
      <c r="AC250" s="21"/>
      <c r="AD250" s="110" t="str">
        <f>[9]Submitter!$F$3</f>
        <v>Ioana Singureanu</v>
      </c>
      <c r="AE250" s="110" t="str">
        <f>[9]Submitter!$F$6</f>
        <v>Eversolve, LLC</v>
      </c>
      <c r="AF250" s="111"/>
      <c r="AG250" s="111"/>
      <c r="AH250" s="23"/>
    </row>
    <row r="251" spans="1:34" ht="51">
      <c r="A251" s="36">
        <v>251</v>
      </c>
      <c r="B251" s="92" t="s">
        <v>705</v>
      </c>
      <c r="C251" s="116" t="s">
        <v>1276</v>
      </c>
      <c r="D251" s="22" t="s">
        <v>122</v>
      </c>
      <c r="E251" s="149" t="s">
        <v>718</v>
      </c>
      <c r="F251" s="84" t="s">
        <v>737</v>
      </c>
      <c r="G251" s="22" t="s">
        <v>754</v>
      </c>
      <c r="H251" s="113" t="s">
        <v>11</v>
      </c>
      <c r="I251" s="21"/>
      <c r="J251" s="85"/>
      <c r="K251" s="85" t="s">
        <v>1175</v>
      </c>
      <c r="L251" s="85">
        <v>5365</v>
      </c>
      <c r="M251" s="85" t="s">
        <v>1257</v>
      </c>
      <c r="N251" s="85"/>
      <c r="O251" s="85" t="s">
        <v>1208</v>
      </c>
      <c r="P251" s="85"/>
      <c r="Q251" s="85" t="s">
        <v>1689</v>
      </c>
      <c r="R251" s="85">
        <v>5365</v>
      </c>
      <c r="S251" s="85" t="s">
        <v>15</v>
      </c>
      <c r="T251" s="21" t="s">
        <v>2006</v>
      </c>
      <c r="U251" s="90"/>
      <c r="V251" s="21"/>
      <c r="W251" s="25"/>
      <c r="X251" s="25"/>
      <c r="Y251" s="25"/>
      <c r="Z251" s="25"/>
      <c r="AA251" s="25"/>
      <c r="AB251" s="21"/>
      <c r="AC251" s="21"/>
      <c r="AD251" s="110" t="str">
        <f>[9]Submitter!$F$3</f>
        <v>Ioana Singureanu</v>
      </c>
      <c r="AE251" s="110" t="str">
        <f>[9]Submitter!$F$6</f>
        <v>Eversolve, LLC</v>
      </c>
      <c r="AF251" s="111"/>
      <c r="AG251" s="111"/>
      <c r="AH251" s="23"/>
    </row>
    <row r="252" spans="1:34" ht="76.5">
      <c r="A252" s="36">
        <v>252</v>
      </c>
      <c r="B252" s="92" t="s">
        <v>705</v>
      </c>
      <c r="C252" s="116" t="s">
        <v>1276</v>
      </c>
      <c r="D252" s="22" t="s">
        <v>122</v>
      </c>
      <c r="E252" s="132" t="s">
        <v>719</v>
      </c>
      <c r="F252" s="84" t="s">
        <v>738</v>
      </c>
      <c r="G252" s="22" t="s">
        <v>755</v>
      </c>
      <c r="H252" s="113" t="s">
        <v>11</v>
      </c>
      <c r="I252" s="21"/>
      <c r="J252" s="85"/>
      <c r="K252" s="85" t="s">
        <v>1175</v>
      </c>
      <c r="L252" s="85">
        <v>5366</v>
      </c>
      <c r="M252" s="85" t="s">
        <v>1257</v>
      </c>
      <c r="N252" s="85"/>
      <c r="O252" s="85" t="s">
        <v>1208</v>
      </c>
      <c r="P252" s="85"/>
      <c r="Q252" s="85" t="s">
        <v>1689</v>
      </c>
      <c r="R252" s="85">
        <v>5366</v>
      </c>
      <c r="S252" s="85" t="s">
        <v>15</v>
      </c>
      <c r="T252" s="21" t="s">
        <v>2006</v>
      </c>
      <c r="U252" s="90"/>
      <c r="V252" s="21"/>
      <c r="W252" s="25"/>
      <c r="X252" s="25"/>
      <c r="Y252" s="25"/>
      <c r="Z252" s="25"/>
      <c r="AA252" s="25"/>
      <c r="AB252" s="21"/>
      <c r="AC252" s="21"/>
      <c r="AD252" s="110" t="str">
        <f>[9]Submitter!$F$3</f>
        <v>Ioana Singureanu</v>
      </c>
      <c r="AE252" s="110" t="str">
        <f>[9]Submitter!$F$6</f>
        <v>Eversolve, LLC</v>
      </c>
      <c r="AF252" s="111"/>
      <c r="AG252" s="111"/>
      <c r="AH252" s="23"/>
    </row>
    <row r="253" spans="1:34" ht="63.75">
      <c r="A253" s="36">
        <v>253</v>
      </c>
      <c r="B253" s="92" t="s">
        <v>705</v>
      </c>
      <c r="C253" s="116" t="s">
        <v>1276</v>
      </c>
      <c r="D253" s="22" t="s">
        <v>122</v>
      </c>
      <c r="E253" s="132" t="s">
        <v>720</v>
      </c>
      <c r="F253" s="84" t="s">
        <v>739</v>
      </c>
      <c r="G253" s="22" t="s">
        <v>756</v>
      </c>
      <c r="H253" s="113" t="s">
        <v>11</v>
      </c>
      <c r="I253" s="21"/>
      <c r="J253" s="85"/>
      <c r="K253" s="85" t="s">
        <v>1175</v>
      </c>
      <c r="L253" s="85">
        <v>5367</v>
      </c>
      <c r="M253" s="85" t="s">
        <v>1257</v>
      </c>
      <c r="N253" s="85"/>
      <c r="O253" s="85" t="s">
        <v>1208</v>
      </c>
      <c r="P253" s="85"/>
      <c r="Q253" s="85" t="s">
        <v>1689</v>
      </c>
      <c r="R253" s="85">
        <v>5367</v>
      </c>
      <c r="S253" s="85" t="s">
        <v>15</v>
      </c>
      <c r="T253" s="21" t="s">
        <v>2006</v>
      </c>
      <c r="U253" s="90"/>
      <c r="V253" s="21"/>
      <c r="W253" s="25"/>
      <c r="X253" s="25"/>
      <c r="Y253" s="25"/>
      <c r="Z253" s="25"/>
      <c r="AA253" s="25"/>
      <c r="AB253" s="21"/>
      <c r="AC253" s="21"/>
      <c r="AD253" s="110" t="str">
        <f>[9]Submitter!$F$3</f>
        <v>Ioana Singureanu</v>
      </c>
      <c r="AE253" s="110" t="str">
        <f>[9]Submitter!$F$6</f>
        <v>Eversolve, LLC</v>
      </c>
      <c r="AF253" s="111"/>
      <c r="AG253" s="111"/>
      <c r="AH253" s="23"/>
    </row>
    <row r="254" spans="1:34" ht="63.75">
      <c r="A254" s="36">
        <v>254</v>
      </c>
      <c r="B254" s="92" t="s">
        <v>705</v>
      </c>
      <c r="C254" s="116" t="s">
        <v>1276</v>
      </c>
      <c r="D254" s="22" t="s">
        <v>122</v>
      </c>
      <c r="E254" s="148" t="s">
        <v>721</v>
      </c>
      <c r="F254" s="132" t="s">
        <v>740</v>
      </c>
      <c r="G254" s="132" t="s">
        <v>757</v>
      </c>
      <c r="H254" s="113" t="s">
        <v>11</v>
      </c>
      <c r="I254" s="21"/>
      <c r="J254" s="85"/>
      <c r="K254" s="85" t="s">
        <v>1175</v>
      </c>
      <c r="L254" s="85">
        <v>5368</v>
      </c>
      <c r="M254" s="85" t="s">
        <v>1257</v>
      </c>
      <c r="N254" s="85"/>
      <c r="O254" s="85" t="s">
        <v>1208</v>
      </c>
      <c r="P254" s="85"/>
      <c r="Q254" s="85" t="s">
        <v>1528</v>
      </c>
      <c r="R254" s="85">
        <v>5368</v>
      </c>
      <c r="S254" s="85" t="s">
        <v>15</v>
      </c>
      <c r="T254" s="21" t="s">
        <v>2009</v>
      </c>
      <c r="U254" s="90"/>
      <c r="V254" s="21"/>
      <c r="W254" s="25"/>
      <c r="X254" s="25"/>
      <c r="Y254" s="25"/>
      <c r="Z254" s="25"/>
      <c r="AA254" s="25"/>
      <c r="AB254" s="21"/>
      <c r="AC254" s="21"/>
      <c r="AD254" s="110" t="str">
        <f>[9]Submitter!$F$3</f>
        <v>Ioana Singureanu</v>
      </c>
      <c r="AE254" s="110" t="str">
        <f>[9]Submitter!$F$6</f>
        <v>Eversolve, LLC</v>
      </c>
      <c r="AF254" s="111"/>
      <c r="AG254" s="111"/>
      <c r="AH254" s="23"/>
    </row>
    <row r="255" spans="1:34" ht="63.75">
      <c r="A255" s="36">
        <v>255</v>
      </c>
      <c r="B255" s="92" t="s">
        <v>705</v>
      </c>
      <c r="C255" s="116" t="s">
        <v>1276</v>
      </c>
      <c r="D255" s="22" t="s">
        <v>122</v>
      </c>
      <c r="E255" s="133" t="s">
        <v>721</v>
      </c>
      <c r="F255" s="132" t="s">
        <v>740</v>
      </c>
      <c r="G255" s="132" t="s">
        <v>758</v>
      </c>
      <c r="H255" s="113" t="s">
        <v>11</v>
      </c>
      <c r="I255" s="21"/>
      <c r="J255" s="85"/>
      <c r="K255" s="85" t="s">
        <v>1175</v>
      </c>
      <c r="L255" s="85">
        <v>5369</v>
      </c>
      <c r="M255" s="85" t="s">
        <v>1257</v>
      </c>
      <c r="N255" s="85"/>
      <c r="O255" s="85" t="s">
        <v>1208</v>
      </c>
      <c r="P255" s="85"/>
      <c r="Q255" s="85" t="s">
        <v>1528</v>
      </c>
      <c r="R255" s="85">
        <v>5369</v>
      </c>
      <c r="S255" s="85" t="s">
        <v>15</v>
      </c>
      <c r="T255" s="21" t="s">
        <v>2009</v>
      </c>
      <c r="U255" s="90"/>
      <c r="V255" s="21"/>
      <c r="W255" s="25"/>
      <c r="X255" s="25"/>
      <c r="Y255" s="25"/>
      <c r="Z255" s="25"/>
      <c r="AA255" s="25"/>
      <c r="AB255" s="21"/>
      <c r="AC255" s="21"/>
      <c r="AD255" s="110" t="str">
        <f>[9]Submitter!$F$3</f>
        <v>Ioana Singureanu</v>
      </c>
      <c r="AE255" s="110" t="str">
        <f>[9]Submitter!$F$6</f>
        <v>Eversolve, LLC</v>
      </c>
      <c r="AF255" s="111"/>
      <c r="AG255" s="111"/>
      <c r="AH255" s="23"/>
    </row>
    <row r="256" spans="1:34" ht="76.5">
      <c r="A256" s="36">
        <v>256</v>
      </c>
      <c r="B256" s="92" t="s">
        <v>705</v>
      </c>
      <c r="C256" s="116" t="s">
        <v>1276</v>
      </c>
      <c r="D256" s="22" t="s">
        <v>122</v>
      </c>
      <c r="E256" s="132" t="s">
        <v>722</v>
      </c>
      <c r="F256" s="84" t="s">
        <v>741</v>
      </c>
      <c r="G256" s="22" t="s">
        <v>756</v>
      </c>
      <c r="H256" s="113" t="s">
        <v>11</v>
      </c>
      <c r="I256" s="21"/>
      <c r="J256" s="85"/>
      <c r="K256" s="85" t="s">
        <v>1175</v>
      </c>
      <c r="L256" s="85">
        <v>5370</v>
      </c>
      <c r="M256" s="85" t="s">
        <v>1257</v>
      </c>
      <c r="N256" s="85"/>
      <c r="O256" s="85" t="s">
        <v>1208</v>
      </c>
      <c r="P256" s="85"/>
      <c r="Q256" s="85" t="s">
        <v>1689</v>
      </c>
      <c r="R256" s="85">
        <v>5370</v>
      </c>
      <c r="S256" s="85" t="s">
        <v>15</v>
      </c>
      <c r="T256" s="21" t="s">
        <v>2006</v>
      </c>
      <c r="U256" s="90"/>
      <c r="V256" s="21"/>
      <c r="W256" s="25"/>
      <c r="X256" s="25"/>
      <c r="Y256" s="25"/>
      <c r="Z256" s="25"/>
      <c r="AA256" s="25"/>
      <c r="AB256" s="21"/>
      <c r="AC256" s="21"/>
      <c r="AD256" s="110" t="str">
        <f>[9]Submitter!$F$3</f>
        <v>Ioana Singureanu</v>
      </c>
      <c r="AE256" s="110" t="str">
        <f>[9]Submitter!$F$6</f>
        <v>Eversolve, LLC</v>
      </c>
      <c r="AF256" s="111"/>
      <c r="AG256" s="111"/>
      <c r="AH256" s="23"/>
    </row>
    <row r="257" spans="1:34" ht="63.75">
      <c r="A257" s="36">
        <v>257</v>
      </c>
      <c r="B257" s="92" t="s">
        <v>705</v>
      </c>
      <c r="C257" s="116" t="s">
        <v>1276</v>
      </c>
      <c r="D257" s="22" t="s">
        <v>122</v>
      </c>
      <c r="E257" s="133" t="s">
        <v>721</v>
      </c>
      <c r="F257" s="132" t="s">
        <v>740</v>
      </c>
      <c r="G257" s="132" t="s">
        <v>759</v>
      </c>
      <c r="H257" s="113" t="s">
        <v>11</v>
      </c>
      <c r="I257" s="21"/>
      <c r="J257" s="85"/>
      <c r="K257" s="85" t="s">
        <v>1175</v>
      </c>
      <c r="L257" s="85">
        <v>5371</v>
      </c>
      <c r="M257" s="85" t="s">
        <v>1257</v>
      </c>
      <c r="N257" s="85"/>
      <c r="O257" s="85" t="s">
        <v>1208</v>
      </c>
      <c r="P257" s="85"/>
      <c r="Q257" s="85" t="s">
        <v>1528</v>
      </c>
      <c r="R257" s="85">
        <v>5371</v>
      </c>
      <c r="S257" s="85" t="s">
        <v>15</v>
      </c>
      <c r="T257" s="21" t="s">
        <v>2009</v>
      </c>
      <c r="U257" s="90"/>
      <c r="V257" s="21"/>
      <c r="W257" s="25"/>
      <c r="X257" s="25"/>
      <c r="Y257" s="25"/>
      <c r="Z257" s="25"/>
      <c r="AA257" s="25"/>
      <c r="AB257" s="21"/>
      <c r="AC257" s="21"/>
      <c r="AD257" s="110" t="str">
        <f>[9]Submitter!$F$3</f>
        <v>Ioana Singureanu</v>
      </c>
      <c r="AE257" s="110" t="str">
        <f>[9]Submitter!$F$6</f>
        <v>Eversolve, LLC</v>
      </c>
      <c r="AF257" s="111"/>
      <c r="AG257" s="111"/>
      <c r="AH257" s="23"/>
    </row>
    <row r="258" spans="1:34" ht="38.25">
      <c r="A258" s="36">
        <v>258</v>
      </c>
      <c r="B258" s="92" t="s">
        <v>324</v>
      </c>
      <c r="C258" s="116" t="s">
        <v>1403</v>
      </c>
      <c r="D258" s="22" t="s">
        <v>122</v>
      </c>
      <c r="E258" s="152" t="s">
        <v>723</v>
      </c>
      <c r="F258" s="22" t="s">
        <v>742</v>
      </c>
      <c r="G258" s="22" t="s">
        <v>760</v>
      </c>
      <c r="H258" s="113" t="s">
        <v>11</v>
      </c>
      <c r="I258" s="21"/>
      <c r="J258" s="85"/>
      <c r="K258" s="85" t="s">
        <v>1175</v>
      </c>
      <c r="L258" s="85">
        <v>5372</v>
      </c>
      <c r="M258" s="85" t="s">
        <v>1258</v>
      </c>
      <c r="N258" s="85"/>
      <c r="O258" s="85" t="s">
        <v>1209</v>
      </c>
      <c r="P258" s="85"/>
      <c r="Q258" s="85" t="s">
        <v>1528</v>
      </c>
      <c r="R258" s="85">
        <v>5372</v>
      </c>
      <c r="S258" s="85" t="s">
        <v>1794</v>
      </c>
      <c r="T258" s="21" t="s">
        <v>1831</v>
      </c>
      <c r="U258" s="90"/>
      <c r="V258" s="21"/>
      <c r="W258" s="25"/>
      <c r="X258" s="25"/>
      <c r="Y258" s="25"/>
      <c r="Z258" s="25"/>
      <c r="AA258" s="25"/>
      <c r="AB258" s="21"/>
      <c r="AC258" s="21"/>
      <c r="AD258" s="110" t="str">
        <f>[9]Submitter!$F$3</f>
        <v>Ioana Singureanu</v>
      </c>
      <c r="AE258" s="110" t="str">
        <f>[9]Submitter!$F$6</f>
        <v>Eversolve, LLC</v>
      </c>
      <c r="AF258" s="111"/>
      <c r="AG258" s="111"/>
      <c r="AH258" s="23"/>
    </row>
    <row r="259" spans="1:34" ht="76.5">
      <c r="A259" s="36">
        <v>259</v>
      </c>
      <c r="B259" s="92" t="s">
        <v>324</v>
      </c>
      <c r="C259" s="116" t="s">
        <v>1403</v>
      </c>
      <c r="D259" s="22" t="s">
        <v>122</v>
      </c>
      <c r="E259" s="131" t="s">
        <v>724</v>
      </c>
      <c r="F259" s="22" t="s">
        <v>743</v>
      </c>
      <c r="G259" s="22" t="s">
        <v>761</v>
      </c>
      <c r="H259" s="113" t="s">
        <v>11</v>
      </c>
      <c r="I259" s="21" t="s">
        <v>1370</v>
      </c>
      <c r="J259" s="85"/>
      <c r="K259" s="85" t="s">
        <v>1175</v>
      </c>
      <c r="L259" s="85"/>
      <c r="M259" s="85" t="s">
        <v>1256</v>
      </c>
      <c r="N259" s="85"/>
      <c r="O259" s="85" t="s">
        <v>1209</v>
      </c>
      <c r="P259" s="85"/>
      <c r="Q259" s="85" t="s">
        <v>1528</v>
      </c>
      <c r="R259" s="85"/>
      <c r="S259" s="85" t="s">
        <v>1794</v>
      </c>
      <c r="T259" s="21" t="s">
        <v>1746</v>
      </c>
      <c r="U259" s="90"/>
      <c r="V259" s="21"/>
      <c r="W259" s="25"/>
      <c r="X259" s="25"/>
      <c r="Y259" s="25"/>
      <c r="Z259" s="25"/>
      <c r="AA259" s="25"/>
      <c r="AB259" s="21"/>
      <c r="AC259" s="21"/>
      <c r="AD259" s="110" t="str">
        <f>[9]Submitter!$F$3</f>
        <v>Ioana Singureanu</v>
      </c>
      <c r="AE259" s="110" t="str">
        <f>[9]Submitter!$F$6</f>
        <v>Eversolve, LLC</v>
      </c>
      <c r="AF259" s="111"/>
      <c r="AG259" s="111"/>
      <c r="AH259" s="23"/>
    </row>
    <row r="260" spans="1:34" ht="38.25">
      <c r="A260" s="36">
        <v>260</v>
      </c>
      <c r="B260" s="92"/>
      <c r="C260" s="116" t="s">
        <v>1292</v>
      </c>
      <c r="D260" s="22" t="s">
        <v>101</v>
      </c>
      <c r="E260" s="22"/>
      <c r="F260" s="22"/>
      <c r="G260" s="22" t="s">
        <v>762</v>
      </c>
      <c r="H260" s="113" t="s">
        <v>11</v>
      </c>
      <c r="I260" s="21"/>
      <c r="J260" s="85"/>
      <c r="K260" s="85" t="s">
        <v>1364</v>
      </c>
      <c r="L260" s="85">
        <v>5373</v>
      </c>
      <c r="M260" s="85" t="s">
        <v>1259</v>
      </c>
      <c r="N260" s="85"/>
      <c r="O260" s="85" t="s">
        <v>1252</v>
      </c>
      <c r="P260" s="85"/>
      <c r="Q260" s="85" t="s">
        <v>1691</v>
      </c>
      <c r="R260" s="85">
        <v>5373</v>
      </c>
      <c r="S260" s="85" t="s">
        <v>15</v>
      </c>
      <c r="T260" s="21" t="s">
        <v>2010</v>
      </c>
      <c r="U260" s="90"/>
      <c r="V260" s="21"/>
      <c r="W260" s="25"/>
      <c r="X260" s="25"/>
      <c r="Y260" s="25"/>
      <c r="Z260" s="25"/>
      <c r="AA260" s="25"/>
      <c r="AB260" s="21"/>
      <c r="AC260" s="21"/>
      <c r="AD260" s="110" t="str">
        <f>[9]Submitter!$F$3</f>
        <v>Ioana Singureanu</v>
      </c>
      <c r="AE260" s="110" t="str">
        <f>[9]Submitter!$F$6</f>
        <v>Eversolve, LLC</v>
      </c>
      <c r="AF260" s="111"/>
      <c r="AG260" s="111"/>
      <c r="AH260" s="23"/>
    </row>
    <row r="261" spans="1:34" ht="38.25">
      <c r="A261" s="36">
        <v>261</v>
      </c>
      <c r="B261" s="92"/>
      <c r="C261" s="22" t="s">
        <v>304</v>
      </c>
      <c r="D261" s="22" t="s">
        <v>101</v>
      </c>
      <c r="E261" s="22"/>
      <c r="F261" s="22"/>
      <c r="G261" s="22" t="s">
        <v>763</v>
      </c>
      <c r="H261" s="113" t="s">
        <v>11</v>
      </c>
      <c r="I261" s="21"/>
      <c r="J261" s="85"/>
      <c r="K261" s="85" t="s">
        <v>1175</v>
      </c>
      <c r="L261" s="85">
        <v>5374</v>
      </c>
      <c r="M261" s="85" t="s">
        <v>1259</v>
      </c>
      <c r="N261" s="85"/>
      <c r="O261" s="85" t="s">
        <v>1195</v>
      </c>
      <c r="P261" s="85"/>
      <c r="Q261" s="85" t="s">
        <v>1692</v>
      </c>
      <c r="R261" s="85">
        <v>5374</v>
      </c>
      <c r="S261" s="85" t="s">
        <v>1797</v>
      </c>
      <c r="T261" s="85" t="s">
        <v>1797</v>
      </c>
      <c r="U261" s="90"/>
      <c r="V261" s="21"/>
      <c r="W261" s="25"/>
      <c r="X261" s="25"/>
      <c r="Y261" s="25"/>
      <c r="Z261" s="25"/>
      <c r="AA261" s="25"/>
      <c r="AB261" s="21"/>
      <c r="AC261" s="21"/>
      <c r="AD261" s="110" t="str">
        <f>[9]Submitter!$F$3</f>
        <v>Ioana Singureanu</v>
      </c>
      <c r="AE261" s="110" t="str">
        <f>[9]Submitter!$F$6</f>
        <v>Eversolve, LLC</v>
      </c>
      <c r="AF261" s="111"/>
      <c r="AG261" s="111"/>
      <c r="AH261" s="23"/>
    </row>
    <row r="262" spans="1:34" ht="140.25">
      <c r="A262" s="36">
        <v>262</v>
      </c>
      <c r="B262" s="92"/>
      <c r="C262" s="116" t="s">
        <v>1355</v>
      </c>
      <c r="D262" s="22" t="s">
        <v>124</v>
      </c>
      <c r="E262" s="22"/>
      <c r="F262" s="22"/>
      <c r="G262" s="22" t="s">
        <v>764</v>
      </c>
      <c r="H262" s="113"/>
      <c r="I262" s="21"/>
      <c r="J262" s="85"/>
      <c r="K262" s="85" t="s">
        <v>1191</v>
      </c>
      <c r="L262" s="85">
        <v>5375</v>
      </c>
      <c r="M262" s="85" t="s">
        <v>1259</v>
      </c>
      <c r="N262" s="85" t="s">
        <v>1153</v>
      </c>
      <c r="O262" s="85"/>
      <c r="P262" s="85"/>
      <c r="Q262" s="85" t="s">
        <v>1694</v>
      </c>
      <c r="R262" s="85">
        <v>5375</v>
      </c>
      <c r="S262" s="85" t="s">
        <v>1369</v>
      </c>
      <c r="T262" s="85" t="s">
        <v>2011</v>
      </c>
      <c r="U262" s="90"/>
      <c r="V262" s="21"/>
      <c r="W262" s="25"/>
      <c r="X262" s="25"/>
      <c r="Y262" s="25"/>
      <c r="Z262" s="25"/>
      <c r="AA262" s="25"/>
      <c r="AB262" s="21"/>
      <c r="AC262" s="21"/>
      <c r="AD262" s="110" t="str">
        <f>[9]Submitter!$F$3</f>
        <v>Ioana Singureanu</v>
      </c>
      <c r="AE262" s="110" t="str">
        <f>[9]Submitter!$F$6</f>
        <v>Eversolve, LLC</v>
      </c>
      <c r="AF262" s="111"/>
      <c r="AG262" s="111"/>
      <c r="AH262" s="23"/>
    </row>
    <row r="263" spans="1:34" ht="102">
      <c r="A263" s="36">
        <v>263</v>
      </c>
      <c r="B263" s="92"/>
      <c r="C263" s="116" t="s">
        <v>1341</v>
      </c>
      <c r="D263" s="22" t="s">
        <v>124</v>
      </c>
      <c r="E263" s="22"/>
      <c r="F263" s="22"/>
      <c r="G263" s="22" t="s">
        <v>765</v>
      </c>
      <c r="H263" s="113"/>
      <c r="I263" s="21"/>
      <c r="J263" s="85"/>
      <c r="K263" s="85" t="s">
        <v>1175</v>
      </c>
      <c r="L263" s="85">
        <v>5376</v>
      </c>
      <c r="M263" s="85" t="s">
        <v>1259</v>
      </c>
      <c r="N263" s="85" t="s">
        <v>1115</v>
      </c>
      <c r="O263" s="85"/>
      <c r="P263" s="85"/>
      <c r="Q263" s="85" t="s">
        <v>1695</v>
      </c>
      <c r="R263" s="85">
        <v>5376</v>
      </c>
      <c r="S263" s="85" t="s">
        <v>15</v>
      </c>
      <c r="T263" s="21" t="s">
        <v>2012</v>
      </c>
      <c r="U263" s="90"/>
      <c r="V263" s="21"/>
      <c r="W263" s="25"/>
      <c r="X263" s="25"/>
      <c r="Y263" s="25"/>
      <c r="Z263" s="25"/>
      <c r="AA263" s="25"/>
      <c r="AB263" s="21"/>
      <c r="AC263" s="21"/>
      <c r="AD263" s="110" t="str">
        <f>[9]Submitter!$F$3</f>
        <v>Ioana Singureanu</v>
      </c>
      <c r="AE263" s="110" t="str">
        <f>[9]Submitter!$F$6</f>
        <v>Eversolve, LLC</v>
      </c>
      <c r="AF263" s="111"/>
      <c r="AG263" s="111"/>
      <c r="AH263" s="23"/>
    </row>
    <row r="264" spans="1:34" ht="51">
      <c r="A264" s="36">
        <v>264</v>
      </c>
      <c r="B264" s="92"/>
      <c r="C264" s="116" t="s">
        <v>1354</v>
      </c>
      <c r="D264" s="22" t="s">
        <v>123</v>
      </c>
      <c r="E264" s="22"/>
      <c r="F264" s="22"/>
      <c r="G264" s="22" t="s">
        <v>766</v>
      </c>
      <c r="H264" s="113"/>
      <c r="I264" s="21"/>
      <c r="J264" s="85"/>
      <c r="K264" s="85" t="s">
        <v>1175</v>
      </c>
      <c r="L264" s="85">
        <v>5377</v>
      </c>
      <c r="M264" s="85" t="s">
        <v>1363</v>
      </c>
      <c r="N264" s="85" t="s">
        <v>1152</v>
      </c>
      <c r="O264" s="85"/>
      <c r="P264" s="85"/>
      <c r="Q264" s="85" t="s">
        <v>1693</v>
      </c>
      <c r="R264" s="85">
        <v>5377</v>
      </c>
      <c r="S264" s="85" t="s">
        <v>1369</v>
      </c>
      <c r="T264" s="21" t="s">
        <v>2013</v>
      </c>
      <c r="U264" s="90"/>
      <c r="V264" s="21"/>
      <c r="W264" s="25"/>
      <c r="X264" s="25"/>
      <c r="Y264" s="25"/>
      <c r="Z264" s="25"/>
      <c r="AA264" s="25"/>
      <c r="AB264" s="21"/>
      <c r="AC264" s="21"/>
      <c r="AD264" s="110" t="str">
        <f>[9]Submitter!$F$3</f>
        <v>Ioana Singureanu</v>
      </c>
      <c r="AE264" s="110" t="str">
        <f>[9]Submitter!$F$6</f>
        <v>Eversolve, LLC</v>
      </c>
      <c r="AF264" s="111"/>
      <c r="AG264" s="111"/>
      <c r="AH264" s="23"/>
    </row>
    <row r="265" spans="1:34" ht="114.75">
      <c r="A265" s="36">
        <v>265</v>
      </c>
      <c r="B265" s="91" t="s">
        <v>767</v>
      </c>
      <c r="C265" s="116" t="s">
        <v>1446</v>
      </c>
      <c r="D265" s="84" t="s">
        <v>124</v>
      </c>
      <c r="E265" s="84" t="s">
        <v>776</v>
      </c>
      <c r="F265" s="84"/>
      <c r="G265" s="84" t="s">
        <v>785</v>
      </c>
      <c r="H265" s="112"/>
      <c r="I265" s="85"/>
      <c r="J265" s="85"/>
      <c r="K265" s="85" t="s">
        <v>1193</v>
      </c>
      <c r="L265" s="85">
        <v>5378</v>
      </c>
      <c r="M265" s="85" t="s">
        <v>1363</v>
      </c>
      <c r="N265" s="85" t="s">
        <v>1172</v>
      </c>
      <c r="O265" s="85"/>
      <c r="P265" s="85"/>
      <c r="Q265" s="85" t="s">
        <v>1708</v>
      </c>
      <c r="R265" s="85">
        <v>5378</v>
      </c>
      <c r="S265" s="85" t="s">
        <v>1797</v>
      </c>
      <c r="T265" s="21" t="s">
        <v>1797</v>
      </c>
      <c r="U265" s="90"/>
      <c r="V265" s="85"/>
      <c r="W265" s="86"/>
      <c r="X265" s="86"/>
      <c r="Y265" s="86"/>
      <c r="Z265" s="86"/>
      <c r="AA265" s="86"/>
      <c r="AB265" s="85"/>
      <c r="AC265" s="85"/>
      <c r="AD265" s="109" t="str">
        <f>[10]Submitter!$F$3</f>
        <v>Jay Lyle</v>
      </c>
      <c r="AE265" s="109" t="str">
        <f>[10]Submitter!$F$6</f>
        <v>Ockham Information</v>
      </c>
      <c r="AF265" s="114"/>
      <c r="AG265" s="114"/>
      <c r="AH265" s="87"/>
    </row>
    <row r="266" spans="1:34" ht="76.5">
      <c r="A266" s="36">
        <v>266</v>
      </c>
      <c r="B266" s="92" t="s">
        <v>768</v>
      </c>
      <c r="C266" s="116" t="s">
        <v>1446</v>
      </c>
      <c r="D266" s="22" t="s">
        <v>122</v>
      </c>
      <c r="E266" s="22" t="s">
        <v>777</v>
      </c>
      <c r="F266" s="22"/>
      <c r="G266" s="22" t="s">
        <v>786</v>
      </c>
      <c r="H266" s="113"/>
      <c r="I266" s="21"/>
      <c r="J266" s="85"/>
      <c r="K266" s="85" t="s">
        <v>1193</v>
      </c>
      <c r="L266" s="85">
        <v>5379</v>
      </c>
      <c r="M266" s="85" t="s">
        <v>1259</v>
      </c>
      <c r="N266" s="85" t="s">
        <v>1172</v>
      </c>
      <c r="O266" s="85"/>
      <c r="P266" s="85"/>
      <c r="Q266" s="85" t="s">
        <v>1709</v>
      </c>
      <c r="R266" s="85">
        <v>5379</v>
      </c>
      <c r="S266" s="85" t="s">
        <v>1797</v>
      </c>
      <c r="T266" s="21" t="s">
        <v>1797</v>
      </c>
      <c r="U266" s="89"/>
      <c r="V266" s="21"/>
      <c r="W266" s="25"/>
      <c r="X266" s="25"/>
      <c r="Y266" s="25"/>
      <c r="Z266" s="25"/>
      <c r="AA266" s="25"/>
      <c r="AB266" s="21"/>
      <c r="AC266" s="21"/>
      <c r="AD266" s="110" t="str">
        <f>[10]Submitter!$F$3</f>
        <v>Jay Lyle</v>
      </c>
      <c r="AE266" s="110" t="str">
        <f>[10]Submitter!$F$6</f>
        <v>Ockham Information</v>
      </c>
      <c r="AF266" s="111"/>
      <c r="AG266" s="111"/>
      <c r="AH266" s="23"/>
    </row>
    <row r="267" spans="1:34" ht="25.5">
      <c r="A267" s="36">
        <v>267</v>
      </c>
      <c r="B267" s="92" t="s">
        <v>769</v>
      </c>
      <c r="C267" s="116" t="s">
        <v>1446</v>
      </c>
      <c r="D267" s="22" t="s">
        <v>393</v>
      </c>
      <c r="E267" s="22" t="s">
        <v>778</v>
      </c>
      <c r="F267" s="22" t="s">
        <v>784</v>
      </c>
      <c r="G267" s="22"/>
      <c r="H267" s="113"/>
      <c r="I267" s="21"/>
      <c r="J267" s="85"/>
      <c r="K267" s="85" t="s">
        <v>1193</v>
      </c>
      <c r="L267" s="85">
        <v>5380</v>
      </c>
      <c r="M267" s="85" t="s">
        <v>1258</v>
      </c>
      <c r="N267" s="85" t="s">
        <v>1172</v>
      </c>
      <c r="O267" s="85"/>
      <c r="P267" s="85"/>
      <c r="Q267" s="85" t="s">
        <v>1531</v>
      </c>
      <c r="R267" s="85">
        <v>5380</v>
      </c>
      <c r="S267" s="85" t="s">
        <v>15</v>
      </c>
      <c r="T267" s="21" t="s">
        <v>2014</v>
      </c>
      <c r="U267" s="90"/>
      <c r="V267" s="21"/>
      <c r="W267" s="25"/>
      <c r="X267" s="25"/>
      <c r="Y267" s="25"/>
      <c r="Z267" s="25"/>
      <c r="AA267" s="25"/>
      <c r="AB267" s="21"/>
      <c r="AC267" s="21"/>
      <c r="AD267" s="110" t="str">
        <f>[10]Submitter!$F$3</f>
        <v>Jay Lyle</v>
      </c>
      <c r="AE267" s="110" t="str">
        <f>[10]Submitter!$F$6</f>
        <v>Ockham Information</v>
      </c>
      <c r="AF267" s="111"/>
      <c r="AG267" s="111"/>
      <c r="AH267" s="23"/>
    </row>
    <row r="268" spans="1:34" ht="76.5">
      <c r="A268" s="36">
        <v>268</v>
      </c>
      <c r="B268" s="92" t="s">
        <v>769</v>
      </c>
      <c r="C268" s="116" t="s">
        <v>1446</v>
      </c>
      <c r="D268" s="22" t="s">
        <v>123</v>
      </c>
      <c r="E268" s="22" t="s">
        <v>779</v>
      </c>
      <c r="F268" s="22"/>
      <c r="G268" s="22" t="s">
        <v>787</v>
      </c>
      <c r="H268" s="113"/>
      <c r="I268" s="21"/>
      <c r="J268" s="85"/>
      <c r="K268" s="85" t="s">
        <v>1193</v>
      </c>
      <c r="L268" s="85">
        <v>5381</v>
      </c>
      <c r="M268" s="85" t="s">
        <v>1363</v>
      </c>
      <c r="N268" s="85" t="s">
        <v>1172</v>
      </c>
      <c r="O268" s="85"/>
      <c r="P268" s="85"/>
      <c r="Q268" s="85" t="s">
        <v>1710</v>
      </c>
      <c r="R268" s="85">
        <v>5381</v>
      </c>
      <c r="S268" s="85" t="s">
        <v>1797</v>
      </c>
      <c r="T268" s="21" t="s">
        <v>2015</v>
      </c>
      <c r="U268" s="90"/>
      <c r="V268" s="21"/>
      <c r="W268" s="25"/>
      <c r="X268" s="25"/>
      <c r="Y268" s="25"/>
      <c r="Z268" s="25"/>
      <c r="AA268" s="25"/>
      <c r="AB268" s="21"/>
      <c r="AC268" s="21"/>
      <c r="AD268" s="110" t="str">
        <f>[10]Submitter!$F$3</f>
        <v>Jay Lyle</v>
      </c>
      <c r="AE268" s="110" t="str">
        <f>[10]Submitter!$F$6</f>
        <v>Ockham Information</v>
      </c>
      <c r="AF268" s="111"/>
      <c r="AG268" s="111"/>
      <c r="AH268" s="23"/>
    </row>
    <row r="269" spans="1:34" ht="89.25">
      <c r="A269" s="36">
        <v>269</v>
      </c>
      <c r="B269" s="92" t="s">
        <v>770</v>
      </c>
      <c r="C269" s="116" t="s">
        <v>1446</v>
      </c>
      <c r="D269" s="22" t="s">
        <v>124</v>
      </c>
      <c r="E269" s="22"/>
      <c r="F269" s="22"/>
      <c r="G269" s="22" t="s">
        <v>788</v>
      </c>
      <c r="H269" s="113"/>
      <c r="I269" s="21"/>
      <c r="J269" s="85"/>
      <c r="K269" s="85" t="s">
        <v>1193</v>
      </c>
      <c r="L269" s="85">
        <v>5382</v>
      </c>
      <c r="M269" s="85" t="s">
        <v>1363</v>
      </c>
      <c r="N269" s="85" t="s">
        <v>1172</v>
      </c>
      <c r="O269" s="85"/>
      <c r="P269" s="85"/>
      <c r="Q269" s="85" t="s">
        <v>1711</v>
      </c>
      <c r="R269" s="85">
        <v>5382</v>
      </c>
      <c r="S269" s="85" t="s">
        <v>1797</v>
      </c>
      <c r="T269" s="21" t="s">
        <v>1797</v>
      </c>
      <c r="U269" s="90"/>
      <c r="V269" s="21"/>
      <c r="W269" s="25"/>
      <c r="X269" s="25"/>
      <c r="Y269" s="25"/>
      <c r="Z269" s="25"/>
      <c r="AA269" s="25"/>
      <c r="AB269" s="21"/>
      <c r="AC269" s="21"/>
      <c r="AD269" s="110" t="str">
        <f>[10]Submitter!$F$3</f>
        <v>Jay Lyle</v>
      </c>
      <c r="AE269" s="110" t="str">
        <f>[10]Submitter!$F$6</f>
        <v>Ockham Information</v>
      </c>
      <c r="AF269" s="111"/>
      <c r="AG269" s="111"/>
      <c r="AH269" s="23"/>
    </row>
    <row r="270" spans="1:34" ht="242.25">
      <c r="A270" s="36">
        <v>270</v>
      </c>
      <c r="B270" s="92"/>
      <c r="C270" s="116" t="s">
        <v>1446</v>
      </c>
      <c r="D270" s="22" t="s">
        <v>122</v>
      </c>
      <c r="E270" s="22"/>
      <c r="F270" s="22"/>
      <c r="G270" s="22" t="s">
        <v>789</v>
      </c>
      <c r="H270" s="113"/>
      <c r="I270" s="21"/>
      <c r="J270" s="85"/>
      <c r="K270" s="85" t="s">
        <v>1193</v>
      </c>
      <c r="L270" s="85">
        <v>5383</v>
      </c>
      <c r="M270" s="85" t="s">
        <v>1363</v>
      </c>
      <c r="N270" s="85" t="s">
        <v>1172</v>
      </c>
      <c r="O270" s="85"/>
      <c r="P270" s="85"/>
      <c r="Q270" s="85" t="s">
        <v>1712</v>
      </c>
      <c r="R270" s="85">
        <v>5383</v>
      </c>
      <c r="S270" s="85" t="s">
        <v>1797</v>
      </c>
      <c r="T270" s="21" t="s">
        <v>2016</v>
      </c>
      <c r="U270" s="90"/>
      <c r="V270" s="21"/>
      <c r="W270" s="25"/>
      <c r="X270" s="25"/>
      <c r="Y270" s="25"/>
      <c r="Z270" s="25"/>
      <c r="AA270" s="25"/>
      <c r="AB270" s="21"/>
      <c r="AC270" s="21"/>
      <c r="AD270" s="110" t="str">
        <f>[10]Submitter!$F$3</f>
        <v>Jay Lyle</v>
      </c>
      <c r="AE270" s="110" t="str">
        <f>[10]Submitter!$F$6</f>
        <v>Ockham Information</v>
      </c>
      <c r="AF270" s="111"/>
      <c r="AG270" s="111"/>
      <c r="AH270" s="23"/>
    </row>
    <row r="271" spans="1:34" ht="76.5">
      <c r="A271" s="36">
        <v>271</v>
      </c>
      <c r="B271" s="92" t="s">
        <v>771</v>
      </c>
      <c r="C271" s="116" t="s">
        <v>1446</v>
      </c>
      <c r="D271" s="22" t="s">
        <v>122</v>
      </c>
      <c r="E271" s="22" t="s">
        <v>780</v>
      </c>
      <c r="F271" s="22"/>
      <c r="G271" s="22" t="s">
        <v>790</v>
      </c>
      <c r="H271" s="113"/>
      <c r="I271" s="21"/>
      <c r="J271" s="85"/>
      <c r="K271" s="85" t="s">
        <v>1193</v>
      </c>
      <c r="L271" s="85">
        <v>5384</v>
      </c>
      <c r="M271" s="85" t="s">
        <v>1363</v>
      </c>
      <c r="N271" s="85" t="s">
        <v>1172</v>
      </c>
      <c r="O271" s="85"/>
      <c r="P271" s="85"/>
      <c r="Q271" s="85" t="s">
        <v>1713</v>
      </c>
      <c r="R271" s="85">
        <v>5384</v>
      </c>
      <c r="S271" s="85" t="s">
        <v>1797</v>
      </c>
      <c r="T271" s="21" t="s">
        <v>2017</v>
      </c>
      <c r="U271" s="90"/>
      <c r="V271" s="21"/>
      <c r="W271" s="25"/>
      <c r="X271" s="25"/>
      <c r="Y271" s="25"/>
      <c r="Z271" s="25"/>
      <c r="AA271" s="25"/>
      <c r="AB271" s="21"/>
      <c r="AC271" s="21"/>
      <c r="AD271" s="110" t="str">
        <f>[10]Submitter!$F$3</f>
        <v>Jay Lyle</v>
      </c>
      <c r="AE271" s="110" t="str">
        <f>[10]Submitter!$F$6</f>
        <v>Ockham Information</v>
      </c>
      <c r="AF271" s="111"/>
      <c r="AG271" s="111"/>
      <c r="AH271" s="23"/>
    </row>
    <row r="272" spans="1:34" ht="38.25">
      <c r="A272" s="36">
        <v>272</v>
      </c>
      <c r="B272" s="92" t="s">
        <v>772</v>
      </c>
      <c r="C272" s="116" t="s">
        <v>1446</v>
      </c>
      <c r="D272" s="22" t="s">
        <v>124</v>
      </c>
      <c r="E272" s="22" t="s">
        <v>781</v>
      </c>
      <c r="F272" s="22"/>
      <c r="G272" s="22" t="s">
        <v>791</v>
      </c>
      <c r="H272" s="113"/>
      <c r="I272" s="21"/>
      <c r="J272" s="85"/>
      <c r="K272" s="85" t="s">
        <v>1193</v>
      </c>
      <c r="L272" s="85">
        <v>5385</v>
      </c>
      <c r="M272" s="85" t="s">
        <v>1259</v>
      </c>
      <c r="N272" s="85" t="s">
        <v>1172</v>
      </c>
      <c r="O272" s="85"/>
      <c r="P272" s="85"/>
      <c r="Q272" s="85" t="s">
        <v>1714</v>
      </c>
      <c r="R272" s="85">
        <v>5385</v>
      </c>
      <c r="S272" s="85" t="s">
        <v>1797</v>
      </c>
      <c r="T272" s="21" t="s">
        <v>1797</v>
      </c>
      <c r="U272" s="90"/>
      <c r="V272" s="21"/>
      <c r="W272" s="25"/>
      <c r="X272" s="25"/>
      <c r="Y272" s="25"/>
      <c r="Z272" s="25"/>
      <c r="AA272" s="25"/>
      <c r="AB272" s="21"/>
      <c r="AC272" s="21"/>
      <c r="AD272" s="110" t="str">
        <f>[10]Submitter!$F$3</f>
        <v>Jay Lyle</v>
      </c>
      <c r="AE272" s="110" t="str">
        <f>[10]Submitter!$F$6</f>
        <v>Ockham Information</v>
      </c>
      <c r="AF272" s="111"/>
      <c r="AG272" s="111"/>
      <c r="AH272" s="23"/>
    </row>
    <row r="273" spans="1:34" ht="38.25">
      <c r="A273" s="36">
        <v>273</v>
      </c>
      <c r="B273" s="92" t="s">
        <v>772</v>
      </c>
      <c r="C273" s="116" t="s">
        <v>1446</v>
      </c>
      <c r="D273" s="22" t="s">
        <v>124</v>
      </c>
      <c r="E273" s="22" t="s">
        <v>782</v>
      </c>
      <c r="F273" s="22"/>
      <c r="G273" s="22" t="s">
        <v>792</v>
      </c>
      <c r="H273" s="113"/>
      <c r="I273" s="21"/>
      <c r="J273" s="85"/>
      <c r="K273" s="85" t="s">
        <v>1193</v>
      </c>
      <c r="L273" s="85">
        <v>5386</v>
      </c>
      <c r="M273" s="85" t="s">
        <v>1363</v>
      </c>
      <c r="N273" s="85" t="s">
        <v>1172</v>
      </c>
      <c r="O273" s="85"/>
      <c r="P273" s="85"/>
      <c r="Q273" s="85" t="s">
        <v>1715</v>
      </c>
      <c r="R273" s="85">
        <v>5386</v>
      </c>
      <c r="S273" s="85" t="s">
        <v>1797</v>
      </c>
      <c r="T273" s="21" t="s">
        <v>2018</v>
      </c>
      <c r="U273" s="90"/>
      <c r="V273" s="21"/>
      <c r="W273" s="25"/>
      <c r="X273" s="25"/>
      <c r="Y273" s="25"/>
      <c r="Z273" s="25"/>
      <c r="AA273" s="25"/>
      <c r="AB273" s="21"/>
      <c r="AC273" s="21"/>
      <c r="AD273" s="110" t="str">
        <f>[10]Submitter!$F$3</f>
        <v>Jay Lyle</v>
      </c>
      <c r="AE273" s="110" t="str">
        <f>[10]Submitter!$F$6</f>
        <v>Ockham Information</v>
      </c>
      <c r="AF273" s="111"/>
      <c r="AG273" s="111"/>
      <c r="AH273" s="23"/>
    </row>
    <row r="274" spans="1:34" ht="331.5">
      <c r="A274" s="36">
        <v>274</v>
      </c>
      <c r="B274" s="92" t="s">
        <v>773</v>
      </c>
      <c r="C274" s="116" t="s">
        <v>1450</v>
      </c>
      <c r="D274" s="22" t="s">
        <v>123</v>
      </c>
      <c r="E274" s="22"/>
      <c r="F274" s="22"/>
      <c r="G274" s="22" t="s">
        <v>793</v>
      </c>
      <c r="H274" s="113"/>
      <c r="I274" s="21"/>
      <c r="J274" s="85"/>
      <c r="K274" s="85" t="s">
        <v>1175</v>
      </c>
      <c r="L274" s="85">
        <v>5387</v>
      </c>
      <c r="M274" s="85" t="s">
        <v>1363</v>
      </c>
      <c r="N274" s="85" t="s">
        <v>1452</v>
      </c>
      <c r="O274" s="85"/>
      <c r="P274" s="85"/>
      <c r="Q274" s="85" t="s">
        <v>1716</v>
      </c>
      <c r="R274" s="85">
        <v>5387</v>
      </c>
      <c r="S274" s="85" t="s">
        <v>1797</v>
      </c>
      <c r="T274" s="21" t="s">
        <v>1797</v>
      </c>
      <c r="U274" s="90"/>
      <c r="V274" s="21"/>
      <c r="W274" s="25"/>
      <c r="X274" s="25"/>
      <c r="Y274" s="25"/>
      <c r="Z274" s="25"/>
      <c r="AA274" s="25"/>
      <c r="AB274" s="21"/>
      <c r="AC274" s="21"/>
      <c r="AD274" s="110" t="str">
        <f>[10]Submitter!$F$3</f>
        <v>Jay Lyle</v>
      </c>
      <c r="AE274" s="110" t="str">
        <f>[10]Submitter!$F$6</f>
        <v>Ockham Information</v>
      </c>
      <c r="AF274" s="111"/>
      <c r="AG274" s="111"/>
      <c r="AH274" s="23"/>
    </row>
    <row r="275" spans="1:34" ht="229.5">
      <c r="A275" s="36">
        <v>275</v>
      </c>
      <c r="B275" s="92" t="s">
        <v>774</v>
      </c>
      <c r="C275" s="116" t="s">
        <v>1395</v>
      </c>
      <c r="D275" s="22" t="s">
        <v>124</v>
      </c>
      <c r="E275" s="22"/>
      <c r="F275" s="22"/>
      <c r="G275" s="22" t="s">
        <v>794</v>
      </c>
      <c r="H275" s="113"/>
      <c r="I275" s="21"/>
      <c r="J275" s="85"/>
      <c r="K275" s="85" t="s">
        <v>1193</v>
      </c>
      <c r="L275" s="85">
        <v>5388</v>
      </c>
      <c r="M275" s="85" t="s">
        <v>1363</v>
      </c>
      <c r="N275" s="85"/>
      <c r="O275" s="85" t="s">
        <v>1207</v>
      </c>
      <c r="P275" s="85"/>
      <c r="Q275" s="85" t="s">
        <v>1719</v>
      </c>
      <c r="R275" s="85">
        <v>5388</v>
      </c>
      <c r="S275" s="85" t="s">
        <v>1797</v>
      </c>
      <c r="T275" s="21" t="s">
        <v>2019</v>
      </c>
      <c r="U275" s="90"/>
      <c r="V275" s="21"/>
      <c r="W275" s="25"/>
      <c r="X275" s="25"/>
      <c r="Y275" s="25"/>
      <c r="Z275" s="25"/>
      <c r="AA275" s="25"/>
      <c r="AB275" s="21"/>
      <c r="AC275" s="21"/>
      <c r="AD275" s="110" t="str">
        <f>[10]Submitter!$F$3</f>
        <v>Jay Lyle</v>
      </c>
      <c r="AE275" s="110" t="str">
        <f>[10]Submitter!$F$6</f>
        <v>Ockham Information</v>
      </c>
      <c r="AF275" s="111"/>
      <c r="AG275" s="111"/>
      <c r="AH275" s="23"/>
    </row>
    <row r="276" spans="1:34" ht="51">
      <c r="A276" s="36">
        <v>276</v>
      </c>
      <c r="B276" s="92" t="s">
        <v>774</v>
      </c>
      <c r="C276" s="116" t="s">
        <v>1397</v>
      </c>
      <c r="D276" s="22" t="s">
        <v>124</v>
      </c>
      <c r="E276" s="22" t="s">
        <v>783</v>
      </c>
      <c r="F276" s="22"/>
      <c r="G276" s="22" t="s">
        <v>795</v>
      </c>
      <c r="H276" s="113"/>
      <c r="I276" s="21"/>
      <c r="J276" s="85"/>
      <c r="K276" s="85" t="s">
        <v>1193</v>
      </c>
      <c r="L276" s="85">
        <v>5389</v>
      </c>
      <c r="M276" s="85" t="s">
        <v>1259</v>
      </c>
      <c r="N276" s="85"/>
      <c r="O276" s="85" t="s">
        <v>1207</v>
      </c>
      <c r="P276" s="85"/>
      <c r="Q276" s="85" t="s">
        <v>1717</v>
      </c>
      <c r="R276" s="85">
        <v>5389</v>
      </c>
      <c r="S276" s="85" t="s">
        <v>1797</v>
      </c>
      <c r="T276" s="21" t="s">
        <v>1797</v>
      </c>
      <c r="U276" s="90"/>
      <c r="V276" s="21"/>
      <c r="W276" s="25"/>
      <c r="X276" s="25"/>
      <c r="Y276" s="25"/>
      <c r="Z276" s="25"/>
      <c r="AA276" s="25"/>
      <c r="AB276" s="21"/>
      <c r="AC276" s="21"/>
      <c r="AD276" s="110" t="str">
        <f>[10]Submitter!$F$3</f>
        <v>Jay Lyle</v>
      </c>
      <c r="AE276" s="110" t="str">
        <f>[10]Submitter!$F$6</f>
        <v>Ockham Information</v>
      </c>
      <c r="AF276" s="111"/>
      <c r="AG276" s="111"/>
      <c r="AH276" s="23"/>
    </row>
    <row r="277" spans="1:34" ht="38.25">
      <c r="A277" s="36">
        <v>277</v>
      </c>
      <c r="B277" s="92" t="s">
        <v>775</v>
      </c>
      <c r="C277" s="116" t="s">
        <v>1426</v>
      </c>
      <c r="D277" s="22" t="s">
        <v>123</v>
      </c>
      <c r="E277" s="22"/>
      <c r="F277" s="22"/>
      <c r="G277" s="22" t="s">
        <v>796</v>
      </c>
      <c r="H277" s="113"/>
      <c r="I277" s="21"/>
      <c r="J277" s="85"/>
      <c r="K277" s="85" t="s">
        <v>1175</v>
      </c>
      <c r="L277" s="85">
        <v>5390</v>
      </c>
      <c r="M277" s="85" t="s">
        <v>1363</v>
      </c>
      <c r="N277" s="85" t="s">
        <v>1453</v>
      </c>
      <c r="O277" s="85"/>
      <c r="P277" s="85"/>
      <c r="Q277" s="85" t="s">
        <v>1718</v>
      </c>
      <c r="R277" s="85">
        <v>5390</v>
      </c>
      <c r="S277" s="85" t="s">
        <v>1794</v>
      </c>
      <c r="T277" s="21" t="s">
        <v>1832</v>
      </c>
      <c r="U277" s="90"/>
      <c r="V277" s="21"/>
      <c r="W277" s="25"/>
      <c r="X277" s="25"/>
      <c r="Y277" s="25"/>
      <c r="Z277" s="25"/>
      <c r="AA277" s="25"/>
      <c r="AB277" s="21"/>
      <c r="AC277" s="21"/>
      <c r="AD277" s="110" t="str">
        <f>[10]Submitter!$F$3</f>
        <v>Jay Lyle</v>
      </c>
      <c r="AE277" s="110" t="str">
        <f>[10]Submitter!$F$6</f>
        <v>Ockham Information</v>
      </c>
      <c r="AF277" s="111"/>
      <c r="AG277" s="111"/>
      <c r="AH277" s="23"/>
    </row>
    <row r="278" spans="1:34" ht="127.5">
      <c r="A278" s="36">
        <v>278</v>
      </c>
      <c r="B278" s="91" t="s">
        <v>797</v>
      </c>
      <c r="C278" s="144" t="s">
        <v>1392</v>
      </c>
      <c r="D278" s="121" t="s">
        <v>101</v>
      </c>
      <c r="E278" s="122" t="s">
        <v>800</v>
      </c>
      <c r="F278" s="122" t="s">
        <v>808</v>
      </c>
      <c r="G278" s="84"/>
      <c r="H278" s="112"/>
      <c r="I278" s="85"/>
      <c r="J278" s="85"/>
      <c r="K278" s="85" t="s">
        <v>1191</v>
      </c>
      <c r="L278" s="85"/>
      <c r="M278" s="85" t="s">
        <v>1256</v>
      </c>
      <c r="N278" s="85" t="s">
        <v>1094</v>
      </c>
      <c r="O278" s="85"/>
      <c r="P278" s="85"/>
      <c r="Q278" s="85" t="s">
        <v>1696</v>
      </c>
      <c r="R278" s="85"/>
      <c r="S278" s="85" t="s">
        <v>3</v>
      </c>
      <c r="T278" s="21" t="s">
        <v>2111</v>
      </c>
      <c r="U278" s="90"/>
      <c r="V278" s="85"/>
      <c r="W278" s="86"/>
      <c r="X278" s="86"/>
      <c r="Y278" s="86"/>
      <c r="Z278" s="86"/>
      <c r="AA278" s="86"/>
      <c r="AB278" s="85"/>
      <c r="AC278" s="85"/>
      <c r="AD278" s="109" t="str">
        <f>[11]Submitter!$F$3</f>
        <v>Kathleen Connor</v>
      </c>
      <c r="AE278" s="109" t="str">
        <f>[11]Submitter!$F$6</f>
        <v>ESC</v>
      </c>
      <c r="AF278" s="114"/>
      <c r="AG278" s="114"/>
      <c r="AH278" s="87"/>
    </row>
    <row r="279" spans="1:34" ht="409.5">
      <c r="A279" s="36">
        <v>279</v>
      </c>
      <c r="B279" s="92" t="s">
        <v>798</v>
      </c>
      <c r="C279" s="144" t="s">
        <v>1449</v>
      </c>
      <c r="D279" s="121" t="s">
        <v>101</v>
      </c>
      <c r="E279" s="122" t="s">
        <v>801</v>
      </c>
      <c r="F279" s="122" t="s">
        <v>809</v>
      </c>
      <c r="G279" s="22"/>
      <c r="H279" s="113"/>
      <c r="I279" s="21"/>
      <c r="J279" s="85"/>
      <c r="K279" s="85" t="s">
        <v>1191</v>
      </c>
      <c r="L279" s="85">
        <v>5391</v>
      </c>
      <c r="M279" s="85" t="s">
        <v>1259</v>
      </c>
      <c r="N279" s="85" t="s">
        <v>1094</v>
      </c>
      <c r="O279" s="85"/>
      <c r="P279" s="85"/>
      <c r="Q279" s="85" t="s">
        <v>1697</v>
      </c>
      <c r="R279" s="85">
        <v>5391</v>
      </c>
      <c r="S279" s="85" t="s">
        <v>1797</v>
      </c>
      <c r="T279" s="21" t="s">
        <v>2020</v>
      </c>
      <c r="U279" s="89"/>
      <c r="V279" s="21"/>
      <c r="W279" s="25"/>
      <c r="X279" s="25"/>
      <c r="Y279" s="25"/>
      <c r="Z279" s="25"/>
      <c r="AA279" s="25"/>
      <c r="AB279" s="21"/>
      <c r="AC279" s="21"/>
      <c r="AD279" s="110" t="str">
        <f>[11]Submitter!$F$3</f>
        <v>Kathleen Connor</v>
      </c>
      <c r="AE279" s="110" t="str">
        <f>[11]Submitter!$F$6</f>
        <v>ESC</v>
      </c>
      <c r="AF279" s="111"/>
      <c r="AG279" s="111"/>
      <c r="AH279" s="23"/>
    </row>
    <row r="280" spans="1:34" ht="127.5">
      <c r="A280" s="36">
        <v>280</v>
      </c>
      <c r="B280" s="92" t="s">
        <v>799</v>
      </c>
      <c r="C280" s="144" t="s">
        <v>1393</v>
      </c>
      <c r="D280" s="121" t="s">
        <v>101</v>
      </c>
      <c r="E280" s="134" t="s">
        <v>802</v>
      </c>
      <c r="F280" s="122" t="s">
        <v>810</v>
      </c>
      <c r="G280" s="22"/>
      <c r="H280" s="113"/>
      <c r="I280" s="21"/>
      <c r="J280" s="85"/>
      <c r="K280" s="85" t="s">
        <v>1191</v>
      </c>
      <c r="L280" s="85"/>
      <c r="M280" s="85" t="s">
        <v>1256</v>
      </c>
      <c r="N280" s="85" t="s">
        <v>1094</v>
      </c>
      <c r="O280" s="85"/>
      <c r="P280" s="85"/>
      <c r="Q280" s="85" t="s">
        <v>1696</v>
      </c>
      <c r="R280" s="85"/>
      <c r="S280" s="85" t="s">
        <v>3</v>
      </c>
      <c r="T280" s="21" t="s">
        <v>2111</v>
      </c>
      <c r="U280" s="90"/>
      <c r="V280" s="21"/>
      <c r="W280" s="25"/>
      <c r="X280" s="25"/>
      <c r="Y280" s="25"/>
      <c r="Z280" s="25"/>
      <c r="AA280" s="25"/>
      <c r="AB280" s="21"/>
      <c r="AC280" s="21"/>
      <c r="AD280" s="110" t="str">
        <f>[11]Submitter!$F$3</f>
        <v>Kathleen Connor</v>
      </c>
      <c r="AE280" s="110" t="str">
        <f>[11]Submitter!$F$6</f>
        <v>ESC</v>
      </c>
      <c r="AF280" s="111"/>
      <c r="AG280" s="111"/>
      <c r="AH280" s="23"/>
    </row>
    <row r="281" spans="1:34" ht="293.25">
      <c r="A281" s="36">
        <v>281</v>
      </c>
      <c r="B281" s="92" t="s">
        <v>1268</v>
      </c>
      <c r="C281" s="144" t="s">
        <v>1355</v>
      </c>
      <c r="D281" s="121" t="s">
        <v>101</v>
      </c>
      <c r="E281" s="122" t="s">
        <v>803</v>
      </c>
      <c r="F281" s="122" t="s">
        <v>811</v>
      </c>
      <c r="G281" s="22"/>
      <c r="H281" s="113"/>
      <c r="I281" s="21"/>
      <c r="J281" s="85"/>
      <c r="K281" s="85" t="s">
        <v>1191</v>
      </c>
      <c r="L281" s="85">
        <v>5392</v>
      </c>
      <c r="M281" s="85" t="s">
        <v>1259</v>
      </c>
      <c r="N281" s="85" t="s">
        <v>1153</v>
      </c>
      <c r="O281" s="85"/>
      <c r="P281" s="85"/>
      <c r="Q281" s="85" t="s">
        <v>1698</v>
      </c>
      <c r="R281" s="85">
        <v>5392</v>
      </c>
      <c r="S281" s="85" t="s">
        <v>1794</v>
      </c>
      <c r="T281" s="21" t="s">
        <v>2021</v>
      </c>
      <c r="U281" s="90"/>
      <c r="V281" s="21"/>
      <c r="W281" s="25"/>
      <c r="X281" s="25"/>
      <c r="Y281" s="25"/>
      <c r="Z281" s="25"/>
      <c r="AA281" s="25"/>
      <c r="AB281" s="21"/>
      <c r="AC281" s="21"/>
      <c r="AD281" s="110" t="str">
        <f>[11]Submitter!$F$3</f>
        <v>Kathleen Connor</v>
      </c>
      <c r="AE281" s="110" t="str">
        <f>[11]Submitter!$F$6</f>
        <v>ESC</v>
      </c>
      <c r="AF281" s="111"/>
      <c r="AG281" s="111"/>
      <c r="AH281" s="23"/>
    </row>
    <row r="282" spans="1:34" ht="255">
      <c r="A282" s="36">
        <v>282</v>
      </c>
      <c r="B282" s="92" t="s">
        <v>1269</v>
      </c>
      <c r="C282" s="144" t="s">
        <v>1355</v>
      </c>
      <c r="D282" s="121" t="s">
        <v>101</v>
      </c>
      <c r="E282" s="122" t="s">
        <v>804</v>
      </c>
      <c r="F282" s="122" t="s">
        <v>812</v>
      </c>
      <c r="G282" s="22"/>
      <c r="H282" s="113"/>
      <c r="I282" s="21"/>
      <c r="J282" s="85"/>
      <c r="K282" s="85" t="s">
        <v>1176</v>
      </c>
      <c r="L282" s="85">
        <v>5393</v>
      </c>
      <c r="M282" s="85" t="s">
        <v>1363</v>
      </c>
      <c r="N282" s="85" t="s">
        <v>1153</v>
      </c>
      <c r="O282" s="85"/>
      <c r="P282" s="85"/>
      <c r="Q282" s="85" t="s">
        <v>1699</v>
      </c>
      <c r="R282" s="85">
        <v>5393</v>
      </c>
      <c r="S282" s="85" t="s">
        <v>1369</v>
      </c>
      <c r="T282" s="21" t="s">
        <v>2022</v>
      </c>
      <c r="U282" s="90"/>
      <c r="V282" s="21"/>
      <c r="W282" s="25"/>
      <c r="X282" s="25"/>
      <c r="Y282" s="25"/>
      <c r="Z282" s="25"/>
      <c r="AA282" s="25"/>
      <c r="AB282" s="21"/>
      <c r="AC282" s="21"/>
      <c r="AD282" s="110" t="str">
        <f>[11]Submitter!$F$3</f>
        <v>Kathleen Connor</v>
      </c>
      <c r="AE282" s="110" t="str">
        <f>[11]Submitter!$F$6</f>
        <v>ESC</v>
      </c>
      <c r="AF282" s="111"/>
      <c r="AG282" s="111"/>
      <c r="AH282" s="23"/>
    </row>
    <row r="283" spans="1:34" ht="102">
      <c r="A283" s="36">
        <v>283</v>
      </c>
      <c r="B283" s="92" t="s">
        <v>1269</v>
      </c>
      <c r="C283" s="144" t="s">
        <v>1355</v>
      </c>
      <c r="D283" s="121" t="s">
        <v>124</v>
      </c>
      <c r="E283" s="122" t="s">
        <v>805</v>
      </c>
      <c r="F283" s="122" t="s">
        <v>813</v>
      </c>
      <c r="G283" s="22"/>
      <c r="H283" s="113"/>
      <c r="I283" s="21"/>
      <c r="J283" s="85"/>
      <c r="K283" s="85" t="s">
        <v>1191</v>
      </c>
      <c r="L283" s="85">
        <v>5394</v>
      </c>
      <c r="M283" s="85" t="s">
        <v>1363</v>
      </c>
      <c r="N283" s="85" t="s">
        <v>1153</v>
      </c>
      <c r="O283" s="85"/>
      <c r="P283" s="85"/>
      <c r="Q283" s="85" t="s">
        <v>1698</v>
      </c>
      <c r="R283" s="85">
        <v>5394</v>
      </c>
      <c r="S283" s="85" t="s">
        <v>3</v>
      </c>
      <c r="T283" s="21" t="s">
        <v>2023</v>
      </c>
      <c r="U283" s="90"/>
      <c r="V283" s="21"/>
      <c r="W283" s="25"/>
      <c r="X283" s="25"/>
      <c r="Y283" s="25"/>
      <c r="Z283" s="25"/>
      <c r="AA283" s="25"/>
      <c r="AB283" s="21"/>
      <c r="AC283" s="21"/>
      <c r="AD283" s="110" t="str">
        <f>[11]Submitter!$F$3</f>
        <v>Kathleen Connor</v>
      </c>
      <c r="AE283" s="110" t="str">
        <f>[11]Submitter!$F$6</f>
        <v>ESC</v>
      </c>
      <c r="AF283" s="111"/>
      <c r="AG283" s="111"/>
      <c r="AH283" s="23"/>
    </row>
    <row r="284" spans="1:34" ht="178.5">
      <c r="A284" s="36">
        <v>284</v>
      </c>
      <c r="B284" s="92" t="s">
        <v>1271</v>
      </c>
      <c r="C284" s="144" t="s">
        <v>1434</v>
      </c>
      <c r="D284" s="121" t="s">
        <v>101</v>
      </c>
      <c r="E284" s="122" t="s">
        <v>806</v>
      </c>
      <c r="F284" s="122" t="s">
        <v>814</v>
      </c>
      <c r="G284" s="22"/>
      <c r="H284" s="113"/>
      <c r="I284" s="21"/>
      <c r="J284" s="85"/>
      <c r="K284" s="85" t="s">
        <v>1191</v>
      </c>
      <c r="L284" s="85">
        <v>5395</v>
      </c>
      <c r="M284" s="85" t="s">
        <v>1363</v>
      </c>
      <c r="N284" s="85" t="s">
        <v>1153</v>
      </c>
      <c r="O284" s="85"/>
      <c r="P284" s="85"/>
      <c r="Q284" s="85" t="s">
        <v>1700</v>
      </c>
      <c r="R284" s="85">
        <v>5395</v>
      </c>
      <c r="S284" s="85" t="s">
        <v>1797</v>
      </c>
      <c r="T284" s="21" t="s">
        <v>2024</v>
      </c>
      <c r="U284" s="90"/>
      <c r="V284" s="21"/>
      <c r="W284" s="25"/>
      <c r="X284" s="25"/>
      <c r="Y284" s="25"/>
      <c r="Z284" s="25"/>
      <c r="AA284" s="25"/>
      <c r="AB284" s="21"/>
      <c r="AC284" s="21"/>
      <c r="AD284" s="110" t="str">
        <f>[11]Submitter!$F$3</f>
        <v>Kathleen Connor</v>
      </c>
      <c r="AE284" s="110" t="str">
        <f>[11]Submitter!$F$6</f>
        <v>ESC</v>
      </c>
      <c r="AF284" s="111"/>
      <c r="AG284" s="111"/>
      <c r="AH284" s="23"/>
    </row>
    <row r="285" spans="1:34" ht="102">
      <c r="A285" s="36">
        <v>285</v>
      </c>
      <c r="B285" s="92" t="s">
        <v>1271</v>
      </c>
      <c r="C285" s="144" t="s">
        <v>1434</v>
      </c>
      <c r="D285" s="121" t="s">
        <v>122</v>
      </c>
      <c r="E285" s="122"/>
      <c r="F285" s="122" t="s">
        <v>815</v>
      </c>
      <c r="G285" s="22"/>
      <c r="H285" s="113"/>
      <c r="I285" s="21"/>
      <c r="J285" s="85"/>
      <c r="K285" s="85" t="s">
        <v>1191</v>
      </c>
      <c r="L285" s="85">
        <v>5396</v>
      </c>
      <c r="M285" s="85" t="s">
        <v>1363</v>
      </c>
      <c r="N285" s="85" t="s">
        <v>1153</v>
      </c>
      <c r="O285" s="85"/>
      <c r="P285" s="85"/>
      <c r="Q285" s="85" t="s">
        <v>1701</v>
      </c>
      <c r="R285" s="85">
        <v>5396</v>
      </c>
      <c r="S285" s="85" t="s">
        <v>1797</v>
      </c>
      <c r="T285" s="21" t="s">
        <v>2025</v>
      </c>
      <c r="U285" s="90"/>
      <c r="V285" s="21"/>
      <c r="W285" s="25"/>
      <c r="X285" s="25"/>
      <c r="Y285" s="25"/>
      <c r="Z285" s="25"/>
      <c r="AA285" s="25"/>
      <c r="AB285" s="21"/>
      <c r="AC285" s="21"/>
      <c r="AD285" s="110" t="str">
        <f>[11]Submitter!$F$3</f>
        <v>Kathleen Connor</v>
      </c>
      <c r="AE285" s="110" t="str">
        <f>[11]Submitter!$F$6</f>
        <v>ESC</v>
      </c>
      <c r="AF285" s="111"/>
      <c r="AG285" s="111"/>
      <c r="AH285" s="23"/>
    </row>
    <row r="286" spans="1:34" ht="89.25">
      <c r="A286" s="36">
        <v>286</v>
      </c>
      <c r="B286" s="92" t="s">
        <v>1267</v>
      </c>
      <c r="C286" s="144" t="s">
        <v>1378</v>
      </c>
      <c r="D286" s="121" t="s">
        <v>123</v>
      </c>
      <c r="E286" s="122"/>
      <c r="F286" s="122" t="s">
        <v>816</v>
      </c>
      <c r="G286" s="22"/>
      <c r="H286" s="113"/>
      <c r="I286" s="21"/>
      <c r="J286" s="85"/>
      <c r="K286" s="85" t="s">
        <v>1191</v>
      </c>
      <c r="L286" s="85">
        <v>5397</v>
      </c>
      <c r="M286" s="85" t="s">
        <v>1363</v>
      </c>
      <c r="N286" s="85" t="s">
        <v>1153</v>
      </c>
      <c r="O286" s="85"/>
      <c r="P286" s="85"/>
      <c r="Q286" s="85" t="s">
        <v>1702</v>
      </c>
      <c r="R286" s="85">
        <v>5397</v>
      </c>
      <c r="S286" s="85" t="s">
        <v>3</v>
      </c>
      <c r="T286" s="21" t="s">
        <v>2026</v>
      </c>
      <c r="U286" s="90"/>
      <c r="V286" s="21"/>
      <c r="W286" s="25"/>
      <c r="X286" s="25"/>
      <c r="Y286" s="25"/>
      <c r="Z286" s="25"/>
      <c r="AA286" s="25"/>
      <c r="AB286" s="21"/>
      <c r="AC286" s="21"/>
      <c r="AD286" s="110" t="str">
        <f>[11]Submitter!$F$3</f>
        <v>Kathleen Connor</v>
      </c>
      <c r="AE286" s="110" t="str">
        <f>[11]Submitter!$F$6</f>
        <v>ESC</v>
      </c>
      <c r="AF286" s="111"/>
      <c r="AG286" s="111"/>
      <c r="AH286" s="23"/>
    </row>
    <row r="287" spans="1:34" ht="191.25">
      <c r="A287" s="36">
        <v>287</v>
      </c>
      <c r="B287" s="92" t="s">
        <v>1270</v>
      </c>
      <c r="C287" s="144" t="s">
        <v>1432</v>
      </c>
      <c r="D287" s="121" t="s">
        <v>124</v>
      </c>
      <c r="E287" s="122" t="s">
        <v>807</v>
      </c>
      <c r="F287" s="122" t="s">
        <v>817</v>
      </c>
      <c r="G287" s="22"/>
      <c r="H287" s="113"/>
      <c r="I287" s="21"/>
      <c r="J287" s="85"/>
      <c r="K287" s="85" t="s">
        <v>1191</v>
      </c>
      <c r="L287" s="85">
        <v>5398</v>
      </c>
      <c r="M287" s="85" t="s">
        <v>1259</v>
      </c>
      <c r="N287" s="85" t="s">
        <v>1153</v>
      </c>
      <c r="O287" s="85"/>
      <c r="P287" s="85"/>
      <c r="Q287" s="85" t="s">
        <v>1703</v>
      </c>
      <c r="R287" s="85">
        <v>5398</v>
      </c>
      <c r="S287" s="85" t="s">
        <v>1794</v>
      </c>
      <c r="T287" s="21" t="s">
        <v>2027</v>
      </c>
      <c r="U287" s="90"/>
      <c r="V287" s="21"/>
      <c r="W287" s="25"/>
      <c r="X287" s="25"/>
      <c r="Y287" s="25"/>
      <c r="Z287" s="25"/>
      <c r="AA287" s="25"/>
      <c r="AB287" s="21"/>
      <c r="AC287" s="21"/>
      <c r="AD287" s="110" t="str">
        <f>[11]Submitter!$F$3</f>
        <v>Kathleen Connor</v>
      </c>
      <c r="AE287" s="110" t="str">
        <f>[11]Submitter!$F$6</f>
        <v>ESC</v>
      </c>
      <c r="AF287" s="111"/>
      <c r="AG287" s="111"/>
      <c r="AH287" s="23"/>
    </row>
    <row r="288" spans="1:34" ht="51">
      <c r="A288" s="36">
        <v>288</v>
      </c>
      <c r="B288" s="91" t="s">
        <v>132</v>
      </c>
      <c r="C288" s="115" t="s">
        <v>1314</v>
      </c>
      <c r="D288" s="84" t="s">
        <v>393</v>
      </c>
      <c r="E288" s="135" t="s">
        <v>820</v>
      </c>
      <c r="F288" s="84" t="s">
        <v>825</v>
      </c>
      <c r="G288" s="156"/>
      <c r="H288" s="112"/>
      <c r="I288" s="85"/>
      <c r="J288" s="85"/>
      <c r="K288" s="85" t="s">
        <v>1192</v>
      </c>
      <c r="L288" s="85">
        <v>5399</v>
      </c>
      <c r="M288" s="85" t="s">
        <v>1258</v>
      </c>
      <c r="N288" s="85" t="s">
        <v>1090</v>
      </c>
      <c r="O288" s="85"/>
      <c r="P288" s="85"/>
      <c r="Q288" s="85" t="s">
        <v>1531</v>
      </c>
      <c r="R288" s="85">
        <v>5399</v>
      </c>
      <c r="S288" s="85" t="s">
        <v>15</v>
      </c>
      <c r="T288" s="21" t="s">
        <v>2028</v>
      </c>
      <c r="U288" s="90"/>
      <c r="V288" s="85"/>
      <c r="W288" s="86"/>
      <c r="X288" s="86"/>
      <c r="Y288" s="86"/>
      <c r="Z288" s="86"/>
      <c r="AA288" s="86"/>
      <c r="AB288" s="85"/>
      <c r="AC288" s="85"/>
      <c r="AD288" s="109" t="str">
        <f>[12]Submitter!$F$3</f>
        <v>Matthew Graham</v>
      </c>
      <c r="AE288" s="109" t="str">
        <f>[12]Submitter!$F$6</f>
        <v>Mayo Clinic</v>
      </c>
      <c r="AF288" s="114"/>
      <c r="AG288" s="114"/>
      <c r="AH288" s="87"/>
    </row>
    <row r="289" spans="1:34" ht="51">
      <c r="A289" s="36">
        <v>289</v>
      </c>
      <c r="B289" s="92" t="s">
        <v>635</v>
      </c>
      <c r="C289" s="116" t="s">
        <v>1293</v>
      </c>
      <c r="D289" s="22" t="s">
        <v>123</v>
      </c>
      <c r="E289" s="136" t="s">
        <v>821</v>
      </c>
      <c r="F289" s="22"/>
      <c r="G289" s="22" t="s">
        <v>829</v>
      </c>
      <c r="H289" s="113"/>
      <c r="I289" s="21"/>
      <c r="J289" s="85"/>
      <c r="K289" s="85" t="s">
        <v>1188</v>
      </c>
      <c r="L289" s="85">
        <v>5400</v>
      </c>
      <c r="M289" s="85" t="s">
        <v>1363</v>
      </c>
      <c r="N289" s="85" t="s">
        <v>1078</v>
      </c>
      <c r="O289" s="85"/>
      <c r="P289" s="85"/>
      <c r="Q289" s="85" t="s">
        <v>1629</v>
      </c>
      <c r="R289" s="85">
        <v>5400</v>
      </c>
      <c r="S289" s="85" t="s">
        <v>15</v>
      </c>
      <c r="T289" s="21" t="s">
        <v>2029</v>
      </c>
      <c r="U289" s="89"/>
      <c r="V289" s="21"/>
      <c r="W289" s="25"/>
      <c r="X289" s="25"/>
      <c r="Y289" s="25"/>
      <c r="Z289" s="25"/>
      <c r="AA289" s="25"/>
      <c r="AB289" s="21"/>
      <c r="AC289" s="21"/>
      <c r="AD289" s="110" t="str">
        <f>[12]Submitter!$F$3</f>
        <v>Matthew Graham</v>
      </c>
      <c r="AE289" s="110" t="str">
        <f>[12]Submitter!$F$6</f>
        <v>Mayo Clinic</v>
      </c>
      <c r="AF289" s="111"/>
      <c r="AG289" s="111"/>
      <c r="AH289" s="23"/>
    </row>
    <row r="290" spans="1:34" ht="204">
      <c r="A290" s="36">
        <v>290</v>
      </c>
      <c r="B290" s="92" t="s">
        <v>119</v>
      </c>
      <c r="C290" s="116" t="s">
        <v>1304</v>
      </c>
      <c r="D290" s="22" t="s">
        <v>123</v>
      </c>
      <c r="E290" s="22" t="s">
        <v>822</v>
      </c>
      <c r="F290" s="22" t="s">
        <v>826</v>
      </c>
      <c r="G290" s="22" t="s">
        <v>830</v>
      </c>
      <c r="H290" s="113"/>
      <c r="I290" s="21"/>
      <c r="J290" s="85"/>
      <c r="K290" s="85" t="s">
        <v>1188</v>
      </c>
      <c r="L290" s="85">
        <v>5401</v>
      </c>
      <c r="M290" s="85" t="s">
        <v>1259</v>
      </c>
      <c r="N290" s="85" t="s">
        <v>1084</v>
      </c>
      <c r="O290" s="85"/>
      <c r="P290" s="85"/>
      <c r="Q290" s="85" t="s">
        <v>1464</v>
      </c>
      <c r="R290" s="85">
        <v>5401</v>
      </c>
      <c r="S290" s="85" t="s">
        <v>1369</v>
      </c>
      <c r="T290" s="85" t="s">
        <v>2030</v>
      </c>
      <c r="U290" s="90"/>
      <c r="V290" s="21"/>
      <c r="W290" s="25"/>
      <c r="X290" s="25"/>
      <c r="Y290" s="25"/>
      <c r="Z290" s="25"/>
      <c r="AA290" s="25"/>
      <c r="AB290" s="21"/>
      <c r="AC290" s="21"/>
      <c r="AD290" s="110" t="str">
        <f>[12]Submitter!$F$3</f>
        <v>Matthew Graham</v>
      </c>
      <c r="AE290" s="110" t="str">
        <f>[12]Submitter!$F$6</f>
        <v>Mayo Clinic</v>
      </c>
      <c r="AF290" s="111"/>
      <c r="AG290" s="111"/>
      <c r="AH290" s="23"/>
    </row>
    <row r="291" spans="1:34" ht="89.25">
      <c r="A291" s="36">
        <v>291</v>
      </c>
      <c r="B291" s="92" t="s">
        <v>818</v>
      </c>
      <c r="C291" s="116" t="s">
        <v>1315</v>
      </c>
      <c r="D291" s="22" t="s">
        <v>122</v>
      </c>
      <c r="E291" s="22" t="s">
        <v>823</v>
      </c>
      <c r="F291" s="22" t="s">
        <v>827</v>
      </c>
      <c r="G291" s="22" t="s">
        <v>831</v>
      </c>
      <c r="H291" s="113"/>
      <c r="I291" s="21"/>
      <c r="J291" s="85" t="s">
        <v>1175</v>
      </c>
      <c r="K291" s="85" t="s">
        <v>1175</v>
      </c>
      <c r="L291" s="85">
        <v>5402</v>
      </c>
      <c r="M291" s="85" t="s">
        <v>1259</v>
      </c>
      <c r="N291" s="85"/>
      <c r="O291" s="85" t="s">
        <v>1252</v>
      </c>
      <c r="P291" s="85"/>
      <c r="Q291" s="85" t="s">
        <v>1630</v>
      </c>
      <c r="R291" s="85">
        <v>5402</v>
      </c>
      <c r="S291" s="85" t="s">
        <v>1797</v>
      </c>
      <c r="T291" s="21" t="s">
        <v>1797</v>
      </c>
      <c r="U291" s="90"/>
      <c r="V291" s="21"/>
      <c r="W291" s="25"/>
      <c r="X291" s="25"/>
      <c r="Y291" s="25"/>
      <c r="Z291" s="25"/>
      <c r="AA291" s="25"/>
      <c r="AB291" s="21"/>
      <c r="AC291" s="21"/>
      <c r="AD291" s="110" t="str">
        <f>[12]Submitter!$F$3</f>
        <v>Matthew Graham</v>
      </c>
      <c r="AE291" s="110" t="str">
        <f>[12]Submitter!$F$6</f>
        <v>Mayo Clinic</v>
      </c>
      <c r="AF291" s="111"/>
      <c r="AG291" s="111"/>
      <c r="AH291" s="23"/>
    </row>
    <row r="292" spans="1:34" ht="178.5">
      <c r="A292" s="36">
        <v>292</v>
      </c>
      <c r="B292" s="92" t="s">
        <v>819</v>
      </c>
      <c r="C292" s="22" t="s">
        <v>304</v>
      </c>
      <c r="D292" s="22" t="s">
        <v>101</v>
      </c>
      <c r="E292" s="22" t="s">
        <v>824</v>
      </c>
      <c r="F292" s="22" t="s">
        <v>828</v>
      </c>
      <c r="G292" s="22" t="s">
        <v>832</v>
      </c>
      <c r="H292" s="113"/>
      <c r="I292" s="21"/>
      <c r="J292" s="85"/>
      <c r="K292" s="85" t="s">
        <v>1175</v>
      </c>
      <c r="L292" s="85">
        <v>5403</v>
      </c>
      <c r="M292" s="85" t="s">
        <v>1259</v>
      </c>
      <c r="N292" s="85"/>
      <c r="O292" s="85" t="s">
        <v>1195</v>
      </c>
      <c r="P292" s="85"/>
      <c r="Q292" s="85" t="s">
        <v>1631</v>
      </c>
      <c r="R292" s="85">
        <v>5403</v>
      </c>
      <c r="S292" s="85" t="s">
        <v>1797</v>
      </c>
      <c r="T292" s="21" t="s">
        <v>1797</v>
      </c>
      <c r="U292" s="90"/>
      <c r="V292" s="21"/>
      <c r="W292" s="25"/>
      <c r="X292" s="25"/>
      <c r="Y292" s="25"/>
      <c r="Z292" s="25"/>
      <c r="AA292" s="25"/>
      <c r="AB292" s="21"/>
      <c r="AC292" s="21"/>
      <c r="AD292" s="110" t="str">
        <f>[12]Submitter!$F$3</f>
        <v>Matthew Graham</v>
      </c>
      <c r="AE292" s="110" t="str">
        <f>[12]Submitter!$F$6</f>
        <v>Mayo Clinic</v>
      </c>
      <c r="AF292" s="111"/>
      <c r="AG292" s="111"/>
      <c r="AH292" s="23"/>
    </row>
    <row r="293" spans="1:34" ht="153">
      <c r="A293" s="36">
        <v>293</v>
      </c>
      <c r="B293" s="91" t="s">
        <v>833</v>
      </c>
      <c r="C293" s="115" t="s">
        <v>1396</v>
      </c>
      <c r="D293" s="84" t="s">
        <v>122</v>
      </c>
      <c r="E293" s="84"/>
      <c r="F293" s="84"/>
      <c r="G293" s="84" t="s">
        <v>865</v>
      </c>
      <c r="H293" s="112" t="s">
        <v>9</v>
      </c>
      <c r="I293" s="85"/>
      <c r="J293" s="85"/>
      <c r="K293" s="85" t="s">
        <v>1185</v>
      </c>
      <c r="L293" s="85">
        <v>5404</v>
      </c>
      <c r="M293" s="85" t="s">
        <v>1259</v>
      </c>
      <c r="N293" s="85"/>
      <c r="O293" s="85" t="s">
        <v>1207</v>
      </c>
      <c r="P293" s="85"/>
      <c r="Q293" s="85" t="s">
        <v>1658</v>
      </c>
      <c r="R293" s="85">
        <v>5404</v>
      </c>
      <c r="S293" s="85" t="s">
        <v>3</v>
      </c>
      <c r="T293" s="21" t="s">
        <v>1918</v>
      </c>
      <c r="U293" s="90"/>
      <c r="V293" s="85"/>
      <c r="W293" s="86"/>
      <c r="X293" s="86"/>
      <c r="Y293" s="86"/>
      <c r="Z293" s="86"/>
      <c r="AA293" s="86"/>
      <c r="AB293" s="85"/>
      <c r="AC293" s="85"/>
      <c r="AD293" s="109" t="str">
        <f>[13]Submitter!$F$3</f>
        <v>Melva Peters</v>
      </c>
      <c r="AE293" s="109" t="str">
        <f>[13]Submitter!$F$6</f>
        <v>HL7 Canada</v>
      </c>
      <c r="AF293" s="114" t="s">
        <v>892</v>
      </c>
      <c r="AG293" s="114"/>
      <c r="AH293" s="87"/>
    </row>
    <row r="294" spans="1:34" ht="204">
      <c r="A294" s="36">
        <v>294</v>
      </c>
      <c r="B294" s="92" t="s">
        <v>323</v>
      </c>
      <c r="C294" s="116" t="s">
        <v>1385</v>
      </c>
      <c r="D294" s="22" t="s">
        <v>101</v>
      </c>
      <c r="E294" s="22"/>
      <c r="F294" s="22"/>
      <c r="G294" s="22" t="s">
        <v>866</v>
      </c>
      <c r="H294" s="113" t="s">
        <v>9</v>
      </c>
      <c r="I294" s="21"/>
      <c r="J294" s="85"/>
      <c r="K294" s="85" t="s">
        <v>1175</v>
      </c>
      <c r="L294" s="85">
        <v>5405</v>
      </c>
      <c r="M294" s="85" t="s">
        <v>1259</v>
      </c>
      <c r="N294" s="85"/>
      <c r="O294" s="85" t="s">
        <v>1201</v>
      </c>
      <c r="P294" s="85"/>
      <c r="Q294" s="85" t="s">
        <v>1659</v>
      </c>
      <c r="R294" s="85">
        <v>5405</v>
      </c>
      <c r="S294" s="85" t="s">
        <v>3</v>
      </c>
      <c r="T294" s="21" t="s">
        <v>2031</v>
      </c>
      <c r="U294" s="89"/>
      <c r="V294" s="21"/>
      <c r="W294" s="25"/>
      <c r="X294" s="25"/>
      <c r="Y294" s="25"/>
      <c r="Z294" s="25"/>
      <c r="AA294" s="25"/>
      <c r="AB294" s="21"/>
      <c r="AC294" s="21"/>
      <c r="AD294" s="110" t="str">
        <f>[13]Submitter!$F$3</f>
        <v>Melva Peters</v>
      </c>
      <c r="AE294" s="110" t="str">
        <f>[13]Submitter!$F$6</f>
        <v>HL7 Canada</v>
      </c>
      <c r="AF294" s="111" t="s">
        <v>893</v>
      </c>
      <c r="AG294" s="111"/>
      <c r="AH294" s="23"/>
    </row>
    <row r="295" spans="1:34" ht="229.5">
      <c r="A295" s="36">
        <v>295</v>
      </c>
      <c r="B295" s="91" t="s">
        <v>834</v>
      </c>
      <c r="C295" s="115" t="s">
        <v>1286</v>
      </c>
      <c r="D295" s="22" t="s">
        <v>124</v>
      </c>
      <c r="E295" s="22" t="s">
        <v>841</v>
      </c>
      <c r="F295" s="22" t="s">
        <v>857</v>
      </c>
      <c r="G295" s="22"/>
      <c r="H295" s="113" t="s">
        <v>11</v>
      </c>
      <c r="I295" s="21"/>
      <c r="J295" s="85"/>
      <c r="K295" s="85" t="s">
        <v>1175</v>
      </c>
      <c r="L295" s="85">
        <v>5406</v>
      </c>
      <c r="M295" s="85" t="s">
        <v>1259</v>
      </c>
      <c r="N295" s="85"/>
      <c r="O295" s="85" t="s">
        <v>1238</v>
      </c>
      <c r="P295" s="85"/>
      <c r="Q295" s="85" t="s">
        <v>1486</v>
      </c>
      <c r="R295" s="85">
        <v>5406</v>
      </c>
      <c r="S295" s="85" t="s">
        <v>15</v>
      </c>
      <c r="T295" s="21" t="s">
        <v>2032</v>
      </c>
      <c r="U295" s="90"/>
      <c r="V295" s="21"/>
      <c r="W295" s="25"/>
      <c r="X295" s="25"/>
      <c r="Y295" s="25"/>
      <c r="Z295" s="25"/>
      <c r="AA295" s="25"/>
      <c r="AB295" s="21"/>
      <c r="AC295" s="21"/>
      <c r="AD295" s="110" t="str">
        <f>[13]Submitter!$F$3</f>
        <v>Melva Peters</v>
      </c>
      <c r="AE295" s="110" t="str">
        <f>[13]Submitter!$F$6</f>
        <v>HL7 Canada</v>
      </c>
      <c r="AF295" s="111" t="s">
        <v>894</v>
      </c>
      <c r="AG295" s="111"/>
      <c r="AH295" s="23"/>
    </row>
    <row r="296" spans="1:34" ht="63.75">
      <c r="A296" s="36">
        <v>296</v>
      </c>
      <c r="B296" s="91" t="s">
        <v>835</v>
      </c>
      <c r="C296" s="115" t="s">
        <v>1277</v>
      </c>
      <c r="D296" s="84" t="s">
        <v>123</v>
      </c>
      <c r="E296" s="84" t="s">
        <v>842</v>
      </c>
      <c r="F296" s="84"/>
      <c r="G296" s="84" t="s">
        <v>867</v>
      </c>
      <c r="H296" s="112"/>
      <c r="I296" s="85"/>
      <c r="J296" s="85"/>
      <c r="K296" s="85" t="s">
        <v>1175</v>
      </c>
      <c r="L296" s="85">
        <v>5407</v>
      </c>
      <c r="M296" s="85" t="s">
        <v>1258</v>
      </c>
      <c r="N296" s="85"/>
      <c r="O296" s="85" t="s">
        <v>1252</v>
      </c>
      <c r="P296" s="85"/>
      <c r="Q296" s="85" t="s">
        <v>1467</v>
      </c>
      <c r="R296" s="85">
        <v>5407</v>
      </c>
      <c r="S296" s="85" t="s">
        <v>15</v>
      </c>
      <c r="T296" s="21" t="s">
        <v>2033</v>
      </c>
      <c r="U296" s="90"/>
      <c r="V296" s="85"/>
      <c r="W296" s="86"/>
      <c r="X296" s="86"/>
      <c r="Y296" s="86"/>
      <c r="Z296" s="86"/>
      <c r="AA296" s="86"/>
      <c r="AB296" s="85"/>
      <c r="AC296" s="85"/>
      <c r="AD296" s="110" t="str">
        <f>[13]Submitter!$F$3</f>
        <v>Melva Peters</v>
      </c>
      <c r="AE296" s="110" t="str">
        <f>[13]Submitter!$F$6</f>
        <v>HL7 Canada</v>
      </c>
      <c r="AF296" s="114" t="s">
        <v>895</v>
      </c>
      <c r="AG296" s="114"/>
      <c r="AH296" s="87"/>
    </row>
    <row r="297" spans="1:34" ht="51">
      <c r="A297" s="36">
        <v>297</v>
      </c>
      <c r="B297" s="92" t="s">
        <v>836</v>
      </c>
      <c r="C297" s="116" t="s">
        <v>1325</v>
      </c>
      <c r="D297" s="22" t="s">
        <v>101</v>
      </c>
      <c r="E297" s="22" t="s">
        <v>843</v>
      </c>
      <c r="F297" s="22" t="s">
        <v>858</v>
      </c>
      <c r="G297" s="22" t="s">
        <v>868</v>
      </c>
      <c r="H297" s="113"/>
      <c r="I297" s="21"/>
      <c r="J297" s="85"/>
      <c r="K297" s="85" t="s">
        <v>1188</v>
      </c>
      <c r="L297" s="85">
        <v>5408</v>
      </c>
      <c r="M297" s="85" t="s">
        <v>1258</v>
      </c>
      <c r="N297" s="85" t="s">
        <v>1361</v>
      </c>
      <c r="O297" s="85"/>
      <c r="P297" s="85"/>
      <c r="Q297" s="85" t="s">
        <v>1662</v>
      </c>
      <c r="R297" s="85">
        <v>5408</v>
      </c>
      <c r="S297" s="85" t="s">
        <v>15</v>
      </c>
      <c r="T297" s="21" t="s">
        <v>1833</v>
      </c>
      <c r="U297" s="89"/>
      <c r="V297" s="21"/>
      <c r="W297" s="25"/>
      <c r="X297" s="25"/>
      <c r="Y297" s="25"/>
      <c r="Z297" s="25"/>
      <c r="AA297" s="25"/>
      <c r="AB297" s="21"/>
      <c r="AC297" s="21"/>
      <c r="AD297" s="110" t="str">
        <f>[13]Submitter!$F$3</f>
        <v>Melva Peters</v>
      </c>
      <c r="AE297" s="110" t="str">
        <f>[13]Submitter!$F$6</f>
        <v>HL7 Canada</v>
      </c>
      <c r="AF297" s="114" t="s">
        <v>895</v>
      </c>
      <c r="AG297" s="111"/>
      <c r="AH297" s="23"/>
    </row>
    <row r="298" spans="1:34" ht="51">
      <c r="A298" s="36">
        <v>298</v>
      </c>
      <c r="B298" s="92" t="s">
        <v>836</v>
      </c>
      <c r="C298" s="116" t="s">
        <v>1325</v>
      </c>
      <c r="D298" s="22" t="s">
        <v>101</v>
      </c>
      <c r="E298" s="22" t="s">
        <v>844</v>
      </c>
      <c r="F298" s="22" t="s">
        <v>859</v>
      </c>
      <c r="G298" s="22" t="s">
        <v>868</v>
      </c>
      <c r="H298" s="113"/>
      <c r="I298" s="21"/>
      <c r="J298" s="85"/>
      <c r="K298" s="85" t="s">
        <v>1188</v>
      </c>
      <c r="L298" s="85">
        <v>5409</v>
      </c>
      <c r="M298" s="85" t="s">
        <v>1258</v>
      </c>
      <c r="N298" s="85" t="s">
        <v>1361</v>
      </c>
      <c r="O298" s="85"/>
      <c r="P298" s="85"/>
      <c r="Q298" s="85" t="s">
        <v>1662</v>
      </c>
      <c r="R298" s="85">
        <v>5409</v>
      </c>
      <c r="S298" s="85" t="s">
        <v>15</v>
      </c>
      <c r="T298" s="21" t="s">
        <v>2034</v>
      </c>
      <c r="U298" s="90"/>
      <c r="V298" s="21"/>
      <c r="W298" s="25"/>
      <c r="X298" s="25"/>
      <c r="Y298" s="25"/>
      <c r="Z298" s="25"/>
      <c r="AA298" s="25"/>
      <c r="AB298" s="21"/>
      <c r="AC298" s="21"/>
      <c r="AD298" s="110" t="str">
        <f>[13]Submitter!$F$3</f>
        <v>Melva Peters</v>
      </c>
      <c r="AE298" s="110" t="str">
        <f>[13]Submitter!$F$6</f>
        <v>HL7 Canada</v>
      </c>
      <c r="AF298" s="114" t="s">
        <v>895</v>
      </c>
      <c r="AG298" s="111"/>
      <c r="AH298" s="23"/>
    </row>
    <row r="299" spans="1:34" ht="76.5">
      <c r="A299" s="36">
        <v>299</v>
      </c>
      <c r="B299" s="92" t="s">
        <v>672</v>
      </c>
      <c r="C299" s="116" t="s">
        <v>1298</v>
      </c>
      <c r="D299" s="22" t="s">
        <v>122</v>
      </c>
      <c r="E299" s="22" t="s">
        <v>845</v>
      </c>
      <c r="F299" s="22" t="s">
        <v>860</v>
      </c>
      <c r="G299" s="22" t="s">
        <v>869</v>
      </c>
      <c r="H299" s="113"/>
      <c r="I299" s="21"/>
      <c r="J299" s="85"/>
      <c r="K299" s="85" t="s">
        <v>1186</v>
      </c>
      <c r="L299" s="85">
        <v>5410</v>
      </c>
      <c r="M299" s="85" t="s">
        <v>1259</v>
      </c>
      <c r="N299" s="85" t="s">
        <v>1136</v>
      </c>
      <c r="O299" s="85"/>
      <c r="P299" s="85"/>
      <c r="Q299" s="85" t="s">
        <v>1663</v>
      </c>
      <c r="R299" s="85">
        <v>5410</v>
      </c>
      <c r="S299" s="85" t="s">
        <v>1369</v>
      </c>
      <c r="T299" s="21" t="s">
        <v>2035</v>
      </c>
      <c r="U299" s="90"/>
      <c r="V299" s="21"/>
      <c r="W299" s="25"/>
      <c r="X299" s="25"/>
      <c r="Y299" s="25"/>
      <c r="Z299" s="25"/>
      <c r="AA299" s="25"/>
      <c r="AB299" s="21"/>
      <c r="AC299" s="21"/>
      <c r="AD299" s="110" t="str">
        <f>[13]Submitter!$F$3</f>
        <v>Melva Peters</v>
      </c>
      <c r="AE299" s="110" t="str">
        <f>[13]Submitter!$F$6</f>
        <v>HL7 Canada</v>
      </c>
      <c r="AF299" s="114" t="s">
        <v>895</v>
      </c>
      <c r="AG299" s="111"/>
      <c r="AH299" s="23"/>
    </row>
    <row r="300" spans="1:34" ht="140.25">
      <c r="A300" s="36">
        <v>300</v>
      </c>
      <c r="B300" s="92" t="s">
        <v>837</v>
      </c>
      <c r="C300" s="116" t="s">
        <v>1427</v>
      </c>
      <c r="D300" s="22" t="s">
        <v>101</v>
      </c>
      <c r="E300" s="22" t="s">
        <v>846</v>
      </c>
      <c r="F300" s="22"/>
      <c r="G300" s="22" t="s">
        <v>870</v>
      </c>
      <c r="H300" s="113"/>
      <c r="I300" s="21"/>
      <c r="J300" s="85"/>
      <c r="K300" s="85" t="s">
        <v>1187</v>
      </c>
      <c r="L300" s="85">
        <v>5411</v>
      </c>
      <c r="M300" s="85" t="s">
        <v>1363</v>
      </c>
      <c r="N300" s="85" t="s">
        <v>1143</v>
      </c>
      <c r="O300" s="85"/>
      <c r="P300" s="85"/>
      <c r="Q300" s="85" t="s">
        <v>1664</v>
      </c>
      <c r="R300" s="85">
        <v>5411</v>
      </c>
      <c r="S300" s="85" t="s">
        <v>1369</v>
      </c>
      <c r="T300" s="21" t="s">
        <v>2036</v>
      </c>
      <c r="U300" s="90"/>
      <c r="V300" s="21"/>
      <c r="W300" s="25"/>
      <c r="X300" s="25"/>
      <c r="Y300" s="25"/>
      <c r="Z300" s="25"/>
      <c r="AA300" s="25"/>
      <c r="AB300" s="21"/>
      <c r="AC300" s="21"/>
      <c r="AD300" s="110" t="str">
        <f>[13]Submitter!$F$3</f>
        <v>Melva Peters</v>
      </c>
      <c r="AE300" s="110" t="str">
        <f>[13]Submitter!$F$6</f>
        <v>HL7 Canada</v>
      </c>
      <c r="AF300" s="114" t="s">
        <v>895</v>
      </c>
      <c r="AG300" s="111"/>
      <c r="AH300" s="23"/>
    </row>
    <row r="301" spans="1:34" ht="165.75">
      <c r="A301" s="36">
        <v>301</v>
      </c>
      <c r="B301" s="92" t="s">
        <v>837</v>
      </c>
      <c r="C301" s="116" t="s">
        <v>1427</v>
      </c>
      <c r="D301" s="22" t="s">
        <v>122</v>
      </c>
      <c r="E301" s="22" t="s">
        <v>847</v>
      </c>
      <c r="F301" s="22"/>
      <c r="G301" s="22" t="s">
        <v>871</v>
      </c>
      <c r="H301" s="113"/>
      <c r="I301" s="21"/>
      <c r="J301" s="85"/>
      <c r="K301" s="85" t="s">
        <v>1187</v>
      </c>
      <c r="L301" s="85">
        <v>5412</v>
      </c>
      <c r="M301" s="85" t="s">
        <v>1259</v>
      </c>
      <c r="N301" s="85" t="s">
        <v>1143</v>
      </c>
      <c r="O301" s="85"/>
      <c r="P301" s="85"/>
      <c r="Q301" s="85" t="s">
        <v>1665</v>
      </c>
      <c r="R301" s="85">
        <v>5412</v>
      </c>
      <c r="S301" s="85" t="s">
        <v>15</v>
      </c>
      <c r="T301" s="21" t="s">
        <v>2037</v>
      </c>
      <c r="U301" s="90"/>
      <c r="V301" s="21"/>
      <c r="W301" s="25"/>
      <c r="X301" s="25"/>
      <c r="Y301" s="25"/>
      <c r="Z301" s="25"/>
      <c r="AA301" s="25"/>
      <c r="AB301" s="21"/>
      <c r="AC301" s="21"/>
      <c r="AD301" s="110" t="str">
        <f>[13]Submitter!$F$3</f>
        <v>Melva Peters</v>
      </c>
      <c r="AE301" s="110" t="str">
        <f>[13]Submitter!$F$6</f>
        <v>HL7 Canada</v>
      </c>
      <c r="AF301" s="114" t="s">
        <v>895</v>
      </c>
      <c r="AG301" s="111"/>
      <c r="AH301" s="23"/>
    </row>
    <row r="302" spans="1:34" ht="102">
      <c r="A302" s="36">
        <v>302</v>
      </c>
      <c r="B302" s="92" t="s">
        <v>234</v>
      </c>
      <c r="C302" s="116" t="s">
        <v>1430</v>
      </c>
      <c r="D302" s="22" t="s">
        <v>122</v>
      </c>
      <c r="E302" s="22" t="s">
        <v>848</v>
      </c>
      <c r="F302" s="22"/>
      <c r="G302" s="22" t="s">
        <v>872</v>
      </c>
      <c r="H302" s="113"/>
      <c r="I302" s="21"/>
      <c r="J302" s="85"/>
      <c r="K302" s="85" t="s">
        <v>1187</v>
      </c>
      <c r="L302" s="85">
        <v>5413</v>
      </c>
      <c r="M302" s="85" t="s">
        <v>1363</v>
      </c>
      <c r="N302" s="85" t="s">
        <v>1148</v>
      </c>
      <c r="O302" s="85"/>
      <c r="P302" s="85"/>
      <c r="Q302" s="85" t="s">
        <v>1666</v>
      </c>
      <c r="R302" s="85">
        <v>5413</v>
      </c>
      <c r="S302" s="85" t="s">
        <v>1369</v>
      </c>
      <c r="T302" s="21" t="s">
        <v>2038</v>
      </c>
      <c r="U302" s="90"/>
      <c r="V302" s="21"/>
      <c r="W302" s="25"/>
      <c r="X302" s="25"/>
      <c r="Y302" s="25"/>
      <c r="Z302" s="25"/>
      <c r="AA302" s="25"/>
      <c r="AB302" s="21"/>
      <c r="AC302" s="21"/>
      <c r="AD302" s="110" t="str">
        <f>[13]Submitter!$F$3</f>
        <v>Melva Peters</v>
      </c>
      <c r="AE302" s="110" t="str">
        <f>[13]Submitter!$F$6</f>
        <v>HL7 Canada</v>
      </c>
      <c r="AF302" s="114" t="s">
        <v>895</v>
      </c>
      <c r="AG302" s="111"/>
      <c r="AH302" s="23"/>
    </row>
    <row r="303" spans="1:34" ht="140.25">
      <c r="A303" s="36">
        <v>303</v>
      </c>
      <c r="B303" s="92" t="s">
        <v>234</v>
      </c>
      <c r="C303" s="116" t="s">
        <v>1430</v>
      </c>
      <c r="D303" s="22" t="s">
        <v>122</v>
      </c>
      <c r="E303" s="22" t="s">
        <v>849</v>
      </c>
      <c r="F303" s="22"/>
      <c r="G303" s="22" t="s">
        <v>873</v>
      </c>
      <c r="H303" s="113"/>
      <c r="I303" s="21"/>
      <c r="J303" s="85"/>
      <c r="K303" s="85" t="s">
        <v>1187</v>
      </c>
      <c r="L303" s="85">
        <v>5414</v>
      </c>
      <c r="M303" s="85" t="s">
        <v>1363</v>
      </c>
      <c r="N303" s="85" t="s">
        <v>1148</v>
      </c>
      <c r="O303" s="85"/>
      <c r="P303" s="85"/>
      <c r="Q303" s="85" t="s">
        <v>1667</v>
      </c>
      <c r="R303" s="85">
        <v>5414</v>
      </c>
      <c r="S303" s="85" t="s">
        <v>1369</v>
      </c>
      <c r="T303" s="85" t="s">
        <v>2039</v>
      </c>
      <c r="U303" s="90"/>
      <c r="V303" s="21"/>
      <c r="W303" s="25"/>
      <c r="X303" s="25"/>
      <c r="Y303" s="25"/>
      <c r="Z303" s="25"/>
      <c r="AA303" s="25"/>
      <c r="AB303" s="21"/>
      <c r="AC303" s="21"/>
      <c r="AD303" s="110" t="str">
        <f>[13]Submitter!$F$3</f>
        <v>Melva Peters</v>
      </c>
      <c r="AE303" s="110" t="str">
        <f>[13]Submitter!$F$6</f>
        <v>HL7 Canada</v>
      </c>
      <c r="AF303" s="114" t="s">
        <v>895</v>
      </c>
      <c r="AG303" s="111"/>
      <c r="AH303" s="23"/>
    </row>
    <row r="304" spans="1:34" ht="102">
      <c r="A304" s="36">
        <v>304</v>
      </c>
      <c r="B304" s="92" t="s">
        <v>234</v>
      </c>
      <c r="C304" s="116" t="s">
        <v>1430</v>
      </c>
      <c r="D304" s="22" t="s">
        <v>123</v>
      </c>
      <c r="E304" s="22" t="s">
        <v>850</v>
      </c>
      <c r="F304" s="22"/>
      <c r="G304" s="22" t="s">
        <v>874</v>
      </c>
      <c r="H304" s="113"/>
      <c r="I304" s="21"/>
      <c r="J304" s="85"/>
      <c r="K304" s="85" t="s">
        <v>1187</v>
      </c>
      <c r="L304" s="85">
        <v>5415</v>
      </c>
      <c r="M304" s="85" t="s">
        <v>1363</v>
      </c>
      <c r="N304" s="85" t="s">
        <v>1148</v>
      </c>
      <c r="O304" s="85"/>
      <c r="P304" s="85"/>
      <c r="Q304" s="85" t="s">
        <v>1668</v>
      </c>
      <c r="R304" s="85">
        <v>5415</v>
      </c>
      <c r="S304" s="85" t="s">
        <v>1369</v>
      </c>
      <c r="T304" s="21" t="s">
        <v>2040</v>
      </c>
      <c r="U304" s="90"/>
      <c r="V304" s="21"/>
      <c r="W304" s="25"/>
      <c r="X304" s="25"/>
      <c r="Y304" s="25"/>
      <c r="Z304" s="25"/>
      <c r="AA304" s="25"/>
      <c r="AB304" s="21"/>
      <c r="AC304" s="21"/>
      <c r="AD304" s="110" t="str">
        <f>[13]Submitter!$F$3</f>
        <v>Melva Peters</v>
      </c>
      <c r="AE304" s="110" t="str">
        <f>[13]Submitter!$F$6</f>
        <v>HL7 Canada</v>
      </c>
      <c r="AF304" s="114" t="s">
        <v>895</v>
      </c>
      <c r="AG304" s="111"/>
      <c r="AH304" s="23"/>
    </row>
    <row r="305" spans="1:34" ht="178.5">
      <c r="A305" s="36">
        <v>305</v>
      </c>
      <c r="B305" s="92" t="s">
        <v>234</v>
      </c>
      <c r="C305" s="116" t="s">
        <v>1430</v>
      </c>
      <c r="D305" s="22" t="s">
        <v>101</v>
      </c>
      <c r="E305" s="22" t="s">
        <v>851</v>
      </c>
      <c r="F305" s="22" t="s">
        <v>861</v>
      </c>
      <c r="G305" s="22" t="s">
        <v>875</v>
      </c>
      <c r="H305" s="113"/>
      <c r="I305" s="21"/>
      <c r="J305" s="85"/>
      <c r="K305" s="85" t="s">
        <v>1187</v>
      </c>
      <c r="L305" s="85">
        <v>5416</v>
      </c>
      <c r="M305" s="85" t="s">
        <v>1259</v>
      </c>
      <c r="N305" s="85" t="s">
        <v>1148</v>
      </c>
      <c r="O305" s="85"/>
      <c r="P305" s="85"/>
      <c r="Q305" s="85" t="s">
        <v>1669</v>
      </c>
      <c r="R305" s="85">
        <v>5416</v>
      </c>
      <c r="S305" s="85" t="s">
        <v>15</v>
      </c>
      <c r="T305" s="21" t="s">
        <v>2041</v>
      </c>
      <c r="U305" s="90"/>
      <c r="V305" s="21"/>
      <c r="W305" s="25"/>
      <c r="X305" s="25"/>
      <c r="Y305" s="25"/>
      <c r="Z305" s="25"/>
      <c r="AA305" s="25"/>
      <c r="AB305" s="21"/>
      <c r="AC305" s="21"/>
      <c r="AD305" s="110" t="str">
        <f>[13]Submitter!$F$3</f>
        <v>Melva Peters</v>
      </c>
      <c r="AE305" s="110" t="str">
        <f>[13]Submitter!$F$6</f>
        <v>HL7 Canada</v>
      </c>
      <c r="AF305" s="114" t="s">
        <v>895</v>
      </c>
      <c r="AG305" s="111"/>
      <c r="AH305" s="23"/>
    </row>
    <row r="306" spans="1:34" ht="76.5">
      <c r="A306" s="36">
        <v>306</v>
      </c>
      <c r="B306" s="92" t="s">
        <v>838</v>
      </c>
      <c r="C306" s="116" t="s">
        <v>1424</v>
      </c>
      <c r="D306" s="22" t="s">
        <v>123</v>
      </c>
      <c r="E306" s="22" t="s">
        <v>852</v>
      </c>
      <c r="F306" s="22"/>
      <c r="G306" s="22" t="s">
        <v>876</v>
      </c>
      <c r="H306" s="113"/>
      <c r="I306" s="21"/>
      <c r="J306" s="85"/>
      <c r="K306" s="85" t="s">
        <v>1186</v>
      </c>
      <c r="L306" s="85">
        <v>5417</v>
      </c>
      <c r="M306" s="85" t="s">
        <v>1363</v>
      </c>
      <c r="N306" s="85" t="s">
        <v>61</v>
      </c>
      <c r="O306" s="85"/>
      <c r="P306" s="85"/>
      <c r="Q306" s="85" t="s">
        <v>1670</v>
      </c>
      <c r="R306" s="85">
        <v>5417</v>
      </c>
      <c r="S306" s="85" t="s">
        <v>15</v>
      </c>
      <c r="T306" s="21" t="s">
        <v>1834</v>
      </c>
      <c r="U306" s="90"/>
      <c r="V306" s="21"/>
      <c r="W306" s="25"/>
      <c r="X306" s="25"/>
      <c r="Y306" s="25"/>
      <c r="Z306" s="25"/>
      <c r="AA306" s="25"/>
      <c r="AB306" s="21"/>
      <c r="AC306" s="21"/>
      <c r="AD306" s="110" t="str">
        <f>[13]Submitter!$F$3</f>
        <v>Melva Peters</v>
      </c>
      <c r="AE306" s="110" t="str">
        <f>[13]Submitter!$F$6</f>
        <v>HL7 Canada</v>
      </c>
      <c r="AF306" s="114" t="s">
        <v>895</v>
      </c>
      <c r="AG306" s="111"/>
      <c r="AH306" s="23"/>
    </row>
    <row r="307" spans="1:34" ht="51">
      <c r="A307" s="36">
        <v>307</v>
      </c>
      <c r="B307" s="92" t="s">
        <v>839</v>
      </c>
      <c r="C307" s="116" t="s">
        <v>1418</v>
      </c>
      <c r="D307" s="22" t="s">
        <v>122</v>
      </c>
      <c r="E307" s="22" t="s">
        <v>853</v>
      </c>
      <c r="F307" s="22" t="s">
        <v>862</v>
      </c>
      <c r="G307" s="22" t="s">
        <v>877</v>
      </c>
      <c r="H307" s="113"/>
      <c r="I307" s="21"/>
      <c r="J307" s="85"/>
      <c r="K307" s="85" t="s">
        <v>1187</v>
      </c>
      <c r="L307" s="85">
        <v>5418</v>
      </c>
      <c r="M307" s="85" t="s">
        <v>1363</v>
      </c>
      <c r="N307" s="85" t="s">
        <v>1126</v>
      </c>
      <c r="O307" s="85"/>
      <c r="P307" s="85"/>
      <c r="Q307" s="85" t="s">
        <v>1531</v>
      </c>
      <c r="R307" s="85">
        <v>5418</v>
      </c>
      <c r="S307" s="85" t="s">
        <v>1794</v>
      </c>
      <c r="T307" s="21" t="s">
        <v>1835</v>
      </c>
      <c r="U307" s="90"/>
      <c r="V307" s="21"/>
      <c r="W307" s="25"/>
      <c r="X307" s="25"/>
      <c r="Y307" s="25"/>
      <c r="Z307" s="25"/>
      <c r="AA307" s="25"/>
      <c r="AB307" s="21"/>
      <c r="AC307" s="21"/>
      <c r="AD307" s="110" t="str">
        <f>[13]Submitter!$F$3</f>
        <v>Melva Peters</v>
      </c>
      <c r="AE307" s="110" t="str">
        <f>[13]Submitter!$F$6</f>
        <v>HL7 Canada</v>
      </c>
      <c r="AF307" s="114" t="s">
        <v>895</v>
      </c>
      <c r="AG307" s="111"/>
      <c r="AH307" s="23"/>
    </row>
    <row r="308" spans="1:34" ht="51">
      <c r="A308" s="36">
        <v>308</v>
      </c>
      <c r="B308" s="92" t="s">
        <v>839</v>
      </c>
      <c r="C308" s="116" t="s">
        <v>1418</v>
      </c>
      <c r="D308" s="22" t="s">
        <v>122</v>
      </c>
      <c r="E308" s="22" t="s">
        <v>854</v>
      </c>
      <c r="F308" s="22" t="s">
        <v>863</v>
      </c>
      <c r="G308" s="22" t="s">
        <v>877</v>
      </c>
      <c r="H308" s="113"/>
      <c r="I308" s="21"/>
      <c r="J308" s="85"/>
      <c r="K308" s="85" t="s">
        <v>1187</v>
      </c>
      <c r="L308" s="85">
        <v>5419</v>
      </c>
      <c r="M308" s="85" t="s">
        <v>1363</v>
      </c>
      <c r="N308" s="85" t="s">
        <v>1126</v>
      </c>
      <c r="O308" s="85"/>
      <c r="P308" s="85"/>
      <c r="Q308" s="85" t="s">
        <v>1531</v>
      </c>
      <c r="R308" s="85">
        <v>5419</v>
      </c>
      <c r="S308" s="85" t="s">
        <v>1794</v>
      </c>
      <c r="T308" s="21" t="s">
        <v>1836</v>
      </c>
      <c r="U308" s="90"/>
      <c r="V308" s="21"/>
      <c r="W308" s="25"/>
      <c r="X308" s="25"/>
      <c r="Y308" s="25"/>
      <c r="Z308" s="25"/>
      <c r="AA308" s="25"/>
      <c r="AB308" s="21"/>
      <c r="AC308" s="21"/>
      <c r="AD308" s="110" t="str">
        <f>[13]Submitter!$F$3</f>
        <v>Melva Peters</v>
      </c>
      <c r="AE308" s="110" t="str">
        <f>[13]Submitter!$F$6</f>
        <v>HL7 Canada</v>
      </c>
      <c r="AF308" s="114" t="s">
        <v>895</v>
      </c>
      <c r="AG308" s="111"/>
      <c r="AH308" s="23"/>
    </row>
    <row r="309" spans="1:34" ht="51">
      <c r="A309" s="36">
        <v>309</v>
      </c>
      <c r="B309" s="92" t="s">
        <v>839</v>
      </c>
      <c r="C309" s="116" t="s">
        <v>1418</v>
      </c>
      <c r="D309" s="22" t="s">
        <v>122</v>
      </c>
      <c r="E309" s="22" t="s">
        <v>855</v>
      </c>
      <c r="F309" s="22" t="s">
        <v>864</v>
      </c>
      <c r="G309" s="22" t="s">
        <v>877</v>
      </c>
      <c r="H309" s="113"/>
      <c r="I309" s="21"/>
      <c r="J309" s="85"/>
      <c r="K309" s="85" t="s">
        <v>1187</v>
      </c>
      <c r="L309" s="85">
        <v>5420</v>
      </c>
      <c r="M309" s="85" t="s">
        <v>1363</v>
      </c>
      <c r="N309" s="85" t="s">
        <v>1126</v>
      </c>
      <c r="O309" s="85"/>
      <c r="P309" s="85"/>
      <c r="Q309" s="85" t="s">
        <v>1531</v>
      </c>
      <c r="R309" s="85">
        <v>5420</v>
      </c>
      <c r="S309" s="85" t="s">
        <v>1794</v>
      </c>
      <c r="T309" s="21" t="s">
        <v>1837</v>
      </c>
      <c r="U309" s="90"/>
      <c r="V309" s="21"/>
      <c r="W309" s="25"/>
      <c r="X309" s="25"/>
      <c r="Y309" s="25"/>
      <c r="Z309" s="25"/>
      <c r="AA309" s="25"/>
      <c r="AB309" s="21"/>
      <c r="AC309" s="21"/>
      <c r="AD309" s="110" t="str">
        <f>[13]Submitter!$F$3</f>
        <v>Melva Peters</v>
      </c>
      <c r="AE309" s="110" t="str">
        <f>[13]Submitter!$F$6</f>
        <v>HL7 Canada</v>
      </c>
      <c r="AF309" s="114" t="s">
        <v>895</v>
      </c>
      <c r="AG309" s="111"/>
      <c r="AH309" s="23"/>
    </row>
    <row r="310" spans="1:34" ht="242.25">
      <c r="A310" s="36">
        <v>310</v>
      </c>
      <c r="B310" s="92" t="s">
        <v>228</v>
      </c>
      <c r="C310" s="116" t="s">
        <v>1428</v>
      </c>
      <c r="D310" s="22" t="s">
        <v>122</v>
      </c>
      <c r="E310" s="22"/>
      <c r="F310" s="22"/>
      <c r="G310" s="22" t="s">
        <v>878</v>
      </c>
      <c r="H310" s="113"/>
      <c r="I310" s="21"/>
      <c r="J310" s="85"/>
      <c r="K310" s="85" t="s">
        <v>1187</v>
      </c>
      <c r="L310" s="85">
        <v>5421</v>
      </c>
      <c r="M310" s="85" t="s">
        <v>1363</v>
      </c>
      <c r="N310" s="85" t="s">
        <v>840</v>
      </c>
      <c r="O310" s="85"/>
      <c r="P310" s="85"/>
      <c r="Q310" s="85" t="s">
        <v>1671</v>
      </c>
      <c r="R310" s="85">
        <v>5421</v>
      </c>
      <c r="S310" s="85" t="s">
        <v>1369</v>
      </c>
      <c r="T310" s="21" t="s">
        <v>2042</v>
      </c>
      <c r="U310" s="90"/>
      <c r="V310" s="21"/>
      <c r="W310" s="25"/>
      <c r="X310" s="25"/>
      <c r="Y310" s="25"/>
      <c r="Z310" s="25"/>
      <c r="AA310" s="25"/>
      <c r="AB310" s="21"/>
      <c r="AC310" s="21"/>
      <c r="AD310" s="110" t="str">
        <f>[13]Submitter!$F$3</f>
        <v>Melva Peters</v>
      </c>
      <c r="AE310" s="110" t="str">
        <f>[13]Submitter!$F$6</f>
        <v>HL7 Canada</v>
      </c>
      <c r="AF310" s="114" t="s">
        <v>895</v>
      </c>
      <c r="AG310" s="111"/>
      <c r="AH310" s="23"/>
    </row>
    <row r="311" spans="1:34" ht="140.25">
      <c r="A311" s="36">
        <v>311</v>
      </c>
      <c r="B311" s="92"/>
      <c r="C311" s="115" t="s">
        <v>1330</v>
      </c>
      <c r="D311" s="22" t="s">
        <v>101</v>
      </c>
      <c r="E311" s="22"/>
      <c r="F311" s="22"/>
      <c r="G311" s="22" t="s">
        <v>879</v>
      </c>
      <c r="H311" s="113" t="s">
        <v>9</v>
      </c>
      <c r="I311" s="21"/>
      <c r="J311" s="85"/>
      <c r="K311" s="85" t="s">
        <v>1360</v>
      </c>
      <c r="L311" s="85">
        <v>5422</v>
      </c>
      <c r="M311" s="85" t="s">
        <v>1259</v>
      </c>
      <c r="N311" s="85" t="s">
        <v>1108</v>
      </c>
      <c r="O311" s="85"/>
      <c r="P311" s="85"/>
      <c r="Q311" s="85" t="s">
        <v>1672</v>
      </c>
      <c r="R311" s="85">
        <v>5422</v>
      </c>
      <c r="S311" s="85" t="s">
        <v>1797</v>
      </c>
      <c r="T311" s="21" t="s">
        <v>2043</v>
      </c>
      <c r="U311" s="90"/>
      <c r="V311" s="21"/>
      <c r="W311" s="25"/>
      <c r="X311" s="25"/>
      <c r="Y311" s="25"/>
      <c r="Z311" s="25"/>
      <c r="AA311" s="25"/>
      <c r="AB311" s="21"/>
      <c r="AC311" s="21"/>
      <c r="AD311" s="110" t="str">
        <f>[13]Submitter!$F$3</f>
        <v>Melva Peters</v>
      </c>
      <c r="AE311" s="110" t="str">
        <f>[13]Submitter!$F$6</f>
        <v>HL7 Canada</v>
      </c>
      <c r="AF311" s="5" t="s">
        <v>896</v>
      </c>
      <c r="AG311" s="111"/>
      <c r="AH311" s="23"/>
    </row>
    <row r="312" spans="1:34" ht="51">
      <c r="A312" s="36">
        <v>312</v>
      </c>
      <c r="B312" s="92"/>
      <c r="C312" s="115" t="s">
        <v>1330</v>
      </c>
      <c r="D312" s="22" t="s">
        <v>122</v>
      </c>
      <c r="E312" s="22"/>
      <c r="F312" s="22"/>
      <c r="G312" s="22" t="s">
        <v>1374</v>
      </c>
      <c r="H312" s="113"/>
      <c r="I312" s="21"/>
      <c r="J312" s="85"/>
      <c r="K312" s="85" t="s">
        <v>1360</v>
      </c>
      <c r="L312" s="85">
        <v>5423</v>
      </c>
      <c r="M312" s="85" t="s">
        <v>1259</v>
      </c>
      <c r="N312" s="85" t="s">
        <v>1108</v>
      </c>
      <c r="O312" s="85"/>
      <c r="P312" s="85"/>
      <c r="Q312" s="85" t="s">
        <v>1673</v>
      </c>
      <c r="R312" s="85">
        <v>5423</v>
      </c>
      <c r="S312" s="85" t="s">
        <v>1797</v>
      </c>
      <c r="T312" s="21" t="s">
        <v>2044</v>
      </c>
      <c r="U312" s="90"/>
      <c r="V312" s="21"/>
      <c r="W312" s="25"/>
      <c r="X312" s="25"/>
      <c r="Y312" s="25"/>
      <c r="Z312" s="25"/>
      <c r="AA312" s="25"/>
      <c r="AB312" s="21"/>
      <c r="AC312" s="21"/>
      <c r="AD312" s="110" t="str">
        <f>[13]Submitter!$F$3</f>
        <v>Melva Peters</v>
      </c>
      <c r="AE312" s="110" t="str">
        <f>[13]Submitter!$F$6</f>
        <v>HL7 Canada</v>
      </c>
      <c r="AF312" s="5" t="s">
        <v>896</v>
      </c>
      <c r="AG312" s="111"/>
      <c r="AH312" s="23"/>
    </row>
    <row r="313" spans="1:34" ht="102">
      <c r="A313" s="36">
        <v>313</v>
      </c>
      <c r="B313" s="92"/>
      <c r="C313" s="116" t="s">
        <v>1331</v>
      </c>
      <c r="D313" s="22" t="s">
        <v>101</v>
      </c>
      <c r="E313" s="22"/>
      <c r="F313" s="22"/>
      <c r="G313" s="22" t="s">
        <v>880</v>
      </c>
      <c r="H313" s="113" t="s">
        <v>9</v>
      </c>
      <c r="I313" s="21"/>
      <c r="J313" s="85"/>
      <c r="K313" s="85" t="s">
        <v>1360</v>
      </c>
      <c r="L313" s="85">
        <v>5424</v>
      </c>
      <c r="M313" s="85" t="s">
        <v>1259</v>
      </c>
      <c r="N313" s="85" t="s">
        <v>1109</v>
      </c>
      <c r="O313" s="85"/>
      <c r="P313" s="85"/>
      <c r="Q313" s="85" t="s">
        <v>1674</v>
      </c>
      <c r="R313" s="85">
        <v>5424</v>
      </c>
      <c r="S313" s="85" t="s">
        <v>1797</v>
      </c>
      <c r="T313" s="85" t="s">
        <v>2045</v>
      </c>
      <c r="U313" s="90"/>
      <c r="V313" s="21"/>
      <c r="W313" s="25"/>
      <c r="X313" s="25"/>
      <c r="Y313" s="25"/>
      <c r="Z313" s="25"/>
      <c r="AA313" s="25"/>
      <c r="AB313" s="21"/>
      <c r="AC313" s="21"/>
      <c r="AD313" s="110" t="str">
        <f>[13]Submitter!$F$3</f>
        <v>Melva Peters</v>
      </c>
      <c r="AE313" s="110" t="str">
        <f>[13]Submitter!$F$6</f>
        <v>HL7 Canada</v>
      </c>
      <c r="AF313" s="5" t="s">
        <v>896</v>
      </c>
      <c r="AG313" s="111"/>
      <c r="AH313" s="23"/>
    </row>
    <row r="314" spans="1:34" ht="76.5">
      <c r="A314" s="36">
        <v>314</v>
      </c>
      <c r="B314" s="92"/>
      <c r="C314" s="116" t="s">
        <v>1331</v>
      </c>
      <c r="D314" s="22" t="s">
        <v>122</v>
      </c>
      <c r="E314" s="22"/>
      <c r="F314" s="22"/>
      <c r="G314" s="22" t="s">
        <v>881</v>
      </c>
      <c r="H314" s="113"/>
      <c r="I314" s="21"/>
      <c r="J314" s="85"/>
      <c r="K314" s="85" t="s">
        <v>1360</v>
      </c>
      <c r="L314" s="85">
        <v>5425</v>
      </c>
      <c r="M314" s="85" t="s">
        <v>1259</v>
      </c>
      <c r="N314" s="85" t="s">
        <v>1109</v>
      </c>
      <c r="O314" s="85"/>
      <c r="P314" s="85"/>
      <c r="Q314" s="85" t="s">
        <v>1675</v>
      </c>
      <c r="R314" s="85">
        <v>5425</v>
      </c>
      <c r="S314" s="85" t="s">
        <v>1797</v>
      </c>
      <c r="T314" s="21" t="s">
        <v>2046</v>
      </c>
      <c r="U314" s="90"/>
      <c r="V314" s="21"/>
      <c r="W314" s="25"/>
      <c r="X314" s="25"/>
      <c r="Y314" s="25"/>
      <c r="Z314" s="25"/>
      <c r="AA314" s="25"/>
      <c r="AB314" s="21"/>
      <c r="AC314" s="21"/>
      <c r="AD314" s="110" t="str">
        <f>[13]Submitter!$F$3</f>
        <v>Melva Peters</v>
      </c>
      <c r="AE314" s="110" t="str">
        <f>[13]Submitter!$F$6</f>
        <v>HL7 Canada</v>
      </c>
      <c r="AF314" s="5" t="s">
        <v>896</v>
      </c>
      <c r="AG314" s="111"/>
      <c r="AH314" s="23"/>
    </row>
    <row r="315" spans="1:34" ht="76.5">
      <c r="A315" s="36">
        <v>315</v>
      </c>
      <c r="B315" s="92"/>
      <c r="C315" s="116" t="s">
        <v>1330</v>
      </c>
      <c r="D315" s="22" t="s">
        <v>122</v>
      </c>
      <c r="E315" s="22" t="s">
        <v>856</v>
      </c>
      <c r="F315" s="22"/>
      <c r="G315" s="22" t="s">
        <v>882</v>
      </c>
      <c r="H315" s="113"/>
      <c r="I315" s="21"/>
      <c r="J315" s="85"/>
      <c r="K315" s="85" t="s">
        <v>1360</v>
      </c>
      <c r="L315" s="85">
        <v>5426</v>
      </c>
      <c r="M315" s="85" t="s">
        <v>1363</v>
      </c>
      <c r="N315" s="85" t="s">
        <v>1108</v>
      </c>
      <c r="O315" s="85"/>
      <c r="P315" s="85"/>
      <c r="Q315" s="85" t="s">
        <v>1486</v>
      </c>
      <c r="R315" s="85">
        <v>5426</v>
      </c>
      <c r="S315" s="85" t="s">
        <v>1797</v>
      </c>
      <c r="T315" s="21" t="s">
        <v>2047</v>
      </c>
      <c r="U315" s="90"/>
      <c r="V315" s="21"/>
      <c r="W315" s="25"/>
      <c r="X315" s="25"/>
      <c r="Y315" s="25"/>
      <c r="Z315" s="25"/>
      <c r="AA315" s="25"/>
      <c r="AB315" s="21"/>
      <c r="AC315" s="21"/>
      <c r="AD315" s="110" t="str">
        <f>[13]Submitter!$F$3</f>
        <v>Melva Peters</v>
      </c>
      <c r="AE315" s="110" t="str">
        <f>[13]Submitter!$F$6</f>
        <v>HL7 Canada</v>
      </c>
      <c r="AF315" s="5" t="s">
        <v>896</v>
      </c>
      <c r="AG315" s="111"/>
      <c r="AH315" s="23"/>
    </row>
    <row r="316" spans="1:34" ht="76.5">
      <c r="A316" s="36">
        <v>316</v>
      </c>
      <c r="B316" s="92"/>
      <c r="C316" s="116" t="s">
        <v>1332</v>
      </c>
      <c r="D316" s="22" t="s">
        <v>123</v>
      </c>
      <c r="E316" s="22"/>
      <c r="F316" s="22"/>
      <c r="G316" s="22" t="s">
        <v>883</v>
      </c>
      <c r="H316" s="113"/>
      <c r="I316" s="21"/>
      <c r="J316" s="85"/>
      <c r="K316" s="85" t="s">
        <v>1360</v>
      </c>
      <c r="L316" s="85">
        <v>5427</v>
      </c>
      <c r="M316" s="85" t="s">
        <v>1363</v>
      </c>
      <c r="N316" s="85" t="s">
        <v>1111</v>
      </c>
      <c r="O316" s="85"/>
      <c r="P316" s="85"/>
      <c r="Q316" s="85" t="s">
        <v>1676</v>
      </c>
      <c r="R316" s="85">
        <v>5427</v>
      </c>
      <c r="S316" s="85" t="s">
        <v>1797</v>
      </c>
      <c r="T316" s="21" t="s">
        <v>2048</v>
      </c>
      <c r="U316" s="90"/>
      <c r="V316" s="21"/>
      <c r="W316" s="25"/>
      <c r="X316" s="25"/>
      <c r="Y316" s="25"/>
      <c r="Z316" s="25"/>
      <c r="AA316" s="25"/>
      <c r="AB316" s="21"/>
      <c r="AC316" s="21"/>
      <c r="AD316" s="110" t="str">
        <f>[13]Submitter!$F$3</f>
        <v>Melva Peters</v>
      </c>
      <c r="AE316" s="110" t="str">
        <f>[13]Submitter!$F$6</f>
        <v>HL7 Canada</v>
      </c>
      <c r="AF316" s="5" t="s">
        <v>896</v>
      </c>
      <c r="AG316" s="111"/>
      <c r="AH316" s="23"/>
    </row>
    <row r="317" spans="1:34" ht="76.5">
      <c r="A317" s="36">
        <v>317</v>
      </c>
      <c r="B317" s="92"/>
      <c r="C317" s="116" t="s">
        <v>1333</v>
      </c>
      <c r="D317" s="22" t="s">
        <v>101</v>
      </c>
      <c r="E317" s="22"/>
      <c r="F317" s="22"/>
      <c r="G317" s="22" t="s">
        <v>884</v>
      </c>
      <c r="H317" s="113" t="s">
        <v>9</v>
      </c>
      <c r="I317" s="21"/>
      <c r="J317" s="85"/>
      <c r="K317" s="85" t="s">
        <v>1360</v>
      </c>
      <c r="L317" s="85">
        <v>5428</v>
      </c>
      <c r="M317" s="85" t="s">
        <v>1259</v>
      </c>
      <c r="N317" s="85" t="s">
        <v>1112</v>
      </c>
      <c r="O317" s="85"/>
      <c r="P317" s="85"/>
      <c r="Q317" s="85" t="s">
        <v>1677</v>
      </c>
      <c r="R317" s="85">
        <v>5428</v>
      </c>
      <c r="S317" s="85" t="s">
        <v>1797</v>
      </c>
      <c r="T317" s="21" t="s">
        <v>2049</v>
      </c>
      <c r="U317" s="90"/>
      <c r="V317" s="21"/>
      <c r="W317" s="25"/>
      <c r="X317" s="25"/>
      <c r="Y317" s="25"/>
      <c r="Z317" s="25"/>
      <c r="AA317" s="25"/>
      <c r="AB317" s="21"/>
      <c r="AC317" s="21"/>
      <c r="AD317" s="110" t="str">
        <f>[13]Submitter!$F$3</f>
        <v>Melva Peters</v>
      </c>
      <c r="AE317" s="110" t="str">
        <f>[13]Submitter!$F$6</f>
        <v>HL7 Canada</v>
      </c>
      <c r="AF317" s="5" t="s">
        <v>896</v>
      </c>
      <c r="AG317" s="111"/>
      <c r="AH317" s="23"/>
    </row>
    <row r="318" spans="1:34" ht="140.25">
      <c r="A318" s="36">
        <v>318</v>
      </c>
      <c r="B318" s="92"/>
      <c r="C318" s="116" t="s">
        <v>1316</v>
      </c>
      <c r="D318" s="22" t="s">
        <v>123</v>
      </c>
      <c r="E318" s="22"/>
      <c r="F318" s="22"/>
      <c r="G318" s="22" t="s">
        <v>885</v>
      </c>
      <c r="H318" s="113" t="s">
        <v>9</v>
      </c>
      <c r="I318" s="21"/>
      <c r="J318" s="85"/>
      <c r="K318" s="85" t="s">
        <v>1360</v>
      </c>
      <c r="L318" s="85">
        <v>5429</v>
      </c>
      <c r="M318" s="85" t="s">
        <v>1363</v>
      </c>
      <c r="N318" s="85" t="s">
        <v>1146</v>
      </c>
      <c r="O318" s="85"/>
      <c r="P318" s="85"/>
      <c r="Q318" s="85" t="s">
        <v>1678</v>
      </c>
      <c r="R318" s="85">
        <v>5429</v>
      </c>
      <c r="S318" s="85" t="s">
        <v>1797</v>
      </c>
      <c r="T318" s="85" t="s">
        <v>2050</v>
      </c>
      <c r="U318" s="90"/>
      <c r="V318" s="21"/>
      <c r="W318" s="25"/>
      <c r="X318" s="25"/>
      <c r="Y318" s="25"/>
      <c r="Z318" s="25"/>
      <c r="AA318" s="25"/>
      <c r="AB318" s="21"/>
      <c r="AC318" s="21"/>
      <c r="AD318" s="110" t="str">
        <f>[13]Submitter!$F$3</f>
        <v>Melva Peters</v>
      </c>
      <c r="AE318" s="110" t="str">
        <f>[13]Submitter!$F$6</f>
        <v>HL7 Canada</v>
      </c>
      <c r="AF318" s="5" t="s">
        <v>896</v>
      </c>
      <c r="AG318" s="111"/>
      <c r="AH318" s="23"/>
    </row>
    <row r="319" spans="1:34" ht="51">
      <c r="A319" s="36">
        <v>319</v>
      </c>
      <c r="B319" s="92"/>
      <c r="C319" s="116" t="s">
        <v>1318</v>
      </c>
      <c r="D319" s="22" t="s">
        <v>122</v>
      </c>
      <c r="E319" s="22"/>
      <c r="F319" s="22"/>
      <c r="G319" s="22" t="s">
        <v>886</v>
      </c>
      <c r="H319" s="113" t="s">
        <v>9</v>
      </c>
      <c r="I319" s="21"/>
      <c r="J319" s="85"/>
      <c r="K319" s="85" t="s">
        <v>1360</v>
      </c>
      <c r="L319" s="85">
        <v>5430</v>
      </c>
      <c r="M319" s="85" t="s">
        <v>1363</v>
      </c>
      <c r="N319" s="85" t="s">
        <v>1166</v>
      </c>
      <c r="O319" s="85"/>
      <c r="P319" s="85"/>
      <c r="Q319" s="85" t="s">
        <v>1678</v>
      </c>
      <c r="R319" s="85">
        <v>5430</v>
      </c>
      <c r="S319" s="85" t="s">
        <v>1797</v>
      </c>
      <c r="T319" s="21" t="s">
        <v>2051</v>
      </c>
      <c r="U319" s="90"/>
      <c r="V319" s="21"/>
      <c r="W319" s="25"/>
      <c r="X319" s="25"/>
      <c r="Y319" s="25"/>
      <c r="Z319" s="25"/>
      <c r="AA319" s="25"/>
      <c r="AB319" s="21"/>
      <c r="AC319" s="21"/>
      <c r="AD319" s="110" t="str">
        <f>[13]Submitter!$F$3</f>
        <v>Melva Peters</v>
      </c>
      <c r="AE319" s="110" t="str">
        <f>[13]Submitter!$F$6</f>
        <v>HL7 Canada</v>
      </c>
      <c r="AF319" s="5" t="s">
        <v>896</v>
      </c>
      <c r="AG319" s="111"/>
      <c r="AH319" s="23"/>
    </row>
    <row r="320" spans="1:34" ht="63.75">
      <c r="A320" s="36">
        <v>320</v>
      </c>
      <c r="B320" s="92"/>
      <c r="C320" s="116" t="s">
        <v>1320</v>
      </c>
      <c r="D320" s="22" t="s">
        <v>123</v>
      </c>
      <c r="E320" s="22"/>
      <c r="F320" s="22"/>
      <c r="G320" s="22" t="s">
        <v>887</v>
      </c>
      <c r="H320" s="113" t="s">
        <v>9</v>
      </c>
      <c r="I320" s="21"/>
      <c r="J320" s="85"/>
      <c r="K320" s="85" t="s">
        <v>1360</v>
      </c>
      <c r="L320" s="85">
        <v>5431</v>
      </c>
      <c r="M320" s="85" t="s">
        <v>1363</v>
      </c>
      <c r="N320" s="85" t="s">
        <v>1171</v>
      </c>
      <c r="O320" s="85"/>
      <c r="P320" s="85"/>
      <c r="Q320" s="85" t="s">
        <v>1679</v>
      </c>
      <c r="R320" s="85">
        <v>5431</v>
      </c>
      <c r="S320" s="85" t="s">
        <v>1797</v>
      </c>
      <c r="T320" s="21" t="s">
        <v>2052</v>
      </c>
      <c r="U320" s="90"/>
      <c r="V320" s="21"/>
      <c r="W320" s="25"/>
      <c r="X320" s="25"/>
      <c r="Y320" s="25"/>
      <c r="Z320" s="25"/>
      <c r="AA320" s="25"/>
      <c r="AB320" s="21"/>
      <c r="AC320" s="21"/>
      <c r="AD320" s="110" t="str">
        <f>[13]Submitter!$F$3</f>
        <v>Melva Peters</v>
      </c>
      <c r="AE320" s="110" t="str">
        <f>[13]Submitter!$F$6</f>
        <v>HL7 Canada</v>
      </c>
      <c r="AF320" s="5" t="s">
        <v>896</v>
      </c>
      <c r="AG320" s="111"/>
      <c r="AH320" s="23"/>
    </row>
    <row r="321" spans="1:34" ht="102">
      <c r="A321" s="36">
        <v>321</v>
      </c>
      <c r="B321" s="92"/>
      <c r="C321" s="116" t="s">
        <v>1320</v>
      </c>
      <c r="D321" s="22" t="s">
        <v>123</v>
      </c>
      <c r="E321" s="22"/>
      <c r="F321" s="22"/>
      <c r="G321" s="22" t="s">
        <v>888</v>
      </c>
      <c r="H321" s="113" t="s">
        <v>9</v>
      </c>
      <c r="I321" s="21"/>
      <c r="J321" s="85"/>
      <c r="K321" s="85" t="s">
        <v>1360</v>
      </c>
      <c r="L321" s="85">
        <v>5432</v>
      </c>
      <c r="M321" s="85" t="s">
        <v>1363</v>
      </c>
      <c r="N321" s="85" t="s">
        <v>1171</v>
      </c>
      <c r="O321" s="85"/>
      <c r="P321" s="85"/>
      <c r="Q321" s="85" t="s">
        <v>1680</v>
      </c>
      <c r="R321" s="85">
        <v>5432</v>
      </c>
      <c r="S321" s="85" t="s">
        <v>1797</v>
      </c>
      <c r="T321" s="85" t="s">
        <v>2053</v>
      </c>
      <c r="U321" s="90"/>
      <c r="V321" s="21"/>
      <c r="W321" s="25"/>
      <c r="X321" s="25"/>
      <c r="Y321" s="25"/>
      <c r="Z321" s="25"/>
      <c r="AA321" s="25"/>
      <c r="AB321" s="21"/>
      <c r="AC321" s="21"/>
      <c r="AD321" s="110" t="str">
        <f>[13]Submitter!$F$3</f>
        <v>Melva Peters</v>
      </c>
      <c r="AE321" s="110" t="str">
        <f>[13]Submitter!$F$6</f>
        <v>HL7 Canada</v>
      </c>
      <c r="AF321" s="5" t="s">
        <v>896</v>
      </c>
      <c r="AG321" s="111"/>
      <c r="AH321" s="23"/>
    </row>
    <row r="322" spans="1:34" ht="114.75">
      <c r="A322" s="36">
        <v>322</v>
      </c>
      <c r="B322" s="92"/>
      <c r="C322" s="116" t="s">
        <v>1292</v>
      </c>
      <c r="D322" s="22" t="s">
        <v>124</v>
      </c>
      <c r="E322" s="22"/>
      <c r="F322" s="22"/>
      <c r="G322" s="22" t="s">
        <v>889</v>
      </c>
      <c r="H322" s="113"/>
      <c r="I322" s="21"/>
      <c r="J322" s="85"/>
      <c r="K322" s="85" t="s">
        <v>1360</v>
      </c>
      <c r="L322" s="85">
        <v>5433</v>
      </c>
      <c r="M322" s="85" t="s">
        <v>1363</v>
      </c>
      <c r="N322" s="85"/>
      <c r="O322" s="85" t="s">
        <v>1252</v>
      </c>
      <c r="P322" s="85"/>
      <c r="Q322" s="85" t="s">
        <v>1531</v>
      </c>
      <c r="R322" s="85">
        <v>5433</v>
      </c>
      <c r="S322" s="85" t="s">
        <v>1797</v>
      </c>
      <c r="T322" s="21" t="s">
        <v>2054</v>
      </c>
      <c r="U322" s="90"/>
      <c r="V322" s="21"/>
      <c r="W322" s="25"/>
      <c r="X322" s="25"/>
      <c r="Y322" s="25"/>
      <c r="Z322" s="25"/>
      <c r="AA322" s="25"/>
      <c r="AB322" s="21"/>
      <c r="AC322" s="21"/>
      <c r="AD322" s="110" t="str">
        <f>[13]Submitter!$F$3</f>
        <v>Melva Peters</v>
      </c>
      <c r="AE322" s="110" t="str">
        <f>[13]Submitter!$F$6</f>
        <v>HL7 Canada</v>
      </c>
      <c r="AF322" s="5" t="s">
        <v>896</v>
      </c>
      <c r="AG322" s="111"/>
      <c r="AH322" s="23"/>
    </row>
    <row r="323" spans="1:34" ht="140.25">
      <c r="A323" s="36">
        <v>323</v>
      </c>
      <c r="B323" s="92"/>
      <c r="C323" s="22" t="s">
        <v>1272</v>
      </c>
      <c r="D323" s="22"/>
      <c r="E323" s="22"/>
      <c r="F323" s="22"/>
      <c r="G323" s="22" t="s">
        <v>890</v>
      </c>
      <c r="H323" s="113"/>
      <c r="I323" s="21"/>
      <c r="J323" s="85"/>
      <c r="K323" s="85" t="s">
        <v>1360</v>
      </c>
      <c r="L323" s="85">
        <v>5434</v>
      </c>
      <c r="M323" s="85" t="s">
        <v>1259</v>
      </c>
      <c r="N323" s="85"/>
      <c r="O323" s="85" t="s">
        <v>1195</v>
      </c>
      <c r="P323" s="85"/>
      <c r="Q323" s="85" t="s">
        <v>1681</v>
      </c>
      <c r="R323" s="85">
        <v>5434</v>
      </c>
      <c r="S323" s="85" t="s">
        <v>1797</v>
      </c>
      <c r="T323" s="21" t="s">
        <v>2055</v>
      </c>
      <c r="U323" s="90"/>
      <c r="V323" s="21"/>
      <c r="W323" s="25"/>
      <c r="X323" s="25"/>
      <c r="Y323" s="25"/>
      <c r="Z323" s="25"/>
      <c r="AA323" s="25"/>
      <c r="AB323" s="21"/>
      <c r="AC323" s="21"/>
      <c r="AD323" s="110" t="str">
        <f>[13]Submitter!$F$3</f>
        <v>Melva Peters</v>
      </c>
      <c r="AE323" s="110" t="str">
        <f>[13]Submitter!$F$6</f>
        <v>HL7 Canada</v>
      </c>
      <c r="AF323" s="5" t="s">
        <v>896</v>
      </c>
      <c r="AG323" s="111"/>
      <c r="AH323" s="23"/>
    </row>
    <row r="324" spans="1:34" ht="89.25">
      <c r="A324" s="36">
        <v>324</v>
      </c>
      <c r="B324" s="92"/>
      <c r="C324" s="116" t="s">
        <v>1334</v>
      </c>
      <c r="D324" s="22"/>
      <c r="E324" s="22"/>
      <c r="F324" s="22"/>
      <c r="G324" s="22" t="s">
        <v>891</v>
      </c>
      <c r="H324" s="113"/>
      <c r="I324" s="21"/>
      <c r="J324" s="85"/>
      <c r="K324" s="85" t="s">
        <v>1360</v>
      </c>
      <c r="L324" s="85">
        <v>5435</v>
      </c>
      <c r="M324" s="85" t="s">
        <v>1363</v>
      </c>
      <c r="N324" s="85" t="s">
        <v>1139</v>
      </c>
      <c r="O324" s="85"/>
      <c r="P324" s="85"/>
      <c r="Q324" s="85" t="s">
        <v>1682</v>
      </c>
      <c r="R324" s="85">
        <v>5435</v>
      </c>
      <c r="S324" s="85" t="s">
        <v>1797</v>
      </c>
      <c r="T324" s="21" t="s">
        <v>1797</v>
      </c>
      <c r="U324" s="90"/>
      <c r="V324" s="21"/>
      <c r="W324" s="25"/>
      <c r="X324" s="25"/>
      <c r="Y324" s="25"/>
      <c r="Z324" s="25"/>
      <c r="AA324" s="25"/>
      <c r="AB324" s="21"/>
      <c r="AC324" s="21"/>
      <c r="AD324" s="110" t="str">
        <f>[13]Submitter!$F$3</f>
        <v>Melva Peters</v>
      </c>
      <c r="AE324" s="110" t="str">
        <f>[13]Submitter!$F$6</f>
        <v>HL7 Canada</v>
      </c>
      <c r="AF324" s="5" t="s">
        <v>896</v>
      </c>
      <c r="AG324" s="111"/>
      <c r="AH324" s="23"/>
    </row>
    <row r="325" spans="1:34" ht="38.25">
      <c r="A325" s="36">
        <v>325</v>
      </c>
      <c r="B325" s="91" t="s">
        <v>228</v>
      </c>
      <c r="C325" s="115" t="s">
        <v>1309</v>
      </c>
      <c r="D325" s="84" t="s">
        <v>394</v>
      </c>
      <c r="E325" s="84"/>
      <c r="F325" s="84"/>
      <c r="G325" s="84" t="s">
        <v>904</v>
      </c>
      <c r="H325" s="112"/>
      <c r="I325" s="85"/>
      <c r="J325" s="85"/>
      <c r="K325" s="85" t="s">
        <v>1187</v>
      </c>
      <c r="L325" s="85"/>
      <c r="M325" s="85" t="s">
        <v>1256</v>
      </c>
      <c r="N325" s="85" t="s">
        <v>840</v>
      </c>
      <c r="O325" s="85"/>
      <c r="P325" s="85"/>
      <c r="Q325" s="85" t="s">
        <v>1638</v>
      </c>
      <c r="R325" s="85"/>
      <c r="S325" s="85" t="s">
        <v>3</v>
      </c>
      <c r="T325" s="21"/>
      <c r="U325" s="90"/>
      <c r="V325" s="85"/>
      <c r="W325" s="86"/>
      <c r="X325" s="86"/>
      <c r="Y325" s="86"/>
      <c r="Z325" s="86"/>
      <c r="AA325" s="86"/>
      <c r="AB325" s="85"/>
      <c r="AC325" s="85"/>
      <c r="AD325" s="109" t="str">
        <f>[14]Submitter!$F$3</f>
        <v>Peter Bernhardt</v>
      </c>
      <c r="AE325" s="109" t="str">
        <f>[14]Submitter!$F$6</f>
        <v>McKesson</v>
      </c>
      <c r="AF325" s="114"/>
      <c r="AG325" s="114"/>
      <c r="AH325" s="87"/>
    </row>
    <row r="326" spans="1:34" ht="38.25">
      <c r="A326" s="36">
        <v>326</v>
      </c>
      <c r="B326" s="92" t="s">
        <v>322</v>
      </c>
      <c r="C326" s="115" t="s">
        <v>1385</v>
      </c>
      <c r="D326" s="22" t="s">
        <v>124</v>
      </c>
      <c r="E326" s="22"/>
      <c r="F326" s="22"/>
      <c r="G326" s="22" t="s">
        <v>905</v>
      </c>
      <c r="H326" s="113"/>
      <c r="I326" s="21"/>
      <c r="J326" s="85"/>
      <c r="K326" s="85" t="s">
        <v>1175</v>
      </c>
      <c r="L326" s="85">
        <v>5436</v>
      </c>
      <c r="M326" s="85" t="s">
        <v>1363</v>
      </c>
      <c r="N326" s="85"/>
      <c r="O326" s="85" t="s">
        <v>1201</v>
      </c>
      <c r="P326" s="85"/>
      <c r="Q326" s="85" t="s">
        <v>1639</v>
      </c>
      <c r="R326" s="85">
        <v>5436</v>
      </c>
      <c r="S326" s="85" t="s">
        <v>3</v>
      </c>
      <c r="T326" s="21" t="s">
        <v>1927</v>
      </c>
      <c r="U326" s="89"/>
      <c r="V326" s="21"/>
      <c r="W326" s="25"/>
      <c r="X326" s="25"/>
      <c r="Y326" s="25"/>
      <c r="Z326" s="25"/>
      <c r="AA326" s="25"/>
      <c r="AB326" s="21"/>
      <c r="AC326" s="21"/>
      <c r="AD326" s="110" t="str">
        <f>[14]Submitter!$F$3</f>
        <v>Peter Bernhardt</v>
      </c>
      <c r="AE326" s="110" t="str">
        <f>[14]Submitter!$F$6</f>
        <v>McKesson</v>
      </c>
      <c r="AF326" s="111"/>
      <c r="AG326" s="111"/>
      <c r="AH326" s="23"/>
    </row>
    <row r="327" spans="1:34" ht="51">
      <c r="A327" s="36">
        <v>327</v>
      </c>
      <c r="B327" s="92" t="s">
        <v>897</v>
      </c>
      <c r="C327" s="116" t="s">
        <v>1444</v>
      </c>
      <c r="D327" s="22" t="s">
        <v>124</v>
      </c>
      <c r="E327" s="22"/>
      <c r="F327" s="22"/>
      <c r="G327" s="22" t="s">
        <v>906</v>
      </c>
      <c r="H327" s="113"/>
      <c r="I327" s="21"/>
      <c r="J327" s="85"/>
      <c r="K327" s="85" t="s">
        <v>1175</v>
      </c>
      <c r="L327" s="85">
        <v>5437</v>
      </c>
      <c r="M327" s="85" t="s">
        <v>1363</v>
      </c>
      <c r="N327" s="85" t="s">
        <v>1168</v>
      </c>
      <c r="O327" s="85"/>
      <c r="P327" s="85"/>
      <c r="Q327" s="85" t="s">
        <v>1486</v>
      </c>
      <c r="R327" s="85">
        <v>5437</v>
      </c>
      <c r="S327" s="85" t="s">
        <v>15</v>
      </c>
      <c r="T327" s="21" t="s">
        <v>2056</v>
      </c>
      <c r="U327" s="90"/>
      <c r="V327" s="21"/>
      <c r="W327" s="25"/>
      <c r="X327" s="25"/>
      <c r="Y327" s="25"/>
      <c r="Z327" s="25"/>
      <c r="AA327" s="25"/>
      <c r="AB327" s="21"/>
      <c r="AC327" s="21"/>
      <c r="AD327" s="110" t="str">
        <f>[14]Submitter!$F$3</f>
        <v>Peter Bernhardt</v>
      </c>
      <c r="AE327" s="110" t="str">
        <f>[14]Submitter!$F$6</f>
        <v>McKesson</v>
      </c>
      <c r="AF327" s="111"/>
      <c r="AG327" s="111"/>
      <c r="AH327" s="23"/>
    </row>
    <row r="328" spans="1:34" ht="51">
      <c r="A328" s="36">
        <v>328</v>
      </c>
      <c r="B328" s="92" t="s">
        <v>898</v>
      </c>
      <c r="C328" s="116" t="s">
        <v>1433</v>
      </c>
      <c r="D328" s="22" t="s">
        <v>124</v>
      </c>
      <c r="E328" s="22"/>
      <c r="F328" s="22"/>
      <c r="G328" s="22" t="s">
        <v>907</v>
      </c>
      <c r="H328" s="113"/>
      <c r="I328" s="21"/>
      <c r="J328" s="85"/>
      <c r="K328" s="85" t="s">
        <v>1191</v>
      </c>
      <c r="L328" s="85">
        <v>5438</v>
      </c>
      <c r="M328" s="85" t="s">
        <v>1363</v>
      </c>
      <c r="N328" s="85" t="s">
        <v>1153</v>
      </c>
      <c r="O328" s="85"/>
      <c r="P328" s="85"/>
      <c r="Q328" s="85" t="s">
        <v>1640</v>
      </c>
      <c r="R328" s="85">
        <v>5438</v>
      </c>
      <c r="S328" s="85" t="s">
        <v>15</v>
      </c>
      <c r="T328" s="21" t="s">
        <v>1838</v>
      </c>
      <c r="U328" s="90"/>
      <c r="V328" s="21"/>
      <c r="W328" s="25"/>
      <c r="X328" s="25"/>
      <c r="Y328" s="25"/>
      <c r="Z328" s="25"/>
      <c r="AA328" s="25"/>
      <c r="AB328" s="21"/>
      <c r="AC328" s="21"/>
      <c r="AD328" s="110" t="str">
        <f>[14]Submitter!$F$3</f>
        <v>Peter Bernhardt</v>
      </c>
      <c r="AE328" s="110" t="str">
        <f>[14]Submitter!$F$6</f>
        <v>McKesson</v>
      </c>
      <c r="AF328" s="111"/>
      <c r="AG328" s="111"/>
      <c r="AH328" s="23"/>
    </row>
    <row r="329" spans="1:34" ht="280.5">
      <c r="A329" s="36">
        <v>329</v>
      </c>
      <c r="B329" s="92" t="s">
        <v>899</v>
      </c>
      <c r="C329" s="116" t="s">
        <v>1318</v>
      </c>
      <c r="D329" s="22" t="s">
        <v>122</v>
      </c>
      <c r="E329" s="22"/>
      <c r="F329" s="22"/>
      <c r="G329" s="22" t="s">
        <v>908</v>
      </c>
      <c r="H329" s="113"/>
      <c r="I329" s="21"/>
      <c r="J329" s="85"/>
      <c r="K329" s="85" t="s">
        <v>1360</v>
      </c>
      <c r="L329" s="85">
        <v>5439</v>
      </c>
      <c r="M329" s="85" t="s">
        <v>1259</v>
      </c>
      <c r="N329" s="85" t="s">
        <v>1166</v>
      </c>
      <c r="O329" s="85"/>
      <c r="P329" s="85"/>
      <c r="Q329" s="85" t="s">
        <v>1641</v>
      </c>
      <c r="R329" s="85">
        <v>5439</v>
      </c>
      <c r="S329" s="85" t="s">
        <v>1797</v>
      </c>
      <c r="T329" s="21" t="s">
        <v>2057</v>
      </c>
      <c r="U329" s="90"/>
      <c r="V329" s="21"/>
      <c r="W329" s="25"/>
      <c r="X329" s="25"/>
      <c r="Y329" s="25"/>
      <c r="Z329" s="25"/>
      <c r="AA329" s="25"/>
      <c r="AB329" s="21"/>
      <c r="AC329" s="21"/>
      <c r="AD329" s="110" t="str">
        <f>[14]Submitter!$F$3</f>
        <v>Peter Bernhardt</v>
      </c>
      <c r="AE329" s="110" t="str">
        <f>[14]Submitter!$F$6</f>
        <v>McKesson</v>
      </c>
      <c r="AF329" s="111"/>
      <c r="AG329" s="111"/>
      <c r="AH329" s="23"/>
    </row>
    <row r="330" spans="1:34" ht="306">
      <c r="A330" s="36">
        <v>330</v>
      </c>
      <c r="B330" s="92" t="s">
        <v>900</v>
      </c>
      <c r="C330" s="116" t="s">
        <v>1319</v>
      </c>
      <c r="D330" s="22" t="s">
        <v>122</v>
      </c>
      <c r="E330" s="22"/>
      <c r="F330" s="22"/>
      <c r="G330" s="22" t="s">
        <v>908</v>
      </c>
      <c r="H330" s="113"/>
      <c r="I330" s="21"/>
      <c r="J330" s="85"/>
      <c r="K330" s="85" t="s">
        <v>1360</v>
      </c>
      <c r="L330" s="85">
        <v>5440</v>
      </c>
      <c r="M330" s="85" t="s">
        <v>1259</v>
      </c>
      <c r="N330" s="85" t="s">
        <v>1167</v>
      </c>
      <c r="O330" s="85"/>
      <c r="P330" s="85"/>
      <c r="Q330" s="85" t="s">
        <v>1641</v>
      </c>
      <c r="R330" s="85">
        <v>5440</v>
      </c>
      <c r="S330" s="85" t="s">
        <v>1797</v>
      </c>
      <c r="T330" s="21" t="s">
        <v>2058</v>
      </c>
      <c r="U330" s="90"/>
      <c r="V330" s="21"/>
      <c r="W330" s="25"/>
      <c r="X330" s="25"/>
      <c r="Y330" s="25"/>
      <c r="Z330" s="25"/>
      <c r="AA330" s="25"/>
      <c r="AB330" s="21"/>
      <c r="AC330" s="21"/>
      <c r="AD330" s="110" t="str">
        <f>[14]Submitter!$F$3</f>
        <v>Peter Bernhardt</v>
      </c>
      <c r="AE330" s="110" t="str">
        <f>[14]Submitter!$F$6</f>
        <v>McKesson</v>
      </c>
      <c r="AF330" s="111"/>
      <c r="AG330" s="111"/>
      <c r="AH330" s="23"/>
    </row>
    <row r="331" spans="1:34" ht="102">
      <c r="A331" s="36">
        <v>331</v>
      </c>
      <c r="B331" s="92" t="s">
        <v>901</v>
      </c>
      <c r="C331" s="116" t="s">
        <v>1317</v>
      </c>
      <c r="D331" s="22" t="s">
        <v>124</v>
      </c>
      <c r="E331" s="22"/>
      <c r="F331" s="22"/>
      <c r="G331" s="22" t="s">
        <v>909</v>
      </c>
      <c r="H331" s="113"/>
      <c r="I331" s="21"/>
      <c r="J331" s="85"/>
      <c r="K331" s="85" t="s">
        <v>1360</v>
      </c>
      <c r="L331" s="85">
        <v>5441</v>
      </c>
      <c r="M331" s="85" t="s">
        <v>1259</v>
      </c>
      <c r="N331" s="85" t="s">
        <v>1159</v>
      </c>
      <c r="O331" s="85"/>
      <c r="P331" s="85"/>
      <c r="Q331" s="85" t="s">
        <v>1642</v>
      </c>
      <c r="R331" s="85">
        <v>5441</v>
      </c>
      <c r="S331" s="85" t="s">
        <v>1797</v>
      </c>
      <c r="T331" s="21" t="s">
        <v>1797</v>
      </c>
      <c r="U331" s="90"/>
      <c r="V331" s="21"/>
      <c r="W331" s="25"/>
      <c r="X331" s="25"/>
      <c r="Y331" s="25"/>
      <c r="Z331" s="25"/>
      <c r="AA331" s="25"/>
      <c r="AB331" s="21"/>
      <c r="AC331" s="21"/>
      <c r="AD331" s="110" t="str">
        <f>[14]Submitter!$F$3</f>
        <v>Peter Bernhardt</v>
      </c>
      <c r="AE331" s="110" t="str">
        <f>[14]Submitter!$F$6</f>
        <v>McKesson</v>
      </c>
      <c r="AF331" s="111"/>
      <c r="AG331" s="111"/>
      <c r="AH331" s="23"/>
    </row>
    <row r="332" spans="1:34" ht="63.75">
      <c r="A332" s="36">
        <v>332</v>
      </c>
      <c r="B332" s="92" t="s">
        <v>902</v>
      </c>
      <c r="C332" s="116" t="s">
        <v>1320</v>
      </c>
      <c r="D332" s="22" t="s">
        <v>122</v>
      </c>
      <c r="E332" s="22"/>
      <c r="F332" s="22"/>
      <c r="G332" s="22" t="s">
        <v>910</v>
      </c>
      <c r="H332" s="113"/>
      <c r="I332" s="21"/>
      <c r="J332" s="85"/>
      <c r="K332" s="85" t="s">
        <v>1360</v>
      </c>
      <c r="L332" s="85">
        <v>5442</v>
      </c>
      <c r="M332" s="85" t="s">
        <v>1259</v>
      </c>
      <c r="N332" s="85" t="s">
        <v>1171</v>
      </c>
      <c r="O332" s="85"/>
      <c r="P332" s="85"/>
      <c r="Q332" s="85" t="s">
        <v>1643</v>
      </c>
      <c r="R332" s="85">
        <v>5442</v>
      </c>
      <c r="S332" s="85" t="s">
        <v>1797</v>
      </c>
      <c r="T332" s="21" t="s">
        <v>1797</v>
      </c>
      <c r="U332" s="90"/>
      <c r="V332" s="21"/>
      <c r="W332" s="25"/>
      <c r="X332" s="25"/>
      <c r="Y332" s="25"/>
      <c r="Z332" s="25"/>
      <c r="AA332" s="25"/>
      <c r="AB332" s="21"/>
      <c r="AC332" s="21"/>
      <c r="AD332" s="110" t="str">
        <f>[14]Submitter!$F$3</f>
        <v>Peter Bernhardt</v>
      </c>
      <c r="AE332" s="110" t="str">
        <f>[14]Submitter!$F$6</f>
        <v>McKesson</v>
      </c>
      <c r="AF332" s="111"/>
      <c r="AG332" s="111"/>
      <c r="AH332" s="23"/>
    </row>
    <row r="333" spans="1:34" ht="165.75">
      <c r="A333" s="36">
        <v>333</v>
      </c>
      <c r="B333" s="92" t="s">
        <v>903</v>
      </c>
      <c r="C333" s="116" t="s">
        <v>1316</v>
      </c>
      <c r="D333" s="22" t="s">
        <v>122</v>
      </c>
      <c r="E333" s="22"/>
      <c r="F333" s="22"/>
      <c r="G333" s="22" t="s">
        <v>911</v>
      </c>
      <c r="H333" s="113"/>
      <c r="I333" s="21"/>
      <c r="J333" s="85"/>
      <c r="K333" s="85" t="s">
        <v>1360</v>
      </c>
      <c r="L333" s="85">
        <v>5443</v>
      </c>
      <c r="M333" s="85" t="s">
        <v>1259</v>
      </c>
      <c r="N333" s="85" t="s">
        <v>1146</v>
      </c>
      <c r="O333" s="85"/>
      <c r="P333" s="85"/>
      <c r="Q333" s="85" t="s">
        <v>1642</v>
      </c>
      <c r="R333" s="85">
        <v>5443</v>
      </c>
      <c r="S333" s="85" t="s">
        <v>1794</v>
      </c>
      <c r="T333" s="21" t="s">
        <v>2059</v>
      </c>
      <c r="U333" s="90"/>
      <c r="V333" s="21"/>
      <c r="W333" s="25"/>
      <c r="X333" s="25"/>
      <c r="Y333" s="25"/>
      <c r="Z333" s="25"/>
      <c r="AA333" s="25"/>
      <c r="AB333" s="21"/>
      <c r="AC333" s="21"/>
      <c r="AD333" s="110" t="str">
        <f>[14]Submitter!$F$3</f>
        <v>Peter Bernhardt</v>
      </c>
      <c r="AE333" s="110" t="str">
        <f>[14]Submitter!$F$6</f>
        <v>McKesson</v>
      </c>
      <c r="AF333" s="111"/>
      <c r="AG333" s="111"/>
      <c r="AH333" s="23"/>
    </row>
    <row r="334" spans="1:34" ht="165.75">
      <c r="A334" s="36">
        <v>334</v>
      </c>
      <c r="B334" s="91" t="s">
        <v>324</v>
      </c>
      <c r="C334" s="22" t="s">
        <v>1266</v>
      </c>
      <c r="D334" s="84" t="s">
        <v>122</v>
      </c>
      <c r="E334" s="84" t="s">
        <v>913</v>
      </c>
      <c r="F334" s="84"/>
      <c r="G334" s="84" t="s">
        <v>916</v>
      </c>
      <c r="H334" s="112" t="s">
        <v>11</v>
      </c>
      <c r="I334" s="85" t="s">
        <v>1264</v>
      </c>
      <c r="J334" s="85"/>
      <c r="K334" s="85"/>
      <c r="L334" s="85"/>
      <c r="M334" s="85" t="s">
        <v>1256</v>
      </c>
      <c r="N334" s="85"/>
      <c r="O334" s="85" t="s">
        <v>1194</v>
      </c>
      <c r="P334" s="85"/>
      <c r="Q334" s="85" t="s">
        <v>1602</v>
      </c>
      <c r="R334" s="85"/>
      <c r="S334" s="85" t="s">
        <v>19</v>
      </c>
      <c r="T334" s="21" t="s">
        <v>2110</v>
      </c>
      <c r="U334" s="90"/>
      <c r="V334" s="85"/>
      <c r="W334" s="86"/>
      <c r="X334" s="86"/>
      <c r="Y334" s="86"/>
      <c r="Z334" s="86"/>
      <c r="AA334" s="86"/>
      <c r="AB334" s="85"/>
      <c r="AC334" s="85"/>
      <c r="AD334" s="109" t="str">
        <f>[15]Submitter!$F$3</f>
        <v>Anne Smith</v>
      </c>
      <c r="AE334" s="109" t="str">
        <f>[15]Submitter!$F$6</f>
        <v>NCQA</v>
      </c>
      <c r="AF334" s="114" t="s">
        <v>919</v>
      </c>
      <c r="AG334" s="117" t="s">
        <v>920</v>
      </c>
      <c r="AH334" s="87"/>
    </row>
    <row r="335" spans="1:34" ht="89.25">
      <c r="A335" s="36">
        <v>335</v>
      </c>
      <c r="B335" s="92" t="s">
        <v>324</v>
      </c>
      <c r="C335" s="22" t="s">
        <v>1266</v>
      </c>
      <c r="D335" s="22" t="s">
        <v>394</v>
      </c>
      <c r="E335" s="22" t="s">
        <v>914</v>
      </c>
      <c r="F335" s="22"/>
      <c r="G335" s="22" t="s">
        <v>917</v>
      </c>
      <c r="H335" s="113"/>
      <c r="I335" s="21" t="s">
        <v>1264</v>
      </c>
      <c r="J335" s="85"/>
      <c r="K335" s="85"/>
      <c r="L335" s="85"/>
      <c r="M335" s="85" t="s">
        <v>1256</v>
      </c>
      <c r="N335" s="85"/>
      <c r="O335" s="85" t="s">
        <v>1194</v>
      </c>
      <c r="P335" s="85"/>
      <c r="Q335" s="85" t="s">
        <v>1602</v>
      </c>
      <c r="R335" s="85"/>
      <c r="S335" s="85" t="s">
        <v>19</v>
      </c>
      <c r="T335" s="21" t="s">
        <v>2110</v>
      </c>
      <c r="U335" s="89"/>
      <c r="V335" s="21"/>
      <c r="W335" s="25"/>
      <c r="X335" s="25"/>
      <c r="Y335" s="25"/>
      <c r="Z335" s="25"/>
      <c r="AA335" s="25"/>
      <c r="AB335" s="21"/>
      <c r="AC335" s="21"/>
      <c r="AD335" s="109" t="str">
        <f>[15]Submitter!$F$3</f>
        <v>Anne Smith</v>
      </c>
      <c r="AE335" s="109" t="str">
        <f>[15]Submitter!$F$6</f>
        <v>NCQA</v>
      </c>
      <c r="AF335" s="114" t="s">
        <v>919</v>
      </c>
      <c r="AG335" s="117" t="s">
        <v>920</v>
      </c>
      <c r="AH335" s="23"/>
    </row>
    <row r="336" spans="1:34" ht="89.25">
      <c r="A336" s="36">
        <v>336</v>
      </c>
      <c r="B336" s="92" t="s">
        <v>912</v>
      </c>
      <c r="C336" s="22" t="s">
        <v>1265</v>
      </c>
      <c r="D336" s="22" t="s">
        <v>394</v>
      </c>
      <c r="E336" s="22" t="s">
        <v>915</v>
      </c>
      <c r="F336" s="22"/>
      <c r="G336" s="22" t="s">
        <v>918</v>
      </c>
      <c r="H336" s="113"/>
      <c r="I336" s="21" t="s">
        <v>1264</v>
      </c>
      <c r="J336" s="85"/>
      <c r="K336" s="85"/>
      <c r="L336" s="85"/>
      <c r="M336" s="85" t="s">
        <v>1256</v>
      </c>
      <c r="N336" s="85"/>
      <c r="O336" s="85" t="s">
        <v>1194</v>
      </c>
      <c r="P336" s="85"/>
      <c r="Q336" s="85" t="s">
        <v>1602</v>
      </c>
      <c r="R336" s="85"/>
      <c r="S336" s="85" t="s">
        <v>19</v>
      </c>
      <c r="T336" s="21" t="s">
        <v>2110</v>
      </c>
      <c r="U336" s="90"/>
      <c r="V336" s="21"/>
      <c r="W336" s="25"/>
      <c r="X336" s="25"/>
      <c r="Y336" s="25"/>
      <c r="Z336" s="25"/>
      <c r="AA336" s="25"/>
      <c r="AB336" s="21"/>
      <c r="AC336" s="21"/>
      <c r="AD336" s="109" t="str">
        <f>[15]Submitter!$F$3</f>
        <v>Anne Smith</v>
      </c>
      <c r="AE336" s="109" t="str">
        <f>[15]Submitter!$F$6</f>
        <v>NCQA</v>
      </c>
      <c r="AF336" s="114" t="s">
        <v>919</v>
      </c>
      <c r="AG336" s="117" t="s">
        <v>920</v>
      </c>
      <c r="AH336" s="23"/>
    </row>
    <row r="337" spans="1:34" ht="153">
      <c r="A337" s="36">
        <v>337</v>
      </c>
      <c r="B337" s="91" t="s">
        <v>671</v>
      </c>
      <c r="C337" s="116" t="s">
        <v>1281</v>
      </c>
      <c r="D337" s="84" t="s">
        <v>101</v>
      </c>
      <c r="E337" s="84"/>
      <c r="F337" s="84"/>
      <c r="G337" s="84" t="s">
        <v>921</v>
      </c>
      <c r="H337" s="112" t="s">
        <v>9</v>
      </c>
      <c r="I337" s="85"/>
      <c r="J337" s="85"/>
      <c r="K337" s="85" t="s">
        <v>1190</v>
      </c>
      <c r="L337" s="85">
        <v>5444</v>
      </c>
      <c r="M337" s="85" t="s">
        <v>1259</v>
      </c>
      <c r="N337" s="85" t="s">
        <v>1122</v>
      </c>
      <c r="O337" s="85"/>
      <c r="P337" s="85"/>
      <c r="Q337" s="85" t="s">
        <v>1644</v>
      </c>
      <c r="R337" s="85">
        <v>5444</v>
      </c>
      <c r="S337" s="85" t="s">
        <v>15</v>
      </c>
      <c r="T337" s="21" t="s">
        <v>2060</v>
      </c>
      <c r="U337" s="90"/>
      <c r="V337" s="85"/>
      <c r="W337" s="86"/>
      <c r="X337" s="86"/>
      <c r="Y337" s="86"/>
      <c r="Z337" s="86"/>
      <c r="AA337" s="86"/>
      <c r="AB337" s="85"/>
      <c r="AC337" s="85"/>
      <c r="AD337" s="109" t="str">
        <f>[16]Submitter!$F$3</f>
        <v>Rob Savage</v>
      </c>
      <c r="AE337" s="109">
        <f>[16]Submitter!$F$6</f>
        <v>0</v>
      </c>
      <c r="AF337" s="114"/>
      <c r="AG337" s="114"/>
      <c r="AH337" s="87"/>
    </row>
    <row r="338" spans="1:34" ht="102">
      <c r="A338" s="36">
        <v>338</v>
      </c>
      <c r="B338" s="91"/>
      <c r="C338" s="116" t="s">
        <v>1338</v>
      </c>
      <c r="D338" s="84" t="s">
        <v>122</v>
      </c>
      <c r="E338" s="84"/>
      <c r="F338" s="84"/>
      <c r="G338" s="22" t="s">
        <v>946</v>
      </c>
      <c r="H338" s="112"/>
      <c r="I338" s="85" t="s">
        <v>1273</v>
      </c>
      <c r="J338" s="85"/>
      <c r="K338" s="85"/>
      <c r="L338" s="85"/>
      <c r="M338" s="85" t="s">
        <v>1256</v>
      </c>
      <c r="N338" s="85"/>
      <c r="O338" s="85" t="s">
        <v>1194</v>
      </c>
      <c r="P338" s="85"/>
      <c r="Q338" s="85" t="s">
        <v>1704</v>
      </c>
      <c r="R338" s="85"/>
      <c r="S338" s="85" t="s">
        <v>19</v>
      </c>
      <c r="T338" s="21" t="s">
        <v>2107</v>
      </c>
      <c r="U338" s="89"/>
      <c r="V338" s="85"/>
      <c r="W338" s="86"/>
      <c r="X338" s="86"/>
      <c r="Y338" s="86"/>
      <c r="Z338" s="86"/>
      <c r="AA338" s="86"/>
      <c r="AB338" s="85"/>
      <c r="AC338" s="85"/>
      <c r="AD338" s="109" t="str">
        <f>[17]Submitter!$F$3</f>
        <v>Riki Merrick</v>
      </c>
      <c r="AE338" s="109" t="str">
        <f>[17]Submitter!$F$6</f>
        <v>Vernetzt, LLC on behalf of APHL</v>
      </c>
      <c r="AF338" s="114"/>
      <c r="AG338" s="114"/>
      <c r="AH338" s="87"/>
    </row>
    <row r="339" spans="1:34" ht="63.75">
      <c r="A339" s="36">
        <v>339</v>
      </c>
      <c r="B339" s="92"/>
      <c r="C339" s="116" t="s">
        <v>1338</v>
      </c>
      <c r="D339" s="22" t="s">
        <v>123</v>
      </c>
      <c r="E339" s="22"/>
      <c r="F339" s="22"/>
      <c r="G339" s="22" t="s">
        <v>947</v>
      </c>
      <c r="H339" s="113"/>
      <c r="I339" s="21" t="s">
        <v>1273</v>
      </c>
      <c r="J339" s="85"/>
      <c r="K339" s="85"/>
      <c r="L339" s="85"/>
      <c r="M339" s="85" t="s">
        <v>1256</v>
      </c>
      <c r="N339" s="85"/>
      <c r="O339" s="85" t="s">
        <v>1194</v>
      </c>
      <c r="P339" s="85"/>
      <c r="Q339" s="85" t="s">
        <v>1705</v>
      </c>
      <c r="R339" s="85"/>
      <c r="S339" s="85" t="s">
        <v>19</v>
      </c>
      <c r="T339" s="21" t="s">
        <v>2107</v>
      </c>
      <c r="U339" s="89"/>
      <c r="V339" s="21"/>
      <c r="W339" s="25"/>
      <c r="X339" s="25"/>
      <c r="Y339" s="25"/>
      <c r="Z339" s="25"/>
      <c r="AA339" s="25"/>
      <c r="AB339" s="21"/>
      <c r="AC339" s="21"/>
      <c r="AD339" s="110" t="str">
        <f>[17]Submitter!$F$3</f>
        <v>Riki Merrick</v>
      </c>
      <c r="AE339" s="110" t="str">
        <f>[17]Submitter!$F$6</f>
        <v>Vernetzt, LLC on behalf of APHL</v>
      </c>
      <c r="AF339" s="111"/>
      <c r="AG339" s="111"/>
      <c r="AH339" s="23"/>
    </row>
    <row r="340" spans="1:34" ht="76.5">
      <c r="A340" s="36">
        <v>340</v>
      </c>
      <c r="B340" s="92"/>
      <c r="C340" s="116" t="s">
        <v>1338</v>
      </c>
      <c r="D340" s="22" t="s">
        <v>123</v>
      </c>
      <c r="E340" s="22"/>
      <c r="F340" s="22"/>
      <c r="G340" s="22" t="s">
        <v>948</v>
      </c>
      <c r="H340" s="113"/>
      <c r="I340" s="21" t="s">
        <v>1273</v>
      </c>
      <c r="J340" s="85"/>
      <c r="K340" s="85"/>
      <c r="L340" s="85"/>
      <c r="M340" s="85" t="s">
        <v>1256</v>
      </c>
      <c r="N340" s="85"/>
      <c r="O340" s="85" t="s">
        <v>1194</v>
      </c>
      <c r="P340" s="85"/>
      <c r="Q340" s="85" t="s">
        <v>1706</v>
      </c>
      <c r="R340" s="85"/>
      <c r="S340" s="85" t="s">
        <v>19</v>
      </c>
      <c r="T340" s="21" t="s">
        <v>2107</v>
      </c>
      <c r="U340" s="90"/>
      <c r="V340" s="21"/>
      <c r="W340" s="25"/>
      <c r="X340" s="25"/>
      <c r="Y340" s="25"/>
      <c r="Z340" s="25"/>
      <c r="AA340" s="25"/>
      <c r="AB340" s="21"/>
      <c r="AC340" s="21"/>
      <c r="AD340" s="110" t="str">
        <f>[17]Submitter!$F$3</f>
        <v>Riki Merrick</v>
      </c>
      <c r="AE340" s="110" t="str">
        <f>[17]Submitter!$F$6</f>
        <v>Vernetzt, LLC on behalf of APHL</v>
      </c>
      <c r="AF340" s="111"/>
      <c r="AG340" s="111"/>
      <c r="AH340" s="23"/>
    </row>
    <row r="341" spans="1:34" ht="76.5">
      <c r="A341" s="36">
        <v>341</v>
      </c>
      <c r="B341" s="92"/>
      <c r="C341" s="116" t="s">
        <v>1338</v>
      </c>
      <c r="D341" s="22" t="s">
        <v>122</v>
      </c>
      <c r="E341" s="22"/>
      <c r="F341" s="22"/>
      <c r="G341" s="22" t="s">
        <v>949</v>
      </c>
      <c r="H341" s="113"/>
      <c r="I341" s="21" t="s">
        <v>1273</v>
      </c>
      <c r="J341" s="85"/>
      <c r="K341" s="85"/>
      <c r="L341" s="85"/>
      <c r="M341" s="85" t="s">
        <v>1256</v>
      </c>
      <c r="N341" s="85"/>
      <c r="O341" s="85" t="s">
        <v>1194</v>
      </c>
      <c r="P341" s="85"/>
      <c r="Q341" s="85" t="s">
        <v>140</v>
      </c>
      <c r="R341" s="85"/>
      <c r="S341" s="85" t="s">
        <v>19</v>
      </c>
      <c r="T341" s="21" t="s">
        <v>2107</v>
      </c>
      <c r="U341" s="90"/>
      <c r="V341" s="21"/>
      <c r="W341" s="25"/>
      <c r="X341" s="25"/>
      <c r="Y341" s="25"/>
      <c r="Z341" s="25"/>
      <c r="AA341" s="25"/>
      <c r="AB341" s="21"/>
      <c r="AC341" s="21"/>
      <c r="AD341" s="110" t="str">
        <f>[17]Submitter!$F$3</f>
        <v>Riki Merrick</v>
      </c>
      <c r="AE341" s="110" t="str">
        <f>[17]Submitter!$F$6</f>
        <v>Vernetzt, LLC on behalf of APHL</v>
      </c>
      <c r="AF341" s="111"/>
      <c r="AG341" s="111"/>
      <c r="AH341" s="23"/>
    </row>
    <row r="342" spans="1:34" ht="38.25">
      <c r="A342" s="36">
        <v>342</v>
      </c>
      <c r="B342" s="92"/>
      <c r="C342" s="116" t="s">
        <v>1338</v>
      </c>
      <c r="D342" s="22" t="s">
        <v>123</v>
      </c>
      <c r="E342" s="22"/>
      <c r="F342" s="22"/>
      <c r="G342" s="22" t="s">
        <v>950</v>
      </c>
      <c r="H342" s="113"/>
      <c r="I342" s="21" t="s">
        <v>1273</v>
      </c>
      <c r="J342" s="85"/>
      <c r="K342" s="85"/>
      <c r="L342" s="85"/>
      <c r="M342" s="85" t="s">
        <v>1256</v>
      </c>
      <c r="N342" s="85"/>
      <c r="O342" s="85" t="s">
        <v>1194</v>
      </c>
      <c r="P342" s="85"/>
      <c r="Q342" s="85" t="s">
        <v>140</v>
      </c>
      <c r="R342" s="85"/>
      <c r="S342" s="85" t="s">
        <v>19</v>
      </c>
      <c r="T342" s="21" t="s">
        <v>2107</v>
      </c>
      <c r="U342" s="90"/>
      <c r="V342" s="21"/>
      <c r="W342" s="25"/>
      <c r="X342" s="25"/>
      <c r="Y342" s="25"/>
      <c r="Z342" s="25"/>
      <c r="AA342" s="25"/>
      <c r="AB342" s="21"/>
      <c r="AC342" s="21"/>
      <c r="AD342" s="110" t="str">
        <f>[17]Submitter!$F$3</f>
        <v>Riki Merrick</v>
      </c>
      <c r="AE342" s="110" t="str">
        <f>[17]Submitter!$F$6</f>
        <v>Vernetzt, LLC on behalf of APHL</v>
      </c>
      <c r="AF342" s="111"/>
      <c r="AG342" s="111"/>
      <c r="AH342" s="23"/>
    </row>
    <row r="343" spans="1:34" ht="76.5">
      <c r="A343" s="36">
        <v>343</v>
      </c>
      <c r="B343" s="92"/>
      <c r="C343" s="116" t="s">
        <v>1338</v>
      </c>
      <c r="D343" s="22" t="s">
        <v>123</v>
      </c>
      <c r="E343" s="22"/>
      <c r="F343" s="22"/>
      <c r="G343" s="22" t="s">
        <v>951</v>
      </c>
      <c r="H343" s="113"/>
      <c r="I343" s="21" t="s">
        <v>1273</v>
      </c>
      <c r="J343" s="85"/>
      <c r="K343" s="85"/>
      <c r="L343" s="85"/>
      <c r="M343" s="85" t="s">
        <v>1256</v>
      </c>
      <c r="N343" s="85"/>
      <c r="O343" s="85" t="s">
        <v>1194</v>
      </c>
      <c r="P343" s="85"/>
      <c r="Q343" s="85" t="s">
        <v>1707</v>
      </c>
      <c r="R343" s="85"/>
      <c r="S343" s="85" t="s">
        <v>19</v>
      </c>
      <c r="T343" s="21" t="s">
        <v>2107</v>
      </c>
      <c r="U343" s="90"/>
      <c r="V343" s="21"/>
      <c r="W343" s="25"/>
      <c r="X343" s="25"/>
      <c r="Y343" s="25"/>
      <c r="Z343" s="25"/>
      <c r="AA343" s="25"/>
      <c r="AB343" s="21"/>
      <c r="AC343" s="21"/>
      <c r="AD343" s="110" t="str">
        <f>[17]Submitter!$F$3</f>
        <v>Riki Merrick</v>
      </c>
      <c r="AE343" s="110" t="str">
        <f>[17]Submitter!$F$6</f>
        <v>Vernetzt, LLC on behalf of APHL</v>
      </c>
      <c r="AF343" s="111"/>
      <c r="AG343" s="111"/>
      <c r="AH343" s="23"/>
    </row>
    <row r="344" spans="1:34" ht="51">
      <c r="A344" s="36">
        <v>344</v>
      </c>
      <c r="B344" s="92"/>
      <c r="C344" s="116" t="s">
        <v>1338</v>
      </c>
      <c r="D344" s="22" t="s">
        <v>122</v>
      </c>
      <c r="E344" s="22"/>
      <c r="F344" s="22"/>
      <c r="G344" s="22" t="s">
        <v>952</v>
      </c>
      <c r="H344" s="113"/>
      <c r="I344" s="21" t="s">
        <v>1273</v>
      </c>
      <c r="J344" s="85"/>
      <c r="K344" s="85"/>
      <c r="L344" s="85">
        <v>3781</v>
      </c>
      <c r="M344" s="85" t="s">
        <v>1256</v>
      </c>
      <c r="N344" s="85"/>
      <c r="O344" s="85" t="s">
        <v>1194</v>
      </c>
      <c r="P344" s="85"/>
      <c r="Q344" s="85" t="s">
        <v>140</v>
      </c>
      <c r="R344" s="85"/>
      <c r="S344" s="85" t="s">
        <v>19</v>
      </c>
      <c r="T344" s="21" t="s">
        <v>2107</v>
      </c>
      <c r="U344" s="90"/>
      <c r="V344" s="21"/>
      <c r="W344" s="25"/>
      <c r="X344" s="25"/>
      <c r="Y344" s="25"/>
      <c r="Z344" s="25"/>
      <c r="AA344" s="25"/>
      <c r="AB344" s="21"/>
      <c r="AC344" s="21"/>
      <c r="AD344" s="110" t="str">
        <f>[17]Submitter!$F$3</f>
        <v>Riki Merrick</v>
      </c>
      <c r="AE344" s="110" t="str">
        <f>[17]Submitter!$F$6</f>
        <v>Vernetzt, LLC on behalf of APHL</v>
      </c>
      <c r="AF344" s="111"/>
      <c r="AG344" s="111"/>
      <c r="AH344" s="23"/>
    </row>
    <row r="345" spans="1:34" ht="51">
      <c r="A345" s="36">
        <v>345</v>
      </c>
      <c r="B345" s="92"/>
      <c r="C345" s="116" t="s">
        <v>1338</v>
      </c>
      <c r="D345" s="22" t="s">
        <v>122</v>
      </c>
      <c r="E345" s="22"/>
      <c r="F345" s="22"/>
      <c r="G345" s="22" t="s">
        <v>953</v>
      </c>
      <c r="H345" s="113"/>
      <c r="I345" s="21" t="s">
        <v>1273</v>
      </c>
      <c r="J345" s="85"/>
      <c r="K345" s="85"/>
      <c r="L345" s="85">
        <v>3781</v>
      </c>
      <c r="M345" s="85" t="s">
        <v>1256</v>
      </c>
      <c r="N345" s="85"/>
      <c r="O345" s="85" t="s">
        <v>1194</v>
      </c>
      <c r="P345" s="85"/>
      <c r="Q345" s="85" t="s">
        <v>140</v>
      </c>
      <c r="R345" s="85"/>
      <c r="S345" s="85" t="s">
        <v>19</v>
      </c>
      <c r="T345" s="21" t="s">
        <v>2107</v>
      </c>
      <c r="U345" s="90"/>
      <c r="V345" s="21"/>
      <c r="W345" s="25"/>
      <c r="X345" s="25"/>
      <c r="Y345" s="25"/>
      <c r="Z345" s="25"/>
      <c r="AA345" s="25"/>
      <c r="AB345" s="21"/>
      <c r="AC345" s="21"/>
      <c r="AD345" s="110" t="str">
        <f>[17]Submitter!$F$3</f>
        <v>Riki Merrick</v>
      </c>
      <c r="AE345" s="110" t="str">
        <f>[17]Submitter!$F$6</f>
        <v>Vernetzt, LLC on behalf of APHL</v>
      </c>
      <c r="AF345" s="111"/>
      <c r="AG345" s="111"/>
      <c r="AH345" s="23"/>
    </row>
    <row r="346" spans="1:34" ht="38.25">
      <c r="A346" s="36">
        <v>346</v>
      </c>
      <c r="B346" s="92"/>
      <c r="C346" s="116" t="s">
        <v>1338</v>
      </c>
      <c r="D346" s="22" t="s">
        <v>122</v>
      </c>
      <c r="E346" s="22"/>
      <c r="F346" s="22"/>
      <c r="G346" s="22" t="s">
        <v>954</v>
      </c>
      <c r="H346" s="113"/>
      <c r="I346" s="21" t="s">
        <v>1273</v>
      </c>
      <c r="J346" s="85"/>
      <c r="K346" s="85"/>
      <c r="L346" s="85">
        <v>3781</v>
      </c>
      <c r="M346" s="85" t="s">
        <v>1256</v>
      </c>
      <c r="N346" s="85"/>
      <c r="O346" s="85" t="s">
        <v>1194</v>
      </c>
      <c r="P346" s="85"/>
      <c r="Q346" s="85" t="s">
        <v>140</v>
      </c>
      <c r="R346" s="85"/>
      <c r="S346" s="85" t="s">
        <v>19</v>
      </c>
      <c r="T346" s="21" t="s">
        <v>2107</v>
      </c>
      <c r="U346" s="90"/>
      <c r="V346" s="21"/>
      <c r="W346" s="25"/>
      <c r="X346" s="25"/>
      <c r="Y346" s="25"/>
      <c r="Z346" s="25"/>
      <c r="AA346" s="25"/>
      <c r="AB346" s="21"/>
      <c r="AC346" s="21"/>
      <c r="AD346" s="110" t="str">
        <f>[17]Submitter!$F$3</f>
        <v>Riki Merrick</v>
      </c>
      <c r="AE346" s="110" t="str">
        <f>[17]Submitter!$F$6</f>
        <v>Vernetzt, LLC on behalf of APHL</v>
      </c>
      <c r="AF346" s="111"/>
      <c r="AG346" s="111"/>
      <c r="AH346" s="23"/>
    </row>
    <row r="347" spans="1:34" ht="76.5">
      <c r="A347" s="36">
        <v>347</v>
      </c>
      <c r="B347" s="92"/>
      <c r="C347" s="116" t="s">
        <v>1338</v>
      </c>
      <c r="D347" s="22" t="s">
        <v>122</v>
      </c>
      <c r="E347" s="22"/>
      <c r="F347" s="22"/>
      <c r="G347" s="22" t="s">
        <v>955</v>
      </c>
      <c r="H347" s="113"/>
      <c r="I347" s="21" t="s">
        <v>1273</v>
      </c>
      <c r="J347" s="85"/>
      <c r="K347" s="85"/>
      <c r="L347" s="85">
        <v>3781</v>
      </c>
      <c r="M347" s="85" t="s">
        <v>1256</v>
      </c>
      <c r="N347" s="85"/>
      <c r="O347" s="85" t="s">
        <v>1194</v>
      </c>
      <c r="P347" s="85"/>
      <c r="Q347" s="85" t="s">
        <v>140</v>
      </c>
      <c r="R347" s="85"/>
      <c r="S347" s="85" t="s">
        <v>19</v>
      </c>
      <c r="T347" s="21" t="s">
        <v>2107</v>
      </c>
      <c r="U347" s="90"/>
      <c r="V347" s="21"/>
      <c r="W347" s="25"/>
      <c r="X347" s="25"/>
      <c r="Y347" s="25"/>
      <c r="Z347" s="25"/>
      <c r="AA347" s="25"/>
      <c r="AB347" s="21"/>
      <c r="AC347" s="21"/>
      <c r="AD347" s="110" t="str">
        <f>[17]Submitter!$F$3</f>
        <v>Riki Merrick</v>
      </c>
      <c r="AE347" s="110" t="str">
        <f>[17]Submitter!$F$6</f>
        <v>Vernetzt, LLC on behalf of APHL</v>
      </c>
      <c r="AF347" s="111"/>
      <c r="AG347" s="111"/>
      <c r="AH347" s="23"/>
    </row>
    <row r="348" spans="1:34" ht="51">
      <c r="A348" s="36">
        <v>348</v>
      </c>
      <c r="B348" s="92"/>
      <c r="C348" s="116" t="s">
        <v>1338</v>
      </c>
      <c r="D348" s="22" t="s">
        <v>124</v>
      </c>
      <c r="E348" s="22"/>
      <c r="F348" s="22"/>
      <c r="G348" s="22" t="s">
        <v>956</v>
      </c>
      <c r="H348" s="113"/>
      <c r="I348" s="21" t="s">
        <v>1273</v>
      </c>
      <c r="J348" s="85"/>
      <c r="K348" s="85"/>
      <c r="L348" s="85"/>
      <c r="M348" s="85" t="s">
        <v>1256</v>
      </c>
      <c r="N348" s="85"/>
      <c r="O348" s="85" t="s">
        <v>1194</v>
      </c>
      <c r="P348" s="85"/>
      <c r="Q348" s="85" t="s">
        <v>140</v>
      </c>
      <c r="R348" s="85"/>
      <c r="S348" s="85" t="s">
        <v>19</v>
      </c>
      <c r="T348" s="21" t="s">
        <v>2107</v>
      </c>
      <c r="U348" s="90"/>
      <c r="V348" s="21"/>
      <c r="W348" s="25"/>
      <c r="X348" s="25"/>
      <c r="Y348" s="25"/>
      <c r="Z348" s="25"/>
      <c r="AA348" s="25"/>
      <c r="AB348" s="21"/>
      <c r="AC348" s="21"/>
      <c r="AD348" s="110" t="str">
        <f>[17]Submitter!$F$3</f>
        <v>Riki Merrick</v>
      </c>
      <c r="AE348" s="110" t="str">
        <f>[17]Submitter!$F$6</f>
        <v>Vernetzt, LLC on behalf of APHL</v>
      </c>
      <c r="AF348" s="111"/>
      <c r="AG348" s="111"/>
      <c r="AH348" s="23"/>
    </row>
    <row r="349" spans="1:34" ht="38.25">
      <c r="A349" s="36">
        <v>349</v>
      </c>
      <c r="B349" s="92"/>
      <c r="C349" s="116" t="s">
        <v>1338</v>
      </c>
      <c r="D349" s="22" t="s">
        <v>122</v>
      </c>
      <c r="E349" s="22"/>
      <c r="F349" s="22"/>
      <c r="G349" s="22" t="s">
        <v>957</v>
      </c>
      <c r="H349" s="113"/>
      <c r="I349" s="21" t="s">
        <v>1273</v>
      </c>
      <c r="J349" s="85"/>
      <c r="K349" s="85"/>
      <c r="L349" s="85"/>
      <c r="M349" s="85" t="s">
        <v>1256</v>
      </c>
      <c r="N349" s="85"/>
      <c r="O349" s="85" t="s">
        <v>1194</v>
      </c>
      <c r="P349" s="85"/>
      <c r="Q349" s="85" t="s">
        <v>140</v>
      </c>
      <c r="R349" s="85"/>
      <c r="S349" s="85" t="s">
        <v>19</v>
      </c>
      <c r="T349" s="21" t="s">
        <v>2107</v>
      </c>
      <c r="U349" s="90"/>
      <c r="V349" s="21"/>
      <c r="W349" s="25"/>
      <c r="X349" s="25"/>
      <c r="Y349" s="25"/>
      <c r="Z349" s="25"/>
      <c r="AA349" s="25"/>
      <c r="AB349" s="21"/>
      <c r="AC349" s="21"/>
      <c r="AD349" s="110" t="str">
        <f>[17]Submitter!$F$3</f>
        <v>Riki Merrick</v>
      </c>
      <c r="AE349" s="110" t="str">
        <f>[17]Submitter!$F$6</f>
        <v>Vernetzt, LLC on behalf of APHL</v>
      </c>
      <c r="AF349" s="111"/>
      <c r="AG349" s="111"/>
      <c r="AH349" s="23"/>
    </row>
    <row r="350" spans="1:34" ht="63.75">
      <c r="A350" s="36">
        <v>350</v>
      </c>
      <c r="B350" s="92"/>
      <c r="C350" s="116" t="s">
        <v>1338</v>
      </c>
      <c r="D350" s="22" t="s">
        <v>122</v>
      </c>
      <c r="E350" s="22"/>
      <c r="F350" s="22"/>
      <c r="G350" s="22" t="s">
        <v>958</v>
      </c>
      <c r="H350" s="113"/>
      <c r="I350" s="21" t="s">
        <v>1273</v>
      </c>
      <c r="J350" s="85"/>
      <c r="K350" s="85"/>
      <c r="L350" s="85"/>
      <c r="M350" s="85" t="s">
        <v>1256</v>
      </c>
      <c r="N350" s="85"/>
      <c r="O350" s="85" t="s">
        <v>1194</v>
      </c>
      <c r="P350" s="85"/>
      <c r="Q350" s="85" t="s">
        <v>140</v>
      </c>
      <c r="R350" s="85"/>
      <c r="S350" s="85" t="s">
        <v>19</v>
      </c>
      <c r="T350" s="21" t="s">
        <v>2107</v>
      </c>
      <c r="U350" s="90"/>
      <c r="V350" s="21"/>
      <c r="W350" s="25"/>
      <c r="X350" s="25"/>
      <c r="Y350" s="25"/>
      <c r="Z350" s="25"/>
      <c r="AA350" s="25"/>
      <c r="AB350" s="21"/>
      <c r="AC350" s="21"/>
      <c r="AD350" s="110" t="str">
        <f>[17]Submitter!$F$3</f>
        <v>Riki Merrick</v>
      </c>
      <c r="AE350" s="110" t="str">
        <f>[17]Submitter!$F$6</f>
        <v>Vernetzt, LLC on behalf of APHL</v>
      </c>
      <c r="AF350" s="111"/>
      <c r="AG350" s="111"/>
      <c r="AH350" s="23"/>
    </row>
    <row r="351" spans="1:34" ht="242.25">
      <c r="A351" s="36">
        <v>351</v>
      </c>
      <c r="B351" s="92"/>
      <c r="C351" s="22" t="s">
        <v>304</v>
      </c>
      <c r="D351" s="22" t="s">
        <v>122</v>
      </c>
      <c r="E351" s="22"/>
      <c r="F351" s="22"/>
      <c r="G351" s="22" t="s">
        <v>959</v>
      </c>
      <c r="H351" s="113"/>
      <c r="I351" s="21"/>
      <c r="J351" s="85"/>
      <c r="K351" s="85" t="s">
        <v>1185</v>
      </c>
      <c r="L351" s="85">
        <v>5445</v>
      </c>
      <c r="M351" s="85" t="s">
        <v>1363</v>
      </c>
      <c r="N351" s="85"/>
      <c r="O351" s="85" t="s">
        <v>1195</v>
      </c>
      <c r="P351" s="85"/>
      <c r="Q351" s="85" t="s">
        <v>1724</v>
      </c>
      <c r="R351" s="85">
        <v>5445</v>
      </c>
      <c r="S351" s="85" t="s">
        <v>15</v>
      </c>
      <c r="T351" s="21" t="s">
        <v>1839</v>
      </c>
      <c r="U351" s="90"/>
      <c r="V351" s="21"/>
      <c r="W351" s="25"/>
      <c r="X351" s="25"/>
      <c r="Y351" s="25"/>
      <c r="Z351" s="25"/>
      <c r="AA351" s="25"/>
      <c r="AB351" s="21"/>
      <c r="AC351" s="21"/>
      <c r="AD351" s="110" t="str">
        <f>[17]Submitter!$F$3</f>
        <v>Riki Merrick</v>
      </c>
      <c r="AE351" s="110" t="str">
        <f>[17]Submitter!$F$6</f>
        <v>Vernetzt, LLC on behalf of APHL</v>
      </c>
      <c r="AF351" s="111"/>
      <c r="AG351" s="111"/>
      <c r="AH351" s="23"/>
    </row>
    <row r="352" spans="1:34" ht="102">
      <c r="A352" s="36">
        <v>352</v>
      </c>
      <c r="B352" s="92"/>
      <c r="C352" s="22" t="s">
        <v>304</v>
      </c>
      <c r="D352" s="22" t="s">
        <v>101</v>
      </c>
      <c r="E352" s="22"/>
      <c r="F352" s="22"/>
      <c r="G352" s="22" t="s">
        <v>960</v>
      </c>
      <c r="H352" s="113"/>
      <c r="I352" s="21"/>
      <c r="J352" s="85"/>
      <c r="K352" s="85" t="s">
        <v>1193</v>
      </c>
      <c r="L352" s="85">
        <v>5446</v>
      </c>
      <c r="M352" s="85" t="s">
        <v>1259</v>
      </c>
      <c r="N352" s="85"/>
      <c r="O352" s="85" t="s">
        <v>1195</v>
      </c>
      <c r="P352" s="85"/>
      <c r="Q352" s="85" t="s">
        <v>1725</v>
      </c>
      <c r="R352" s="85">
        <v>5446</v>
      </c>
      <c r="S352" s="85" t="s">
        <v>1797</v>
      </c>
      <c r="T352" s="21" t="s">
        <v>1797</v>
      </c>
      <c r="U352" s="90"/>
      <c r="V352" s="21"/>
      <c r="W352" s="25"/>
      <c r="X352" s="25"/>
      <c r="Y352" s="25"/>
      <c r="Z352" s="25"/>
      <c r="AA352" s="25"/>
      <c r="AB352" s="21"/>
      <c r="AC352" s="21"/>
      <c r="AD352" s="110" t="str">
        <f>[17]Submitter!$F$3</f>
        <v>Riki Merrick</v>
      </c>
      <c r="AE352" s="110" t="str">
        <f>[17]Submitter!$F$6</f>
        <v>Vernetzt, LLC on behalf of APHL</v>
      </c>
      <c r="AF352" s="111"/>
      <c r="AG352" s="111"/>
      <c r="AH352" s="23"/>
    </row>
    <row r="353" spans="1:34" ht="102">
      <c r="A353" s="36">
        <v>353</v>
      </c>
      <c r="B353" s="92"/>
      <c r="C353" s="22" t="s">
        <v>304</v>
      </c>
      <c r="D353" s="22" t="s">
        <v>101</v>
      </c>
      <c r="E353" s="22"/>
      <c r="F353" s="22"/>
      <c r="G353" s="22" t="s">
        <v>961</v>
      </c>
      <c r="H353" s="113"/>
      <c r="I353" s="21"/>
      <c r="J353" s="85"/>
      <c r="K353" s="85" t="s">
        <v>1364</v>
      </c>
      <c r="L353" s="85">
        <v>5447</v>
      </c>
      <c r="M353" s="85" t="s">
        <v>1257</v>
      </c>
      <c r="N353" s="85"/>
      <c r="O353" s="85" t="s">
        <v>1195</v>
      </c>
      <c r="P353" s="85"/>
      <c r="Q353" s="85" t="s">
        <v>1726</v>
      </c>
      <c r="R353" s="85">
        <v>5447</v>
      </c>
      <c r="S353" s="85" t="s">
        <v>15</v>
      </c>
      <c r="T353" s="21" t="s">
        <v>2061</v>
      </c>
      <c r="U353" s="90"/>
      <c r="V353" s="21"/>
      <c r="W353" s="25"/>
      <c r="X353" s="25"/>
      <c r="Y353" s="25"/>
      <c r="Z353" s="25"/>
      <c r="AA353" s="25"/>
      <c r="AB353" s="21"/>
      <c r="AC353" s="21"/>
      <c r="AD353" s="110" t="str">
        <f>[17]Submitter!$F$3</f>
        <v>Riki Merrick</v>
      </c>
      <c r="AE353" s="110" t="str">
        <f>[17]Submitter!$F$6</f>
        <v>Vernetzt, LLC on behalf of APHL</v>
      </c>
      <c r="AF353" s="111"/>
      <c r="AG353" s="111"/>
      <c r="AH353" s="23"/>
    </row>
    <row r="354" spans="1:34" ht="51">
      <c r="A354" s="36">
        <v>354</v>
      </c>
      <c r="B354" s="92" t="s">
        <v>922</v>
      </c>
      <c r="C354" s="116" t="s">
        <v>1312</v>
      </c>
      <c r="D354" s="22" t="s">
        <v>122</v>
      </c>
      <c r="E354" s="22"/>
      <c r="F354" s="22"/>
      <c r="G354" s="22" t="s">
        <v>962</v>
      </c>
      <c r="H354" s="113"/>
      <c r="I354" s="21"/>
      <c r="J354" s="85"/>
      <c r="K354" s="85" t="s">
        <v>1364</v>
      </c>
      <c r="L354" s="85">
        <v>5448</v>
      </c>
      <c r="M354" s="85" t="s">
        <v>1257</v>
      </c>
      <c r="N354" s="85" t="s">
        <v>1152</v>
      </c>
      <c r="O354" s="85"/>
      <c r="P354" s="85"/>
      <c r="Q354" s="85" t="s">
        <v>1727</v>
      </c>
      <c r="R354" s="85">
        <v>5448</v>
      </c>
      <c r="S354" s="85" t="s">
        <v>15</v>
      </c>
      <c r="T354" s="21" t="s">
        <v>1840</v>
      </c>
      <c r="U354" s="90"/>
      <c r="V354" s="21"/>
      <c r="W354" s="25"/>
      <c r="X354" s="25"/>
      <c r="Y354" s="25"/>
      <c r="Z354" s="25"/>
      <c r="AA354" s="25"/>
      <c r="AB354" s="21"/>
      <c r="AC354" s="21"/>
      <c r="AD354" s="110" t="str">
        <f>[17]Submitter!$F$3</f>
        <v>Riki Merrick</v>
      </c>
      <c r="AE354" s="110" t="str">
        <f>[17]Submitter!$F$6</f>
        <v>Vernetzt, LLC on behalf of APHL</v>
      </c>
      <c r="AF354" s="111"/>
      <c r="AG354" s="111"/>
      <c r="AH354" s="23"/>
    </row>
    <row r="355" spans="1:34" ht="76.5">
      <c r="A355" s="36">
        <v>355</v>
      </c>
      <c r="B355" s="92"/>
      <c r="C355" s="116" t="s">
        <v>1312</v>
      </c>
      <c r="D355" s="22" t="s">
        <v>122</v>
      </c>
      <c r="E355" s="22"/>
      <c r="F355" s="22"/>
      <c r="G355" s="22" t="s">
        <v>963</v>
      </c>
      <c r="H355" s="113"/>
      <c r="I355" s="21"/>
      <c r="J355" s="85" t="s">
        <v>1364</v>
      </c>
      <c r="K355" s="85" t="s">
        <v>1364</v>
      </c>
      <c r="L355" s="85">
        <v>5449</v>
      </c>
      <c r="M355" s="85" t="s">
        <v>1259</v>
      </c>
      <c r="N355" s="85" t="s">
        <v>1152</v>
      </c>
      <c r="O355" s="85"/>
      <c r="P355" s="85"/>
      <c r="Q355" s="85" t="s">
        <v>1728</v>
      </c>
      <c r="R355" s="85">
        <v>5449</v>
      </c>
      <c r="S355" s="85" t="s">
        <v>15</v>
      </c>
      <c r="T355" s="21" t="s">
        <v>2062</v>
      </c>
      <c r="U355" s="90"/>
      <c r="V355" s="21"/>
      <c r="W355" s="25"/>
      <c r="X355" s="25"/>
      <c r="Y355" s="25"/>
      <c r="Z355" s="25"/>
      <c r="AA355" s="25"/>
      <c r="AB355" s="21"/>
      <c r="AC355" s="21"/>
      <c r="AD355" s="110" t="str">
        <f>[17]Submitter!$F$3</f>
        <v>Riki Merrick</v>
      </c>
      <c r="AE355" s="110" t="str">
        <f>[17]Submitter!$F$6</f>
        <v>Vernetzt, LLC on behalf of APHL</v>
      </c>
      <c r="AF355" s="111"/>
      <c r="AG355" s="111"/>
      <c r="AH355" s="23"/>
    </row>
    <row r="356" spans="1:34" ht="51">
      <c r="A356" s="36">
        <v>356</v>
      </c>
      <c r="B356" s="92"/>
      <c r="C356" s="116" t="s">
        <v>1339</v>
      </c>
      <c r="D356" s="22" t="s">
        <v>122</v>
      </c>
      <c r="E356" s="22"/>
      <c r="F356" s="22"/>
      <c r="G356" s="22" t="s">
        <v>964</v>
      </c>
      <c r="H356" s="113"/>
      <c r="I356" s="21" t="s">
        <v>1273</v>
      </c>
      <c r="J356" s="85"/>
      <c r="K356" s="85"/>
      <c r="L356" s="85">
        <v>3781</v>
      </c>
      <c r="M356" s="85" t="s">
        <v>1256</v>
      </c>
      <c r="N356" s="85"/>
      <c r="O356" s="85" t="s">
        <v>1194</v>
      </c>
      <c r="P356" s="85"/>
      <c r="Q356" s="85" t="s">
        <v>140</v>
      </c>
      <c r="R356" s="85"/>
      <c r="S356" s="85" t="s">
        <v>19</v>
      </c>
      <c r="T356" s="21" t="s">
        <v>2107</v>
      </c>
      <c r="U356" s="90"/>
      <c r="V356" s="21"/>
      <c r="W356" s="25"/>
      <c r="X356" s="25"/>
      <c r="Y356" s="25"/>
      <c r="Z356" s="25"/>
      <c r="AA356" s="25"/>
      <c r="AB356" s="21"/>
      <c r="AC356" s="21"/>
      <c r="AD356" s="110" t="str">
        <f>[17]Submitter!$F$3</f>
        <v>Riki Merrick</v>
      </c>
      <c r="AE356" s="110" t="str">
        <f>[17]Submitter!$F$6</f>
        <v>Vernetzt, LLC on behalf of APHL</v>
      </c>
      <c r="AF356" s="111"/>
      <c r="AG356" s="111"/>
      <c r="AH356" s="23"/>
    </row>
    <row r="357" spans="1:34" ht="51">
      <c r="A357" s="36">
        <v>357</v>
      </c>
      <c r="B357" s="92"/>
      <c r="C357" s="116" t="s">
        <v>1339</v>
      </c>
      <c r="D357" s="22" t="s">
        <v>122</v>
      </c>
      <c r="E357" s="22"/>
      <c r="F357" s="22"/>
      <c r="G357" s="22" t="s">
        <v>965</v>
      </c>
      <c r="H357" s="113"/>
      <c r="I357" s="21" t="s">
        <v>1273</v>
      </c>
      <c r="J357" s="85"/>
      <c r="K357" s="85"/>
      <c r="L357" s="85">
        <v>3781</v>
      </c>
      <c r="M357" s="85" t="s">
        <v>1256</v>
      </c>
      <c r="N357" s="85"/>
      <c r="O357" s="85" t="s">
        <v>1194</v>
      </c>
      <c r="P357" s="85"/>
      <c r="Q357" s="85" t="s">
        <v>140</v>
      </c>
      <c r="R357" s="85"/>
      <c r="S357" s="85" t="s">
        <v>19</v>
      </c>
      <c r="T357" s="21" t="s">
        <v>2107</v>
      </c>
      <c r="U357" s="90"/>
      <c r="V357" s="21"/>
      <c r="W357" s="25"/>
      <c r="X357" s="25"/>
      <c r="Y357" s="25"/>
      <c r="Z357" s="25"/>
      <c r="AA357" s="25"/>
      <c r="AB357" s="21"/>
      <c r="AC357" s="21"/>
      <c r="AD357" s="110" t="str">
        <f>[17]Submitter!$F$3</f>
        <v>Riki Merrick</v>
      </c>
      <c r="AE357" s="110" t="str">
        <f>[17]Submitter!$F$6</f>
        <v>Vernetzt, LLC on behalf of APHL</v>
      </c>
      <c r="AF357" s="111"/>
      <c r="AG357" s="111"/>
      <c r="AH357" s="23"/>
    </row>
    <row r="358" spans="1:34" ht="38.25">
      <c r="A358" s="36">
        <v>358</v>
      </c>
      <c r="B358" s="92"/>
      <c r="C358" s="116" t="s">
        <v>1339</v>
      </c>
      <c r="D358" s="22" t="s">
        <v>122</v>
      </c>
      <c r="E358" s="22"/>
      <c r="F358" s="22"/>
      <c r="G358" s="22" t="s">
        <v>966</v>
      </c>
      <c r="H358" s="113"/>
      <c r="I358" s="21" t="s">
        <v>1273</v>
      </c>
      <c r="J358" s="85"/>
      <c r="K358" s="85"/>
      <c r="L358" s="85">
        <v>3781</v>
      </c>
      <c r="M358" s="85" t="s">
        <v>1256</v>
      </c>
      <c r="N358" s="85"/>
      <c r="O358" s="85" t="s">
        <v>1194</v>
      </c>
      <c r="P358" s="85"/>
      <c r="Q358" s="85" t="s">
        <v>140</v>
      </c>
      <c r="R358" s="85"/>
      <c r="S358" s="85" t="s">
        <v>19</v>
      </c>
      <c r="T358" s="21" t="s">
        <v>2107</v>
      </c>
      <c r="U358" s="90"/>
      <c r="V358" s="21"/>
      <c r="W358" s="25"/>
      <c r="X358" s="25"/>
      <c r="Y358" s="25"/>
      <c r="Z358" s="25"/>
      <c r="AA358" s="25"/>
      <c r="AB358" s="21"/>
      <c r="AC358" s="21"/>
      <c r="AD358" s="110" t="str">
        <f>[17]Submitter!$F$3</f>
        <v>Riki Merrick</v>
      </c>
      <c r="AE358" s="110" t="str">
        <f>[17]Submitter!$F$6</f>
        <v>Vernetzt, LLC on behalf of APHL</v>
      </c>
      <c r="AF358" s="111"/>
      <c r="AG358" s="111"/>
      <c r="AH358" s="23"/>
    </row>
    <row r="359" spans="1:34" ht="63.75">
      <c r="A359" s="36">
        <v>359</v>
      </c>
      <c r="B359" s="92"/>
      <c r="C359" s="116" t="s">
        <v>1339</v>
      </c>
      <c r="D359" s="22" t="s">
        <v>122</v>
      </c>
      <c r="E359" s="22"/>
      <c r="F359" s="22"/>
      <c r="G359" s="22" t="s">
        <v>967</v>
      </c>
      <c r="H359" s="113"/>
      <c r="I359" s="21" t="s">
        <v>1273</v>
      </c>
      <c r="J359" s="85"/>
      <c r="K359" s="85"/>
      <c r="L359" s="85">
        <v>3781</v>
      </c>
      <c r="M359" s="85" t="s">
        <v>1256</v>
      </c>
      <c r="N359" s="85"/>
      <c r="O359" s="85" t="s">
        <v>1194</v>
      </c>
      <c r="P359" s="85"/>
      <c r="Q359" s="85" t="s">
        <v>140</v>
      </c>
      <c r="R359" s="85"/>
      <c r="S359" s="85" t="s">
        <v>19</v>
      </c>
      <c r="T359" s="21" t="s">
        <v>2107</v>
      </c>
      <c r="U359" s="90"/>
      <c r="V359" s="21"/>
      <c r="W359" s="25"/>
      <c r="X359" s="25"/>
      <c r="Y359" s="25"/>
      <c r="Z359" s="25"/>
      <c r="AA359" s="25"/>
      <c r="AB359" s="21"/>
      <c r="AC359" s="21"/>
      <c r="AD359" s="110" t="str">
        <f>[17]Submitter!$F$3</f>
        <v>Riki Merrick</v>
      </c>
      <c r="AE359" s="110" t="str">
        <f>[17]Submitter!$F$6</f>
        <v>Vernetzt, LLC on behalf of APHL</v>
      </c>
      <c r="AF359" s="111"/>
      <c r="AG359" s="111"/>
      <c r="AH359" s="23"/>
    </row>
    <row r="360" spans="1:34" ht="38.25">
      <c r="A360" s="36">
        <v>360</v>
      </c>
      <c r="B360" s="92"/>
      <c r="C360" s="116" t="s">
        <v>1339</v>
      </c>
      <c r="D360" s="22" t="s">
        <v>122</v>
      </c>
      <c r="E360" s="22"/>
      <c r="F360" s="22"/>
      <c r="G360" s="22" t="s">
        <v>968</v>
      </c>
      <c r="H360" s="113"/>
      <c r="I360" s="21" t="s">
        <v>1273</v>
      </c>
      <c r="J360" s="85"/>
      <c r="K360" s="85"/>
      <c r="L360" s="85">
        <v>3781</v>
      </c>
      <c r="M360" s="85" t="s">
        <v>1256</v>
      </c>
      <c r="N360" s="85"/>
      <c r="O360" s="85" t="s">
        <v>1194</v>
      </c>
      <c r="P360" s="85"/>
      <c r="Q360" s="85" t="s">
        <v>140</v>
      </c>
      <c r="R360" s="85"/>
      <c r="S360" s="85" t="s">
        <v>19</v>
      </c>
      <c r="T360" s="21" t="s">
        <v>2107</v>
      </c>
      <c r="U360" s="90"/>
      <c r="V360" s="21"/>
      <c r="W360" s="25"/>
      <c r="X360" s="25"/>
      <c r="Y360" s="25"/>
      <c r="Z360" s="25"/>
      <c r="AA360" s="25"/>
      <c r="AB360" s="21"/>
      <c r="AC360" s="21"/>
      <c r="AD360" s="110" t="str">
        <f>[17]Submitter!$F$3</f>
        <v>Riki Merrick</v>
      </c>
      <c r="AE360" s="110" t="str">
        <f>[17]Submitter!$F$6</f>
        <v>Vernetzt, LLC on behalf of APHL</v>
      </c>
      <c r="AF360" s="111"/>
      <c r="AG360" s="111"/>
      <c r="AH360" s="23"/>
    </row>
    <row r="361" spans="1:34" ht="51">
      <c r="A361" s="36">
        <v>361</v>
      </c>
      <c r="B361" s="92"/>
      <c r="C361" s="116" t="s">
        <v>1339</v>
      </c>
      <c r="D361" s="22" t="s">
        <v>123</v>
      </c>
      <c r="E361" s="22"/>
      <c r="F361" s="22"/>
      <c r="G361" s="22" t="s">
        <v>969</v>
      </c>
      <c r="H361" s="113"/>
      <c r="I361" s="21" t="s">
        <v>1273</v>
      </c>
      <c r="J361" s="85"/>
      <c r="K361" s="85"/>
      <c r="L361" s="85"/>
      <c r="M361" s="85" t="s">
        <v>1256</v>
      </c>
      <c r="N361" s="85"/>
      <c r="O361" s="85" t="s">
        <v>1194</v>
      </c>
      <c r="P361" s="85"/>
      <c r="Q361" s="85" t="s">
        <v>140</v>
      </c>
      <c r="R361" s="85"/>
      <c r="S361" s="85" t="s">
        <v>19</v>
      </c>
      <c r="T361" s="21" t="s">
        <v>2107</v>
      </c>
      <c r="U361" s="90"/>
      <c r="V361" s="21"/>
      <c r="W361" s="25"/>
      <c r="X361" s="25"/>
      <c r="Y361" s="25"/>
      <c r="Z361" s="25"/>
      <c r="AA361" s="25"/>
      <c r="AB361" s="21"/>
      <c r="AC361" s="21"/>
      <c r="AD361" s="110" t="str">
        <f>[17]Submitter!$F$3</f>
        <v>Riki Merrick</v>
      </c>
      <c r="AE361" s="110" t="str">
        <f>[17]Submitter!$F$6</f>
        <v>Vernetzt, LLC on behalf of APHL</v>
      </c>
      <c r="AF361" s="111"/>
      <c r="AG361" s="111"/>
      <c r="AH361" s="23"/>
    </row>
    <row r="362" spans="1:34" ht="63.75">
      <c r="A362" s="36">
        <v>362</v>
      </c>
      <c r="B362" s="92"/>
      <c r="C362" s="116" t="s">
        <v>1339</v>
      </c>
      <c r="D362" s="22" t="s">
        <v>122</v>
      </c>
      <c r="E362" s="22"/>
      <c r="F362" s="22"/>
      <c r="G362" s="22" t="s">
        <v>970</v>
      </c>
      <c r="H362" s="113"/>
      <c r="I362" s="21" t="s">
        <v>1273</v>
      </c>
      <c r="J362" s="85"/>
      <c r="K362" s="85"/>
      <c r="L362" s="85"/>
      <c r="M362" s="85" t="s">
        <v>1256</v>
      </c>
      <c r="N362" s="85"/>
      <c r="O362" s="85" t="s">
        <v>1194</v>
      </c>
      <c r="P362" s="85"/>
      <c r="Q362" s="85" t="s">
        <v>1729</v>
      </c>
      <c r="R362" s="85"/>
      <c r="S362" s="85" t="s">
        <v>19</v>
      </c>
      <c r="T362" s="21" t="s">
        <v>2107</v>
      </c>
      <c r="U362" s="90"/>
      <c r="V362" s="21"/>
      <c r="W362" s="25"/>
      <c r="X362" s="25"/>
      <c r="Y362" s="25"/>
      <c r="Z362" s="25"/>
      <c r="AA362" s="25"/>
      <c r="AB362" s="21"/>
      <c r="AC362" s="21"/>
      <c r="AD362" s="110" t="str">
        <f>[17]Submitter!$F$3</f>
        <v>Riki Merrick</v>
      </c>
      <c r="AE362" s="110" t="str">
        <f>[17]Submitter!$F$6</f>
        <v>Vernetzt, LLC on behalf of APHL</v>
      </c>
      <c r="AF362" s="111"/>
      <c r="AG362" s="111"/>
      <c r="AH362" s="23"/>
    </row>
    <row r="363" spans="1:34" ht="51">
      <c r="A363" s="36">
        <v>363</v>
      </c>
      <c r="B363" s="92"/>
      <c r="C363" s="116" t="s">
        <v>1339</v>
      </c>
      <c r="D363" s="22" t="s">
        <v>122</v>
      </c>
      <c r="E363" s="22"/>
      <c r="F363" s="22"/>
      <c r="G363" s="22" t="s">
        <v>971</v>
      </c>
      <c r="H363" s="113"/>
      <c r="I363" s="21" t="s">
        <v>1273</v>
      </c>
      <c r="J363" s="85"/>
      <c r="K363" s="85"/>
      <c r="L363" s="85"/>
      <c r="M363" s="85" t="s">
        <v>1256</v>
      </c>
      <c r="N363" s="85"/>
      <c r="O363" s="85" t="s">
        <v>1194</v>
      </c>
      <c r="P363" s="85"/>
      <c r="Q363" s="85" t="s">
        <v>140</v>
      </c>
      <c r="R363" s="85"/>
      <c r="S363" s="85" t="s">
        <v>19</v>
      </c>
      <c r="T363" s="21" t="s">
        <v>2107</v>
      </c>
      <c r="U363" s="90"/>
      <c r="V363" s="21"/>
      <c r="W363" s="25"/>
      <c r="X363" s="25"/>
      <c r="Y363" s="25"/>
      <c r="Z363" s="25"/>
      <c r="AA363" s="25"/>
      <c r="AB363" s="21"/>
      <c r="AC363" s="21"/>
      <c r="AD363" s="110" t="str">
        <f>[17]Submitter!$F$3</f>
        <v>Riki Merrick</v>
      </c>
      <c r="AE363" s="110" t="str">
        <f>[17]Submitter!$F$6</f>
        <v>Vernetzt, LLC on behalf of APHL</v>
      </c>
      <c r="AF363" s="111"/>
      <c r="AG363" s="111"/>
      <c r="AH363" s="23"/>
    </row>
    <row r="364" spans="1:34" ht="51">
      <c r="A364" s="36">
        <v>364</v>
      </c>
      <c r="B364" s="92"/>
      <c r="C364" s="116" t="s">
        <v>1339</v>
      </c>
      <c r="D364" s="22" t="s">
        <v>123</v>
      </c>
      <c r="E364" s="22"/>
      <c r="F364" s="22"/>
      <c r="G364" s="22" t="s">
        <v>972</v>
      </c>
      <c r="H364" s="113"/>
      <c r="I364" s="21" t="s">
        <v>1273</v>
      </c>
      <c r="J364" s="85"/>
      <c r="K364" s="85"/>
      <c r="L364" s="85"/>
      <c r="M364" s="85" t="s">
        <v>1256</v>
      </c>
      <c r="N364" s="85"/>
      <c r="O364" s="85" t="s">
        <v>1194</v>
      </c>
      <c r="P364" s="85"/>
      <c r="Q364" s="85" t="s">
        <v>140</v>
      </c>
      <c r="R364" s="85"/>
      <c r="S364" s="85" t="s">
        <v>19</v>
      </c>
      <c r="T364" s="21" t="s">
        <v>2107</v>
      </c>
      <c r="U364" s="90"/>
      <c r="V364" s="21"/>
      <c r="W364" s="25"/>
      <c r="X364" s="25"/>
      <c r="Y364" s="25"/>
      <c r="Z364" s="25"/>
      <c r="AA364" s="25"/>
      <c r="AB364" s="21"/>
      <c r="AC364" s="21"/>
      <c r="AD364" s="110" t="str">
        <f>[17]Submitter!$F$3</f>
        <v>Riki Merrick</v>
      </c>
      <c r="AE364" s="110" t="str">
        <f>[17]Submitter!$F$6</f>
        <v>Vernetzt, LLC on behalf of APHL</v>
      </c>
      <c r="AF364" s="111"/>
      <c r="AG364" s="111"/>
      <c r="AH364" s="23"/>
    </row>
    <row r="365" spans="1:34" ht="89.25">
      <c r="A365" s="36">
        <v>365</v>
      </c>
      <c r="B365" s="92"/>
      <c r="C365" s="116" t="s">
        <v>1339</v>
      </c>
      <c r="D365" s="22" t="s">
        <v>122</v>
      </c>
      <c r="E365" s="22"/>
      <c r="F365" s="22"/>
      <c r="G365" s="22" t="s">
        <v>1340</v>
      </c>
      <c r="H365" s="113"/>
      <c r="I365" s="21" t="s">
        <v>1273</v>
      </c>
      <c r="J365" s="85"/>
      <c r="K365" s="85"/>
      <c r="L365" s="85"/>
      <c r="M365" s="85" t="s">
        <v>1256</v>
      </c>
      <c r="N365" s="85"/>
      <c r="O365" s="85" t="s">
        <v>1194</v>
      </c>
      <c r="P365" s="85"/>
      <c r="Q365" s="85" t="s">
        <v>140</v>
      </c>
      <c r="R365" s="85"/>
      <c r="S365" s="85" t="s">
        <v>19</v>
      </c>
      <c r="T365" s="21" t="s">
        <v>2107</v>
      </c>
      <c r="U365" s="90"/>
      <c r="V365" s="21"/>
      <c r="W365" s="25"/>
      <c r="X365" s="25"/>
      <c r="Y365" s="25"/>
      <c r="Z365" s="25"/>
      <c r="AA365" s="25"/>
      <c r="AB365" s="21"/>
      <c r="AC365" s="21"/>
      <c r="AD365" s="110" t="str">
        <f>[17]Submitter!$F$3</f>
        <v>Riki Merrick</v>
      </c>
      <c r="AE365" s="110" t="str">
        <f>[17]Submitter!$F$6</f>
        <v>Vernetzt, LLC on behalf of APHL</v>
      </c>
      <c r="AF365" s="111"/>
      <c r="AG365" s="111"/>
      <c r="AH365" s="23"/>
    </row>
    <row r="366" spans="1:34" ht="63.75">
      <c r="A366" s="36">
        <v>366</v>
      </c>
      <c r="B366" s="92"/>
      <c r="C366" s="22" t="s">
        <v>933</v>
      </c>
      <c r="D366" s="22" t="s">
        <v>122</v>
      </c>
      <c r="E366" s="22"/>
      <c r="F366" s="22"/>
      <c r="G366" s="22" t="s">
        <v>973</v>
      </c>
      <c r="H366" s="113"/>
      <c r="I366" s="21"/>
      <c r="J366" s="85"/>
      <c r="K366" s="85" t="s">
        <v>1364</v>
      </c>
      <c r="L366" s="85">
        <v>5450</v>
      </c>
      <c r="M366" s="85" t="s">
        <v>1257</v>
      </c>
      <c r="N366" s="85" t="s">
        <v>1152</v>
      </c>
      <c r="O366" s="85"/>
      <c r="P366" s="85"/>
      <c r="Q366" s="85" t="s">
        <v>140</v>
      </c>
      <c r="R366" s="85">
        <v>5450</v>
      </c>
      <c r="S366" s="85" t="s">
        <v>1797</v>
      </c>
      <c r="T366" s="21" t="s">
        <v>2063</v>
      </c>
      <c r="U366" s="90"/>
      <c r="V366" s="21"/>
      <c r="W366" s="25"/>
      <c r="X366" s="25"/>
      <c r="Y366" s="25"/>
      <c r="Z366" s="25"/>
      <c r="AA366" s="25"/>
      <c r="AB366" s="21"/>
      <c r="AC366" s="21"/>
      <c r="AD366" s="110" t="str">
        <f>[17]Submitter!$F$3</f>
        <v>Riki Merrick</v>
      </c>
      <c r="AE366" s="110" t="str">
        <f>[17]Submitter!$F$6</f>
        <v>Vernetzt, LLC on behalf of APHL</v>
      </c>
      <c r="AF366" s="111"/>
      <c r="AG366" s="111"/>
      <c r="AH366" s="23"/>
    </row>
    <row r="367" spans="1:34" ht="76.5">
      <c r="A367" s="36">
        <v>367</v>
      </c>
      <c r="B367" s="92"/>
      <c r="C367" s="116" t="s">
        <v>1342</v>
      </c>
      <c r="D367" s="22" t="s">
        <v>122</v>
      </c>
      <c r="E367" s="22"/>
      <c r="F367" s="22"/>
      <c r="G367" s="22" t="s">
        <v>1343</v>
      </c>
      <c r="H367" s="113"/>
      <c r="I367" s="21" t="s">
        <v>1273</v>
      </c>
      <c r="J367" s="85"/>
      <c r="K367" s="85"/>
      <c r="L367" s="85"/>
      <c r="M367" s="85" t="s">
        <v>1256</v>
      </c>
      <c r="N367" s="85"/>
      <c r="O367" s="85" t="s">
        <v>1194</v>
      </c>
      <c r="P367" s="85"/>
      <c r="Q367" s="85" t="s">
        <v>140</v>
      </c>
      <c r="R367" s="85"/>
      <c r="S367" s="85" t="s">
        <v>19</v>
      </c>
      <c r="T367" s="21" t="s">
        <v>2107</v>
      </c>
      <c r="U367" s="90"/>
      <c r="V367" s="21"/>
      <c r="W367" s="25"/>
      <c r="X367" s="25"/>
      <c r="Y367" s="25"/>
      <c r="Z367" s="25"/>
      <c r="AA367" s="25"/>
      <c r="AB367" s="21"/>
      <c r="AC367" s="21"/>
      <c r="AD367" s="110" t="str">
        <f>[17]Submitter!$F$3</f>
        <v>Riki Merrick</v>
      </c>
      <c r="AE367" s="110" t="str">
        <f>[17]Submitter!$F$6</f>
        <v>Vernetzt, LLC on behalf of APHL</v>
      </c>
      <c r="AF367" s="111"/>
      <c r="AG367" s="111"/>
      <c r="AH367" s="23"/>
    </row>
    <row r="368" spans="1:34" ht="76.5">
      <c r="A368" s="36">
        <v>368</v>
      </c>
      <c r="B368" s="92"/>
      <c r="C368" s="116" t="s">
        <v>1342</v>
      </c>
      <c r="D368" s="22" t="s">
        <v>122</v>
      </c>
      <c r="E368" s="22"/>
      <c r="F368" s="22"/>
      <c r="G368" s="22" t="s">
        <v>974</v>
      </c>
      <c r="H368" s="113"/>
      <c r="I368" s="21" t="s">
        <v>1273</v>
      </c>
      <c r="J368" s="85"/>
      <c r="K368" s="85"/>
      <c r="L368" s="85">
        <v>3781</v>
      </c>
      <c r="M368" s="85" t="s">
        <v>1256</v>
      </c>
      <c r="N368" s="85"/>
      <c r="O368" s="85" t="s">
        <v>1194</v>
      </c>
      <c r="P368" s="85"/>
      <c r="Q368" s="85" t="s">
        <v>1730</v>
      </c>
      <c r="R368" s="85"/>
      <c r="S368" s="85" t="s">
        <v>19</v>
      </c>
      <c r="T368" s="21" t="s">
        <v>2107</v>
      </c>
      <c r="U368" s="90"/>
      <c r="V368" s="21"/>
      <c r="W368" s="25"/>
      <c r="X368" s="25"/>
      <c r="Y368" s="25"/>
      <c r="Z368" s="25"/>
      <c r="AA368" s="25"/>
      <c r="AB368" s="21"/>
      <c r="AC368" s="21"/>
      <c r="AD368" s="110" t="str">
        <f>[17]Submitter!$F$3</f>
        <v>Riki Merrick</v>
      </c>
      <c r="AE368" s="110" t="str">
        <f>[17]Submitter!$F$6</f>
        <v>Vernetzt, LLC on behalf of APHL</v>
      </c>
      <c r="AF368" s="111"/>
      <c r="AG368" s="111"/>
      <c r="AH368" s="23"/>
    </row>
    <row r="369" spans="1:34" ht="38.25">
      <c r="A369" s="36">
        <v>369</v>
      </c>
      <c r="B369" s="92"/>
      <c r="C369" s="116" t="s">
        <v>1342</v>
      </c>
      <c r="D369" s="22" t="s">
        <v>123</v>
      </c>
      <c r="E369" s="22"/>
      <c r="F369" s="22"/>
      <c r="G369" s="22" t="s">
        <v>975</v>
      </c>
      <c r="H369" s="113"/>
      <c r="I369" s="21" t="s">
        <v>1273</v>
      </c>
      <c r="J369" s="85"/>
      <c r="K369" s="85"/>
      <c r="L369" s="85"/>
      <c r="M369" s="85" t="s">
        <v>1256</v>
      </c>
      <c r="N369" s="85"/>
      <c r="O369" s="85" t="s">
        <v>1194</v>
      </c>
      <c r="P369" s="85"/>
      <c r="Q369" s="85" t="s">
        <v>1705</v>
      </c>
      <c r="R369" s="85"/>
      <c r="S369" s="85" t="s">
        <v>19</v>
      </c>
      <c r="T369" s="21" t="s">
        <v>2107</v>
      </c>
      <c r="U369" s="90"/>
      <c r="V369" s="21"/>
      <c r="W369" s="25"/>
      <c r="X369" s="25"/>
      <c r="Y369" s="25"/>
      <c r="Z369" s="25"/>
      <c r="AA369" s="25"/>
      <c r="AB369" s="21"/>
      <c r="AC369" s="21"/>
      <c r="AD369" s="110" t="str">
        <f>[17]Submitter!$F$3</f>
        <v>Riki Merrick</v>
      </c>
      <c r="AE369" s="110" t="str">
        <f>[17]Submitter!$F$6</f>
        <v>Vernetzt, LLC on behalf of APHL</v>
      </c>
      <c r="AF369" s="111"/>
      <c r="AG369" s="111"/>
      <c r="AH369" s="23"/>
    </row>
    <row r="370" spans="1:34" ht="38.25">
      <c r="A370" s="36">
        <v>370</v>
      </c>
      <c r="B370" s="92"/>
      <c r="C370" s="116" t="s">
        <v>1342</v>
      </c>
      <c r="D370" s="22" t="s">
        <v>122</v>
      </c>
      <c r="E370" s="22"/>
      <c r="F370" s="22"/>
      <c r="G370" s="22" t="s">
        <v>976</v>
      </c>
      <c r="H370" s="113"/>
      <c r="I370" s="21" t="s">
        <v>1273</v>
      </c>
      <c r="J370" s="85"/>
      <c r="K370" s="85"/>
      <c r="L370" s="85">
        <v>3781</v>
      </c>
      <c r="M370" s="85" t="s">
        <v>1256</v>
      </c>
      <c r="N370" s="85"/>
      <c r="O370" s="85" t="s">
        <v>1194</v>
      </c>
      <c r="P370" s="85"/>
      <c r="Q370" s="85" t="s">
        <v>1730</v>
      </c>
      <c r="R370" s="85"/>
      <c r="S370" s="85" t="s">
        <v>19</v>
      </c>
      <c r="T370" s="21" t="s">
        <v>2107</v>
      </c>
      <c r="U370" s="90"/>
      <c r="V370" s="21"/>
      <c r="W370" s="25"/>
      <c r="X370" s="25"/>
      <c r="Y370" s="25"/>
      <c r="Z370" s="25"/>
      <c r="AA370" s="25"/>
      <c r="AB370" s="21"/>
      <c r="AC370" s="21"/>
      <c r="AD370" s="110" t="str">
        <f>[17]Submitter!$F$3</f>
        <v>Riki Merrick</v>
      </c>
      <c r="AE370" s="110" t="str">
        <f>[17]Submitter!$F$6</f>
        <v>Vernetzt, LLC on behalf of APHL</v>
      </c>
      <c r="AF370" s="111"/>
      <c r="AG370" s="111"/>
      <c r="AH370" s="23"/>
    </row>
    <row r="371" spans="1:34" ht="76.5">
      <c r="A371" s="36">
        <v>371</v>
      </c>
      <c r="B371" s="92"/>
      <c r="C371" s="116" t="s">
        <v>1344</v>
      </c>
      <c r="D371" s="22" t="s">
        <v>122</v>
      </c>
      <c r="E371" s="22"/>
      <c r="F371" s="22"/>
      <c r="G371" s="22" t="s">
        <v>977</v>
      </c>
      <c r="H371" s="113"/>
      <c r="I371" s="21" t="s">
        <v>1273</v>
      </c>
      <c r="J371" s="85"/>
      <c r="K371" s="85"/>
      <c r="L371" s="85">
        <v>3781</v>
      </c>
      <c r="M371" s="85" t="s">
        <v>1256</v>
      </c>
      <c r="N371" s="85"/>
      <c r="O371" s="85" t="s">
        <v>1194</v>
      </c>
      <c r="P371" s="85"/>
      <c r="Q371" s="85" t="s">
        <v>1731</v>
      </c>
      <c r="R371" s="85"/>
      <c r="S371" s="85" t="s">
        <v>19</v>
      </c>
      <c r="T371" s="21" t="s">
        <v>2107</v>
      </c>
      <c r="U371" s="90"/>
      <c r="V371" s="21"/>
      <c r="W371" s="25"/>
      <c r="X371" s="25"/>
      <c r="Y371" s="25"/>
      <c r="Z371" s="25"/>
      <c r="AA371" s="25"/>
      <c r="AB371" s="21"/>
      <c r="AC371" s="21"/>
      <c r="AD371" s="110" t="str">
        <f>[17]Submitter!$F$3</f>
        <v>Riki Merrick</v>
      </c>
      <c r="AE371" s="110" t="str">
        <f>[17]Submitter!$F$6</f>
        <v>Vernetzt, LLC on behalf of APHL</v>
      </c>
      <c r="AF371" s="111"/>
      <c r="AG371" s="111"/>
      <c r="AH371" s="23"/>
    </row>
    <row r="372" spans="1:34" ht="38.25">
      <c r="A372" s="36">
        <v>372</v>
      </c>
      <c r="B372" s="92"/>
      <c r="C372" s="116" t="s">
        <v>1344</v>
      </c>
      <c r="D372" s="22" t="s">
        <v>393</v>
      </c>
      <c r="E372" s="22" t="s">
        <v>934</v>
      </c>
      <c r="F372" s="22" t="s">
        <v>940</v>
      </c>
      <c r="G372" s="22" t="s">
        <v>978</v>
      </c>
      <c r="H372" s="113"/>
      <c r="I372" s="21" t="s">
        <v>1273</v>
      </c>
      <c r="J372" s="85"/>
      <c r="K372" s="85"/>
      <c r="L372" s="85"/>
      <c r="M372" s="85" t="s">
        <v>1256</v>
      </c>
      <c r="N372" s="85"/>
      <c r="O372" s="85" t="s">
        <v>1194</v>
      </c>
      <c r="P372" s="85"/>
      <c r="Q372" s="85" t="s">
        <v>1528</v>
      </c>
      <c r="R372" s="85"/>
      <c r="S372" s="85" t="s">
        <v>19</v>
      </c>
      <c r="T372" s="21" t="s">
        <v>2107</v>
      </c>
      <c r="U372" s="90"/>
      <c r="V372" s="21"/>
      <c r="W372" s="25"/>
      <c r="X372" s="25"/>
      <c r="Y372" s="25"/>
      <c r="Z372" s="25"/>
      <c r="AA372" s="25"/>
      <c r="AB372" s="21"/>
      <c r="AC372" s="21"/>
      <c r="AD372" s="110" t="str">
        <f>[17]Submitter!$F$3</f>
        <v>Riki Merrick</v>
      </c>
      <c r="AE372" s="110" t="str">
        <f>[17]Submitter!$F$6</f>
        <v>Vernetzt, LLC on behalf of APHL</v>
      </c>
      <c r="AF372" s="111"/>
      <c r="AG372" s="111"/>
      <c r="AH372" s="23"/>
    </row>
    <row r="373" spans="1:34" ht="38.25">
      <c r="A373" s="36">
        <v>373</v>
      </c>
      <c r="B373" s="92"/>
      <c r="C373" s="116" t="s">
        <v>1346</v>
      </c>
      <c r="D373" s="22" t="s">
        <v>122</v>
      </c>
      <c r="E373" s="22"/>
      <c r="F373" s="22"/>
      <c r="G373" s="22" t="s">
        <v>979</v>
      </c>
      <c r="H373" s="113"/>
      <c r="I373" s="21" t="s">
        <v>1273</v>
      </c>
      <c r="J373" s="85"/>
      <c r="K373" s="85"/>
      <c r="L373" s="85">
        <v>3781</v>
      </c>
      <c r="M373" s="85" t="s">
        <v>1256</v>
      </c>
      <c r="N373" s="85"/>
      <c r="O373" s="85" t="s">
        <v>1194</v>
      </c>
      <c r="P373" s="85"/>
      <c r="Q373" s="85" t="s">
        <v>1732</v>
      </c>
      <c r="R373" s="85"/>
      <c r="S373" s="85" t="s">
        <v>19</v>
      </c>
      <c r="T373" s="21" t="s">
        <v>2107</v>
      </c>
      <c r="U373" s="90"/>
      <c r="V373" s="21"/>
      <c r="W373" s="25"/>
      <c r="X373" s="25"/>
      <c r="Y373" s="25"/>
      <c r="Z373" s="25"/>
      <c r="AA373" s="25"/>
      <c r="AB373" s="21"/>
      <c r="AC373" s="21"/>
      <c r="AD373" s="110" t="str">
        <f>[17]Submitter!$F$3</f>
        <v>Riki Merrick</v>
      </c>
      <c r="AE373" s="110" t="str">
        <f>[17]Submitter!$F$6</f>
        <v>Vernetzt, LLC on behalf of APHL</v>
      </c>
      <c r="AF373" s="111"/>
      <c r="AG373" s="111"/>
      <c r="AH373" s="23"/>
    </row>
    <row r="374" spans="1:34" ht="38.25">
      <c r="A374" s="36">
        <v>374</v>
      </c>
      <c r="B374" s="92"/>
      <c r="C374" s="116" t="s">
        <v>1347</v>
      </c>
      <c r="D374" s="22" t="s">
        <v>122</v>
      </c>
      <c r="E374" s="22"/>
      <c r="F374" s="22"/>
      <c r="G374" s="22" t="s">
        <v>979</v>
      </c>
      <c r="H374" s="113"/>
      <c r="I374" s="21" t="s">
        <v>1273</v>
      </c>
      <c r="J374" s="85"/>
      <c r="K374" s="85"/>
      <c r="L374" s="85">
        <v>3781</v>
      </c>
      <c r="M374" s="85" t="s">
        <v>1256</v>
      </c>
      <c r="N374" s="85"/>
      <c r="O374" s="85" t="s">
        <v>1194</v>
      </c>
      <c r="P374" s="85"/>
      <c r="Q374" s="85" t="s">
        <v>1732</v>
      </c>
      <c r="R374" s="85"/>
      <c r="S374" s="85" t="s">
        <v>19</v>
      </c>
      <c r="T374" s="21" t="s">
        <v>2107</v>
      </c>
      <c r="U374" s="90"/>
      <c r="V374" s="21"/>
      <c r="W374" s="25"/>
      <c r="X374" s="25"/>
      <c r="Y374" s="25"/>
      <c r="Z374" s="25"/>
      <c r="AA374" s="25"/>
      <c r="AB374" s="21"/>
      <c r="AC374" s="21"/>
      <c r="AD374" s="110" t="str">
        <f>[17]Submitter!$F$3</f>
        <v>Riki Merrick</v>
      </c>
      <c r="AE374" s="110" t="str">
        <f>[17]Submitter!$F$6</f>
        <v>Vernetzt, LLC on behalf of APHL</v>
      </c>
      <c r="AF374" s="111"/>
      <c r="AG374" s="111"/>
      <c r="AH374" s="23"/>
    </row>
    <row r="375" spans="1:34" ht="38.25">
      <c r="A375" s="36">
        <v>375</v>
      </c>
      <c r="B375" s="92"/>
      <c r="C375" s="116" t="s">
        <v>1347</v>
      </c>
      <c r="D375" s="22" t="s">
        <v>122</v>
      </c>
      <c r="E375" s="22"/>
      <c r="F375" s="22"/>
      <c r="G375" s="22" t="s">
        <v>980</v>
      </c>
      <c r="H375" s="113"/>
      <c r="I375" s="21" t="s">
        <v>1273</v>
      </c>
      <c r="J375" s="85"/>
      <c r="K375" s="85"/>
      <c r="L375" s="85"/>
      <c r="M375" s="85" t="s">
        <v>1256</v>
      </c>
      <c r="N375" s="85"/>
      <c r="O375" s="85" t="s">
        <v>1194</v>
      </c>
      <c r="P375" s="85"/>
      <c r="Q375" s="85" t="s">
        <v>140</v>
      </c>
      <c r="R375" s="85"/>
      <c r="S375" s="85" t="s">
        <v>19</v>
      </c>
      <c r="T375" s="21" t="s">
        <v>2107</v>
      </c>
      <c r="U375" s="90"/>
      <c r="V375" s="21"/>
      <c r="W375" s="25"/>
      <c r="X375" s="25"/>
      <c r="Y375" s="25"/>
      <c r="Z375" s="25"/>
      <c r="AA375" s="25"/>
      <c r="AB375" s="21"/>
      <c r="AC375" s="21"/>
      <c r="AD375" s="110" t="str">
        <f>[17]Submitter!$F$3</f>
        <v>Riki Merrick</v>
      </c>
      <c r="AE375" s="110" t="str">
        <f>[17]Submitter!$F$6</f>
        <v>Vernetzt, LLC on behalf of APHL</v>
      </c>
      <c r="AF375" s="111"/>
      <c r="AG375" s="111"/>
      <c r="AH375" s="23"/>
    </row>
    <row r="376" spans="1:34" ht="51">
      <c r="A376" s="36">
        <v>376</v>
      </c>
      <c r="B376" s="92"/>
      <c r="C376" s="116" t="s">
        <v>1345</v>
      </c>
      <c r="D376" s="22" t="s">
        <v>122</v>
      </c>
      <c r="E376" s="22"/>
      <c r="F376" s="22"/>
      <c r="G376" s="22" t="s">
        <v>981</v>
      </c>
      <c r="H376" s="113"/>
      <c r="I376" s="21" t="s">
        <v>1273</v>
      </c>
      <c r="J376" s="85"/>
      <c r="K376" s="85"/>
      <c r="L376" s="85">
        <v>3781</v>
      </c>
      <c r="M376" s="85" t="s">
        <v>1256</v>
      </c>
      <c r="N376" s="85"/>
      <c r="O376" s="85" t="s">
        <v>1194</v>
      </c>
      <c r="P376" s="85"/>
      <c r="Q376" s="85" t="s">
        <v>1732</v>
      </c>
      <c r="R376" s="85"/>
      <c r="S376" s="85" t="s">
        <v>19</v>
      </c>
      <c r="T376" s="21" t="s">
        <v>2107</v>
      </c>
      <c r="U376" s="90"/>
      <c r="V376" s="21"/>
      <c r="W376" s="25"/>
      <c r="X376" s="25"/>
      <c r="Y376" s="25"/>
      <c r="Z376" s="25"/>
      <c r="AA376" s="25"/>
      <c r="AB376" s="21"/>
      <c r="AC376" s="21"/>
      <c r="AD376" s="110" t="str">
        <f>[17]Submitter!$F$3</f>
        <v>Riki Merrick</v>
      </c>
      <c r="AE376" s="110" t="str">
        <f>[17]Submitter!$F$6</f>
        <v>Vernetzt, LLC on behalf of APHL</v>
      </c>
      <c r="AF376" s="111"/>
      <c r="AG376" s="111"/>
      <c r="AH376" s="23"/>
    </row>
    <row r="377" spans="1:34" ht="25.5">
      <c r="A377" s="36">
        <v>377</v>
      </c>
      <c r="B377" s="92"/>
      <c r="C377" s="22" t="s">
        <v>1273</v>
      </c>
      <c r="D377" s="22" t="s">
        <v>394</v>
      </c>
      <c r="E377" s="22"/>
      <c r="F377" s="22"/>
      <c r="G377" s="22" t="s">
        <v>982</v>
      </c>
      <c r="H377" s="113"/>
      <c r="I377" s="21" t="s">
        <v>1273</v>
      </c>
      <c r="J377" s="85"/>
      <c r="K377" s="85"/>
      <c r="L377" s="85"/>
      <c r="M377" s="85" t="s">
        <v>1256</v>
      </c>
      <c r="N377" s="85"/>
      <c r="O377" s="85" t="s">
        <v>1194</v>
      </c>
      <c r="P377" s="85"/>
      <c r="Q377" s="85" t="s">
        <v>1733</v>
      </c>
      <c r="R377" s="85"/>
      <c r="S377" s="85" t="s">
        <v>19</v>
      </c>
      <c r="T377" s="21" t="s">
        <v>2107</v>
      </c>
      <c r="U377" s="90"/>
      <c r="V377" s="21"/>
      <c r="W377" s="25"/>
      <c r="X377" s="25"/>
      <c r="Y377" s="25"/>
      <c r="Z377" s="25"/>
      <c r="AA377" s="25"/>
      <c r="AB377" s="21"/>
      <c r="AC377" s="21"/>
      <c r="AD377" s="110" t="str">
        <f>[17]Submitter!$F$3</f>
        <v>Riki Merrick</v>
      </c>
      <c r="AE377" s="110" t="str">
        <f>[17]Submitter!$F$6</f>
        <v>Vernetzt, LLC on behalf of APHL</v>
      </c>
      <c r="AF377" s="111"/>
      <c r="AG377" s="111"/>
      <c r="AH377" s="23"/>
    </row>
    <row r="378" spans="1:34" ht="51">
      <c r="A378" s="36">
        <v>378</v>
      </c>
      <c r="B378" s="92"/>
      <c r="C378" s="116" t="s">
        <v>1348</v>
      </c>
      <c r="D378" s="22" t="s">
        <v>122</v>
      </c>
      <c r="E378" s="22"/>
      <c r="F378" s="22"/>
      <c r="G378" s="22" t="s">
        <v>983</v>
      </c>
      <c r="H378" s="113"/>
      <c r="I378" s="21" t="s">
        <v>1273</v>
      </c>
      <c r="J378" s="85"/>
      <c r="K378" s="85"/>
      <c r="L378" s="85">
        <v>3781</v>
      </c>
      <c r="M378" s="85" t="s">
        <v>1256</v>
      </c>
      <c r="N378" s="85"/>
      <c r="O378" s="85" t="s">
        <v>1194</v>
      </c>
      <c r="P378" s="85"/>
      <c r="Q378" s="85" t="s">
        <v>1732</v>
      </c>
      <c r="R378" s="85"/>
      <c r="S378" s="85" t="s">
        <v>19</v>
      </c>
      <c r="T378" s="21" t="s">
        <v>2107</v>
      </c>
      <c r="U378" s="90"/>
      <c r="V378" s="21"/>
      <c r="W378" s="25"/>
      <c r="X378" s="25"/>
      <c r="Y378" s="25"/>
      <c r="Z378" s="25"/>
      <c r="AA378" s="25"/>
      <c r="AB378" s="21"/>
      <c r="AC378" s="21"/>
      <c r="AD378" s="110" t="str">
        <f>[17]Submitter!$F$3</f>
        <v>Riki Merrick</v>
      </c>
      <c r="AE378" s="110" t="str">
        <f>[17]Submitter!$F$6</f>
        <v>Vernetzt, LLC on behalf of APHL</v>
      </c>
      <c r="AF378" s="111"/>
      <c r="AG378" s="111"/>
      <c r="AH378" s="23"/>
    </row>
    <row r="379" spans="1:34" ht="38.25">
      <c r="A379" s="36">
        <v>379</v>
      </c>
      <c r="B379" s="92"/>
      <c r="C379" s="116" t="s">
        <v>1348</v>
      </c>
      <c r="D379" s="22" t="s">
        <v>122</v>
      </c>
      <c r="E379" s="22"/>
      <c r="F379" s="22"/>
      <c r="G379" s="22" t="s">
        <v>984</v>
      </c>
      <c r="H379" s="113"/>
      <c r="I379" s="21" t="s">
        <v>1273</v>
      </c>
      <c r="J379" s="85"/>
      <c r="K379" s="85"/>
      <c r="L379" s="85">
        <v>3781</v>
      </c>
      <c r="M379" s="85" t="s">
        <v>1256</v>
      </c>
      <c r="N379" s="85"/>
      <c r="O379" s="85" t="s">
        <v>1194</v>
      </c>
      <c r="P379" s="85"/>
      <c r="Q379" s="85" t="s">
        <v>1732</v>
      </c>
      <c r="R379" s="85"/>
      <c r="S379" s="85" t="s">
        <v>19</v>
      </c>
      <c r="T379" s="21" t="s">
        <v>2107</v>
      </c>
      <c r="U379" s="90"/>
      <c r="V379" s="21"/>
      <c r="W379" s="25"/>
      <c r="X379" s="25"/>
      <c r="Y379" s="25"/>
      <c r="Z379" s="25"/>
      <c r="AA379" s="25"/>
      <c r="AB379" s="21"/>
      <c r="AC379" s="21"/>
      <c r="AD379" s="110" t="str">
        <f>[17]Submitter!$F$3</f>
        <v>Riki Merrick</v>
      </c>
      <c r="AE379" s="110" t="str">
        <f>[17]Submitter!$F$6</f>
        <v>Vernetzt, LLC on behalf of APHL</v>
      </c>
      <c r="AF379" s="111"/>
      <c r="AG379" s="111"/>
      <c r="AH379" s="23"/>
    </row>
    <row r="380" spans="1:34" ht="114.75">
      <c r="A380" s="36">
        <v>380</v>
      </c>
      <c r="B380" s="92"/>
      <c r="C380" s="116" t="s">
        <v>1348</v>
      </c>
      <c r="D380" s="22" t="s">
        <v>122</v>
      </c>
      <c r="E380" s="22"/>
      <c r="F380" s="22"/>
      <c r="G380" s="22" t="s">
        <v>1349</v>
      </c>
      <c r="H380" s="113"/>
      <c r="I380" s="21" t="s">
        <v>1273</v>
      </c>
      <c r="J380" s="85"/>
      <c r="K380" s="85"/>
      <c r="L380" s="85"/>
      <c r="M380" s="85" t="s">
        <v>1256</v>
      </c>
      <c r="N380" s="85"/>
      <c r="O380" s="85" t="s">
        <v>1194</v>
      </c>
      <c r="P380" s="85"/>
      <c r="Q380" s="85" t="s">
        <v>1734</v>
      </c>
      <c r="R380" s="85"/>
      <c r="S380" s="85" t="s">
        <v>19</v>
      </c>
      <c r="T380" s="21" t="s">
        <v>2107</v>
      </c>
      <c r="U380" s="90"/>
      <c r="V380" s="21"/>
      <c r="W380" s="25"/>
      <c r="X380" s="25"/>
      <c r="Y380" s="25"/>
      <c r="Z380" s="25"/>
      <c r="AA380" s="25"/>
      <c r="AB380" s="21"/>
      <c r="AC380" s="21"/>
      <c r="AD380" s="110" t="str">
        <f>[17]Submitter!$F$3</f>
        <v>Riki Merrick</v>
      </c>
      <c r="AE380" s="110" t="str">
        <f>[17]Submitter!$F$6</f>
        <v>Vernetzt, LLC on behalf of APHL</v>
      </c>
      <c r="AF380" s="111"/>
      <c r="AG380" s="111"/>
      <c r="AH380" s="23"/>
    </row>
    <row r="381" spans="1:34" ht="127.5">
      <c r="A381" s="36">
        <v>381</v>
      </c>
      <c r="B381" s="92"/>
      <c r="C381" s="116" t="s">
        <v>1350</v>
      </c>
      <c r="D381" s="22" t="s">
        <v>122</v>
      </c>
      <c r="E381" s="22"/>
      <c r="F381" s="22"/>
      <c r="G381" s="22" t="s">
        <v>1351</v>
      </c>
      <c r="H381" s="113"/>
      <c r="I381" s="21" t="s">
        <v>1273</v>
      </c>
      <c r="J381" s="85"/>
      <c r="K381" s="85"/>
      <c r="L381" s="85"/>
      <c r="M381" s="85" t="s">
        <v>1256</v>
      </c>
      <c r="N381" s="85"/>
      <c r="O381" s="85" t="s">
        <v>1194</v>
      </c>
      <c r="P381" s="85"/>
      <c r="Q381" s="85" t="s">
        <v>1734</v>
      </c>
      <c r="R381" s="85"/>
      <c r="S381" s="85" t="s">
        <v>19</v>
      </c>
      <c r="T381" s="21" t="s">
        <v>2107</v>
      </c>
      <c r="U381" s="90"/>
      <c r="V381" s="21"/>
      <c r="W381" s="25"/>
      <c r="X381" s="25"/>
      <c r="Y381" s="25"/>
      <c r="Z381" s="25"/>
      <c r="AA381" s="25"/>
      <c r="AB381" s="21"/>
      <c r="AC381" s="21"/>
      <c r="AD381" s="110" t="str">
        <f>[17]Submitter!$F$3</f>
        <v>Riki Merrick</v>
      </c>
      <c r="AE381" s="110" t="str">
        <f>[17]Submitter!$F$6</f>
        <v>Vernetzt, LLC on behalf of APHL</v>
      </c>
      <c r="AF381" s="111"/>
      <c r="AG381" s="111"/>
      <c r="AH381" s="23"/>
    </row>
    <row r="382" spans="1:34" ht="76.5">
      <c r="A382" s="36">
        <v>382</v>
      </c>
      <c r="B382" s="92"/>
      <c r="C382" s="116" t="s">
        <v>1350</v>
      </c>
      <c r="D382" s="22" t="s">
        <v>123</v>
      </c>
      <c r="E382" s="22"/>
      <c r="F382" s="22"/>
      <c r="G382" s="22" t="s">
        <v>985</v>
      </c>
      <c r="H382" s="113"/>
      <c r="I382" s="21" t="s">
        <v>1273</v>
      </c>
      <c r="J382" s="85"/>
      <c r="K382" s="85"/>
      <c r="L382" s="85"/>
      <c r="M382" s="85" t="s">
        <v>1256</v>
      </c>
      <c r="N382" s="85"/>
      <c r="O382" s="85" t="s">
        <v>1194</v>
      </c>
      <c r="P382" s="85"/>
      <c r="Q382" s="85" t="s">
        <v>1705</v>
      </c>
      <c r="R382" s="85"/>
      <c r="S382" s="85" t="s">
        <v>19</v>
      </c>
      <c r="T382" s="21" t="s">
        <v>2107</v>
      </c>
      <c r="U382" s="90"/>
      <c r="V382" s="21"/>
      <c r="W382" s="25"/>
      <c r="X382" s="25"/>
      <c r="Y382" s="25"/>
      <c r="Z382" s="25"/>
      <c r="AA382" s="25"/>
      <c r="AB382" s="21"/>
      <c r="AC382" s="21"/>
      <c r="AD382" s="110" t="str">
        <f>[17]Submitter!$F$3</f>
        <v>Riki Merrick</v>
      </c>
      <c r="AE382" s="110" t="str">
        <f>[17]Submitter!$F$6</f>
        <v>Vernetzt, LLC on behalf of APHL</v>
      </c>
      <c r="AF382" s="111"/>
      <c r="AG382" s="111"/>
      <c r="AH382" s="23"/>
    </row>
    <row r="383" spans="1:34" ht="38.25">
      <c r="A383" s="36">
        <v>383</v>
      </c>
      <c r="B383" s="92"/>
      <c r="C383" s="116" t="s">
        <v>1353</v>
      </c>
      <c r="D383" s="22" t="s">
        <v>122</v>
      </c>
      <c r="E383" s="22" t="s">
        <v>935</v>
      </c>
      <c r="F383" s="22" t="s">
        <v>941</v>
      </c>
      <c r="G383" s="22" t="s">
        <v>986</v>
      </c>
      <c r="H383" s="113"/>
      <c r="I383" s="21" t="s">
        <v>1273</v>
      </c>
      <c r="J383" s="85"/>
      <c r="K383" s="85"/>
      <c r="L383" s="85"/>
      <c r="M383" s="85" t="s">
        <v>1256</v>
      </c>
      <c r="N383" s="85"/>
      <c r="O383" s="85" t="s">
        <v>1194</v>
      </c>
      <c r="P383" s="85"/>
      <c r="Q383" s="85" t="s">
        <v>140</v>
      </c>
      <c r="R383" s="85"/>
      <c r="S383" s="85" t="s">
        <v>19</v>
      </c>
      <c r="T383" s="21" t="s">
        <v>2107</v>
      </c>
      <c r="U383" s="90"/>
      <c r="V383" s="21"/>
      <c r="W383" s="25"/>
      <c r="X383" s="25"/>
      <c r="Y383" s="25"/>
      <c r="Z383" s="25"/>
      <c r="AA383" s="25"/>
      <c r="AB383" s="21"/>
      <c r="AC383" s="21"/>
      <c r="AD383" s="110" t="str">
        <f>[17]Submitter!$F$3</f>
        <v>Riki Merrick</v>
      </c>
      <c r="AE383" s="110" t="str">
        <f>[17]Submitter!$F$6</f>
        <v>Vernetzt, LLC on behalf of APHL</v>
      </c>
      <c r="AF383" s="111"/>
      <c r="AG383" s="111"/>
      <c r="AH383" s="23"/>
    </row>
    <row r="384" spans="1:34" ht="38.25">
      <c r="A384" s="36">
        <v>384</v>
      </c>
      <c r="B384" s="92"/>
      <c r="C384" s="116" t="s">
        <v>1353</v>
      </c>
      <c r="D384" s="22" t="s">
        <v>122</v>
      </c>
      <c r="E384" s="22"/>
      <c r="F384" s="22"/>
      <c r="G384" s="22" t="s">
        <v>987</v>
      </c>
      <c r="H384" s="113"/>
      <c r="I384" s="21" t="s">
        <v>1273</v>
      </c>
      <c r="J384" s="85"/>
      <c r="K384" s="85"/>
      <c r="L384" s="85">
        <v>3781</v>
      </c>
      <c r="M384" s="85" t="s">
        <v>1256</v>
      </c>
      <c r="N384" s="85"/>
      <c r="O384" s="85" t="s">
        <v>1194</v>
      </c>
      <c r="P384" s="85"/>
      <c r="Q384" s="85" t="s">
        <v>1732</v>
      </c>
      <c r="R384" s="85"/>
      <c r="S384" s="85" t="s">
        <v>19</v>
      </c>
      <c r="T384" s="21" t="s">
        <v>2107</v>
      </c>
      <c r="U384" s="90"/>
      <c r="V384" s="21"/>
      <c r="W384" s="25"/>
      <c r="X384" s="25"/>
      <c r="Y384" s="25"/>
      <c r="Z384" s="25"/>
      <c r="AA384" s="25"/>
      <c r="AB384" s="21"/>
      <c r="AC384" s="21"/>
      <c r="AD384" s="110" t="str">
        <f>[17]Submitter!$F$3</f>
        <v>Riki Merrick</v>
      </c>
      <c r="AE384" s="110" t="str">
        <f>[17]Submitter!$F$6</f>
        <v>Vernetzt, LLC on behalf of APHL</v>
      </c>
      <c r="AF384" s="111"/>
      <c r="AG384" s="111"/>
      <c r="AH384" s="23"/>
    </row>
    <row r="385" spans="1:34" ht="38.25">
      <c r="A385" s="36">
        <v>385</v>
      </c>
      <c r="B385" s="92"/>
      <c r="C385" s="116" t="s">
        <v>1352</v>
      </c>
      <c r="D385" s="22" t="s">
        <v>122</v>
      </c>
      <c r="E385" s="22" t="s">
        <v>935</v>
      </c>
      <c r="F385" s="22" t="s">
        <v>941</v>
      </c>
      <c r="G385" s="22" t="s">
        <v>986</v>
      </c>
      <c r="H385" s="113"/>
      <c r="I385" s="21" t="s">
        <v>1273</v>
      </c>
      <c r="J385" s="85"/>
      <c r="K385" s="85"/>
      <c r="L385" s="85"/>
      <c r="M385" s="85" t="s">
        <v>1256</v>
      </c>
      <c r="N385" s="85"/>
      <c r="O385" s="85" t="s">
        <v>1194</v>
      </c>
      <c r="P385" s="85"/>
      <c r="Q385" s="85" t="s">
        <v>140</v>
      </c>
      <c r="R385" s="85"/>
      <c r="S385" s="85" t="s">
        <v>19</v>
      </c>
      <c r="T385" s="21" t="s">
        <v>2107</v>
      </c>
      <c r="U385" s="90"/>
      <c r="V385" s="21"/>
      <c r="W385" s="25"/>
      <c r="X385" s="25"/>
      <c r="Y385" s="25"/>
      <c r="Z385" s="25"/>
      <c r="AA385" s="25"/>
      <c r="AB385" s="21"/>
      <c r="AC385" s="21"/>
      <c r="AD385" s="110" t="str">
        <f>[17]Submitter!$F$3</f>
        <v>Riki Merrick</v>
      </c>
      <c r="AE385" s="110" t="str">
        <f>[17]Submitter!$F$6</f>
        <v>Vernetzt, LLC on behalf of APHL</v>
      </c>
      <c r="AF385" s="111"/>
      <c r="AG385" s="111"/>
      <c r="AH385" s="23"/>
    </row>
    <row r="386" spans="1:34" ht="38.25">
      <c r="A386" s="36">
        <v>386</v>
      </c>
      <c r="B386" s="92"/>
      <c r="C386" s="116" t="s">
        <v>1352</v>
      </c>
      <c r="D386" s="22" t="s">
        <v>122</v>
      </c>
      <c r="E386" s="22"/>
      <c r="F386" s="22"/>
      <c r="G386" s="22" t="s">
        <v>987</v>
      </c>
      <c r="H386" s="113"/>
      <c r="I386" s="21" t="s">
        <v>1273</v>
      </c>
      <c r="J386" s="85"/>
      <c r="K386" s="85"/>
      <c r="L386" s="85">
        <v>3781</v>
      </c>
      <c r="M386" s="85" t="s">
        <v>1256</v>
      </c>
      <c r="N386" s="85"/>
      <c r="O386" s="85" t="s">
        <v>1194</v>
      </c>
      <c r="P386" s="85"/>
      <c r="Q386" s="85" t="s">
        <v>1732</v>
      </c>
      <c r="R386" s="85"/>
      <c r="S386" s="85" t="s">
        <v>19</v>
      </c>
      <c r="T386" s="21" t="s">
        <v>2107</v>
      </c>
      <c r="U386" s="90"/>
      <c r="V386" s="21"/>
      <c r="W386" s="25"/>
      <c r="X386" s="25"/>
      <c r="Y386" s="25"/>
      <c r="Z386" s="25"/>
      <c r="AA386" s="25"/>
      <c r="AB386" s="21"/>
      <c r="AC386" s="21"/>
      <c r="AD386" s="110" t="str">
        <f>[17]Submitter!$F$3</f>
        <v>Riki Merrick</v>
      </c>
      <c r="AE386" s="110" t="str">
        <f>[17]Submitter!$F$6</f>
        <v>Vernetzt, LLC on behalf of APHL</v>
      </c>
      <c r="AF386" s="111"/>
      <c r="AG386" s="111"/>
      <c r="AH386" s="23"/>
    </row>
    <row r="387" spans="1:34" ht="51">
      <c r="A387" s="36">
        <v>387</v>
      </c>
      <c r="B387" s="92"/>
      <c r="C387" s="116" t="s">
        <v>1357</v>
      </c>
      <c r="D387" s="22" t="s">
        <v>123</v>
      </c>
      <c r="E387" s="22"/>
      <c r="F387" s="22"/>
      <c r="G387" s="22" t="s">
        <v>988</v>
      </c>
      <c r="H387" s="113"/>
      <c r="I387" s="21" t="s">
        <v>1273</v>
      </c>
      <c r="J387" s="85"/>
      <c r="K387" s="85"/>
      <c r="L387" s="85"/>
      <c r="M387" s="85" t="s">
        <v>1256</v>
      </c>
      <c r="N387" s="85"/>
      <c r="O387" s="85" t="s">
        <v>1194</v>
      </c>
      <c r="P387" s="85"/>
      <c r="Q387" s="85" t="s">
        <v>1735</v>
      </c>
      <c r="R387" s="85"/>
      <c r="S387" s="85" t="s">
        <v>19</v>
      </c>
      <c r="T387" s="21" t="s">
        <v>2107</v>
      </c>
      <c r="U387" s="90"/>
      <c r="V387" s="21"/>
      <c r="W387" s="25"/>
      <c r="X387" s="25"/>
      <c r="Y387" s="25"/>
      <c r="Z387" s="25"/>
      <c r="AA387" s="25"/>
      <c r="AB387" s="21"/>
      <c r="AC387" s="21"/>
      <c r="AD387" s="110" t="str">
        <f>[17]Submitter!$F$3</f>
        <v>Riki Merrick</v>
      </c>
      <c r="AE387" s="110" t="str">
        <f>[17]Submitter!$F$6</f>
        <v>Vernetzt, LLC on behalf of APHL</v>
      </c>
      <c r="AF387" s="111"/>
      <c r="AG387" s="111"/>
      <c r="AH387" s="23"/>
    </row>
    <row r="388" spans="1:34" ht="51">
      <c r="A388" s="36">
        <v>388</v>
      </c>
      <c r="B388" s="92"/>
      <c r="C388" s="116" t="s">
        <v>1357</v>
      </c>
      <c r="D388" s="22" t="s">
        <v>122</v>
      </c>
      <c r="E388" s="22"/>
      <c r="F388" s="22"/>
      <c r="G388" s="22" t="s">
        <v>989</v>
      </c>
      <c r="H388" s="113"/>
      <c r="I388" s="21" t="s">
        <v>1273</v>
      </c>
      <c r="J388" s="85"/>
      <c r="K388" s="85"/>
      <c r="L388" s="85"/>
      <c r="M388" s="85" t="s">
        <v>1256</v>
      </c>
      <c r="N388" s="85"/>
      <c r="O388" s="85" t="s">
        <v>1194</v>
      </c>
      <c r="P388" s="85"/>
      <c r="Q388" s="85" t="s">
        <v>140</v>
      </c>
      <c r="R388" s="85"/>
      <c r="S388" s="85" t="s">
        <v>19</v>
      </c>
      <c r="T388" s="21" t="s">
        <v>2107</v>
      </c>
      <c r="U388" s="90"/>
      <c r="V388" s="21"/>
      <c r="W388" s="25"/>
      <c r="X388" s="25"/>
      <c r="Y388" s="25"/>
      <c r="Z388" s="25"/>
      <c r="AA388" s="25"/>
      <c r="AB388" s="21"/>
      <c r="AC388" s="21"/>
      <c r="AD388" s="110" t="str">
        <f>[17]Submitter!$F$3</f>
        <v>Riki Merrick</v>
      </c>
      <c r="AE388" s="110" t="str">
        <f>[17]Submitter!$F$6</f>
        <v>Vernetzt, LLC on behalf of APHL</v>
      </c>
      <c r="AF388" s="111"/>
      <c r="AG388" s="111"/>
      <c r="AH388" s="23"/>
    </row>
    <row r="389" spans="1:34" ht="38.25">
      <c r="A389" s="36">
        <v>389</v>
      </c>
      <c r="B389" s="92"/>
      <c r="C389" s="22" t="s">
        <v>1273</v>
      </c>
      <c r="D389" s="22" t="s">
        <v>101</v>
      </c>
      <c r="E389" s="22"/>
      <c r="F389" s="22"/>
      <c r="G389" s="22" t="s">
        <v>990</v>
      </c>
      <c r="H389" s="113"/>
      <c r="I389" s="21" t="s">
        <v>1273</v>
      </c>
      <c r="J389" s="85"/>
      <c r="K389" s="85"/>
      <c r="L389" s="85"/>
      <c r="M389" s="85" t="s">
        <v>1256</v>
      </c>
      <c r="N389" s="85"/>
      <c r="O389" s="85" t="s">
        <v>1194</v>
      </c>
      <c r="P389" s="85"/>
      <c r="Q389" s="85" t="s">
        <v>140</v>
      </c>
      <c r="R389" s="85"/>
      <c r="S389" s="85" t="s">
        <v>19</v>
      </c>
      <c r="T389" s="21" t="s">
        <v>2107</v>
      </c>
      <c r="U389" s="90"/>
      <c r="V389" s="21"/>
      <c r="W389" s="25"/>
      <c r="X389" s="25"/>
      <c r="Y389" s="25"/>
      <c r="Z389" s="25"/>
      <c r="AA389" s="25"/>
      <c r="AB389" s="21"/>
      <c r="AC389" s="21"/>
      <c r="AD389" s="110" t="str">
        <f>[17]Submitter!$F$3</f>
        <v>Riki Merrick</v>
      </c>
      <c r="AE389" s="110" t="str">
        <f>[17]Submitter!$F$6</f>
        <v>Vernetzt, LLC on behalf of APHL</v>
      </c>
      <c r="AF389" s="111"/>
      <c r="AG389" s="111"/>
      <c r="AH389" s="23"/>
    </row>
    <row r="390" spans="1:34" ht="127.5">
      <c r="A390" s="36">
        <v>390</v>
      </c>
      <c r="B390" s="92"/>
      <c r="C390" s="116" t="s">
        <v>1358</v>
      </c>
      <c r="D390" s="22" t="s">
        <v>123</v>
      </c>
      <c r="E390" s="22"/>
      <c r="F390" s="22"/>
      <c r="G390" s="22" t="s">
        <v>991</v>
      </c>
      <c r="H390" s="113"/>
      <c r="I390" s="21"/>
      <c r="J390" s="85"/>
      <c r="K390" s="85" t="s">
        <v>1186</v>
      </c>
      <c r="L390" s="85">
        <v>5451</v>
      </c>
      <c r="M390" s="85" t="s">
        <v>1363</v>
      </c>
      <c r="N390" s="85" t="s">
        <v>1170</v>
      </c>
      <c r="O390" s="85"/>
      <c r="P390" s="85"/>
      <c r="Q390" s="85" t="s">
        <v>140</v>
      </c>
      <c r="R390" s="85">
        <v>5451</v>
      </c>
      <c r="S390" s="85" t="s">
        <v>1797</v>
      </c>
      <c r="T390" s="21" t="s">
        <v>2064</v>
      </c>
      <c r="U390" s="90"/>
      <c r="V390" s="21"/>
      <c r="W390" s="25"/>
      <c r="X390" s="25"/>
      <c r="Y390" s="25"/>
      <c r="Z390" s="25"/>
      <c r="AA390" s="25"/>
      <c r="AB390" s="21"/>
      <c r="AC390" s="21"/>
      <c r="AD390" s="110" t="str">
        <f>[17]Submitter!$F$3</f>
        <v>Riki Merrick</v>
      </c>
      <c r="AE390" s="110" t="str">
        <f>[17]Submitter!$F$6</f>
        <v>Vernetzt, LLC on behalf of APHL</v>
      </c>
      <c r="AF390" s="111"/>
      <c r="AG390" s="111"/>
      <c r="AH390" s="23"/>
    </row>
    <row r="391" spans="1:34" ht="38.25">
      <c r="A391" s="36">
        <v>391</v>
      </c>
      <c r="B391" s="92" t="s">
        <v>923</v>
      </c>
      <c r="C391" s="116" t="s">
        <v>1310</v>
      </c>
      <c r="D391" s="22" t="s">
        <v>393</v>
      </c>
      <c r="E391" s="22" t="s">
        <v>936</v>
      </c>
      <c r="F391" s="22" t="s">
        <v>942</v>
      </c>
      <c r="G391" s="22"/>
      <c r="H391" s="113"/>
      <c r="I391" s="21"/>
      <c r="J391" s="85"/>
      <c r="K391" s="85" t="s">
        <v>1186</v>
      </c>
      <c r="L391" s="85">
        <v>5452</v>
      </c>
      <c r="M391" s="85" t="s">
        <v>1258</v>
      </c>
      <c r="N391" s="85" t="s">
        <v>1098</v>
      </c>
      <c r="O391" s="85"/>
      <c r="P391" s="85"/>
      <c r="Q391" s="85" t="s">
        <v>1531</v>
      </c>
      <c r="R391" s="85">
        <v>5452</v>
      </c>
      <c r="S391" s="85" t="s">
        <v>15</v>
      </c>
      <c r="T391" s="21" t="s">
        <v>1841</v>
      </c>
      <c r="U391" s="90"/>
      <c r="V391" s="21"/>
      <c r="W391" s="25"/>
      <c r="X391" s="25"/>
      <c r="Y391" s="25"/>
      <c r="Z391" s="25"/>
      <c r="AA391" s="25"/>
      <c r="AB391" s="21"/>
      <c r="AC391" s="21"/>
      <c r="AD391" s="110" t="str">
        <f>[17]Submitter!$F$3</f>
        <v>Riki Merrick</v>
      </c>
      <c r="AE391" s="110" t="str">
        <f>[17]Submitter!$F$6</f>
        <v>Vernetzt, LLC on behalf of APHL</v>
      </c>
      <c r="AF391" s="111"/>
      <c r="AG391" s="111"/>
      <c r="AH391" s="23"/>
    </row>
    <row r="392" spans="1:34" ht="63.75">
      <c r="A392" s="36">
        <v>392</v>
      </c>
      <c r="B392" s="139" t="s">
        <v>924</v>
      </c>
      <c r="C392" s="116" t="s">
        <v>1310</v>
      </c>
      <c r="D392" s="22" t="s">
        <v>122</v>
      </c>
      <c r="E392" s="22" t="s">
        <v>924</v>
      </c>
      <c r="F392" s="22"/>
      <c r="G392" s="22" t="s">
        <v>992</v>
      </c>
      <c r="H392" s="113"/>
      <c r="I392" s="21"/>
      <c r="J392" s="85"/>
      <c r="K392" s="85" t="s">
        <v>1186</v>
      </c>
      <c r="L392" s="85">
        <v>5453</v>
      </c>
      <c r="M392" s="85" t="s">
        <v>1257</v>
      </c>
      <c r="N392" s="85" t="s">
        <v>1098</v>
      </c>
      <c r="O392" s="85"/>
      <c r="P392" s="85"/>
      <c r="Q392" s="85" t="s">
        <v>1737</v>
      </c>
      <c r="R392" s="85">
        <v>5453</v>
      </c>
      <c r="S392" s="85" t="s">
        <v>15</v>
      </c>
      <c r="T392" s="21" t="s">
        <v>2065</v>
      </c>
      <c r="U392" s="90"/>
      <c r="V392" s="21"/>
      <c r="W392" s="25"/>
      <c r="X392" s="25"/>
      <c r="Y392" s="25"/>
      <c r="Z392" s="25"/>
      <c r="AA392" s="25"/>
      <c r="AB392" s="21"/>
      <c r="AC392" s="21"/>
      <c r="AD392" s="110" t="str">
        <f>[17]Submitter!$F$3</f>
        <v>Riki Merrick</v>
      </c>
      <c r="AE392" s="110" t="str">
        <f>[17]Submitter!$F$6</f>
        <v>Vernetzt, LLC on behalf of APHL</v>
      </c>
      <c r="AF392" s="111"/>
      <c r="AG392" s="111"/>
      <c r="AH392" s="23"/>
    </row>
    <row r="393" spans="1:34" ht="38.25">
      <c r="A393" s="36">
        <v>393</v>
      </c>
      <c r="B393" s="92"/>
      <c r="C393" s="116" t="s">
        <v>1310</v>
      </c>
      <c r="D393" s="22" t="s">
        <v>123</v>
      </c>
      <c r="E393" s="22"/>
      <c r="F393" s="22"/>
      <c r="G393" s="22" t="s">
        <v>993</v>
      </c>
      <c r="H393" s="113"/>
      <c r="I393" s="21"/>
      <c r="J393" s="85"/>
      <c r="K393" s="85" t="s">
        <v>1186</v>
      </c>
      <c r="L393" s="85">
        <v>5454</v>
      </c>
      <c r="M393" s="85" t="s">
        <v>1363</v>
      </c>
      <c r="N393" s="85" t="s">
        <v>1098</v>
      </c>
      <c r="O393" s="85"/>
      <c r="P393" s="85"/>
      <c r="Q393" s="85" t="s">
        <v>1736</v>
      </c>
      <c r="R393" s="85">
        <v>5454</v>
      </c>
      <c r="S393" s="85" t="s">
        <v>15</v>
      </c>
      <c r="T393" s="21" t="s">
        <v>1842</v>
      </c>
      <c r="U393" s="90"/>
      <c r="V393" s="21"/>
      <c r="W393" s="25"/>
      <c r="X393" s="25"/>
      <c r="Y393" s="25"/>
      <c r="Z393" s="25"/>
      <c r="AA393" s="25"/>
      <c r="AB393" s="21"/>
      <c r="AC393" s="21"/>
      <c r="AD393" s="110" t="str">
        <f>[17]Submitter!$F$3</f>
        <v>Riki Merrick</v>
      </c>
      <c r="AE393" s="110" t="str">
        <f>[17]Submitter!$F$6</f>
        <v>Vernetzt, LLC on behalf of APHL</v>
      </c>
      <c r="AF393" s="111"/>
      <c r="AG393" s="111"/>
      <c r="AH393" s="23"/>
    </row>
    <row r="394" spans="1:34" ht="25.5">
      <c r="A394" s="36">
        <v>394</v>
      </c>
      <c r="B394" s="92"/>
      <c r="C394" s="116" t="s">
        <v>1310</v>
      </c>
      <c r="D394" s="22" t="s">
        <v>124</v>
      </c>
      <c r="E394" s="22"/>
      <c r="F394" s="22"/>
      <c r="G394" s="22" t="s">
        <v>994</v>
      </c>
      <c r="H394" s="113"/>
      <c r="I394" s="21"/>
      <c r="J394" s="85"/>
      <c r="K394" s="85" t="s">
        <v>1186</v>
      </c>
      <c r="L394" s="85">
        <v>5455</v>
      </c>
      <c r="M394" s="85" t="s">
        <v>1363</v>
      </c>
      <c r="N394" s="85" t="s">
        <v>1098</v>
      </c>
      <c r="O394" s="85"/>
      <c r="P394" s="85"/>
      <c r="Q394" s="85" t="s">
        <v>1504</v>
      </c>
      <c r="R394" s="85">
        <v>5455</v>
      </c>
      <c r="S394" s="85" t="s">
        <v>15</v>
      </c>
      <c r="T394" s="21" t="s">
        <v>1843</v>
      </c>
      <c r="U394" s="90"/>
      <c r="V394" s="21"/>
      <c r="W394" s="25"/>
      <c r="X394" s="25"/>
      <c r="Y394" s="25"/>
      <c r="Z394" s="25"/>
      <c r="AA394" s="25"/>
      <c r="AB394" s="21"/>
      <c r="AC394" s="21"/>
      <c r="AD394" s="110" t="str">
        <f>[17]Submitter!$F$3</f>
        <v>Riki Merrick</v>
      </c>
      <c r="AE394" s="110" t="str">
        <f>[17]Submitter!$F$6</f>
        <v>Vernetzt, LLC on behalf of APHL</v>
      </c>
      <c r="AF394" s="111"/>
      <c r="AG394" s="111"/>
      <c r="AH394" s="23"/>
    </row>
    <row r="395" spans="1:34" ht="114.75">
      <c r="A395" s="36">
        <v>395</v>
      </c>
      <c r="B395" s="92"/>
      <c r="C395" s="116" t="s">
        <v>1325</v>
      </c>
      <c r="D395" s="22" t="s">
        <v>122</v>
      </c>
      <c r="E395" s="22"/>
      <c r="F395" s="22"/>
      <c r="G395" s="22" t="s">
        <v>995</v>
      </c>
      <c r="H395" s="113"/>
      <c r="I395" s="21"/>
      <c r="J395" s="85"/>
      <c r="K395" s="85" t="s">
        <v>1188</v>
      </c>
      <c r="L395" s="85">
        <v>5456</v>
      </c>
      <c r="M395" s="85" t="s">
        <v>1259</v>
      </c>
      <c r="N395" s="85" t="s">
        <v>1361</v>
      </c>
      <c r="O395" s="85"/>
      <c r="P395" s="85"/>
      <c r="Q395" s="85" t="s">
        <v>1738</v>
      </c>
      <c r="R395" s="85">
        <v>5456</v>
      </c>
      <c r="S395" s="85" t="s">
        <v>15</v>
      </c>
      <c r="T395" s="21" t="s">
        <v>2066</v>
      </c>
      <c r="U395" s="90"/>
      <c r="V395" s="21"/>
      <c r="W395" s="25"/>
      <c r="X395" s="25"/>
      <c r="Y395" s="25"/>
      <c r="Z395" s="25"/>
      <c r="AA395" s="25"/>
      <c r="AB395" s="21"/>
      <c r="AC395" s="21"/>
      <c r="AD395" s="110" t="str">
        <f>[17]Submitter!$F$3</f>
        <v>Riki Merrick</v>
      </c>
      <c r="AE395" s="110" t="str">
        <f>[17]Submitter!$F$6</f>
        <v>Vernetzt, LLC on behalf of APHL</v>
      </c>
      <c r="AF395" s="111"/>
      <c r="AG395" s="111"/>
      <c r="AH395" s="23"/>
    </row>
    <row r="396" spans="1:34" ht="38.25">
      <c r="A396" s="36">
        <v>396</v>
      </c>
      <c r="B396" s="92"/>
      <c r="C396" s="116" t="s">
        <v>1313</v>
      </c>
      <c r="D396" s="22" t="s">
        <v>124</v>
      </c>
      <c r="E396" s="22"/>
      <c r="F396" s="22"/>
      <c r="G396" s="22" t="s">
        <v>996</v>
      </c>
      <c r="H396" s="113"/>
      <c r="I396" s="21"/>
      <c r="J396" s="85"/>
      <c r="K396" s="85" t="s">
        <v>1186</v>
      </c>
      <c r="L396" s="85">
        <v>5457</v>
      </c>
      <c r="M396" s="85" t="s">
        <v>1259</v>
      </c>
      <c r="N396" s="85" t="s">
        <v>1097</v>
      </c>
      <c r="O396" s="85"/>
      <c r="P396" s="85"/>
      <c r="Q396" s="85" t="s">
        <v>1504</v>
      </c>
      <c r="R396" s="85">
        <v>5457</v>
      </c>
      <c r="S396" s="85" t="s">
        <v>1797</v>
      </c>
      <c r="T396" s="21" t="s">
        <v>1797</v>
      </c>
      <c r="U396" s="90"/>
      <c r="V396" s="21"/>
      <c r="W396" s="25"/>
      <c r="X396" s="25"/>
      <c r="Y396" s="25"/>
      <c r="Z396" s="25"/>
      <c r="AA396" s="25"/>
      <c r="AB396" s="21"/>
      <c r="AC396" s="21"/>
      <c r="AD396" s="110" t="str">
        <f>[17]Submitter!$F$3</f>
        <v>Riki Merrick</v>
      </c>
      <c r="AE396" s="110" t="str">
        <f>[17]Submitter!$F$6</f>
        <v>Vernetzt, LLC on behalf of APHL</v>
      </c>
      <c r="AF396" s="111"/>
      <c r="AG396" s="111"/>
      <c r="AH396" s="23"/>
    </row>
    <row r="397" spans="1:34" ht="51">
      <c r="A397" s="36">
        <v>397</v>
      </c>
      <c r="B397" s="92"/>
      <c r="C397" s="116" t="s">
        <v>1335</v>
      </c>
      <c r="D397" s="22" t="s">
        <v>122</v>
      </c>
      <c r="E397" s="22"/>
      <c r="F397" s="22"/>
      <c r="G397" s="22" t="s">
        <v>997</v>
      </c>
      <c r="H397" s="113"/>
      <c r="I397" s="21"/>
      <c r="J397" s="85"/>
      <c r="K397" s="85" t="s">
        <v>1186</v>
      </c>
      <c r="L397" s="85">
        <v>5458</v>
      </c>
      <c r="M397" s="85" t="s">
        <v>1257</v>
      </c>
      <c r="N397" s="85" t="s">
        <v>1097</v>
      </c>
      <c r="O397" s="85"/>
      <c r="P397" s="85"/>
      <c r="Q397" s="85" t="s">
        <v>1739</v>
      </c>
      <c r="R397" s="85">
        <v>5458</v>
      </c>
      <c r="S397" s="85" t="s">
        <v>1797</v>
      </c>
      <c r="T397" s="21" t="s">
        <v>1797</v>
      </c>
      <c r="U397" s="90"/>
      <c r="V397" s="21"/>
      <c r="W397" s="25"/>
      <c r="X397" s="25"/>
      <c r="Y397" s="25"/>
      <c r="Z397" s="25"/>
      <c r="AA397" s="25"/>
      <c r="AB397" s="21"/>
      <c r="AC397" s="21"/>
      <c r="AD397" s="110" t="str">
        <f>[17]Submitter!$F$3</f>
        <v>Riki Merrick</v>
      </c>
      <c r="AE397" s="110" t="str">
        <f>[17]Submitter!$F$6</f>
        <v>Vernetzt, LLC on behalf of APHL</v>
      </c>
      <c r="AF397" s="111"/>
      <c r="AG397" s="111"/>
      <c r="AH397" s="23"/>
    </row>
    <row r="398" spans="1:34" ht="25.5">
      <c r="A398" s="36">
        <v>398</v>
      </c>
      <c r="B398" s="92" t="s">
        <v>925</v>
      </c>
      <c r="C398" s="116" t="s">
        <v>1313</v>
      </c>
      <c r="D398" s="22" t="s">
        <v>122</v>
      </c>
      <c r="E398" s="22"/>
      <c r="F398" s="22"/>
      <c r="G398" s="22" t="s">
        <v>998</v>
      </c>
      <c r="H398" s="113"/>
      <c r="I398" s="21"/>
      <c r="J398" s="85"/>
      <c r="K398" s="85" t="s">
        <v>1186</v>
      </c>
      <c r="L398" s="85">
        <v>5459</v>
      </c>
      <c r="M398" s="85" t="s">
        <v>1257</v>
      </c>
      <c r="N398" s="85" t="s">
        <v>1097</v>
      </c>
      <c r="O398" s="85"/>
      <c r="P398" s="85"/>
      <c r="Q398" s="85" t="s">
        <v>1546</v>
      </c>
      <c r="R398" s="85">
        <v>5459</v>
      </c>
      <c r="S398" s="85" t="s">
        <v>1797</v>
      </c>
      <c r="T398" s="21" t="s">
        <v>1797</v>
      </c>
      <c r="U398" s="90"/>
      <c r="V398" s="21"/>
      <c r="W398" s="25"/>
      <c r="X398" s="25"/>
      <c r="Y398" s="25"/>
      <c r="Z398" s="25"/>
      <c r="AA398" s="25"/>
      <c r="AB398" s="21"/>
      <c r="AC398" s="21"/>
      <c r="AD398" s="110" t="str">
        <f>[17]Submitter!$F$3</f>
        <v>Riki Merrick</v>
      </c>
      <c r="AE398" s="110" t="str">
        <f>[17]Submitter!$F$6</f>
        <v>Vernetzt, LLC on behalf of APHL</v>
      </c>
      <c r="AF398" s="111"/>
      <c r="AG398" s="111"/>
      <c r="AH398" s="23"/>
    </row>
    <row r="399" spans="1:34" ht="25.5">
      <c r="A399" s="36">
        <v>399</v>
      </c>
      <c r="B399" s="92" t="s">
        <v>926</v>
      </c>
      <c r="C399" s="116" t="s">
        <v>1313</v>
      </c>
      <c r="D399" s="22" t="s">
        <v>122</v>
      </c>
      <c r="E399" s="22"/>
      <c r="F399" s="22"/>
      <c r="G399" s="22" t="s">
        <v>999</v>
      </c>
      <c r="H399" s="113"/>
      <c r="I399" s="21"/>
      <c r="J399" s="85"/>
      <c r="K399" s="85" t="s">
        <v>1186</v>
      </c>
      <c r="L399" s="85">
        <v>5460</v>
      </c>
      <c r="M399" s="85" t="s">
        <v>1257</v>
      </c>
      <c r="N399" s="85" t="s">
        <v>1097</v>
      </c>
      <c r="O399" s="85"/>
      <c r="P399" s="85"/>
      <c r="Q399" s="85" t="s">
        <v>1546</v>
      </c>
      <c r="R399" s="85">
        <v>5460</v>
      </c>
      <c r="S399" s="85" t="s">
        <v>1797</v>
      </c>
      <c r="T399" s="85" t="s">
        <v>1797</v>
      </c>
      <c r="U399" s="90"/>
      <c r="V399" s="21"/>
      <c r="W399" s="25"/>
      <c r="X399" s="25"/>
      <c r="Y399" s="25"/>
      <c r="Z399" s="25"/>
      <c r="AA399" s="25"/>
      <c r="AB399" s="21"/>
      <c r="AC399" s="21"/>
      <c r="AD399" s="110" t="str">
        <f>[17]Submitter!$F$3</f>
        <v>Riki Merrick</v>
      </c>
      <c r="AE399" s="110" t="str">
        <f>[17]Submitter!$F$6</f>
        <v>Vernetzt, LLC on behalf of APHL</v>
      </c>
      <c r="AF399" s="111"/>
      <c r="AG399" s="111"/>
      <c r="AH399" s="23"/>
    </row>
    <row r="400" spans="1:34" ht="38.25">
      <c r="A400" s="36">
        <v>400</v>
      </c>
      <c r="B400" s="92" t="s">
        <v>927</v>
      </c>
      <c r="C400" s="116" t="s">
        <v>1329</v>
      </c>
      <c r="D400" s="22" t="s">
        <v>122</v>
      </c>
      <c r="E400" s="22"/>
      <c r="F400" s="22"/>
      <c r="G400" s="22" t="s">
        <v>1000</v>
      </c>
      <c r="H400" s="113"/>
      <c r="I400" s="21"/>
      <c r="J400" s="85"/>
      <c r="K400" s="85" t="s">
        <v>1186</v>
      </c>
      <c r="L400" s="85">
        <v>5461</v>
      </c>
      <c r="M400" s="85" t="s">
        <v>1259</v>
      </c>
      <c r="N400" s="85" t="s">
        <v>1097</v>
      </c>
      <c r="O400" s="85"/>
      <c r="P400" s="85"/>
      <c r="Q400" s="85" t="s">
        <v>1531</v>
      </c>
      <c r="R400" s="85">
        <v>5461</v>
      </c>
      <c r="S400" s="85" t="s">
        <v>1797</v>
      </c>
      <c r="T400" s="85" t="s">
        <v>1797</v>
      </c>
      <c r="U400" s="90"/>
      <c r="V400" s="21"/>
      <c r="W400" s="25"/>
      <c r="X400" s="25"/>
      <c r="Y400" s="25"/>
      <c r="Z400" s="25"/>
      <c r="AA400" s="25"/>
      <c r="AB400" s="21"/>
      <c r="AC400" s="21"/>
      <c r="AD400" s="110" t="str">
        <f>[17]Submitter!$F$3</f>
        <v>Riki Merrick</v>
      </c>
      <c r="AE400" s="110" t="str">
        <f>[17]Submitter!$F$6</f>
        <v>Vernetzt, LLC on behalf of APHL</v>
      </c>
      <c r="AF400" s="111"/>
      <c r="AG400" s="111"/>
      <c r="AH400" s="23"/>
    </row>
    <row r="401" spans="1:34" ht="51">
      <c r="A401" s="36">
        <v>401</v>
      </c>
      <c r="B401" s="92"/>
      <c r="C401" s="116" t="s">
        <v>1337</v>
      </c>
      <c r="D401" s="22" t="s">
        <v>122</v>
      </c>
      <c r="E401" s="22"/>
      <c r="F401" s="22"/>
      <c r="G401" s="22" t="s">
        <v>1001</v>
      </c>
      <c r="H401" s="113"/>
      <c r="I401" s="21"/>
      <c r="J401" s="85"/>
      <c r="K401" s="85" t="s">
        <v>1180</v>
      </c>
      <c r="L401" s="85">
        <v>5465</v>
      </c>
      <c r="M401" s="85" t="s">
        <v>1363</v>
      </c>
      <c r="N401" s="85" t="s">
        <v>1100</v>
      </c>
      <c r="O401" s="85"/>
      <c r="P401" s="85"/>
      <c r="Q401" s="85" t="s">
        <v>1740</v>
      </c>
      <c r="R401" s="85">
        <v>5465</v>
      </c>
      <c r="S401" s="85" t="s">
        <v>15</v>
      </c>
      <c r="T401" s="85" t="s">
        <v>2067</v>
      </c>
      <c r="U401" s="90"/>
      <c r="V401" s="21"/>
      <c r="W401" s="25"/>
      <c r="X401" s="25"/>
      <c r="Y401" s="25"/>
      <c r="Z401" s="25"/>
      <c r="AA401" s="25"/>
      <c r="AB401" s="21"/>
      <c r="AC401" s="21"/>
      <c r="AD401" s="110" t="str">
        <f>[17]Submitter!$F$3</f>
        <v>Riki Merrick</v>
      </c>
      <c r="AE401" s="110" t="str">
        <f>[17]Submitter!$F$6</f>
        <v>Vernetzt, LLC on behalf of APHL</v>
      </c>
      <c r="AF401" s="111"/>
      <c r="AG401" s="111"/>
      <c r="AH401" s="23"/>
    </row>
    <row r="402" spans="1:34" ht="51">
      <c r="A402" s="36">
        <v>402</v>
      </c>
      <c r="B402" s="92" t="s">
        <v>350</v>
      </c>
      <c r="C402" s="116" t="s">
        <v>1298</v>
      </c>
      <c r="D402" s="22" t="s">
        <v>393</v>
      </c>
      <c r="E402" s="22" t="s">
        <v>937</v>
      </c>
      <c r="F402" s="22" t="s">
        <v>943</v>
      </c>
      <c r="G402" s="22"/>
      <c r="H402" s="113"/>
      <c r="I402" s="21"/>
      <c r="J402" s="85"/>
      <c r="K402" s="85" t="s">
        <v>1186</v>
      </c>
      <c r="L402" s="85">
        <v>5466</v>
      </c>
      <c r="M402" s="85" t="s">
        <v>1258</v>
      </c>
      <c r="N402" s="85" t="s">
        <v>1136</v>
      </c>
      <c r="O402" s="85"/>
      <c r="P402" s="85"/>
      <c r="Q402" s="85" t="s">
        <v>1531</v>
      </c>
      <c r="R402" s="85">
        <v>5466</v>
      </c>
      <c r="S402" s="85" t="s">
        <v>15</v>
      </c>
      <c r="T402" s="85" t="s">
        <v>1798</v>
      </c>
      <c r="U402" s="90"/>
      <c r="V402" s="21"/>
      <c r="W402" s="25"/>
      <c r="X402" s="25"/>
      <c r="Y402" s="25"/>
      <c r="Z402" s="25"/>
      <c r="AA402" s="25"/>
      <c r="AB402" s="21"/>
      <c r="AC402" s="21"/>
      <c r="AD402" s="110" t="str">
        <f>[17]Submitter!$F$3</f>
        <v>Riki Merrick</v>
      </c>
      <c r="AE402" s="110" t="str">
        <f>[17]Submitter!$F$6</f>
        <v>Vernetzt, LLC on behalf of APHL</v>
      </c>
      <c r="AF402" s="111"/>
      <c r="AG402" s="111"/>
      <c r="AH402" s="23"/>
    </row>
    <row r="403" spans="1:34" ht="51">
      <c r="A403" s="36">
        <v>403</v>
      </c>
      <c r="B403" s="92" t="s">
        <v>351</v>
      </c>
      <c r="C403" s="116" t="s">
        <v>1298</v>
      </c>
      <c r="D403" s="22" t="s">
        <v>393</v>
      </c>
      <c r="E403" s="22" t="s">
        <v>938</v>
      </c>
      <c r="F403" s="22" t="s">
        <v>944</v>
      </c>
      <c r="G403" s="22" t="s">
        <v>1002</v>
      </c>
      <c r="H403" s="113"/>
      <c r="I403" s="21"/>
      <c r="J403" s="85"/>
      <c r="K403" s="85" t="s">
        <v>1186</v>
      </c>
      <c r="L403" s="85">
        <v>5467</v>
      </c>
      <c r="M403" s="85" t="s">
        <v>1258</v>
      </c>
      <c r="N403" s="85" t="s">
        <v>1136</v>
      </c>
      <c r="O403" s="85"/>
      <c r="P403" s="85"/>
      <c r="Q403" s="85" t="s">
        <v>1531</v>
      </c>
      <c r="R403" s="85">
        <v>5467</v>
      </c>
      <c r="S403" s="85" t="s">
        <v>15</v>
      </c>
      <c r="T403" s="85" t="s">
        <v>1844</v>
      </c>
      <c r="U403" s="90"/>
      <c r="V403" s="21"/>
      <c r="W403" s="25"/>
      <c r="X403" s="25"/>
      <c r="Y403" s="25"/>
      <c r="Z403" s="25"/>
      <c r="AA403" s="25"/>
      <c r="AB403" s="21"/>
      <c r="AC403" s="21"/>
      <c r="AD403" s="110" t="str">
        <f>[17]Submitter!$F$3</f>
        <v>Riki Merrick</v>
      </c>
      <c r="AE403" s="110" t="str">
        <f>[17]Submitter!$F$6</f>
        <v>Vernetzt, LLC on behalf of APHL</v>
      </c>
      <c r="AF403" s="111"/>
      <c r="AG403" s="111"/>
      <c r="AH403" s="23"/>
    </row>
    <row r="404" spans="1:34" ht="102">
      <c r="A404" s="36">
        <v>404</v>
      </c>
      <c r="B404" s="92" t="s">
        <v>928</v>
      </c>
      <c r="C404" s="116" t="s">
        <v>1280</v>
      </c>
      <c r="D404" s="22" t="s">
        <v>123</v>
      </c>
      <c r="E404" s="22"/>
      <c r="F404" s="22"/>
      <c r="G404" s="22" t="s">
        <v>1003</v>
      </c>
      <c r="H404" s="113"/>
      <c r="I404" s="21"/>
      <c r="J404" s="85"/>
      <c r="K404" s="85" t="s">
        <v>1186</v>
      </c>
      <c r="L404" s="85">
        <v>5468</v>
      </c>
      <c r="M404" s="85" t="s">
        <v>1363</v>
      </c>
      <c r="N404" s="85" t="s">
        <v>1141</v>
      </c>
      <c r="O404" s="85"/>
      <c r="P404" s="85"/>
      <c r="Q404" s="85" t="s">
        <v>1741</v>
      </c>
      <c r="R404" s="85">
        <v>5468</v>
      </c>
      <c r="S404" s="85" t="s">
        <v>1797</v>
      </c>
      <c r="T404" s="21" t="s">
        <v>2068</v>
      </c>
      <c r="U404" s="90"/>
      <c r="V404" s="21"/>
      <c r="W404" s="25"/>
      <c r="X404" s="25"/>
      <c r="Y404" s="25"/>
      <c r="Z404" s="25"/>
      <c r="AA404" s="25"/>
      <c r="AB404" s="21"/>
      <c r="AC404" s="21"/>
      <c r="AD404" s="110" t="str">
        <f>[17]Submitter!$F$3</f>
        <v>Riki Merrick</v>
      </c>
      <c r="AE404" s="110" t="str">
        <f>[17]Submitter!$F$6</f>
        <v>Vernetzt, LLC on behalf of APHL</v>
      </c>
      <c r="AF404" s="111"/>
      <c r="AG404" s="111"/>
      <c r="AH404" s="23"/>
    </row>
    <row r="405" spans="1:34" ht="204">
      <c r="A405" s="36">
        <v>405</v>
      </c>
      <c r="B405" s="92" t="s">
        <v>929</v>
      </c>
      <c r="C405" s="116" t="s">
        <v>1301</v>
      </c>
      <c r="D405" s="22" t="s">
        <v>123</v>
      </c>
      <c r="E405" s="22"/>
      <c r="F405" s="22"/>
      <c r="G405" s="22" t="s">
        <v>1004</v>
      </c>
      <c r="H405" s="113"/>
      <c r="I405" s="21"/>
      <c r="J405" s="85"/>
      <c r="K405" s="85" t="s">
        <v>1186</v>
      </c>
      <c r="L405" s="85">
        <v>5469</v>
      </c>
      <c r="M405" s="85" t="s">
        <v>1363</v>
      </c>
      <c r="N405" s="85" t="s">
        <v>1104</v>
      </c>
      <c r="O405" s="85"/>
      <c r="P405" s="85"/>
      <c r="Q405" s="85" t="s">
        <v>1743</v>
      </c>
      <c r="R405" s="85">
        <v>5469</v>
      </c>
      <c r="S405" s="85" t="s">
        <v>1797</v>
      </c>
      <c r="T405" s="21" t="s">
        <v>2069</v>
      </c>
      <c r="U405" s="90"/>
      <c r="V405" s="21"/>
      <c r="W405" s="25"/>
      <c r="X405" s="25"/>
      <c r="Y405" s="25"/>
      <c r="Z405" s="25"/>
      <c r="AA405" s="25"/>
      <c r="AB405" s="21"/>
      <c r="AC405" s="21"/>
      <c r="AD405" s="110" t="str">
        <f>[17]Submitter!$F$3</f>
        <v>Riki Merrick</v>
      </c>
      <c r="AE405" s="110" t="str">
        <f>[17]Submitter!$F$6</f>
        <v>Vernetzt, LLC on behalf of APHL</v>
      </c>
      <c r="AF405" s="111"/>
      <c r="AG405" s="111"/>
      <c r="AH405" s="23"/>
    </row>
    <row r="406" spans="1:34" ht="38.25">
      <c r="A406" s="36">
        <v>406</v>
      </c>
      <c r="B406" s="92" t="s">
        <v>930</v>
      </c>
      <c r="C406" s="116" t="s">
        <v>1299</v>
      </c>
      <c r="D406" s="22" t="s">
        <v>393</v>
      </c>
      <c r="E406" s="22" t="s">
        <v>939</v>
      </c>
      <c r="F406" s="22" t="s">
        <v>945</v>
      </c>
      <c r="G406" s="22"/>
      <c r="H406" s="113"/>
      <c r="I406" s="21"/>
      <c r="J406" s="85"/>
      <c r="K406" s="85" t="s">
        <v>1186</v>
      </c>
      <c r="L406" s="85">
        <v>5470</v>
      </c>
      <c r="M406" s="85" t="s">
        <v>1258</v>
      </c>
      <c r="N406" s="85" t="s">
        <v>1105</v>
      </c>
      <c r="O406" s="85"/>
      <c r="P406" s="85"/>
      <c r="Q406" s="85" t="s">
        <v>1531</v>
      </c>
      <c r="R406" s="85">
        <v>5470</v>
      </c>
      <c r="S406" s="85" t="s">
        <v>15</v>
      </c>
      <c r="T406" s="21" t="s">
        <v>1845</v>
      </c>
      <c r="U406" s="90"/>
      <c r="V406" s="21"/>
      <c r="W406" s="25"/>
      <c r="X406" s="25"/>
      <c r="Y406" s="25"/>
      <c r="Z406" s="25"/>
      <c r="AA406" s="25"/>
      <c r="AB406" s="21"/>
      <c r="AC406" s="21"/>
      <c r="AD406" s="110" t="str">
        <f>[17]Submitter!$F$3</f>
        <v>Riki Merrick</v>
      </c>
      <c r="AE406" s="110" t="str">
        <f>[17]Submitter!$F$6</f>
        <v>Vernetzt, LLC on behalf of APHL</v>
      </c>
      <c r="AF406" s="111"/>
      <c r="AG406" s="111"/>
      <c r="AH406" s="23"/>
    </row>
    <row r="407" spans="1:34" ht="114.75">
      <c r="A407" s="36">
        <v>407</v>
      </c>
      <c r="B407" s="92" t="s">
        <v>931</v>
      </c>
      <c r="C407" s="116" t="s">
        <v>1299</v>
      </c>
      <c r="D407" s="22" t="s">
        <v>123</v>
      </c>
      <c r="E407" s="22"/>
      <c r="F407" s="22"/>
      <c r="G407" s="22" t="s">
        <v>1005</v>
      </c>
      <c r="H407" s="113"/>
      <c r="I407" s="21"/>
      <c r="J407" s="85"/>
      <c r="K407" s="85" t="s">
        <v>1186</v>
      </c>
      <c r="L407" s="85">
        <v>5471</v>
      </c>
      <c r="M407" s="85" t="s">
        <v>1363</v>
      </c>
      <c r="N407" s="85" t="s">
        <v>1105</v>
      </c>
      <c r="O407" s="85"/>
      <c r="P407" s="85"/>
      <c r="Q407" s="85" t="s">
        <v>1742</v>
      </c>
      <c r="R407" s="85">
        <v>5471</v>
      </c>
      <c r="S407" s="85" t="s">
        <v>15</v>
      </c>
      <c r="T407" s="21" t="s">
        <v>1846</v>
      </c>
      <c r="U407" s="90"/>
      <c r="V407" s="21"/>
      <c r="W407" s="25"/>
      <c r="X407" s="25"/>
      <c r="Y407" s="25"/>
      <c r="Z407" s="25"/>
      <c r="AA407" s="25"/>
      <c r="AB407" s="21"/>
      <c r="AC407" s="21"/>
      <c r="AD407" s="110" t="str">
        <f>[17]Submitter!$F$3</f>
        <v>Riki Merrick</v>
      </c>
      <c r="AE407" s="110" t="str">
        <f>[17]Submitter!$F$6</f>
        <v>Vernetzt, LLC on behalf of APHL</v>
      </c>
      <c r="AF407" s="111"/>
      <c r="AG407" s="111"/>
      <c r="AH407" s="23"/>
    </row>
    <row r="408" spans="1:34" ht="102">
      <c r="A408" s="36">
        <v>408</v>
      </c>
      <c r="B408" s="92" t="s">
        <v>932</v>
      </c>
      <c r="C408" s="116" t="s">
        <v>1299</v>
      </c>
      <c r="D408" s="22" t="s">
        <v>122</v>
      </c>
      <c r="E408" s="22"/>
      <c r="F408" s="22"/>
      <c r="G408" s="22" t="s">
        <v>1300</v>
      </c>
      <c r="H408" s="113"/>
      <c r="I408" s="21"/>
      <c r="J408" s="85"/>
      <c r="K408" s="85" t="s">
        <v>1186</v>
      </c>
      <c r="L408" s="85">
        <v>5472</v>
      </c>
      <c r="M408" s="85" t="s">
        <v>1257</v>
      </c>
      <c r="N408" s="85" t="s">
        <v>1105</v>
      </c>
      <c r="O408" s="85"/>
      <c r="P408" s="85"/>
      <c r="Q408" s="85" t="s">
        <v>1467</v>
      </c>
      <c r="R408" s="85">
        <v>5472</v>
      </c>
      <c r="S408" s="85" t="s">
        <v>15</v>
      </c>
      <c r="T408" s="21" t="s">
        <v>2070</v>
      </c>
      <c r="U408" s="90"/>
      <c r="V408" s="21"/>
      <c r="W408" s="25"/>
      <c r="X408" s="25"/>
      <c r="Y408" s="25"/>
      <c r="Z408" s="25"/>
      <c r="AA408" s="25"/>
      <c r="AB408" s="21"/>
      <c r="AC408" s="21"/>
      <c r="AD408" s="110" t="str">
        <f>[17]Submitter!$F$3</f>
        <v>Riki Merrick</v>
      </c>
      <c r="AE408" s="110" t="str">
        <f>[17]Submitter!$F$6</f>
        <v>Vernetzt, LLC on behalf of APHL</v>
      </c>
      <c r="AF408" s="111"/>
      <c r="AG408" s="111"/>
      <c r="AH408" s="23"/>
    </row>
    <row r="409" spans="1:34" ht="76.5">
      <c r="A409" s="36">
        <v>409</v>
      </c>
      <c r="B409" s="91" t="s">
        <v>1006</v>
      </c>
      <c r="C409" s="115" t="s">
        <v>1287</v>
      </c>
      <c r="D409" s="84" t="s">
        <v>124</v>
      </c>
      <c r="E409" s="84"/>
      <c r="F409" s="84"/>
      <c r="G409" s="84" t="s">
        <v>1037</v>
      </c>
      <c r="H409" s="112" t="s">
        <v>11</v>
      </c>
      <c r="I409" s="85"/>
      <c r="J409" s="85"/>
      <c r="K409" s="85" t="s">
        <v>1175</v>
      </c>
      <c r="L409" s="85">
        <v>5473</v>
      </c>
      <c r="M409" s="85" t="s">
        <v>1259</v>
      </c>
      <c r="N409" s="85" t="s">
        <v>1152</v>
      </c>
      <c r="O409" s="85"/>
      <c r="P409" s="85"/>
      <c r="Q409" s="85" t="s">
        <v>1645</v>
      </c>
      <c r="R409" s="85">
        <v>5473</v>
      </c>
      <c r="S409" s="85" t="s">
        <v>15</v>
      </c>
      <c r="T409" s="21" t="s">
        <v>2071</v>
      </c>
      <c r="U409" s="89"/>
      <c r="V409" s="85"/>
      <c r="W409" s="86"/>
      <c r="X409" s="86"/>
      <c r="Y409" s="86"/>
      <c r="Z409" s="86"/>
      <c r="AA409" s="86"/>
      <c r="AB409" s="85"/>
      <c r="AC409" s="85"/>
      <c r="AD409" s="109" t="str">
        <f>[18]Submitter!$F$3</f>
        <v>Zabrina Gonzaga</v>
      </c>
      <c r="AE409" s="109" t="str">
        <f>[18]Submitter!$F$6</f>
        <v>Lantana Consulting Group</v>
      </c>
      <c r="AF409" s="109" t="str">
        <f>[18]Submitter!$F$3</f>
        <v>Zabrina Gonzaga</v>
      </c>
      <c r="AG409" s="117" t="s">
        <v>1057</v>
      </c>
      <c r="AH409" s="87"/>
    </row>
    <row r="410" spans="1:34" ht="51">
      <c r="A410" s="36">
        <v>410</v>
      </c>
      <c r="B410" s="92" t="s">
        <v>1007</v>
      </c>
      <c r="C410" s="116" t="s">
        <v>1288</v>
      </c>
      <c r="D410" s="22" t="s">
        <v>122</v>
      </c>
      <c r="E410" s="22"/>
      <c r="F410" s="22"/>
      <c r="G410" s="22" t="s">
        <v>1038</v>
      </c>
      <c r="H410" s="113" t="s">
        <v>9</v>
      </c>
      <c r="I410" s="21"/>
      <c r="J410" s="85"/>
      <c r="K410" s="85" t="s">
        <v>1175</v>
      </c>
      <c r="L410" s="85">
        <v>5474</v>
      </c>
      <c r="M410" s="85" t="s">
        <v>1259</v>
      </c>
      <c r="N410" s="85" t="s">
        <v>1152</v>
      </c>
      <c r="O410" s="85"/>
      <c r="P410" s="85"/>
      <c r="Q410" s="85" t="s">
        <v>1646</v>
      </c>
      <c r="R410" s="85">
        <v>5474</v>
      </c>
      <c r="S410" s="85" t="s">
        <v>15</v>
      </c>
      <c r="T410" s="21" t="s">
        <v>2072</v>
      </c>
      <c r="U410" s="90"/>
      <c r="V410" s="21"/>
      <c r="W410" s="25"/>
      <c r="X410" s="25"/>
      <c r="Y410" s="25"/>
      <c r="Z410" s="25"/>
      <c r="AA410" s="25"/>
      <c r="AB410" s="21"/>
      <c r="AC410" s="21"/>
      <c r="AD410" s="110" t="str">
        <f>[18]Submitter!$F$3</f>
        <v>Zabrina Gonzaga</v>
      </c>
      <c r="AE410" s="110" t="str">
        <f>[18]Submitter!$F$6</f>
        <v>Lantana Consulting Group</v>
      </c>
      <c r="AF410" s="110" t="str">
        <f>[18]Submitter!$F$3</f>
        <v>Zabrina Gonzaga</v>
      </c>
      <c r="AG410" s="117" t="s">
        <v>1057</v>
      </c>
      <c r="AH410" s="23"/>
    </row>
    <row r="411" spans="1:34" ht="153">
      <c r="A411" s="36">
        <v>411</v>
      </c>
      <c r="B411" s="92" t="s">
        <v>303</v>
      </c>
      <c r="C411" s="116" t="s">
        <v>1291</v>
      </c>
      <c r="D411" s="22" t="s">
        <v>122</v>
      </c>
      <c r="E411" s="22" t="s">
        <v>1019</v>
      </c>
      <c r="F411" s="22"/>
      <c r="G411" s="22" t="s">
        <v>1039</v>
      </c>
      <c r="H411" s="113" t="s">
        <v>11</v>
      </c>
      <c r="I411" s="21" t="s">
        <v>1377</v>
      </c>
      <c r="J411" s="85"/>
      <c r="K411" s="85"/>
      <c r="L411" s="85"/>
      <c r="M411" s="85" t="s">
        <v>1256</v>
      </c>
      <c r="N411" s="85"/>
      <c r="O411" s="85" t="s">
        <v>1194</v>
      </c>
      <c r="P411" s="85"/>
      <c r="Q411" s="85" t="s">
        <v>1647</v>
      </c>
      <c r="R411" s="85"/>
      <c r="S411" s="85" t="s">
        <v>19</v>
      </c>
      <c r="T411" s="21" t="s">
        <v>2109</v>
      </c>
      <c r="U411" s="90"/>
      <c r="V411" s="21"/>
      <c r="W411" s="25"/>
      <c r="X411" s="25"/>
      <c r="Y411" s="25"/>
      <c r="Z411" s="25"/>
      <c r="AA411" s="25"/>
      <c r="AB411" s="21"/>
      <c r="AC411" s="21"/>
      <c r="AD411" s="110" t="str">
        <f>[18]Submitter!$F$3</f>
        <v>Zabrina Gonzaga</v>
      </c>
      <c r="AE411" s="110" t="str">
        <f>[18]Submitter!$F$6</f>
        <v>Lantana Consulting Group</v>
      </c>
      <c r="AF411" s="110" t="str">
        <f>[18]Submitter!$F$3</f>
        <v>Zabrina Gonzaga</v>
      </c>
      <c r="AG411" s="117" t="s">
        <v>1057</v>
      </c>
      <c r="AH411" s="23"/>
    </row>
    <row r="412" spans="1:34" ht="51">
      <c r="A412" s="36">
        <v>412</v>
      </c>
      <c r="B412" s="92" t="s">
        <v>1008</v>
      </c>
      <c r="C412" s="116" t="s">
        <v>1414</v>
      </c>
      <c r="D412" s="22" t="s">
        <v>124</v>
      </c>
      <c r="E412" s="22"/>
      <c r="F412" s="22"/>
      <c r="G412" s="22" t="s">
        <v>1040</v>
      </c>
      <c r="H412" s="113" t="s">
        <v>9</v>
      </c>
      <c r="I412" s="21"/>
      <c r="J412" s="85"/>
      <c r="K412" s="85" t="s">
        <v>1185</v>
      </c>
      <c r="L412" s="85">
        <v>5475</v>
      </c>
      <c r="M412" s="85" t="s">
        <v>1363</v>
      </c>
      <c r="N412" s="85"/>
      <c r="O412" s="85" t="s">
        <v>1220</v>
      </c>
      <c r="P412" s="85"/>
      <c r="Q412" s="85" t="s">
        <v>1648</v>
      </c>
      <c r="R412" s="85">
        <v>5475</v>
      </c>
      <c r="S412" s="85" t="s">
        <v>1811</v>
      </c>
      <c r="T412" s="21" t="s">
        <v>1847</v>
      </c>
      <c r="U412" s="90"/>
      <c r="V412" s="21"/>
      <c r="W412" s="25"/>
      <c r="X412" s="25"/>
      <c r="Y412" s="25"/>
      <c r="Z412" s="25"/>
      <c r="AA412" s="25"/>
      <c r="AB412" s="21"/>
      <c r="AC412" s="21"/>
      <c r="AD412" s="110" t="str">
        <f>[18]Submitter!$F$3</f>
        <v>Zabrina Gonzaga</v>
      </c>
      <c r="AE412" s="110" t="str">
        <f>[18]Submitter!$F$6</f>
        <v>Lantana Consulting Group</v>
      </c>
      <c r="AF412" s="110" t="str">
        <f>[18]Submitter!$F$3</f>
        <v>Zabrina Gonzaga</v>
      </c>
      <c r="AG412" s="117" t="s">
        <v>1057</v>
      </c>
      <c r="AH412" s="23"/>
    </row>
    <row r="413" spans="1:34" ht="63.75">
      <c r="A413" s="36">
        <v>413</v>
      </c>
      <c r="B413" s="92" t="s">
        <v>1009</v>
      </c>
      <c r="C413" s="116" t="s">
        <v>1382</v>
      </c>
      <c r="D413" s="22" t="s">
        <v>122</v>
      </c>
      <c r="E413" s="22" t="s">
        <v>1020</v>
      </c>
      <c r="F413" s="22"/>
      <c r="G413" s="22" t="s">
        <v>1041</v>
      </c>
      <c r="H413" s="113" t="s">
        <v>11</v>
      </c>
      <c r="I413" s="21"/>
      <c r="J413" s="85"/>
      <c r="K413" s="85" t="s">
        <v>1184</v>
      </c>
      <c r="L413" s="85">
        <v>5476</v>
      </c>
      <c r="M413" s="85" t="s">
        <v>1258</v>
      </c>
      <c r="N413" s="85"/>
      <c r="O413" s="85" t="s">
        <v>1255</v>
      </c>
      <c r="P413" s="85"/>
      <c r="Q413" s="85" t="s">
        <v>1649</v>
      </c>
      <c r="R413" s="85">
        <v>5476</v>
      </c>
      <c r="S413" s="85" t="s">
        <v>15</v>
      </c>
      <c r="T413" s="21" t="s">
        <v>1848</v>
      </c>
      <c r="U413" s="90"/>
      <c r="V413" s="21"/>
      <c r="W413" s="25"/>
      <c r="X413" s="25"/>
      <c r="Y413" s="25"/>
      <c r="Z413" s="25"/>
      <c r="AA413" s="25"/>
      <c r="AB413" s="21"/>
      <c r="AC413" s="21"/>
      <c r="AD413" s="110" t="str">
        <f>[18]Submitter!$F$3</f>
        <v>Zabrina Gonzaga</v>
      </c>
      <c r="AE413" s="110" t="str">
        <f>[18]Submitter!$F$6</f>
        <v>Lantana Consulting Group</v>
      </c>
      <c r="AF413" s="110" t="str">
        <f>[18]Submitter!$F$3</f>
        <v>Zabrina Gonzaga</v>
      </c>
      <c r="AG413" s="117" t="s">
        <v>1057</v>
      </c>
      <c r="AH413" s="23"/>
    </row>
    <row r="414" spans="1:34" ht="76.5">
      <c r="A414" s="36">
        <v>414</v>
      </c>
      <c r="B414" s="92"/>
      <c r="C414" s="116" t="s">
        <v>1365</v>
      </c>
      <c r="D414" s="22" t="s">
        <v>124</v>
      </c>
      <c r="E414" s="22"/>
      <c r="F414" s="22"/>
      <c r="G414" s="22" t="s">
        <v>1042</v>
      </c>
      <c r="H414" s="113" t="s">
        <v>11</v>
      </c>
      <c r="I414" s="21"/>
      <c r="J414" s="85"/>
      <c r="K414" s="85" t="s">
        <v>1364</v>
      </c>
      <c r="L414" s="85">
        <v>5477</v>
      </c>
      <c r="M414" s="85" t="s">
        <v>1258</v>
      </c>
      <c r="N414" s="85"/>
      <c r="O414" s="85" t="s">
        <v>1211</v>
      </c>
      <c r="P414" s="85"/>
      <c r="Q414" s="85" t="s">
        <v>1650</v>
      </c>
      <c r="R414" s="85">
        <v>5477</v>
      </c>
      <c r="S414" s="85" t="s">
        <v>15</v>
      </c>
      <c r="T414" s="21" t="s">
        <v>1849</v>
      </c>
      <c r="U414" s="90"/>
      <c r="V414" s="21"/>
      <c r="W414" s="25"/>
      <c r="X414" s="25"/>
      <c r="Y414" s="25"/>
      <c r="Z414" s="25"/>
      <c r="AA414" s="25"/>
      <c r="AB414" s="21"/>
      <c r="AC414" s="21"/>
      <c r="AD414" s="110" t="str">
        <f>[18]Submitter!$F$3</f>
        <v>Zabrina Gonzaga</v>
      </c>
      <c r="AE414" s="110" t="str">
        <f>[18]Submitter!$F$6</f>
        <v>Lantana Consulting Group</v>
      </c>
      <c r="AF414" s="110" t="str">
        <f>[18]Submitter!$F$3</f>
        <v>Zabrina Gonzaga</v>
      </c>
      <c r="AG414" s="117" t="s">
        <v>1057</v>
      </c>
      <c r="AH414" s="23"/>
    </row>
    <row r="415" spans="1:34" ht="140.25">
      <c r="A415" s="36">
        <v>415</v>
      </c>
      <c r="B415" s="92" t="s">
        <v>1010</v>
      </c>
      <c r="C415" s="116" t="s">
        <v>1379</v>
      </c>
      <c r="D415" s="22" t="s">
        <v>123</v>
      </c>
      <c r="E415" s="22" t="s">
        <v>1021</v>
      </c>
      <c r="F415" s="22"/>
      <c r="G415" s="22" t="s">
        <v>1043</v>
      </c>
      <c r="H415" s="113" t="s">
        <v>11</v>
      </c>
      <c r="I415" s="21"/>
      <c r="J415" s="85"/>
      <c r="K415" s="85" t="s">
        <v>1193</v>
      </c>
      <c r="L415" s="85">
        <v>5478</v>
      </c>
      <c r="M415" s="85" t="s">
        <v>1363</v>
      </c>
      <c r="N415" s="85"/>
      <c r="O415" s="85" t="s">
        <v>1244</v>
      </c>
      <c r="P415" s="85"/>
      <c r="Q415" s="85" t="s">
        <v>1633</v>
      </c>
      <c r="R415" s="85">
        <v>5478</v>
      </c>
      <c r="S415" s="85" t="s">
        <v>1797</v>
      </c>
      <c r="T415" s="21" t="s">
        <v>1797</v>
      </c>
      <c r="U415" s="90"/>
      <c r="V415" s="21"/>
      <c r="W415" s="25"/>
      <c r="X415" s="25"/>
      <c r="Y415" s="25"/>
      <c r="Z415" s="25"/>
      <c r="AA415" s="25"/>
      <c r="AB415" s="21"/>
      <c r="AC415" s="21"/>
      <c r="AD415" s="110" t="s">
        <v>1055</v>
      </c>
      <c r="AE415" s="110" t="str">
        <f>[18]Submitter!$F$6</f>
        <v>Lantana Consulting Group</v>
      </c>
      <c r="AF415" s="110" t="s">
        <v>1055</v>
      </c>
      <c r="AG415" s="137" t="s">
        <v>1058</v>
      </c>
      <c r="AH415" s="23"/>
    </row>
    <row r="416" spans="1:34" ht="76.5">
      <c r="A416" s="36">
        <v>416</v>
      </c>
      <c r="B416" s="92" t="s">
        <v>1011</v>
      </c>
      <c r="C416" s="116" t="s">
        <v>1380</v>
      </c>
      <c r="D416" s="22" t="s">
        <v>123</v>
      </c>
      <c r="E416" s="22" t="s">
        <v>1022</v>
      </c>
      <c r="F416" s="22"/>
      <c r="G416" s="22" t="s">
        <v>1044</v>
      </c>
      <c r="H416" s="113" t="s">
        <v>11</v>
      </c>
      <c r="I416" s="21"/>
      <c r="J416" s="85"/>
      <c r="K416" s="85" t="s">
        <v>1193</v>
      </c>
      <c r="L416" s="85">
        <v>5479</v>
      </c>
      <c r="M416" s="85" t="s">
        <v>1363</v>
      </c>
      <c r="N416" s="85" t="s">
        <v>1172</v>
      </c>
      <c r="O416" s="85"/>
      <c r="P416" s="85"/>
      <c r="Q416" s="85" t="s">
        <v>1632</v>
      </c>
      <c r="R416" s="85">
        <v>5479</v>
      </c>
      <c r="S416" s="85" t="s">
        <v>1797</v>
      </c>
      <c r="T416" s="21" t="s">
        <v>1797</v>
      </c>
      <c r="U416" s="90"/>
      <c r="V416" s="21"/>
      <c r="W416" s="25"/>
      <c r="X416" s="25"/>
      <c r="Y416" s="25"/>
      <c r="Z416" s="25"/>
      <c r="AA416" s="25"/>
      <c r="AB416" s="21"/>
      <c r="AC416" s="21"/>
      <c r="AD416" s="110" t="s">
        <v>1055</v>
      </c>
      <c r="AE416" s="110" t="str">
        <f>[18]Submitter!$F$6</f>
        <v>Lantana Consulting Group</v>
      </c>
      <c r="AF416" s="110" t="s">
        <v>1055</v>
      </c>
      <c r="AG416" s="137" t="s">
        <v>1058</v>
      </c>
      <c r="AH416" s="23"/>
    </row>
    <row r="417" spans="1:34" ht="127.5">
      <c r="A417" s="36">
        <v>417</v>
      </c>
      <c r="B417" s="92" t="s">
        <v>1012</v>
      </c>
      <c r="C417" s="116" t="s">
        <v>1380</v>
      </c>
      <c r="D417" s="22" t="s">
        <v>122</v>
      </c>
      <c r="E417" s="22" t="s">
        <v>1023</v>
      </c>
      <c r="F417" s="22"/>
      <c r="G417" s="22" t="s">
        <v>1045</v>
      </c>
      <c r="H417" s="113" t="s">
        <v>11</v>
      </c>
      <c r="I417" s="21"/>
      <c r="J417" s="85"/>
      <c r="K417" s="85" t="s">
        <v>1193</v>
      </c>
      <c r="L417" s="85">
        <v>5480</v>
      </c>
      <c r="M417" s="85" t="s">
        <v>1259</v>
      </c>
      <c r="N417" s="85" t="s">
        <v>1172</v>
      </c>
      <c r="O417" s="85"/>
      <c r="P417" s="85"/>
      <c r="Q417" s="85" t="s">
        <v>1635</v>
      </c>
      <c r="R417" s="85">
        <v>5480</v>
      </c>
      <c r="S417" s="85" t="s">
        <v>15</v>
      </c>
      <c r="T417" s="21" t="s">
        <v>2073</v>
      </c>
      <c r="U417" s="90"/>
      <c r="V417" s="21"/>
      <c r="W417" s="25"/>
      <c r="X417" s="25"/>
      <c r="Y417" s="25"/>
      <c r="Z417" s="25"/>
      <c r="AA417" s="25"/>
      <c r="AB417" s="21"/>
      <c r="AC417" s="21"/>
      <c r="AD417" s="110" t="s">
        <v>1055</v>
      </c>
      <c r="AE417" s="110" t="str">
        <f>[18]Submitter!$F$6</f>
        <v>Lantana Consulting Group</v>
      </c>
      <c r="AF417" s="110" t="s">
        <v>1055</v>
      </c>
      <c r="AG417" s="137" t="s">
        <v>1058</v>
      </c>
      <c r="AH417" s="23"/>
    </row>
    <row r="418" spans="1:34" ht="204">
      <c r="A418" s="36">
        <v>418</v>
      </c>
      <c r="B418" s="92" t="s">
        <v>1013</v>
      </c>
      <c r="C418" s="116" t="s">
        <v>1367</v>
      </c>
      <c r="D418" s="22" t="s">
        <v>122</v>
      </c>
      <c r="E418" s="22" t="s">
        <v>1024</v>
      </c>
      <c r="F418" s="22" t="s">
        <v>1033</v>
      </c>
      <c r="G418" s="22" t="s">
        <v>1046</v>
      </c>
      <c r="H418" s="113" t="s">
        <v>9</v>
      </c>
      <c r="I418" s="21"/>
      <c r="J418" s="85"/>
      <c r="K418" s="85" t="s">
        <v>1193</v>
      </c>
      <c r="L418" s="85">
        <v>5481</v>
      </c>
      <c r="M418" s="85" t="s">
        <v>1259</v>
      </c>
      <c r="N418" s="85" t="s">
        <v>1172</v>
      </c>
      <c r="O418" s="85"/>
      <c r="P418" s="85"/>
      <c r="Q418" s="85" t="s">
        <v>1634</v>
      </c>
      <c r="R418" s="85">
        <v>5481</v>
      </c>
      <c r="S418" s="85" t="s">
        <v>1797</v>
      </c>
      <c r="T418" s="21" t="s">
        <v>2074</v>
      </c>
      <c r="U418" s="90"/>
      <c r="V418" s="21"/>
      <c r="W418" s="25"/>
      <c r="X418" s="25"/>
      <c r="Y418" s="25"/>
      <c r="Z418" s="25"/>
      <c r="AA418" s="25"/>
      <c r="AB418" s="21"/>
      <c r="AC418" s="21"/>
      <c r="AD418" s="110" t="s">
        <v>1055</v>
      </c>
      <c r="AE418" s="110" t="str">
        <f>[18]Submitter!$F$6</f>
        <v>Lantana Consulting Group</v>
      </c>
      <c r="AF418" s="110" t="s">
        <v>1055</v>
      </c>
      <c r="AG418" s="137" t="s">
        <v>1058</v>
      </c>
      <c r="AH418" s="23"/>
    </row>
    <row r="419" spans="1:34" ht="204">
      <c r="A419" s="36">
        <v>419</v>
      </c>
      <c r="B419" s="92" t="s">
        <v>1013</v>
      </c>
      <c r="C419" s="116" t="s">
        <v>1367</v>
      </c>
      <c r="D419" s="22" t="s">
        <v>122</v>
      </c>
      <c r="E419" s="22" t="s">
        <v>1025</v>
      </c>
      <c r="F419" s="22" t="s">
        <v>1034</v>
      </c>
      <c r="G419" s="22"/>
      <c r="H419" s="113" t="s">
        <v>11</v>
      </c>
      <c r="I419" s="21"/>
      <c r="J419" s="85"/>
      <c r="K419" s="85" t="s">
        <v>1193</v>
      </c>
      <c r="L419" s="85">
        <v>5482</v>
      </c>
      <c r="M419" s="85" t="s">
        <v>1259</v>
      </c>
      <c r="N419" s="85" t="s">
        <v>1172</v>
      </c>
      <c r="O419" s="85"/>
      <c r="P419" s="85"/>
      <c r="Q419" s="85" t="s">
        <v>1637</v>
      </c>
      <c r="R419" s="85">
        <v>5482</v>
      </c>
      <c r="S419" s="85" t="s">
        <v>3</v>
      </c>
      <c r="T419" s="21" t="s">
        <v>2075</v>
      </c>
      <c r="U419" s="90"/>
      <c r="V419" s="21"/>
      <c r="W419" s="25"/>
      <c r="X419" s="25"/>
      <c r="Y419" s="25"/>
      <c r="Z419" s="25"/>
      <c r="AA419" s="25"/>
      <c r="AB419" s="21"/>
      <c r="AC419" s="21"/>
      <c r="AD419" s="110" t="s">
        <v>1055</v>
      </c>
      <c r="AE419" s="110" t="str">
        <f>[18]Submitter!$F$6</f>
        <v>Lantana Consulting Group</v>
      </c>
      <c r="AF419" s="110" t="s">
        <v>1055</v>
      </c>
      <c r="AG419" s="137" t="s">
        <v>1058</v>
      </c>
      <c r="AH419" s="23"/>
    </row>
    <row r="420" spans="1:34" ht="102">
      <c r="A420" s="36">
        <v>420</v>
      </c>
      <c r="B420" s="92" t="s">
        <v>1014</v>
      </c>
      <c r="C420" s="116" t="s">
        <v>1381</v>
      </c>
      <c r="D420" s="22" t="s">
        <v>124</v>
      </c>
      <c r="E420" s="22" t="s">
        <v>1026</v>
      </c>
      <c r="F420" s="22"/>
      <c r="G420" s="22" t="s">
        <v>1047</v>
      </c>
      <c r="H420" s="113" t="s">
        <v>11</v>
      </c>
      <c r="I420" s="21"/>
      <c r="J420" s="85"/>
      <c r="K420" s="85" t="s">
        <v>1193</v>
      </c>
      <c r="L420" s="85">
        <v>5483</v>
      </c>
      <c r="M420" s="85" t="s">
        <v>1259</v>
      </c>
      <c r="N420" s="85" t="s">
        <v>1172</v>
      </c>
      <c r="O420" s="85"/>
      <c r="P420" s="85"/>
      <c r="Q420" s="85" t="s">
        <v>1636</v>
      </c>
      <c r="R420" s="85">
        <v>5483</v>
      </c>
      <c r="S420" s="85" t="s">
        <v>1797</v>
      </c>
      <c r="T420" s="21" t="s">
        <v>1797</v>
      </c>
      <c r="U420" s="90"/>
      <c r="V420" s="21"/>
      <c r="W420" s="25"/>
      <c r="X420" s="25"/>
      <c r="Y420" s="25"/>
      <c r="Z420" s="25"/>
      <c r="AA420" s="25"/>
      <c r="AB420" s="21"/>
      <c r="AC420" s="21"/>
      <c r="AD420" s="110" t="s">
        <v>1055</v>
      </c>
      <c r="AE420" s="110" t="str">
        <f>[18]Submitter!$F$6</f>
        <v>Lantana Consulting Group</v>
      </c>
      <c r="AF420" s="110" t="s">
        <v>1055</v>
      </c>
      <c r="AG420" s="137" t="s">
        <v>1058</v>
      </c>
      <c r="AH420" s="23"/>
    </row>
    <row r="421" spans="1:34" ht="51">
      <c r="A421" s="36">
        <v>421</v>
      </c>
      <c r="B421" s="92" t="s">
        <v>323</v>
      </c>
      <c r="C421" s="116" t="s">
        <v>1385</v>
      </c>
      <c r="D421" s="113" t="s">
        <v>122</v>
      </c>
      <c r="E421" s="113" t="s">
        <v>1027</v>
      </c>
      <c r="F421" s="113"/>
      <c r="G421" s="113" t="s">
        <v>1048</v>
      </c>
      <c r="H421" s="113" t="s">
        <v>9</v>
      </c>
      <c r="I421" s="21"/>
      <c r="J421" s="85"/>
      <c r="K421" s="85" t="s">
        <v>1175</v>
      </c>
      <c r="L421" s="85">
        <v>5484</v>
      </c>
      <c r="M421" s="85" t="s">
        <v>1363</v>
      </c>
      <c r="N421" s="85"/>
      <c r="O421" s="85" t="s">
        <v>1201</v>
      </c>
      <c r="P421" s="85"/>
      <c r="Q421" s="85" t="s">
        <v>1618</v>
      </c>
      <c r="R421" s="85">
        <v>5484</v>
      </c>
      <c r="S421" s="85" t="s">
        <v>3</v>
      </c>
      <c r="T421" s="21" t="s">
        <v>2076</v>
      </c>
      <c r="U421" s="90"/>
      <c r="V421" s="21"/>
      <c r="W421" s="25"/>
      <c r="X421" s="25"/>
      <c r="Y421" s="25"/>
      <c r="Z421" s="25"/>
      <c r="AA421" s="25"/>
      <c r="AB421" s="21"/>
      <c r="AC421" s="21"/>
      <c r="AD421" s="110" t="s">
        <v>1056</v>
      </c>
      <c r="AE421" s="110" t="str">
        <f>[18]Submitter!$F$6</f>
        <v>Lantana Consulting Group</v>
      </c>
      <c r="AF421" s="110" t="s">
        <v>1056</v>
      </c>
      <c r="AG421" s="137" t="s">
        <v>1059</v>
      </c>
      <c r="AH421" s="23"/>
    </row>
    <row r="422" spans="1:34" ht="140.25">
      <c r="A422" s="36">
        <v>422</v>
      </c>
      <c r="B422" s="92" t="s">
        <v>323</v>
      </c>
      <c r="C422" s="116" t="s">
        <v>1385</v>
      </c>
      <c r="D422" s="113" t="s">
        <v>122</v>
      </c>
      <c r="E422" s="113"/>
      <c r="F422" s="113"/>
      <c r="G422" s="113" t="s">
        <v>1049</v>
      </c>
      <c r="H422" s="113" t="s">
        <v>9</v>
      </c>
      <c r="I422" s="21"/>
      <c r="J422" s="85"/>
      <c r="K422" s="85" t="s">
        <v>1175</v>
      </c>
      <c r="L422" s="85">
        <v>5485</v>
      </c>
      <c r="M422" s="85" t="s">
        <v>1363</v>
      </c>
      <c r="N422" s="85"/>
      <c r="O422" s="85" t="s">
        <v>1201</v>
      </c>
      <c r="P422" s="85"/>
      <c r="Q422" s="85" t="s">
        <v>1619</v>
      </c>
      <c r="R422" s="85">
        <v>5485</v>
      </c>
      <c r="S422" s="85" t="s">
        <v>3</v>
      </c>
      <c r="T422" s="21" t="s">
        <v>2076</v>
      </c>
      <c r="U422" s="90"/>
      <c r="V422" s="21"/>
      <c r="W422" s="25"/>
      <c r="X422" s="25"/>
      <c r="Y422" s="25"/>
      <c r="Z422" s="25"/>
      <c r="AA422" s="25"/>
      <c r="AB422" s="21"/>
      <c r="AC422" s="21"/>
      <c r="AD422" s="110" t="s">
        <v>1056</v>
      </c>
      <c r="AE422" s="110" t="str">
        <f>[18]Submitter!$F$6</f>
        <v>Lantana Consulting Group</v>
      </c>
      <c r="AF422" s="110" t="s">
        <v>1056</v>
      </c>
      <c r="AG422" s="137" t="s">
        <v>1059</v>
      </c>
      <c r="AH422" s="23"/>
    </row>
    <row r="423" spans="1:34" ht="38.25">
      <c r="A423" s="36">
        <v>423</v>
      </c>
      <c r="B423" s="92" t="s">
        <v>323</v>
      </c>
      <c r="C423" s="116" t="s">
        <v>1385</v>
      </c>
      <c r="D423" s="113" t="s">
        <v>393</v>
      </c>
      <c r="E423" s="113" t="s">
        <v>1028</v>
      </c>
      <c r="F423" s="113" t="s">
        <v>1035</v>
      </c>
      <c r="G423" s="113"/>
      <c r="H423" s="113" t="s">
        <v>9</v>
      </c>
      <c r="I423" s="21"/>
      <c r="J423" s="85"/>
      <c r="K423" s="85" t="s">
        <v>1175</v>
      </c>
      <c r="L423" s="85">
        <v>5486</v>
      </c>
      <c r="M423" s="85" t="s">
        <v>1258</v>
      </c>
      <c r="N423" s="85"/>
      <c r="O423" s="85" t="s">
        <v>1201</v>
      </c>
      <c r="P423" s="85"/>
      <c r="Q423" s="85" t="s">
        <v>1504</v>
      </c>
      <c r="R423" s="85">
        <v>5486</v>
      </c>
      <c r="S423" s="85" t="s">
        <v>15</v>
      </c>
      <c r="T423" s="21" t="s">
        <v>1798</v>
      </c>
      <c r="U423" s="90"/>
      <c r="V423" s="21"/>
      <c r="W423" s="25"/>
      <c r="X423" s="25"/>
      <c r="Y423" s="25"/>
      <c r="Z423" s="25"/>
      <c r="AA423" s="25"/>
      <c r="AB423" s="21"/>
      <c r="AC423" s="21"/>
      <c r="AD423" s="110" t="s">
        <v>1056</v>
      </c>
      <c r="AE423" s="110" t="str">
        <f>[18]Submitter!$F$6</f>
        <v>Lantana Consulting Group</v>
      </c>
      <c r="AF423" s="110" t="s">
        <v>1056</v>
      </c>
      <c r="AG423" s="137" t="s">
        <v>1059</v>
      </c>
      <c r="AH423" s="23"/>
    </row>
    <row r="424" spans="1:34" ht="38.25">
      <c r="A424" s="36">
        <v>424</v>
      </c>
      <c r="B424" s="92" t="s">
        <v>323</v>
      </c>
      <c r="C424" s="116" t="s">
        <v>1385</v>
      </c>
      <c r="D424" s="113" t="s">
        <v>123</v>
      </c>
      <c r="E424" s="113" t="s">
        <v>1029</v>
      </c>
      <c r="F424" s="113"/>
      <c r="G424" s="113" t="s">
        <v>1050</v>
      </c>
      <c r="H424" s="113" t="s">
        <v>9</v>
      </c>
      <c r="I424" s="21"/>
      <c r="J424" s="85"/>
      <c r="K424" s="85" t="s">
        <v>1175</v>
      </c>
      <c r="L424" s="85">
        <v>5487</v>
      </c>
      <c r="M424" s="85" t="s">
        <v>1363</v>
      </c>
      <c r="N424" s="85"/>
      <c r="O424" s="85" t="s">
        <v>1201</v>
      </c>
      <c r="P424" s="85"/>
      <c r="Q424" s="85" t="s">
        <v>1620</v>
      </c>
      <c r="R424" s="85">
        <v>5487</v>
      </c>
      <c r="S424" s="85" t="s">
        <v>15</v>
      </c>
      <c r="T424" s="21" t="s">
        <v>1927</v>
      </c>
      <c r="U424" s="90"/>
      <c r="V424" s="21"/>
      <c r="W424" s="25"/>
      <c r="X424" s="25"/>
      <c r="Y424" s="25"/>
      <c r="Z424" s="25"/>
      <c r="AA424" s="25"/>
      <c r="AB424" s="21"/>
      <c r="AC424" s="21"/>
      <c r="AD424" s="110" t="s">
        <v>1056</v>
      </c>
      <c r="AE424" s="110" t="str">
        <f>[18]Submitter!$F$6</f>
        <v>Lantana Consulting Group</v>
      </c>
      <c r="AF424" s="110" t="s">
        <v>1056</v>
      </c>
      <c r="AG424" s="137" t="s">
        <v>1059</v>
      </c>
      <c r="AH424" s="23"/>
    </row>
    <row r="425" spans="1:34" ht="63.75">
      <c r="A425" s="36">
        <v>425</v>
      </c>
      <c r="B425" s="92" t="s">
        <v>1015</v>
      </c>
      <c r="C425" s="140" t="s">
        <v>1386</v>
      </c>
      <c r="D425" s="113" t="s">
        <v>123</v>
      </c>
      <c r="E425" s="113" t="s">
        <v>1030</v>
      </c>
      <c r="F425" s="113"/>
      <c r="G425" s="113" t="s">
        <v>1051</v>
      </c>
      <c r="H425" s="113" t="s">
        <v>9</v>
      </c>
      <c r="I425" s="21"/>
      <c r="J425" s="85"/>
      <c r="K425" s="85" t="s">
        <v>1175</v>
      </c>
      <c r="L425" s="85">
        <v>5488</v>
      </c>
      <c r="M425" s="85" t="s">
        <v>1363</v>
      </c>
      <c r="N425" s="85"/>
      <c r="O425" s="85" t="s">
        <v>1201</v>
      </c>
      <c r="P425" s="85"/>
      <c r="Q425" s="85" t="s">
        <v>1621</v>
      </c>
      <c r="R425" s="85">
        <v>5488</v>
      </c>
      <c r="S425" s="85" t="s">
        <v>3</v>
      </c>
      <c r="T425" s="21" t="s">
        <v>2076</v>
      </c>
      <c r="U425" s="90"/>
      <c r="V425" s="21"/>
      <c r="W425" s="25"/>
      <c r="X425" s="25"/>
      <c r="Y425" s="25"/>
      <c r="Z425" s="25"/>
      <c r="AA425" s="25"/>
      <c r="AB425" s="21"/>
      <c r="AC425" s="21"/>
      <c r="AD425" s="110" t="s">
        <v>1056</v>
      </c>
      <c r="AE425" s="110" t="str">
        <f>[18]Submitter!$F$6</f>
        <v>Lantana Consulting Group</v>
      </c>
      <c r="AF425" s="110" t="s">
        <v>1056</v>
      </c>
      <c r="AG425" s="137" t="s">
        <v>1059</v>
      </c>
      <c r="AH425" s="23"/>
    </row>
    <row r="426" spans="1:34" ht="51">
      <c r="A426" s="36">
        <v>426</v>
      </c>
      <c r="B426" s="92" t="s">
        <v>1016</v>
      </c>
      <c r="C426" s="140" t="s">
        <v>1387</v>
      </c>
      <c r="D426" s="113" t="s">
        <v>122</v>
      </c>
      <c r="E426" s="113"/>
      <c r="F426" s="113"/>
      <c r="G426" s="113" t="s">
        <v>1052</v>
      </c>
      <c r="H426" s="113" t="s">
        <v>9</v>
      </c>
      <c r="I426" s="21"/>
      <c r="J426" s="85"/>
      <c r="K426" s="85" t="s">
        <v>1175</v>
      </c>
      <c r="L426" s="85">
        <v>5489</v>
      </c>
      <c r="M426" s="85" t="s">
        <v>1363</v>
      </c>
      <c r="N426" s="85"/>
      <c r="O426" s="85" t="s">
        <v>1201</v>
      </c>
      <c r="P426" s="85"/>
      <c r="Q426" s="85" t="s">
        <v>1622</v>
      </c>
      <c r="R426" s="85">
        <v>5489</v>
      </c>
      <c r="S426" s="85" t="s">
        <v>15</v>
      </c>
      <c r="T426" s="21" t="s">
        <v>1927</v>
      </c>
      <c r="U426" s="90"/>
      <c r="V426" s="21"/>
      <c r="W426" s="25"/>
      <c r="X426" s="25"/>
      <c r="Y426" s="25"/>
      <c r="Z426" s="25"/>
      <c r="AA426" s="25"/>
      <c r="AB426" s="21"/>
      <c r="AC426" s="21"/>
      <c r="AD426" s="110" t="s">
        <v>1056</v>
      </c>
      <c r="AE426" s="110" t="str">
        <f>[18]Submitter!$F$6</f>
        <v>Lantana Consulting Group</v>
      </c>
      <c r="AF426" s="110" t="s">
        <v>1056</v>
      </c>
      <c r="AG426" s="137" t="s">
        <v>1059</v>
      </c>
      <c r="AH426" s="23"/>
    </row>
    <row r="427" spans="1:34" ht="114.75">
      <c r="A427" s="36">
        <v>427</v>
      </c>
      <c r="B427" s="92" t="s">
        <v>388</v>
      </c>
      <c r="C427" s="116" t="s">
        <v>1385</v>
      </c>
      <c r="D427" s="113" t="s">
        <v>101</v>
      </c>
      <c r="E427" s="113"/>
      <c r="F427" s="113"/>
      <c r="G427" s="113" t="s">
        <v>1053</v>
      </c>
      <c r="H427" s="113" t="s">
        <v>9</v>
      </c>
      <c r="I427" s="21"/>
      <c r="J427" s="85"/>
      <c r="K427" s="85" t="s">
        <v>1175</v>
      </c>
      <c r="L427" s="85">
        <v>5490</v>
      </c>
      <c r="M427" s="85" t="s">
        <v>1259</v>
      </c>
      <c r="N427" s="85"/>
      <c r="O427" s="85" t="s">
        <v>1201</v>
      </c>
      <c r="P427" s="85"/>
      <c r="Q427" s="85" t="s">
        <v>1623</v>
      </c>
      <c r="R427" s="85">
        <v>5490</v>
      </c>
      <c r="S427" s="85" t="s">
        <v>15</v>
      </c>
      <c r="T427" s="21" t="s">
        <v>1927</v>
      </c>
      <c r="U427" s="90"/>
      <c r="V427" s="21"/>
      <c r="W427" s="25"/>
      <c r="X427" s="25"/>
      <c r="Y427" s="25"/>
      <c r="Z427" s="25"/>
      <c r="AA427" s="25"/>
      <c r="AB427" s="21"/>
      <c r="AC427" s="21"/>
      <c r="AD427" s="110" t="s">
        <v>1056</v>
      </c>
      <c r="AE427" s="110" t="str">
        <f>[18]Submitter!$F$6</f>
        <v>Lantana Consulting Group</v>
      </c>
      <c r="AF427" s="110" t="s">
        <v>1056</v>
      </c>
      <c r="AG427" s="137" t="s">
        <v>1059</v>
      </c>
      <c r="AH427" s="23"/>
    </row>
    <row r="428" spans="1:34" ht="38.25">
      <c r="A428" s="36">
        <v>428</v>
      </c>
      <c r="B428" s="92" t="s">
        <v>1017</v>
      </c>
      <c r="C428" s="140" t="s">
        <v>1413</v>
      </c>
      <c r="D428" s="113" t="s">
        <v>393</v>
      </c>
      <c r="E428" s="113" t="s">
        <v>1031</v>
      </c>
      <c r="F428" s="113" t="s">
        <v>1036</v>
      </c>
      <c r="G428" s="113"/>
      <c r="H428" s="113" t="s">
        <v>11</v>
      </c>
      <c r="I428" s="21"/>
      <c r="J428" s="85"/>
      <c r="K428" s="85" t="s">
        <v>1175</v>
      </c>
      <c r="L428" s="85">
        <v>5491</v>
      </c>
      <c r="M428" s="85" t="s">
        <v>1258</v>
      </c>
      <c r="N428" s="85"/>
      <c r="O428" s="85" t="s">
        <v>1220</v>
      </c>
      <c r="P428" s="85"/>
      <c r="Q428" s="85" t="s">
        <v>1531</v>
      </c>
      <c r="R428" s="85">
        <v>5491</v>
      </c>
      <c r="S428" s="85" t="s">
        <v>15</v>
      </c>
      <c r="T428" s="21" t="s">
        <v>1798</v>
      </c>
      <c r="U428" s="90"/>
      <c r="V428" s="21"/>
      <c r="W428" s="25"/>
      <c r="X428" s="25"/>
      <c r="Y428" s="25"/>
      <c r="Z428" s="25"/>
      <c r="AA428" s="25"/>
      <c r="AB428" s="21"/>
      <c r="AC428" s="21"/>
      <c r="AD428" s="110" t="s">
        <v>1056</v>
      </c>
      <c r="AE428" s="110" t="str">
        <f>[18]Submitter!$F$6</f>
        <v>Lantana Consulting Group</v>
      </c>
      <c r="AF428" s="110" t="s">
        <v>1056</v>
      </c>
      <c r="AG428" s="137" t="s">
        <v>1059</v>
      </c>
      <c r="AH428" s="23"/>
    </row>
    <row r="429" spans="1:34" ht="216.75">
      <c r="A429" s="36">
        <v>429</v>
      </c>
      <c r="B429" s="92" t="s">
        <v>1018</v>
      </c>
      <c r="C429" s="140" t="s">
        <v>1412</v>
      </c>
      <c r="D429" s="113" t="s">
        <v>122</v>
      </c>
      <c r="E429" s="113" t="s">
        <v>1032</v>
      </c>
      <c r="F429" s="113"/>
      <c r="G429" s="113" t="s">
        <v>1054</v>
      </c>
      <c r="H429" s="113" t="s">
        <v>9</v>
      </c>
      <c r="I429" s="21"/>
      <c r="J429" s="85"/>
      <c r="K429" s="85" t="s">
        <v>1175</v>
      </c>
      <c r="L429" s="85">
        <v>5492</v>
      </c>
      <c r="M429" s="85" t="s">
        <v>1259</v>
      </c>
      <c r="N429" s="85"/>
      <c r="O429" s="85" t="s">
        <v>1220</v>
      </c>
      <c r="P429" s="85"/>
      <c r="Q429" s="85" t="s">
        <v>1624</v>
      </c>
      <c r="R429" s="85">
        <v>5492</v>
      </c>
      <c r="S429" s="85" t="s">
        <v>3</v>
      </c>
      <c r="T429" s="21" t="s">
        <v>2077</v>
      </c>
      <c r="U429" s="90"/>
      <c r="V429" s="21"/>
      <c r="W429" s="25"/>
      <c r="X429" s="25"/>
      <c r="Y429" s="25"/>
      <c r="Z429" s="25"/>
      <c r="AA429" s="25"/>
      <c r="AB429" s="21"/>
      <c r="AC429" s="21"/>
      <c r="AD429" s="110" t="s">
        <v>1056</v>
      </c>
      <c r="AE429" s="110" t="str">
        <f>[18]Submitter!$F$6</f>
        <v>Lantana Consulting Group</v>
      </c>
      <c r="AF429" s="110" t="s">
        <v>1056</v>
      </c>
      <c r="AG429" s="137" t="s">
        <v>1059</v>
      </c>
      <c r="AH429" s="23"/>
    </row>
    <row r="430" spans="1:34" ht="51">
      <c r="A430" s="36">
        <v>430</v>
      </c>
      <c r="B430" s="91"/>
      <c r="C430" s="115" t="s">
        <v>1314</v>
      </c>
      <c r="D430" s="84" t="s">
        <v>394</v>
      </c>
      <c r="E430" s="84" t="s">
        <v>1060</v>
      </c>
      <c r="F430" s="84" t="s">
        <v>1065</v>
      </c>
      <c r="G430" s="84" t="s">
        <v>1067</v>
      </c>
      <c r="H430" s="112"/>
      <c r="I430" s="85"/>
      <c r="J430" s="85"/>
      <c r="K430" s="85" t="s">
        <v>1192</v>
      </c>
      <c r="L430" s="85">
        <v>5493</v>
      </c>
      <c r="M430" s="85" t="s">
        <v>1363</v>
      </c>
      <c r="N430" s="85" t="s">
        <v>1090</v>
      </c>
      <c r="O430" s="85"/>
      <c r="P430" s="85"/>
      <c r="Q430" s="85" t="s">
        <v>1603</v>
      </c>
      <c r="R430" s="85">
        <v>5493</v>
      </c>
      <c r="S430" s="85" t="s">
        <v>15</v>
      </c>
      <c r="T430" s="21" t="s">
        <v>2078</v>
      </c>
      <c r="U430" s="89"/>
      <c r="V430" s="85"/>
      <c r="W430" s="86"/>
      <c r="X430" s="86"/>
      <c r="Y430" s="86"/>
      <c r="Z430" s="86"/>
      <c r="AA430" s="86"/>
      <c r="AB430" s="85"/>
      <c r="AC430" s="85"/>
      <c r="AD430" s="109" t="str">
        <f>[19]Submitter!$F$3</f>
        <v>Brett Marquard</v>
      </c>
      <c r="AE430" s="109">
        <f>[19]Submitter!$F$6</f>
        <v>0</v>
      </c>
      <c r="AF430" s="114"/>
      <c r="AG430" s="114"/>
      <c r="AH430" s="87"/>
    </row>
    <row r="431" spans="1:34" ht="51">
      <c r="A431" s="36">
        <v>431</v>
      </c>
      <c r="B431" s="92"/>
      <c r="C431" s="115" t="s">
        <v>1314</v>
      </c>
      <c r="D431" s="84" t="s">
        <v>394</v>
      </c>
      <c r="E431" s="138" t="s">
        <v>1061</v>
      </c>
      <c r="F431" s="22" t="s">
        <v>1066</v>
      </c>
      <c r="G431" s="22" t="s">
        <v>1068</v>
      </c>
      <c r="H431" s="113"/>
      <c r="I431" s="21"/>
      <c r="J431" s="85"/>
      <c r="K431" s="85" t="s">
        <v>1192</v>
      </c>
      <c r="L431" s="85">
        <v>5494</v>
      </c>
      <c r="M431" s="85" t="s">
        <v>1363</v>
      </c>
      <c r="N431" s="85" t="s">
        <v>1090</v>
      </c>
      <c r="O431" s="85"/>
      <c r="P431" s="85"/>
      <c r="Q431" s="85" t="s">
        <v>1604</v>
      </c>
      <c r="R431" s="85">
        <v>5494</v>
      </c>
      <c r="S431" s="85" t="s">
        <v>15</v>
      </c>
      <c r="T431" s="21" t="s">
        <v>2079</v>
      </c>
      <c r="U431" s="90"/>
      <c r="V431" s="21"/>
      <c r="W431" s="25"/>
      <c r="X431" s="25"/>
      <c r="Y431" s="25"/>
      <c r="Z431" s="25"/>
      <c r="AA431" s="25"/>
      <c r="AB431" s="21"/>
      <c r="AC431" s="21"/>
      <c r="AD431" s="110" t="str">
        <f>[19]Submitter!$F$3</f>
        <v>Brett Marquard</v>
      </c>
      <c r="AE431" s="110">
        <f>[19]Submitter!$F$6</f>
        <v>0</v>
      </c>
      <c r="AF431" s="111"/>
      <c r="AG431" s="111"/>
      <c r="AH431" s="23"/>
    </row>
    <row r="432" spans="1:34" ht="165.75">
      <c r="A432" s="36">
        <v>432</v>
      </c>
      <c r="B432" s="92"/>
      <c r="C432" s="116" t="s">
        <v>1314</v>
      </c>
      <c r="D432" s="84" t="s">
        <v>124</v>
      </c>
      <c r="E432" s="22" t="s">
        <v>1062</v>
      </c>
      <c r="F432" s="22" t="s">
        <v>1066</v>
      </c>
      <c r="G432" s="22" t="s">
        <v>1069</v>
      </c>
      <c r="H432" s="113"/>
      <c r="I432" s="21"/>
      <c r="J432" s="85"/>
      <c r="K432" s="85" t="s">
        <v>1192</v>
      </c>
      <c r="L432" s="85">
        <v>5495</v>
      </c>
      <c r="M432" s="85" t="s">
        <v>1259</v>
      </c>
      <c r="N432" s="85" t="s">
        <v>1090</v>
      </c>
      <c r="O432" s="85"/>
      <c r="P432" s="85"/>
      <c r="Q432" s="85" t="s">
        <v>1605</v>
      </c>
      <c r="R432" s="85">
        <v>5495</v>
      </c>
      <c r="S432" s="85" t="s">
        <v>1794</v>
      </c>
      <c r="T432" s="21" t="s">
        <v>2080</v>
      </c>
      <c r="U432" s="90"/>
      <c r="V432" s="21"/>
      <c r="W432" s="25"/>
      <c r="X432" s="25"/>
      <c r="Y432" s="25"/>
      <c r="Z432" s="25"/>
      <c r="AA432" s="25"/>
      <c r="AB432" s="21"/>
      <c r="AC432" s="21"/>
      <c r="AD432" s="110" t="str">
        <f>[19]Submitter!$F$3</f>
        <v>Brett Marquard</v>
      </c>
      <c r="AE432" s="110">
        <f>[19]Submitter!$F$6</f>
        <v>0</v>
      </c>
      <c r="AF432" s="111"/>
      <c r="AG432" s="111"/>
      <c r="AH432" s="23"/>
    </row>
    <row r="433" spans="1:34" ht="102">
      <c r="A433" s="36">
        <v>433</v>
      </c>
      <c r="B433" s="92"/>
      <c r="C433" s="116" t="s">
        <v>1293</v>
      </c>
      <c r="D433" s="22" t="s">
        <v>123</v>
      </c>
      <c r="E433" s="22" t="s">
        <v>1063</v>
      </c>
      <c r="F433" s="22" t="s">
        <v>1066</v>
      </c>
      <c r="G433" s="22" t="s">
        <v>1070</v>
      </c>
      <c r="H433" s="113"/>
      <c r="I433" s="21"/>
      <c r="J433" s="85"/>
      <c r="K433" s="85" t="s">
        <v>1188</v>
      </c>
      <c r="L433" s="85">
        <v>5496</v>
      </c>
      <c r="M433" s="85" t="s">
        <v>1363</v>
      </c>
      <c r="N433" s="85" t="s">
        <v>1078</v>
      </c>
      <c r="O433" s="85"/>
      <c r="P433" s="85"/>
      <c r="Q433" s="85" t="s">
        <v>1606</v>
      </c>
      <c r="R433" s="85">
        <v>5496</v>
      </c>
      <c r="S433" s="85" t="s">
        <v>4</v>
      </c>
      <c r="T433" s="21" t="s">
        <v>2081</v>
      </c>
      <c r="U433" s="90"/>
      <c r="V433" s="21"/>
      <c r="W433" s="25"/>
      <c r="X433" s="25"/>
      <c r="Y433" s="25"/>
      <c r="Z433" s="25"/>
      <c r="AA433" s="25"/>
      <c r="AB433" s="21"/>
      <c r="AC433" s="21"/>
      <c r="AD433" s="110" t="str">
        <f>[19]Submitter!$F$3</f>
        <v>Brett Marquard</v>
      </c>
      <c r="AE433" s="110">
        <f>[19]Submitter!$F$6</f>
        <v>0</v>
      </c>
      <c r="AF433" s="111"/>
      <c r="AG433" s="111"/>
      <c r="AH433" s="23"/>
    </row>
    <row r="434" spans="1:34" ht="280.5">
      <c r="A434" s="36">
        <v>434</v>
      </c>
      <c r="B434" s="92"/>
      <c r="C434" s="22" t="s">
        <v>304</v>
      </c>
      <c r="D434" s="22" t="s">
        <v>122</v>
      </c>
      <c r="E434" s="22" t="s">
        <v>1064</v>
      </c>
      <c r="F434" s="22" t="s">
        <v>1066</v>
      </c>
      <c r="G434" s="22" t="s">
        <v>1071</v>
      </c>
      <c r="H434" s="113"/>
      <c r="I434" s="21"/>
      <c r="J434" s="85"/>
      <c r="K434" s="85" t="s">
        <v>1185</v>
      </c>
      <c r="L434" s="85">
        <v>5497</v>
      </c>
      <c r="M434" s="85" t="s">
        <v>1259</v>
      </c>
      <c r="N434" s="85"/>
      <c r="O434" s="85" t="s">
        <v>1196</v>
      </c>
      <c r="P434" s="85"/>
      <c r="Q434" s="85" t="s">
        <v>1607</v>
      </c>
      <c r="R434" s="85">
        <v>5497</v>
      </c>
      <c r="S434" s="85" t="s">
        <v>15</v>
      </c>
      <c r="T434" s="21" t="s">
        <v>2082</v>
      </c>
      <c r="U434" s="90"/>
      <c r="V434" s="21"/>
      <c r="W434" s="25"/>
      <c r="X434" s="25"/>
      <c r="Y434" s="25"/>
      <c r="Z434" s="25"/>
      <c r="AA434" s="25"/>
      <c r="AB434" s="21"/>
      <c r="AC434" s="21"/>
      <c r="AD434" s="110" t="str">
        <f>[19]Submitter!$F$3</f>
        <v>Brett Marquard</v>
      </c>
      <c r="AE434" s="110">
        <f>[19]Submitter!$F$6</f>
        <v>0</v>
      </c>
      <c r="AF434" s="111"/>
      <c r="AG434" s="111"/>
      <c r="AH434" s="23"/>
    </row>
    <row r="435" spans="1:34" ht="76.5">
      <c r="A435" s="36">
        <v>435</v>
      </c>
      <c r="B435" s="92" t="s">
        <v>1577</v>
      </c>
      <c r="C435" s="116" t="s">
        <v>1396</v>
      </c>
      <c r="D435" s="22" t="s">
        <v>394</v>
      </c>
      <c r="E435" s="22" t="s">
        <v>1567</v>
      </c>
      <c r="F435" s="22"/>
      <c r="G435" s="22" t="s">
        <v>1568</v>
      </c>
      <c r="H435" s="113" t="s">
        <v>11</v>
      </c>
      <c r="I435" s="21"/>
      <c r="J435" s="85"/>
      <c r="K435" s="85" t="s">
        <v>1185</v>
      </c>
      <c r="L435" s="85">
        <v>5498</v>
      </c>
      <c r="M435" s="85" t="s">
        <v>1257</v>
      </c>
      <c r="N435" s="85"/>
      <c r="O435" s="85" t="s">
        <v>1207</v>
      </c>
      <c r="P435" s="85"/>
      <c r="Q435" s="85" t="s">
        <v>1625</v>
      </c>
      <c r="R435" s="85">
        <v>5498</v>
      </c>
      <c r="S435" s="85" t="s">
        <v>15</v>
      </c>
      <c r="T435" s="21" t="s">
        <v>2083</v>
      </c>
      <c r="U435" s="90"/>
      <c r="V435" s="21"/>
      <c r="W435" s="25"/>
      <c r="X435" s="25"/>
      <c r="Y435" s="25"/>
      <c r="Z435" s="25"/>
      <c r="AA435" s="25"/>
      <c r="AB435" s="21"/>
      <c r="AC435" s="21"/>
      <c r="AD435" s="110" t="s">
        <v>1581</v>
      </c>
      <c r="AE435" s="110" t="s">
        <v>1582</v>
      </c>
      <c r="AF435" s="111" t="s">
        <v>1583</v>
      </c>
      <c r="AG435" s="111" t="s">
        <v>1584</v>
      </c>
      <c r="AH435" s="23"/>
    </row>
    <row r="436" spans="1:34" ht="267.75">
      <c r="A436" s="36">
        <v>436</v>
      </c>
      <c r="B436" s="92" t="s">
        <v>1577</v>
      </c>
      <c r="C436" s="116" t="s">
        <v>1396</v>
      </c>
      <c r="D436" s="22" t="s">
        <v>394</v>
      </c>
      <c r="E436" s="22" t="s">
        <v>1567</v>
      </c>
      <c r="F436" s="22"/>
      <c r="G436" s="22" t="s">
        <v>1569</v>
      </c>
      <c r="H436" s="113" t="s">
        <v>11</v>
      </c>
      <c r="I436" s="21"/>
      <c r="J436" s="85"/>
      <c r="K436" s="85" t="s">
        <v>1185</v>
      </c>
      <c r="L436" s="85">
        <v>5499</v>
      </c>
      <c r="M436" s="85" t="s">
        <v>1363</v>
      </c>
      <c r="N436" s="85"/>
      <c r="O436" s="85" t="s">
        <v>1207</v>
      </c>
      <c r="P436" s="85"/>
      <c r="Q436" s="85" t="s">
        <v>1626</v>
      </c>
      <c r="R436" s="85">
        <v>5499</v>
      </c>
      <c r="S436" s="85" t="s">
        <v>1369</v>
      </c>
      <c r="T436" s="21" t="s">
        <v>2084</v>
      </c>
      <c r="U436" s="90"/>
      <c r="V436" s="21"/>
      <c r="W436" s="25"/>
      <c r="X436" s="25"/>
      <c r="Y436" s="25"/>
      <c r="Z436" s="25"/>
      <c r="AA436" s="25"/>
      <c r="AB436" s="21"/>
      <c r="AC436" s="21"/>
      <c r="AD436" s="110" t="s">
        <v>1581</v>
      </c>
      <c r="AE436" s="110" t="s">
        <v>1582</v>
      </c>
      <c r="AF436" s="111" t="s">
        <v>1583</v>
      </c>
      <c r="AG436" s="111" t="s">
        <v>1584</v>
      </c>
      <c r="AH436" s="23"/>
    </row>
    <row r="437" spans="1:34" ht="51">
      <c r="A437" s="36">
        <v>437</v>
      </c>
      <c r="B437" s="92" t="s">
        <v>1578</v>
      </c>
      <c r="C437" s="116" t="s">
        <v>1781</v>
      </c>
      <c r="D437" s="22" t="s">
        <v>394</v>
      </c>
      <c r="E437" s="22" t="s">
        <v>1570</v>
      </c>
      <c r="F437" s="22"/>
      <c r="G437" s="22" t="s">
        <v>1571</v>
      </c>
      <c r="H437" s="113" t="s">
        <v>11</v>
      </c>
      <c r="I437" s="21"/>
      <c r="J437" s="85"/>
      <c r="K437" s="85" t="s">
        <v>1185</v>
      </c>
      <c r="L437" s="85">
        <v>5500</v>
      </c>
      <c r="M437" s="85" t="s">
        <v>1257</v>
      </c>
      <c r="N437" s="85"/>
      <c r="O437" s="85" t="s">
        <v>1207</v>
      </c>
      <c r="P437" s="85"/>
      <c r="Q437" s="85" t="s">
        <v>1627</v>
      </c>
      <c r="R437" s="85">
        <v>5500</v>
      </c>
      <c r="S437" s="85" t="s">
        <v>1794</v>
      </c>
      <c r="T437" s="21" t="s">
        <v>2085</v>
      </c>
      <c r="U437" s="90"/>
      <c r="V437" s="21"/>
      <c r="W437" s="25"/>
      <c r="X437" s="25"/>
      <c r="Y437" s="25"/>
      <c r="Z437" s="25"/>
      <c r="AA437" s="25"/>
      <c r="AB437" s="21"/>
      <c r="AC437" s="21"/>
      <c r="AD437" s="110" t="s">
        <v>1581</v>
      </c>
      <c r="AE437" s="110" t="s">
        <v>1582</v>
      </c>
      <c r="AF437" s="111" t="s">
        <v>1583</v>
      </c>
      <c r="AG437" s="111" t="s">
        <v>1584</v>
      </c>
      <c r="AH437" s="23"/>
    </row>
    <row r="438" spans="1:34" ht="63.75">
      <c r="A438" s="36">
        <v>438</v>
      </c>
      <c r="B438" s="92" t="s">
        <v>1579</v>
      </c>
      <c r="C438" s="116" t="s">
        <v>1782</v>
      </c>
      <c r="D438" s="22" t="s">
        <v>394</v>
      </c>
      <c r="E438" s="22" t="s">
        <v>1572</v>
      </c>
      <c r="F438" s="22"/>
      <c r="G438" s="22" t="s">
        <v>1573</v>
      </c>
      <c r="H438" s="113" t="s">
        <v>11</v>
      </c>
      <c r="I438" s="21"/>
      <c r="J438" s="85"/>
      <c r="K438" s="85" t="s">
        <v>1185</v>
      </c>
      <c r="L438" s="85">
        <v>5501</v>
      </c>
      <c r="M438" s="85" t="s">
        <v>1363</v>
      </c>
      <c r="N438" s="85"/>
      <c r="O438" s="85" t="s">
        <v>1207</v>
      </c>
      <c r="P438" s="85"/>
      <c r="Q438" s="85" t="s">
        <v>1628</v>
      </c>
      <c r="R438" s="85">
        <v>5501</v>
      </c>
      <c r="S438" s="85" t="s">
        <v>15</v>
      </c>
      <c r="T438" s="21" t="s">
        <v>2086</v>
      </c>
      <c r="U438" s="90"/>
      <c r="V438" s="21"/>
      <c r="W438" s="25"/>
      <c r="X438" s="25"/>
      <c r="Y438" s="25"/>
      <c r="Z438" s="25"/>
      <c r="AA438" s="25"/>
      <c r="AB438" s="21"/>
      <c r="AC438" s="21"/>
      <c r="AD438" s="110" t="s">
        <v>1581</v>
      </c>
      <c r="AE438" s="110" t="s">
        <v>1582</v>
      </c>
      <c r="AF438" s="111" t="s">
        <v>1583</v>
      </c>
      <c r="AG438" s="111" t="s">
        <v>1584</v>
      </c>
      <c r="AH438" s="23"/>
    </row>
    <row r="439" spans="1:34" ht="102">
      <c r="A439" s="36">
        <v>439</v>
      </c>
      <c r="B439" s="92" t="s">
        <v>1580</v>
      </c>
      <c r="C439" s="116" t="s">
        <v>1783</v>
      </c>
      <c r="D439" s="22" t="s">
        <v>393</v>
      </c>
      <c r="E439" s="22" t="s">
        <v>1574</v>
      </c>
      <c r="F439" s="22" t="s">
        <v>1575</v>
      </c>
      <c r="G439" s="22" t="s">
        <v>1576</v>
      </c>
      <c r="H439" s="113" t="s">
        <v>11</v>
      </c>
      <c r="I439" s="21"/>
      <c r="J439" s="85"/>
      <c r="K439" s="85" t="s">
        <v>1185</v>
      </c>
      <c r="L439" s="85">
        <v>5502</v>
      </c>
      <c r="M439" s="85" t="s">
        <v>1258</v>
      </c>
      <c r="N439" s="85"/>
      <c r="O439" s="85" t="s">
        <v>1207</v>
      </c>
      <c r="P439" s="85"/>
      <c r="Q439" s="85" t="s">
        <v>1531</v>
      </c>
      <c r="R439" s="85">
        <v>5502</v>
      </c>
      <c r="S439" s="85" t="s">
        <v>15</v>
      </c>
      <c r="T439" s="21" t="s">
        <v>1798</v>
      </c>
      <c r="U439" s="90"/>
      <c r="V439" s="21"/>
      <c r="W439" s="25"/>
      <c r="X439" s="25"/>
      <c r="Y439" s="25"/>
      <c r="Z439" s="25"/>
      <c r="AA439" s="25"/>
      <c r="AB439" s="21"/>
      <c r="AC439" s="21"/>
      <c r="AD439" s="110" t="s">
        <v>1581</v>
      </c>
      <c r="AE439" s="110" t="s">
        <v>1582</v>
      </c>
      <c r="AF439" s="111" t="s">
        <v>1583</v>
      </c>
      <c r="AG439" s="111" t="s">
        <v>1584</v>
      </c>
      <c r="AH439" s="23"/>
    </row>
    <row r="440" spans="1:34" ht="344.25">
      <c r="A440" s="36">
        <v>440</v>
      </c>
      <c r="B440" s="92" t="s">
        <v>1585</v>
      </c>
      <c r="C440" s="116" t="s">
        <v>1784</v>
      </c>
      <c r="D440" s="22" t="s">
        <v>394</v>
      </c>
      <c r="E440" s="22" t="s">
        <v>1586</v>
      </c>
      <c r="F440" s="22" t="s">
        <v>1587</v>
      </c>
      <c r="G440" s="22" t="s">
        <v>1588</v>
      </c>
      <c r="H440" s="113"/>
      <c r="I440" s="21"/>
      <c r="J440" s="85"/>
      <c r="K440" s="85" t="s">
        <v>1186</v>
      </c>
      <c r="L440" s="85">
        <v>5503</v>
      </c>
      <c r="M440" s="85" t="s">
        <v>1363</v>
      </c>
      <c r="N440" s="85" t="s">
        <v>1098</v>
      </c>
      <c r="O440" s="85"/>
      <c r="P440" s="85"/>
      <c r="Q440" s="85" t="s">
        <v>1504</v>
      </c>
      <c r="R440" s="85">
        <v>5503</v>
      </c>
      <c r="S440" s="85" t="s">
        <v>1797</v>
      </c>
      <c r="T440" s="21" t="s">
        <v>2087</v>
      </c>
      <c r="U440" s="90"/>
      <c r="V440" s="21"/>
      <c r="W440" s="25"/>
      <c r="X440" s="25"/>
      <c r="Y440" s="25"/>
      <c r="Z440" s="25"/>
      <c r="AA440" s="25"/>
      <c r="AB440" s="21"/>
      <c r="AC440" s="21"/>
      <c r="AD440" s="109" t="str">
        <f>[20]Submitter!$F$3</f>
        <v>Leslie Tompkins</v>
      </c>
      <c r="AE440" s="109" t="str">
        <f>[20]Submitter!$F$6</f>
        <v>Food and Drug Administration</v>
      </c>
      <c r="AF440" s="111"/>
      <c r="AG440" s="111"/>
      <c r="AH440" s="23"/>
    </row>
    <row r="441" spans="1:34" ht="204">
      <c r="A441" s="36">
        <v>441</v>
      </c>
      <c r="B441" s="92" t="s">
        <v>1589</v>
      </c>
      <c r="C441" s="116" t="s">
        <v>1784</v>
      </c>
      <c r="D441" s="22" t="s">
        <v>124</v>
      </c>
      <c r="E441" s="22" t="s">
        <v>1590</v>
      </c>
      <c r="F441" s="22" t="s">
        <v>1591</v>
      </c>
      <c r="G441" s="22" t="s">
        <v>1592</v>
      </c>
      <c r="H441" s="113"/>
      <c r="I441" s="21"/>
      <c r="J441" s="85"/>
      <c r="K441" s="85" t="s">
        <v>1186</v>
      </c>
      <c r="L441" s="85">
        <v>5504</v>
      </c>
      <c r="M441" s="85" t="s">
        <v>1363</v>
      </c>
      <c r="N441" s="85" t="s">
        <v>1098</v>
      </c>
      <c r="O441" s="85"/>
      <c r="P441" s="85"/>
      <c r="Q441" s="85" t="s">
        <v>1504</v>
      </c>
      <c r="R441" s="85">
        <v>5504</v>
      </c>
      <c r="S441" s="85" t="s">
        <v>1797</v>
      </c>
      <c r="T441" s="21" t="s">
        <v>2088</v>
      </c>
      <c r="U441" s="90"/>
      <c r="V441" s="21"/>
      <c r="W441" s="25"/>
      <c r="X441" s="25"/>
      <c r="Y441" s="25"/>
      <c r="Z441" s="25"/>
      <c r="AA441" s="25"/>
      <c r="AB441" s="21"/>
      <c r="AC441" s="21"/>
      <c r="AD441" s="109" t="str">
        <f>[20]Submitter!$F$3</f>
        <v>Leslie Tompkins</v>
      </c>
      <c r="AE441" s="109" t="str">
        <f>[20]Submitter!$F$6</f>
        <v>Food and Drug Administration</v>
      </c>
      <c r="AF441" s="111"/>
      <c r="AG441" s="111"/>
      <c r="AH441" s="23"/>
    </row>
    <row r="442" spans="1:34" ht="409.5">
      <c r="A442" s="36">
        <v>442</v>
      </c>
      <c r="B442" s="92" t="s">
        <v>1589</v>
      </c>
      <c r="C442" s="116" t="s">
        <v>1784</v>
      </c>
      <c r="D442" s="22"/>
      <c r="E442" s="22" t="s">
        <v>1593</v>
      </c>
      <c r="F442" s="22" t="s">
        <v>1594</v>
      </c>
      <c r="G442" s="22" t="s">
        <v>1595</v>
      </c>
      <c r="H442" s="113"/>
      <c r="I442" s="21"/>
      <c r="J442" s="85"/>
      <c r="K442" s="85" t="s">
        <v>1186</v>
      </c>
      <c r="L442" s="85">
        <v>5505</v>
      </c>
      <c r="M442" s="85" t="s">
        <v>1363</v>
      </c>
      <c r="N442" s="85" t="s">
        <v>1098</v>
      </c>
      <c r="O442" s="85"/>
      <c r="P442" s="85"/>
      <c r="Q442" s="85" t="s">
        <v>1684</v>
      </c>
      <c r="R442" s="85">
        <v>5505</v>
      </c>
      <c r="S442" s="85" t="s">
        <v>1797</v>
      </c>
      <c r="T442" s="21" t="s">
        <v>2089</v>
      </c>
      <c r="U442" s="90"/>
      <c r="V442" s="21"/>
      <c r="W442" s="25"/>
      <c r="X442" s="25"/>
      <c r="Y442" s="25"/>
      <c r="Z442" s="25"/>
      <c r="AA442" s="25"/>
      <c r="AB442" s="21"/>
      <c r="AC442" s="21"/>
      <c r="AD442" s="109" t="str">
        <f>[20]Submitter!$F$3</f>
        <v>Leslie Tompkins</v>
      </c>
      <c r="AE442" s="109" t="str">
        <f>[20]Submitter!$F$6</f>
        <v>Food and Drug Administration</v>
      </c>
      <c r="AF442" s="111"/>
      <c r="AG442" s="111"/>
      <c r="AH442" s="23"/>
    </row>
    <row r="443" spans="1:34" ht="331.5">
      <c r="A443" s="36">
        <v>443</v>
      </c>
      <c r="B443" s="92" t="s">
        <v>1589</v>
      </c>
      <c r="C443" s="116" t="s">
        <v>1784</v>
      </c>
      <c r="D443" s="22" t="s">
        <v>394</v>
      </c>
      <c r="E443" s="22" t="s">
        <v>1596</v>
      </c>
      <c r="F443" s="22" t="s">
        <v>1597</v>
      </c>
      <c r="G443" s="22" t="s">
        <v>1598</v>
      </c>
      <c r="H443" s="113"/>
      <c r="I443" s="21"/>
      <c r="J443" s="85"/>
      <c r="K443" s="85" t="s">
        <v>1186</v>
      </c>
      <c r="L443" s="85">
        <v>5506</v>
      </c>
      <c r="M443" s="85" t="s">
        <v>1363</v>
      </c>
      <c r="N443" s="85" t="s">
        <v>1098</v>
      </c>
      <c r="O443" s="85"/>
      <c r="P443" s="85"/>
      <c r="Q443" s="85" t="s">
        <v>1685</v>
      </c>
      <c r="R443" s="85">
        <v>5506</v>
      </c>
      <c r="S443" s="85" t="s">
        <v>1797</v>
      </c>
      <c r="T443" s="21" t="s">
        <v>2090</v>
      </c>
      <c r="U443" s="90"/>
      <c r="V443" s="21"/>
      <c r="W443" s="25"/>
      <c r="X443" s="25"/>
      <c r="Y443" s="25"/>
      <c r="Z443" s="25"/>
      <c r="AA443" s="25"/>
      <c r="AB443" s="21"/>
      <c r="AC443" s="21"/>
      <c r="AD443" s="109" t="str">
        <f>[20]Submitter!$F$3</f>
        <v>Leslie Tompkins</v>
      </c>
      <c r="AE443" s="109" t="str">
        <f>[20]Submitter!$F$6</f>
        <v>Food and Drug Administration</v>
      </c>
      <c r="AF443" s="111"/>
      <c r="AG443" s="111"/>
      <c r="AH443" s="23"/>
    </row>
    <row r="444" spans="1:34" ht="229.5">
      <c r="A444" s="36">
        <v>444</v>
      </c>
      <c r="B444" s="92" t="s">
        <v>1599</v>
      </c>
      <c r="C444" s="116" t="s">
        <v>1785</v>
      </c>
      <c r="D444" s="22" t="s">
        <v>394</v>
      </c>
      <c r="E444" s="22" t="s">
        <v>1600</v>
      </c>
      <c r="F444" s="22"/>
      <c r="G444" s="22" t="s">
        <v>1601</v>
      </c>
      <c r="H444" s="113"/>
      <c r="I444" s="21"/>
      <c r="J444" s="85"/>
      <c r="K444" s="85" t="s">
        <v>1186</v>
      </c>
      <c r="L444" s="85">
        <v>5507</v>
      </c>
      <c r="M444" s="85" t="s">
        <v>1259</v>
      </c>
      <c r="N444" s="85" t="s">
        <v>1098</v>
      </c>
      <c r="O444" s="85"/>
      <c r="P444" s="85"/>
      <c r="Q444" s="85" t="s">
        <v>1686</v>
      </c>
      <c r="R444" s="85">
        <v>5507</v>
      </c>
      <c r="S444" s="85" t="s">
        <v>1797</v>
      </c>
      <c r="T444" s="21" t="s">
        <v>2091</v>
      </c>
      <c r="U444" s="90"/>
      <c r="V444" s="21"/>
      <c r="W444" s="25"/>
      <c r="X444" s="25"/>
      <c r="Y444" s="25"/>
      <c r="Z444" s="25"/>
      <c r="AA444" s="25"/>
      <c r="AB444" s="21"/>
      <c r="AC444" s="21"/>
      <c r="AD444" s="109" t="str">
        <f>[20]Submitter!$F$3</f>
        <v>Leslie Tompkins</v>
      </c>
      <c r="AE444" s="109" t="str">
        <f>[20]Submitter!$F$6</f>
        <v>Food and Drug Administration</v>
      </c>
      <c r="AF444" s="111"/>
      <c r="AG444" s="111"/>
      <c r="AH444" s="23"/>
    </row>
    <row r="445" spans="1:34" ht="114.75">
      <c r="A445" s="36">
        <v>445</v>
      </c>
      <c r="B445" s="92"/>
      <c r="C445" s="116" t="s">
        <v>1327</v>
      </c>
      <c r="D445" s="22" t="s">
        <v>101</v>
      </c>
      <c r="E445" s="22"/>
      <c r="F445" s="22"/>
      <c r="G445" s="22" t="s">
        <v>1747</v>
      </c>
      <c r="H445" s="113"/>
      <c r="I445" s="21"/>
      <c r="J445" s="85"/>
      <c r="K445" s="85" t="s">
        <v>1189</v>
      </c>
      <c r="L445" s="85">
        <v>5508</v>
      </c>
      <c r="M445" s="85" t="s">
        <v>1259</v>
      </c>
      <c r="N445" s="85" t="s">
        <v>1132</v>
      </c>
      <c r="O445" s="85"/>
      <c r="P445" s="85"/>
      <c r="Q445" s="85" t="s">
        <v>1748</v>
      </c>
      <c r="R445" s="85">
        <v>5508</v>
      </c>
      <c r="S445" s="85" t="s">
        <v>1794</v>
      </c>
      <c r="T445" s="21" t="s">
        <v>2092</v>
      </c>
      <c r="U445" s="90"/>
      <c r="V445" s="21"/>
      <c r="W445" s="25"/>
      <c r="X445" s="25"/>
      <c r="Y445" s="25"/>
      <c r="Z445" s="25"/>
      <c r="AA445" s="25"/>
      <c r="AB445" s="21"/>
      <c r="AC445" s="21"/>
      <c r="AD445" s="110" t="s">
        <v>1749</v>
      </c>
      <c r="AE445" s="110" t="s">
        <v>1750</v>
      </c>
      <c r="AF445" s="111"/>
      <c r="AG445" s="111"/>
      <c r="AH445" s="23"/>
    </row>
    <row r="446" spans="1:34" ht="242.25">
      <c r="A446" s="36">
        <v>446</v>
      </c>
      <c r="B446" s="92"/>
      <c r="C446" s="116" t="s">
        <v>1446</v>
      </c>
      <c r="D446" s="22" t="s">
        <v>101</v>
      </c>
      <c r="E446" s="22"/>
      <c r="F446" s="22"/>
      <c r="G446" s="22" t="s">
        <v>1751</v>
      </c>
      <c r="H446" s="113"/>
      <c r="I446" s="21"/>
      <c r="J446" s="85"/>
      <c r="K446" s="85" t="s">
        <v>1193</v>
      </c>
      <c r="L446" s="85">
        <v>5509</v>
      </c>
      <c r="M446" s="85" t="s">
        <v>1363</v>
      </c>
      <c r="N446" s="85" t="s">
        <v>1172</v>
      </c>
      <c r="O446" s="85"/>
      <c r="P446" s="85"/>
      <c r="Q446" s="85" t="s">
        <v>1752</v>
      </c>
      <c r="R446" s="85">
        <v>5509</v>
      </c>
      <c r="S446" s="85" t="s">
        <v>3</v>
      </c>
      <c r="T446" s="21" t="s">
        <v>2093</v>
      </c>
      <c r="U446" s="90"/>
      <c r="V446" s="21"/>
      <c r="W446" s="25"/>
      <c r="X446" s="25"/>
      <c r="Y446" s="25"/>
      <c r="Z446" s="25"/>
      <c r="AA446" s="25"/>
      <c r="AB446" s="21"/>
      <c r="AC446" s="21"/>
      <c r="AD446" s="110" t="s">
        <v>1753</v>
      </c>
      <c r="AE446" s="110" t="s">
        <v>1754</v>
      </c>
      <c r="AF446" s="111"/>
      <c r="AG446" s="111"/>
      <c r="AH446" s="23"/>
    </row>
    <row r="447" spans="1:34" ht="140.25">
      <c r="A447" s="36">
        <v>447</v>
      </c>
      <c r="B447" s="92"/>
      <c r="C447" s="116" t="s">
        <v>1786</v>
      </c>
      <c r="D447" s="22" t="s">
        <v>101</v>
      </c>
      <c r="E447" s="22"/>
      <c r="F447" s="22"/>
      <c r="G447" s="22" t="s">
        <v>1755</v>
      </c>
      <c r="H447" s="113"/>
      <c r="I447" s="21"/>
      <c r="J447" s="85"/>
      <c r="K447" s="85" t="s">
        <v>1188</v>
      </c>
      <c r="L447" s="85">
        <v>5510</v>
      </c>
      <c r="M447" s="85" t="s">
        <v>1363</v>
      </c>
      <c r="N447" s="85"/>
      <c r="O447" s="85"/>
      <c r="P447" s="85"/>
      <c r="Q447" s="85" t="s">
        <v>1758</v>
      </c>
      <c r="R447" s="85">
        <v>5510</v>
      </c>
      <c r="S447" s="85" t="s">
        <v>15</v>
      </c>
      <c r="T447" s="21" t="s">
        <v>2094</v>
      </c>
      <c r="U447" s="90"/>
      <c r="V447" s="21"/>
      <c r="W447" s="25"/>
      <c r="X447" s="25"/>
      <c r="Y447" s="25"/>
      <c r="Z447" s="25"/>
      <c r="AA447" s="25"/>
      <c r="AB447" s="21"/>
      <c r="AC447" s="21"/>
      <c r="AD447" s="110" t="s">
        <v>1756</v>
      </c>
      <c r="AE447" s="110" t="s">
        <v>1757</v>
      </c>
      <c r="AF447" s="111"/>
      <c r="AG447" s="111"/>
      <c r="AH447" s="23"/>
    </row>
    <row r="448" spans="1:34" ht="114.75">
      <c r="A448" s="36">
        <v>448</v>
      </c>
      <c r="B448" s="92"/>
      <c r="C448" s="116" t="s">
        <v>1438</v>
      </c>
      <c r="D448" s="22" t="s">
        <v>122</v>
      </c>
      <c r="E448" s="22"/>
      <c r="F448" s="22"/>
      <c r="G448" s="22" t="s">
        <v>1765</v>
      </c>
      <c r="H448" s="113"/>
      <c r="I448" s="21"/>
      <c r="J448" s="85"/>
      <c r="K448" s="85" t="s">
        <v>1188</v>
      </c>
      <c r="L448" s="85"/>
      <c r="M448" s="85" t="s">
        <v>1363</v>
      </c>
      <c r="N448" s="85" t="s">
        <v>1160</v>
      </c>
      <c r="O448" s="85"/>
      <c r="P448" s="85"/>
      <c r="Q448" s="85"/>
      <c r="R448" s="85">
        <v>5752</v>
      </c>
      <c r="S448" s="85" t="s">
        <v>15</v>
      </c>
      <c r="T448" s="21" t="s">
        <v>2095</v>
      </c>
      <c r="U448" s="90"/>
      <c r="V448" s="21"/>
      <c r="W448" s="25" t="s">
        <v>1766</v>
      </c>
      <c r="X448" s="25">
        <v>0</v>
      </c>
      <c r="Y448" s="25"/>
      <c r="Z448" s="25"/>
      <c r="AA448" s="25"/>
      <c r="AB448" s="21"/>
      <c r="AC448" s="21"/>
      <c r="AD448" s="110"/>
      <c r="AE448" s="110"/>
      <c r="AF448" s="111"/>
      <c r="AG448" s="111"/>
      <c r="AH448" s="23"/>
    </row>
    <row r="449" spans="1:34" ht="140.25">
      <c r="A449" s="36">
        <v>449</v>
      </c>
      <c r="B449" s="92"/>
      <c r="C449" s="116" t="s">
        <v>1787</v>
      </c>
      <c r="D449" s="22" t="s">
        <v>101</v>
      </c>
      <c r="E449" s="22"/>
      <c r="F449" s="22"/>
      <c r="G449" s="22" t="s">
        <v>1767</v>
      </c>
      <c r="H449" s="113"/>
      <c r="I449" s="21"/>
      <c r="J449" s="85"/>
      <c r="K449" s="85" t="s">
        <v>1360</v>
      </c>
      <c r="L449" s="85"/>
      <c r="M449" s="85" t="s">
        <v>1363</v>
      </c>
      <c r="N449" s="85" t="s">
        <v>1174</v>
      </c>
      <c r="O449" s="85"/>
      <c r="P449" s="85"/>
      <c r="Q449" s="85"/>
      <c r="R449" s="85">
        <v>5753</v>
      </c>
      <c r="S449" s="85" t="s">
        <v>1797</v>
      </c>
      <c r="T449" s="21" t="s">
        <v>1797</v>
      </c>
      <c r="U449" s="90"/>
      <c r="V449" s="21"/>
      <c r="W449" s="25" t="s">
        <v>1766</v>
      </c>
      <c r="X449" s="25">
        <v>0</v>
      </c>
      <c r="Y449" s="25"/>
      <c r="Z449" s="25"/>
      <c r="AA449" s="25"/>
      <c r="AB449" s="21"/>
      <c r="AC449" s="21"/>
      <c r="AD449" s="110"/>
      <c r="AE449" s="110"/>
      <c r="AF449" s="111"/>
      <c r="AG449" s="111"/>
      <c r="AH449" s="23"/>
    </row>
    <row r="450" spans="1:34" ht="89.25">
      <c r="A450" s="36">
        <v>450</v>
      </c>
      <c r="B450" s="92"/>
      <c r="C450" s="116" t="s">
        <v>1435</v>
      </c>
      <c r="D450" s="22" t="s">
        <v>122</v>
      </c>
      <c r="E450" s="22"/>
      <c r="F450" s="22"/>
      <c r="G450" s="22" t="s">
        <v>1768</v>
      </c>
      <c r="H450" s="113"/>
      <c r="I450" s="21"/>
      <c r="J450" s="85"/>
      <c r="K450" s="85" t="s">
        <v>1188</v>
      </c>
      <c r="L450" s="85"/>
      <c r="M450" s="85" t="s">
        <v>1363</v>
      </c>
      <c r="N450" s="85" t="s">
        <v>1154</v>
      </c>
      <c r="O450" s="85"/>
      <c r="P450" s="85"/>
      <c r="Q450" s="85"/>
      <c r="R450" s="85">
        <v>5754</v>
      </c>
      <c r="S450" s="85" t="s">
        <v>3</v>
      </c>
      <c r="T450" s="21" t="s">
        <v>2096</v>
      </c>
      <c r="U450" s="90"/>
      <c r="V450" s="21"/>
      <c r="W450" s="25" t="s">
        <v>1766</v>
      </c>
      <c r="X450" s="25">
        <v>0</v>
      </c>
      <c r="Y450" s="25"/>
      <c r="Z450" s="25"/>
      <c r="AA450" s="25"/>
      <c r="AB450" s="21"/>
      <c r="AC450" s="21"/>
      <c r="AD450" s="110"/>
      <c r="AE450" s="110"/>
      <c r="AF450" s="111"/>
      <c r="AG450" s="111"/>
      <c r="AH450" s="23"/>
    </row>
    <row r="451" spans="1:34" ht="76.5">
      <c r="A451" s="36">
        <v>451</v>
      </c>
      <c r="B451" s="92"/>
      <c r="C451" s="116" t="s">
        <v>1302</v>
      </c>
      <c r="D451" s="22" t="s">
        <v>122</v>
      </c>
      <c r="E451" s="22"/>
      <c r="F451" s="22"/>
      <c r="G451" s="22" t="s">
        <v>1769</v>
      </c>
      <c r="H451" s="113"/>
      <c r="I451" s="21"/>
      <c r="J451" s="85"/>
      <c r="K451" s="85" t="s">
        <v>1188</v>
      </c>
      <c r="L451" s="85"/>
      <c r="M451" s="85" t="s">
        <v>1363</v>
      </c>
      <c r="N451" s="85" t="s">
        <v>1155</v>
      </c>
      <c r="O451" s="85"/>
      <c r="P451" s="85"/>
      <c r="Q451" s="85"/>
      <c r="R451" s="85">
        <v>5755</v>
      </c>
      <c r="S451" s="85" t="s">
        <v>15</v>
      </c>
      <c r="T451" s="21" t="s">
        <v>2097</v>
      </c>
      <c r="U451" s="90"/>
      <c r="V451" s="21"/>
      <c r="W451" s="25" t="s">
        <v>1766</v>
      </c>
      <c r="X451" s="25">
        <v>0</v>
      </c>
      <c r="Y451" s="25"/>
      <c r="Z451" s="25"/>
      <c r="AA451" s="25"/>
      <c r="AB451" s="21"/>
      <c r="AC451" s="21"/>
      <c r="AD451" s="110"/>
      <c r="AE451" s="110"/>
      <c r="AF451" s="111"/>
      <c r="AG451" s="111"/>
      <c r="AH451" s="23"/>
    </row>
    <row r="452" spans="1:34" ht="76.5">
      <c r="A452" s="36">
        <v>452</v>
      </c>
      <c r="B452" s="92"/>
      <c r="C452" s="116" t="s">
        <v>1788</v>
      </c>
      <c r="D452" s="22" t="s">
        <v>122</v>
      </c>
      <c r="E452" s="22"/>
      <c r="F452" s="22" t="s">
        <v>1770</v>
      </c>
      <c r="G452" s="22" t="s">
        <v>1771</v>
      </c>
      <c r="H452" s="113"/>
      <c r="I452" s="21"/>
      <c r="J452" s="85"/>
      <c r="K452" s="85" t="s">
        <v>1188</v>
      </c>
      <c r="L452" s="85"/>
      <c r="M452" s="85" t="s">
        <v>1259</v>
      </c>
      <c r="N452" s="85" t="s">
        <v>1084</v>
      </c>
      <c r="O452" s="85"/>
      <c r="P452" s="85"/>
      <c r="Q452" s="85"/>
      <c r="R452" s="85">
        <v>5756</v>
      </c>
      <c r="S452" s="85" t="s">
        <v>15</v>
      </c>
      <c r="T452" s="21" t="s">
        <v>2098</v>
      </c>
      <c r="U452" s="90"/>
      <c r="V452" s="21"/>
      <c r="W452" s="25" t="s">
        <v>1766</v>
      </c>
      <c r="X452" s="25">
        <v>0</v>
      </c>
      <c r="Y452" s="25"/>
      <c r="Z452" s="25"/>
      <c r="AA452" s="25"/>
      <c r="AB452" s="21"/>
      <c r="AC452" s="21"/>
      <c r="AD452" s="110"/>
      <c r="AE452" s="110"/>
      <c r="AF452" s="111"/>
      <c r="AG452" s="111"/>
      <c r="AH452" s="23"/>
    </row>
    <row r="453" spans="1:34" ht="76.5">
      <c r="A453" s="36">
        <v>453</v>
      </c>
      <c r="B453" s="92"/>
      <c r="C453" s="116" t="s">
        <v>1305</v>
      </c>
      <c r="D453" s="22" t="s">
        <v>101</v>
      </c>
      <c r="E453" s="22"/>
      <c r="F453" s="22"/>
      <c r="G453" s="22" t="s">
        <v>1772</v>
      </c>
      <c r="H453" s="113"/>
      <c r="I453" s="21"/>
      <c r="J453" s="85"/>
      <c r="K453" s="85" t="s">
        <v>1188</v>
      </c>
      <c r="L453" s="85"/>
      <c r="M453" s="85" t="s">
        <v>1363</v>
      </c>
      <c r="N453" s="85" t="s">
        <v>1084</v>
      </c>
      <c r="O453" s="85"/>
      <c r="P453" s="85"/>
      <c r="Q453" s="85"/>
      <c r="R453" s="85">
        <v>5757</v>
      </c>
      <c r="S453" s="85" t="s">
        <v>3</v>
      </c>
      <c r="T453" s="21" t="s">
        <v>2099</v>
      </c>
      <c r="U453" s="90"/>
      <c r="V453" s="21"/>
      <c r="W453" s="25" t="s">
        <v>1766</v>
      </c>
      <c r="X453" s="25">
        <v>0</v>
      </c>
      <c r="Y453" s="25"/>
      <c r="Z453" s="25"/>
      <c r="AA453" s="25"/>
      <c r="AB453" s="21"/>
      <c r="AC453" s="21"/>
      <c r="AD453" s="110"/>
      <c r="AE453" s="110"/>
      <c r="AF453" s="111"/>
      <c r="AG453" s="111"/>
      <c r="AH453" s="23"/>
    </row>
    <row r="454" spans="1:34" ht="280.5">
      <c r="A454" s="36">
        <v>454</v>
      </c>
      <c r="B454" s="92" t="s">
        <v>670</v>
      </c>
      <c r="C454" s="116" t="s">
        <v>1297</v>
      </c>
      <c r="D454" s="22" t="s">
        <v>101</v>
      </c>
      <c r="E454" s="22"/>
      <c r="F454" s="22"/>
      <c r="G454" s="22" t="s">
        <v>1773</v>
      </c>
      <c r="H454" s="113"/>
      <c r="I454" s="21"/>
      <c r="J454" s="85"/>
      <c r="K454" s="85" t="s">
        <v>1190</v>
      </c>
      <c r="L454" s="85"/>
      <c r="M454" s="85" t="s">
        <v>1259</v>
      </c>
      <c r="N454" s="85" t="s">
        <v>1122</v>
      </c>
      <c r="O454" s="85"/>
      <c r="P454" s="85"/>
      <c r="Q454" s="85"/>
      <c r="R454" s="85">
        <v>5758</v>
      </c>
      <c r="S454" s="85" t="s">
        <v>1797</v>
      </c>
      <c r="T454" s="21" t="s">
        <v>2100</v>
      </c>
      <c r="U454" s="90"/>
      <c r="V454" s="21"/>
      <c r="W454" s="25" t="s">
        <v>1766</v>
      </c>
      <c r="X454" s="25">
        <v>0</v>
      </c>
      <c r="Y454" s="25"/>
      <c r="Z454" s="25"/>
      <c r="AA454" s="25"/>
      <c r="AB454" s="21"/>
      <c r="AC454" s="21"/>
      <c r="AD454" s="110"/>
      <c r="AE454" s="110"/>
      <c r="AF454" s="111"/>
      <c r="AG454" s="111"/>
      <c r="AH454" s="23"/>
    </row>
    <row r="455" spans="1:34" ht="76.5">
      <c r="A455" s="36">
        <v>455</v>
      </c>
      <c r="B455" s="92" t="s">
        <v>1774</v>
      </c>
      <c r="C455" s="22" t="s">
        <v>1764</v>
      </c>
      <c r="D455" s="22" t="s">
        <v>124</v>
      </c>
      <c r="E455" s="22" t="s">
        <v>1775</v>
      </c>
      <c r="F455" s="22"/>
      <c r="G455" s="22" t="s">
        <v>1776</v>
      </c>
      <c r="H455" s="113"/>
      <c r="I455" s="21"/>
      <c r="J455" s="85"/>
      <c r="K455" s="85"/>
      <c r="L455" s="85"/>
      <c r="M455" s="85" t="s">
        <v>1259</v>
      </c>
      <c r="N455" s="85"/>
      <c r="O455" s="85"/>
      <c r="P455" s="85"/>
      <c r="Q455" s="85"/>
      <c r="R455" s="85">
        <v>5759</v>
      </c>
      <c r="S455" s="85" t="s">
        <v>1797</v>
      </c>
      <c r="T455" s="21" t="s">
        <v>2101</v>
      </c>
      <c r="U455" s="90"/>
      <c r="V455" s="21"/>
      <c r="W455" s="25" t="s">
        <v>1766</v>
      </c>
      <c r="X455" s="25">
        <v>0</v>
      </c>
      <c r="Y455" s="25"/>
      <c r="Z455" s="25"/>
      <c r="AA455" s="25"/>
      <c r="AB455" s="21"/>
      <c r="AC455" s="21"/>
      <c r="AD455" s="110"/>
      <c r="AE455" s="110"/>
      <c r="AF455" s="111"/>
      <c r="AG455" s="111"/>
      <c r="AH455" s="23"/>
    </row>
    <row r="456" spans="1:34">
      <c r="A456" s="36"/>
      <c r="B456" s="92"/>
      <c r="C456" s="22"/>
      <c r="D456" s="22"/>
      <c r="E456" s="22"/>
      <c r="F456" s="22"/>
      <c r="G456" s="22"/>
      <c r="H456" s="113"/>
      <c r="I456" s="21"/>
      <c r="J456" s="85"/>
      <c r="K456" s="85"/>
      <c r="L456" s="85"/>
      <c r="M456" s="85"/>
      <c r="N456" s="85"/>
      <c r="O456" s="85"/>
      <c r="P456" s="85"/>
      <c r="Q456" s="85"/>
      <c r="R456" s="85"/>
      <c r="S456" s="85"/>
      <c r="T456" s="21"/>
      <c r="U456" s="90"/>
      <c r="V456" s="21"/>
      <c r="W456" s="25"/>
      <c r="X456" s="25"/>
      <c r="Y456" s="25"/>
      <c r="Z456" s="25"/>
      <c r="AA456" s="25"/>
      <c r="AB456" s="21"/>
      <c r="AC456" s="21"/>
      <c r="AD456" s="110"/>
      <c r="AE456" s="110"/>
      <c r="AF456" s="111"/>
      <c r="AG456" s="111"/>
      <c r="AH456" s="23"/>
    </row>
    <row r="457" spans="1:34">
      <c r="A457" s="36"/>
      <c r="B457" s="92"/>
      <c r="C457" s="22"/>
      <c r="D457" s="22"/>
      <c r="E457" s="22"/>
      <c r="F457" s="22"/>
      <c r="G457" s="22"/>
      <c r="H457" s="113"/>
      <c r="I457" s="21"/>
      <c r="J457" s="85"/>
      <c r="K457" s="85"/>
      <c r="L457" s="85"/>
      <c r="M457" s="85"/>
      <c r="N457" s="85"/>
      <c r="O457" s="85"/>
      <c r="P457" s="85"/>
      <c r="Q457" s="85"/>
      <c r="R457" s="85"/>
      <c r="S457" s="85"/>
      <c r="T457" s="21"/>
      <c r="U457" s="90"/>
      <c r="V457" s="21"/>
      <c r="W457" s="25"/>
      <c r="X457" s="25"/>
      <c r="Y457" s="25"/>
      <c r="Z457" s="25"/>
      <c r="AA457" s="25"/>
      <c r="AB457" s="21"/>
      <c r="AC457" s="21"/>
      <c r="AD457" s="110"/>
      <c r="AE457" s="110"/>
      <c r="AF457" s="111"/>
      <c r="AG457" s="111"/>
      <c r="AH457" s="23"/>
    </row>
    <row r="458" spans="1:34">
      <c r="A458" s="36"/>
      <c r="B458" s="92"/>
      <c r="C458" s="22"/>
      <c r="D458" s="22"/>
      <c r="E458" s="22"/>
      <c r="F458" s="22"/>
      <c r="G458" s="22"/>
      <c r="H458" s="113"/>
      <c r="I458" s="21"/>
      <c r="J458" s="85"/>
      <c r="K458" s="85"/>
      <c r="L458" s="85"/>
      <c r="M458" s="85"/>
      <c r="N458" s="85"/>
      <c r="O458" s="85"/>
      <c r="P458" s="85"/>
      <c r="Q458" s="85"/>
      <c r="R458" s="85"/>
      <c r="S458" s="85"/>
      <c r="T458" s="21"/>
      <c r="U458" s="90"/>
      <c r="V458" s="21"/>
      <c r="W458" s="25"/>
      <c r="X458" s="25"/>
      <c r="Y458" s="25"/>
      <c r="Z458" s="25"/>
      <c r="AA458" s="25"/>
      <c r="AB458" s="21"/>
      <c r="AC458" s="21"/>
      <c r="AD458" s="110"/>
      <c r="AE458" s="110"/>
      <c r="AF458" s="111"/>
      <c r="AG458" s="111"/>
      <c r="AH458" s="23"/>
    </row>
    <row r="459" spans="1:34">
      <c r="A459" s="36"/>
      <c r="B459" s="92"/>
      <c r="C459" s="22"/>
      <c r="D459" s="22"/>
      <c r="E459" s="22"/>
      <c r="F459" s="22"/>
      <c r="G459" s="22"/>
      <c r="H459" s="113"/>
      <c r="I459" s="21"/>
      <c r="J459" s="85"/>
      <c r="K459" s="85"/>
      <c r="L459" s="85"/>
      <c r="M459" s="85"/>
      <c r="N459" s="85"/>
      <c r="O459" s="85"/>
      <c r="P459" s="85"/>
      <c r="Q459" s="85"/>
      <c r="R459" s="85"/>
      <c r="S459" s="85"/>
      <c r="T459" s="21"/>
      <c r="U459" s="90"/>
      <c r="V459" s="21"/>
      <c r="W459" s="25"/>
      <c r="X459" s="25"/>
      <c r="Y459" s="25"/>
      <c r="Z459" s="25"/>
      <c r="AA459" s="25"/>
      <c r="AB459" s="21"/>
      <c r="AC459" s="21"/>
      <c r="AD459" s="110"/>
      <c r="AE459" s="110"/>
      <c r="AF459" s="111"/>
      <c r="AG459" s="111"/>
      <c r="AH459" s="23"/>
    </row>
    <row r="460" spans="1:34">
      <c r="A460" s="36"/>
      <c r="B460" s="92"/>
      <c r="C460" s="22"/>
      <c r="D460" s="22"/>
      <c r="E460" s="22"/>
      <c r="F460" s="22"/>
      <c r="G460" s="22"/>
      <c r="H460" s="113"/>
      <c r="I460" s="21"/>
      <c r="J460" s="85"/>
      <c r="K460" s="85"/>
      <c r="L460" s="85"/>
      <c r="M460" s="85"/>
      <c r="N460" s="85"/>
      <c r="O460" s="85"/>
      <c r="P460" s="85"/>
      <c r="Q460" s="85"/>
      <c r="R460" s="85"/>
      <c r="S460" s="85"/>
      <c r="T460" s="21"/>
      <c r="U460" s="90"/>
      <c r="V460" s="21"/>
      <c r="W460" s="25"/>
      <c r="X460" s="25"/>
      <c r="Y460" s="25"/>
      <c r="Z460" s="25"/>
      <c r="AA460" s="25"/>
      <c r="AB460" s="21"/>
      <c r="AC460" s="21"/>
      <c r="AD460" s="110"/>
      <c r="AE460" s="110"/>
      <c r="AF460" s="111"/>
      <c r="AG460" s="111"/>
      <c r="AH460" s="23"/>
    </row>
    <row r="461" spans="1:34">
      <c r="A461" s="36"/>
      <c r="B461" s="92"/>
      <c r="C461" s="22"/>
      <c r="D461" s="22"/>
      <c r="E461" s="22"/>
      <c r="F461" s="22"/>
      <c r="G461" s="22"/>
      <c r="H461" s="113"/>
      <c r="I461" s="21"/>
      <c r="J461" s="85"/>
      <c r="K461" s="85"/>
      <c r="L461" s="85"/>
      <c r="M461" s="85"/>
      <c r="N461" s="85"/>
      <c r="O461" s="85"/>
      <c r="P461" s="85"/>
      <c r="Q461" s="85"/>
      <c r="R461" s="85"/>
      <c r="S461" s="85"/>
      <c r="T461" s="21"/>
      <c r="U461" s="90"/>
      <c r="V461" s="21"/>
      <c r="W461" s="25"/>
      <c r="X461" s="25"/>
      <c r="Y461" s="25"/>
      <c r="Z461" s="25"/>
      <c r="AA461" s="25"/>
      <c r="AB461" s="21"/>
      <c r="AC461" s="21"/>
      <c r="AD461" s="110"/>
      <c r="AE461" s="110"/>
      <c r="AF461" s="111"/>
      <c r="AG461" s="111"/>
      <c r="AH461" s="23"/>
    </row>
    <row r="462" spans="1:34">
      <c r="A462" s="36"/>
      <c r="B462" s="92"/>
      <c r="C462" s="22"/>
      <c r="D462" s="22"/>
      <c r="E462" s="22"/>
      <c r="F462" s="22"/>
      <c r="G462" s="22"/>
      <c r="H462" s="113"/>
      <c r="I462" s="21"/>
      <c r="J462" s="85"/>
      <c r="K462" s="85"/>
      <c r="L462" s="85"/>
      <c r="M462" s="85"/>
      <c r="N462" s="85"/>
      <c r="O462" s="85"/>
      <c r="P462" s="85"/>
      <c r="Q462" s="85"/>
      <c r="R462" s="85"/>
      <c r="S462" s="85"/>
      <c r="T462" s="21"/>
      <c r="U462" s="90"/>
      <c r="V462" s="21"/>
      <c r="W462" s="25"/>
      <c r="X462" s="25"/>
      <c r="Y462" s="25"/>
      <c r="Z462" s="25"/>
      <c r="AA462" s="25"/>
      <c r="AB462" s="21"/>
      <c r="AC462" s="21"/>
      <c r="AD462" s="110"/>
      <c r="AE462" s="110"/>
      <c r="AF462" s="111"/>
      <c r="AG462" s="111"/>
      <c r="AH462" s="23"/>
    </row>
    <row r="463" spans="1:34">
      <c r="A463" s="36"/>
      <c r="B463" s="92"/>
      <c r="C463" s="22"/>
      <c r="D463" s="22"/>
      <c r="E463" s="22"/>
      <c r="F463" s="22"/>
      <c r="G463" s="22"/>
      <c r="H463" s="113"/>
      <c r="I463" s="21"/>
      <c r="J463" s="85"/>
      <c r="K463" s="85"/>
      <c r="L463" s="85"/>
      <c r="M463" s="85"/>
      <c r="N463" s="85"/>
      <c r="O463" s="85"/>
      <c r="P463" s="85"/>
      <c r="Q463" s="85"/>
      <c r="R463" s="85"/>
      <c r="S463" s="85"/>
      <c r="T463" s="21"/>
      <c r="U463" s="90"/>
      <c r="V463" s="21"/>
      <c r="W463" s="25"/>
      <c r="X463" s="25"/>
      <c r="Y463" s="25"/>
      <c r="Z463" s="25"/>
      <c r="AA463" s="25"/>
      <c r="AB463" s="21"/>
      <c r="AC463" s="21"/>
      <c r="AD463" s="110"/>
      <c r="AE463" s="110"/>
      <c r="AF463" s="111"/>
      <c r="AG463" s="111"/>
      <c r="AH463" s="23"/>
    </row>
    <row r="464" spans="1:34">
      <c r="A464" s="36"/>
      <c r="B464" s="92"/>
      <c r="C464" s="22"/>
      <c r="D464" s="22"/>
      <c r="E464" s="22"/>
      <c r="F464" s="22"/>
      <c r="G464" s="22"/>
      <c r="H464" s="113"/>
      <c r="I464" s="21"/>
      <c r="J464" s="85"/>
      <c r="K464" s="85"/>
      <c r="L464" s="85"/>
      <c r="M464" s="85"/>
      <c r="N464" s="85"/>
      <c r="O464" s="85"/>
      <c r="P464" s="85"/>
      <c r="Q464" s="85"/>
      <c r="R464" s="85"/>
      <c r="S464" s="85"/>
      <c r="T464" s="21"/>
      <c r="U464" s="90"/>
      <c r="V464" s="21"/>
      <c r="W464" s="25"/>
      <c r="X464" s="25"/>
      <c r="Y464" s="25"/>
      <c r="Z464" s="25"/>
      <c r="AA464" s="25"/>
      <c r="AB464" s="21"/>
      <c r="AC464" s="21"/>
      <c r="AD464" s="110"/>
      <c r="AE464" s="110"/>
      <c r="AF464" s="111"/>
      <c r="AG464" s="111"/>
      <c r="AH464" s="23"/>
    </row>
    <row r="465" spans="1:34">
      <c r="A465" s="36"/>
      <c r="B465" s="92"/>
      <c r="C465" s="22"/>
      <c r="D465" s="22"/>
      <c r="E465" s="22"/>
      <c r="F465" s="22"/>
      <c r="G465" s="22"/>
      <c r="H465" s="113"/>
      <c r="I465" s="21"/>
      <c r="J465" s="85"/>
      <c r="K465" s="85"/>
      <c r="L465" s="85"/>
      <c r="M465" s="85"/>
      <c r="N465" s="85"/>
      <c r="O465" s="85"/>
      <c r="P465" s="85"/>
      <c r="Q465" s="85"/>
      <c r="R465" s="85"/>
      <c r="S465" s="85"/>
      <c r="T465" s="21"/>
      <c r="U465" s="90"/>
      <c r="V465" s="21"/>
      <c r="W465" s="25"/>
      <c r="X465" s="25"/>
      <c r="Y465" s="25"/>
      <c r="Z465" s="25"/>
      <c r="AA465" s="25"/>
      <c r="AB465" s="21"/>
      <c r="AC465" s="21"/>
      <c r="AD465" s="110"/>
      <c r="AE465" s="110"/>
      <c r="AF465" s="111"/>
      <c r="AG465" s="111"/>
      <c r="AH465" s="23"/>
    </row>
    <row r="466" spans="1:34">
      <c r="A466" s="36"/>
      <c r="B466" s="92"/>
      <c r="C466" s="22"/>
      <c r="D466" s="22"/>
      <c r="E466" s="22"/>
      <c r="F466" s="22"/>
      <c r="G466" s="22"/>
      <c r="H466" s="113"/>
      <c r="I466" s="21"/>
      <c r="J466" s="85"/>
      <c r="K466" s="85"/>
      <c r="L466" s="85"/>
      <c r="M466" s="85"/>
      <c r="N466" s="85"/>
      <c r="O466" s="85"/>
      <c r="P466" s="85"/>
      <c r="Q466" s="85"/>
      <c r="R466" s="85"/>
      <c r="S466" s="85"/>
      <c r="T466" s="21"/>
      <c r="U466" s="90"/>
      <c r="V466" s="21"/>
      <c r="W466" s="25"/>
      <c r="X466" s="25"/>
      <c r="Y466" s="25"/>
      <c r="Z466" s="25"/>
      <c r="AA466" s="25"/>
      <c r="AB466" s="21"/>
      <c r="AC466" s="21"/>
      <c r="AD466" s="110"/>
      <c r="AE466" s="110"/>
      <c r="AF466" s="111"/>
      <c r="AG466" s="111"/>
      <c r="AH466" s="23"/>
    </row>
    <row r="467" spans="1:34">
      <c r="A467" s="36"/>
      <c r="B467" s="92"/>
      <c r="C467" s="22"/>
      <c r="D467" s="22"/>
      <c r="E467" s="22"/>
      <c r="F467" s="22"/>
      <c r="G467" s="22"/>
      <c r="H467" s="113"/>
      <c r="I467" s="21"/>
      <c r="J467" s="85"/>
      <c r="K467" s="85"/>
      <c r="L467" s="85"/>
      <c r="M467" s="85"/>
      <c r="N467" s="85"/>
      <c r="O467" s="85"/>
      <c r="P467" s="85"/>
      <c r="Q467" s="85"/>
      <c r="R467" s="85"/>
      <c r="S467" s="85"/>
      <c r="T467" s="21"/>
      <c r="U467" s="90"/>
      <c r="V467" s="21"/>
      <c r="W467" s="25"/>
      <c r="X467" s="25"/>
      <c r="Y467" s="25"/>
      <c r="Z467" s="25"/>
      <c r="AA467" s="25"/>
      <c r="AB467" s="21"/>
      <c r="AC467" s="21"/>
      <c r="AD467" s="110"/>
      <c r="AE467" s="110"/>
      <c r="AF467" s="111"/>
      <c r="AG467" s="111"/>
      <c r="AH467" s="23"/>
    </row>
    <row r="468" spans="1:34">
      <c r="A468" s="36"/>
      <c r="B468" s="92"/>
      <c r="C468" s="22"/>
      <c r="D468" s="22"/>
      <c r="E468" s="22"/>
      <c r="F468" s="22"/>
      <c r="G468" s="22"/>
      <c r="H468" s="113"/>
      <c r="I468" s="21"/>
      <c r="J468" s="85"/>
      <c r="K468" s="85"/>
      <c r="L468" s="85"/>
      <c r="M468" s="85"/>
      <c r="N468" s="85"/>
      <c r="O468" s="85"/>
      <c r="P468" s="85"/>
      <c r="Q468" s="85"/>
      <c r="R468" s="85"/>
      <c r="S468" s="85"/>
      <c r="T468" s="21"/>
      <c r="U468" s="90"/>
      <c r="V468" s="21"/>
      <c r="W468" s="25"/>
      <c r="X468" s="25"/>
      <c r="Y468" s="25"/>
      <c r="Z468" s="25"/>
      <c r="AA468" s="25"/>
      <c r="AB468" s="21"/>
      <c r="AC468" s="21"/>
      <c r="AD468" s="110"/>
      <c r="AE468" s="110"/>
      <c r="AF468" s="111"/>
      <c r="AG468" s="111"/>
      <c r="AH468" s="23"/>
    </row>
    <row r="469" spans="1:34">
      <c r="A469" s="36"/>
      <c r="B469" s="92"/>
      <c r="C469" s="22"/>
      <c r="D469" s="22"/>
      <c r="E469" s="22"/>
      <c r="F469" s="22"/>
      <c r="G469" s="22"/>
      <c r="H469" s="113"/>
      <c r="I469" s="21"/>
      <c r="J469" s="85"/>
      <c r="K469" s="85"/>
      <c r="L469" s="85"/>
      <c r="M469" s="85"/>
      <c r="N469" s="85"/>
      <c r="O469" s="85"/>
      <c r="P469" s="85"/>
      <c r="Q469" s="85"/>
      <c r="R469" s="85"/>
      <c r="S469" s="85"/>
      <c r="T469" s="21"/>
      <c r="U469" s="90"/>
      <c r="V469" s="21"/>
      <c r="W469" s="25"/>
      <c r="X469" s="25"/>
      <c r="Y469" s="25"/>
      <c r="Z469" s="25"/>
      <c r="AA469" s="25"/>
      <c r="AB469" s="21"/>
      <c r="AC469" s="21"/>
      <c r="AD469" s="110"/>
      <c r="AE469" s="110"/>
      <c r="AF469" s="111"/>
      <c r="AG469" s="111"/>
      <c r="AH469" s="23"/>
    </row>
    <row r="470" spans="1:34">
      <c r="A470" s="36"/>
      <c r="B470" s="92"/>
      <c r="C470" s="22"/>
      <c r="D470" s="22"/>
      <c r="E470" s="22"/>
      <c r="F470" s="22"/>
      <c r="G470" s="22"/>
      <c r="H470" s="113"/>
      <c r="I470" s="21"/>
      <c r="J470" s="85"/>
      <c r="K470" s="85"/>
      <c r="L470" s="85"/>
      <c r="M470" s="85"/>
      <c r="N470" s="85"/>
      <c r="O470" s="85"/>
      <c r="P470" s="85"/>
      <c r="Q470" s="85"/>
      <c r="R470" s="85"/>
      <c r="S470" s="85"/>
      <c r="T470" s="21"/>
      <c r="U470" s="90"/>
      <c r="V470" s="21"/>
      <c r="W470" s="25"/>
      <c r="X470" s="25"/>
      <c r="Y470" s="25"/>
      <c r="Z470" s="25"/>
      <c r="AA470" s="25"/>
      <c r="AB470" s="21"/>
      <c r="AC470" s="21"/>
      <c r="AD470" s="110"/>
      <c r="AE470" s="110"/>
      <c r="AF470" s="111"/>
      <c r="AG470" s="111"/>
      <c r="AH470" s="23"/>
    </row>
    <row r="471" spans="1:34">
      <c r="A471" s="36"/>
      <c r="B471" s="92"/>
      <c r="C471" s="22"/>
      <c r="D471" s="22"/>
      <c r="E471" s="22"/>
      <c r="F471" s="22"/>
      <c r="G471" s="22"/>
      <c r="H471" s="113"/>
      <c r="I471" s="21"/>
      <c r="J471" s="85"/>
      <c r="K471" s="85"/>
      <c r="L471" s="85"/>
      <c r="M471" s="85"/>
      <c r="N471" s="85"/>
      <c r="O471" s="85"/>
      <c r="P471" s="85"/>
      <c r="Q471" s="85"/>
      <c r="R471" s="85"/>
      <c r="S471" s="85"/>
      <c r="T471" s="21"/>
      <c r="U471" s="90"/>
      <c r="V471" s="21"/>
      <c r="W471" s="25"/>
      <c r="X471" s="25"/>
      <c r="Y471" s="25"/>
      <c r="Z471" s="25"/>
      <c r="AA471" s="25"/>
      <c r="AB471" s="21"/>
      <c r="AC471" s="21"/>
      <c r="AD471" s="110"/>
      <c r="AE471" s="110"/>
      <c r="AF471" s="111"/>
      <c r="AG471" s="111"/>
      <c r="AH471" s="23"/>
    </row>
    <row r="472" spans="1:34">
      <c r="A472" s="36"/>
      <c r="B472" s="92"/>
      <c r="C472" s="22"/>
      <c r="D472" s="22"/>
      <c r="E472" s="22"/>
      <c r="F472" s="22"/>
      <c r="G472" s="22"/>
      <c r="H472" s="113"/>
      <c r="I472" s="21"/>
      <c r="J472" s="85"/>
      <c r="K472" s="85"/>
      <c r="L472" s="85"/>
      <c r="M472" s="85"/>
      <c r="N472" s="85"/>
      <c r="O472" s="85"/>
      <c r="P472" s="85"/>
      <c r="Q472" s="85"/>
      <c r="R472" s="85"/>
      <c r="S472" s="85"/>
      <c r="T472" s="21"/>
      <c r="U472" s="90"/>
      <c r="V472" s="21"/>
      <c r="W472" s="25"/>
      <c r="X472" s="25"/>
      <c r="Y472" s="25"/>
      <c r="Z472" s="25"/>
      <c r="AA472" s="25"/>
      <c r="AB472" s="21"/>
      <c r="AC472" s="21"/>
      <c r="AD472" s="110"/>
      <c r="AE472" s="110"/>
      <c r="AF472" s="111"/>
      <c r="AG472" s="111"/>
      <c r="AH472" s="23"/>
    </row>
    <row r="473" spans="1:34">
      <c r="A473" s="36"/>
      <c r="B473" s="92"/>
      <c r="C473" s="22"/>
      <c r="D473" s="22"/>
      <c r="E473" s="22"/>
      <c r="F473" s="22"/>
      <c r="G473" s="22"/>
      <c r="H473" s="113"/>
      <c r="I473" s="21"/>
      <c r="J473" s="85"/>
      <c r="K473" s="85"/>
      <c r="L473" s="85"/>
      <c r="M473" s="85"/>
      <c r="N473" s="85"/>
      <c r="O473" s="85"/>
      <c r="P473" s="85"/>
      <c r="Q473" s="85"/>
      <c r="R473" s="85"/>
      <c r="S473" s="85"/>
      <c r="T473" s="21"/>
      <c r="U473" s="90"/>
      <c r="V473" s="21"/>
      <c r="W473" s="25"/>
      <c r="X473" s="25"/>
      <c r="Y473" s="25"/>
      <c r="Z473" s="25"/>
      <c r="AA473" s="25"/>
      <c r="AB473" s="21"/>
      <c r="AC473" s="21"/>
      <c r="AD473" s="110"/>
      <c r="AE473" s="110"/>
      <c r="AF473" s="111"/>
      <c r="AG473" s="111"/>
      <c r="AH473" s="23"/>
    </row>
    <row r="474" spans="1:34">
      <c r="A474" s="36"/>
      <c r="B474" s="92"/>
      <c r="C474" s="22"/>
      <c r="D474" s="22"/>
      <c r="E474" s="22"/>
      <c r="F474" s="22"/>
      <c r="G474" s="22"/>
      <c r="H474" s="113"/>
      <c r="I474" s="21"/>
      <c r="J474" s="85"/>
      <c r="K474" s="85"/>
      <c r="L474" s="85"/>
      <c r="M474" s="85"/>
      <c r="N474" s="85"/>
      <c r="O474" s="85"/>
      <c r="P474" s="85"/>
      <c r="Q474" s="85"/>
      <c r="R474" s="85"/>
      <c r="S474" s="85"/>
      <c r="T474" s="21"/>
      <c r="U474" s="90"/>
      <c r="V474" s="21"/>
      <c r="W474" s="25"/>
      <c r="X474" s="25"/>
      <c r="Y474" s="25"/>
      <c r="Z474" s="25"/>
      <c r="AA474" s="25"/>
      <c r="AB474" s="21"/>
      <c r="AC474" s="21"/>
      <c r="AD474" s="110"/>
      <c r="AE474" s="110"/>
      <c r="AF474" s="111"/>
      <c r="AG474" s="111"/>
      <c r="AH474" s="23"/>
    </row>
    <row r="475" spans="1:34">
      <c r="A475" s="36"/>
      <c r="B475" s="92"/>
      <c r="C475" s="22"/>
      <c r="D475" s="22"/>
      <c r="E475" s="22"/>
      <c r="F475" s="22"/>
      <c r="G475" s="22"/>
      <c r="H475" s="113"/>
      <c r="I475" s="21"/>
      <c r="J475" s="85"/>
      <c r="K475" s="85"/>
      <c r="L475" s="85"/>
      <c r="M475" s="85"/>
      <c r="N475" s="85"/>
      <c r="O475" s="85"/>
      <c r="P475" s="85"/>
      <c r="Q475" s="85"/>
      <c r="R475" s="85"/>
      <c r="S475" s="85"/>
      <c r="T475" s="21"/>
      <c r="U475" s="90"/>
      <c r="V475" s="21"/>
      <c r="W475" s="25"/>
      <c r="X475" s="25"/>
      <c r="Y475" s="25"/>
      <c r="Z475" s="25"/>
      <c r="AA475" s="25"/>
      <c r="AB475" s="21"/>
      <c r="AC475" s="21"/>
      <c r="AD475" s="110"/>
      <c r="AE475" s="110"/>
      <c r="AF475" s="111"/>
      <c r="AG475" s="111"/>
      <c r="AH475" s="23"/>
    </row>
    <row r="476" spans="1:34">
      <c r="A476" s="36"/>
      <c r="B476" s="92"/>
      <c r="C476" s="22"/>
      <c r="D476" s="22"/>
      <c r="E476" s="22"/>
      <c r="F476" s="22"/>
      <c r="G476" s="22"/>
      <c r="H476" s="113"/>
      <c r="I476" s="21"/>
      <c r="J476" s="85"/>
      <c r="K476" s="85"/>
      <c r="L476" s="85"/>
      <c r="M476" s="85"/>
      <c r="N476" s="85"/>
      <c r="O476" s="85"/>
      <c r="P476" s="85"/>
      <c r="Q476" s="85"/>
      <c r="R476" s="85"/>
      <c r="S476" s="85"/>
      <c r="T476" s="21"/>
      <c r="U476" s="90"/>
      <c r="V476" s="21"/>
      <c r="W476" s="25"/>
      <c r="X476" s="25"/>
      <c r="Y476" s="25"/>
      <c r="Z476" s="25"/>
      <c r="AA476" s="25"/>
      <c r="AB476" s="21"/>
      <c r="AC476" s="21"/>
      <c r="AD476" s="110"/>
      <c r="AE476" s="110"/>
      <c r="AF476" s="111"/>
      <c r="AG476" s="111"/>
      <c r="AH476" s="23"/>
    </row>
  </sheetData>
  <autoFilter ref="A1:AH476">
    <filterColumn colId="12"/>
    <filterColumn colId="17"/>
    <filterColumn colId="29"/>
    <sortState ref="A3:AF435">
      <sortCondition ref="A2:A435"/>
    </sortState>
  </autoFilter>
  <phoneticPr fontId="0" type="noConversion"/>
  <dataValidations count="12">
    <dataValidation showInputMessage="1" showErrorMessage="1" sqref="AD2:AE476 AG34 AG27:AG30 AF27:AF60 AF16:AG17 AF11:AG12 AF2:AG3 AG53:AG60 AF88:AG89 AF202:AG203 AG430:AG431 AG409:AG414 AF409:AF431 AF334:AG339 AF325:AG326 AG296:AG297 AF293:AG294 AF296:AF310 AF288:AG289 AF278:AG279 AF265:AG266 AF238:AG240 AF213:AG226 E216:E220 F217 F227 E222:E224 E226:E237 E250 E239 E243:E246 E260:E264 F248:F249 G241 E266:E277 F267 G269 E279:E287 E290:E292 F290 E294 E297:E324 F305 F312 E326:E333 F327 E335:E336 F336 E339:E408 F340 F372 E410:E429 F411 B392 F432 E205:E212 E189:E201 E203 F158 F153 F127 F117 F180 F108 F125 E62:E187 F66 F191 F77 F13 E6:F6 F4 D5 E3:E5 E8:E10 F18 E12:E15 F29 E17:E26 E28:E60 E431:E476 G221"/>
    <dataValidation type="list" showInputMessage="1" showErrorMessage="1" sqref="AB2:AC476">
      <formula1>"Yes,No"</formula1>
    </dataValidation>
    <dataValidation type="list" allowBlank="1" showInputMessage="1" showErrorMessage="1" sqref="Z2:Z476">
      <formula1>"retracted,withdrawn"</formula1>
    </dataValidation>
    <dataValidation type="list" showInputMessage="1" showErrorMessage="1" sqref="R2:S476">
      <formula1>dispositionstatus</formula1>
    </dataValidation>
    <dataValidation type="list" showInputMessage="1" showErrorMessage="1" sqref="D2:D4 D6:D476">
      <formula1>"Neg-Mj,Neg-Mi,A-S,A-T,A-Q,A-C"</formula1>
    </dataValidation>
    <dataValidation type="list" allowBlank="1" showInputMessage="1" showErrorMessage="1" sqref="H2:H476">
      <formula1>"Yes,No"</formula1>
    </dataValidation>
    <dataValidation type="list" allowBlank="1" showInputMessage="1" showErrorMessage="1" sqref="P2:P476">
      <formula1>"High,Medium High,Medium,Low,Very Low"</formula1>
    </dataValidation>
    <dataValidation type="list" allowBlank="1" showInputMessage="1" showErrorMessage="1" sqref="M2:M476">
      <formula1>"Non-Tracker,Typo,Correction,Clarification,Enhancement"</formula1>
    </dataValidation>
    <dataValidation type="list" allowBlank="1" showInputMessage="1" sqref="L2:L476">
      <formula1>WG</formula1>
    </dataValidation>
    <dataValidation type="list" allowBlank="1" showInputMessage="1" sqref="N2:N476">
      <formula1>Resources</formula1>
    </dataValidation>
    <dataValidation type="list" allowBlank="1" showInputMessage="1" sqref="O2:O476">
      <formula1>HTMLPages</formula1>
    </dataValidation>
    <dataValidation type="list" allowBlank="1" showInputMessage="1" showErrorMessage="1" sqref="J2:K476">
      <formula1>WG</formula1>
    </dataValidation>
  </dataValidations>
  <hyperlinks>
    <hyperlink ref="B1" location="Section" display="Section"/>
    <hyperlink ref="D1" location="Type" display="Vote and Type"/>
    <hyperlink ref="E1" location="Existing_Wording" display="Existing Wording"/>
    <hyperlink ref="F1" location="Proposed_Wording" display="Proposed Wording"/>
    <hyperlink ref="G1" location="Comments" display="Comments"/>
    <hyperlink ref="T1" location="Disposition" display="Disposition Comment"/>
    <hyperlink ref="A1" location="NumberID" display="Number"/>
    <hyperlink ref="J1" location="Disposition_Committee" display="Disposition Committee"/>
    <hyperlink ref="U1" location="Instructions!R21C2" display="Disposition Date"/>
    <hyperlink ref="AB1" location="Change_Applied" display="Change Applied"/>
    <hyperlink ref="W1:Y1" location="For_Against_Abstain" display="For"/>
    <hyperlink ref="Z1" location="Withdraw" display="Withdrawn"/>
    <hyperlink ref="AC1" location="SubstantiveChange" display="Substantive Change"/>
    <hyperlink ref="AD1" location="SubmittedBy" display="Submitted By"/>
    <hyperlink ref="AE1" location="SubmitterOrganization" display="Submitted by organization"/>
    <hyperlink ref="AF1" location="OnBehalfOf" display="On behalf of"/>
    <hyperlink ref="S1" location="Disposition2" display="Disposition"/>
    <hyperlink ref="I1" location="commentgroup" display="Comment grouping"/>
    <hyperlink ref="H1" location="ResReq" display="In person resolution requested?"/>
    <hyperlink ref="AG1" location="OnBehalfOf" display="On Behalf of Email"/>
    <hyperlink ref="AH1" location="ID" display="Submitter Tracking ID"/>
    <hyperlink ref="AA1" location="Responsibility" display="Responsibility"/>
    <hyperlink ref="C1" location="Instructions!R9C2" display="Page or Section URL"/>
    <hyperlink ref="V1" location="Instructions!R21C2" display="Mover / seconder"/>
    <hyperlink ref="C16" r:id="rId1" display="http://www.hl7.org/implement/standards/FHIR-Develop/composition.html"/>
    <hyperlink ref="C21" r:id="rId2" display="http://www.hl7.org/implement/standards/FHIR-Develop/composition.html"/>
    <hyperlink ref="C18" r:id="rId3" display="http://www.hl7.org/implement/standards/FHIR-Develop/composition.html"/>
    <hyperlink ref="C20" r:id="rId4" display="http://www.hl7.org/implement/standards/FHIR-Develop/composition.html"/>
    <hyperlink ref="C19" r:id="rId5" display="http://www.hl7.org/implement/standards/FHIR-Develop/composition.html"/>
    <hyperlink ref="C17" r:id="rId6" display="http://www.hl7.org/implement/standards/FHIR-Develop/composition.html"/>
    <hyperlink ref="C25" r:id="rId7" display="http://www.hl7.org/implement/standards/FHIR-Develop/diagnosticorder.html"/>
    <hyperlink ref="AG27" r:id="rId8"/>
    <hyperlink ref="AG28" r:id="rId9"/>
    <hyperlink ref="AG29" r:id="rId10"/>
    <hyperlink ref="AG30" r:id="rId11"/>
    <hyperlink ref="AG34" r:id="rId12"/>
    <hyperlink ref="AG53" r:id="rId13"/>
    <hyperlink ref="AG54" r:id="rId14"/>
    <hyperlink ref="AG55" r:id="rId15"/>
    <hyperlink ref="AG56" r:id="rId16"/>
    <hyperlink ref="AG57" r:id="rId17"/>
    <hyperlink ref="AG58" r:id="rId18"/>
    <hyperlink ref="C61" r:id="rId19" display="http://hl7.org/implement/standards/FHIR-Develop/Person.html"/>
    <hyperlink ref="C62" r:id="rId20" display="http://hl7.org/implement/standards/FHIR-Develop/Person.html"/>
    <hyperlink ref="C64" r:id="rId21" display="http://hl7.org/implement/standards/FHIR-Develop/Person.html"/>
    <hyperlink ref="C59" r:id="rId22" display="http://hl7.org/implement/standards/FHIR-Develop/Person.html"/>
    <hyperlink ref="C65" r:id="rId23" display="http://hl7.org/implement/standards/FHIR-Develop/Person.html"/>
    <hyperlink ref="C63" r:id="rId24" display="http://hl7.org/implement/standards/FHIR-Develop/Person.html"/>
    <hyperlink ref="C60" r:id="rId25" display="http://hl7.org/implement/standards/FHIR-Develop/Person.html"/>
    <hyperlink ref="C66" r:id="rId26"/>
    <hyperlink ref="C67" r:id="rId27" display="http://hl7.org/implement/standards/FHIR-Develop/HealthcareService.html"/>
    <hyperlink ref="C68" r:id="rId28" display="http://hl7.org/implement/standards/FHIR-Develop/patient.html"/>
    <hyperlink ref="C69" r:id="rId29" display="http://hl7.org/implement/standards/FHIR-Develop/patient.html"/>
    <hyperlink ref="C71" r:id="rId30" display="http://hl7.org/implement/standards/FHIR-Develop/encounter.html, _x000a__x000a__x000a_"/>
    <hyperlink ref="C72" r:id="rId31" display="http://hl7.org/implement/standards/FHIR-Develop/encounter.html, _x000a__x000a__x000a_"/>
    <hyperlink ref="C73" r:id="rId32" display="http://hl7.org/implement/standards/FHIR-Develop/appointment.html"/>
    <hyperlink ref="C74" r:id="rId33" display="http://hl7.org/implement/standards/FHIR-Develop/appointment.html"/>
    <hyperlink ref="C75" r:id="rId34" location="ContactPoint" display="http://hl7.org/implement/standards/FHIR-Develop/datatypes.html#ContactPoint"/>
    <hyperlink ref="C76" r:id="rId35" display="http://hl7.org/implement/standards/FHIR-Develop/episodeofcare.html"/>
    <hyperlink ref="C77" r:id="rId36" display="http://hl7.org/implement/standards/FHIR-Develop/episodeofcare.html"/>
    <hyperlink ref="C78" r:id="rId37" display="http://hl7.org/implement/standards/FHIR-Develop/episodeofcare.html"/>
    <hyperlink ref="C79" r:id="rId38" display="http://hl7.org/implement/standards/FHIR-Develop/episodeofcare.html"/>
    <hyperlink ref="C80" r:id="rId39" display="http://hl7.org/implement/standards/FHIR-Develop/episodeofcare.html"/>
    <hyperlink ref="C81" r:id="rId40" display="http://hl7.org/implement/standards/FHIR-Develop/episodeofcare.html"/>
    <hyperlink ref="C82" r:id="rId41" location="EpisodeOfCare.type" display="http://hl7.org/implement/standards/FHIR-Develop/episodeofcare-definitions.html#EpisodeOfCare.type"/>
    <hyperlink ref="C83" r:id="rId42" display="http://hl7.org/implement/standards/FHIR-Develop/episodeofcare.html"/>
    <hyperlink ref="C84" r:id="rId43" display="http://hl7.org/implement/standards/FHIR-Develop/episodeofcare.html"/>
    <hyperlink ref="C85" r:id="rId44" display="http://hl7.org/implement/standards/FHIR-Develop/episodeofcare.html"/>
    <hyperlink ref="C86" r:id="rId45" display="http://hl7.org/implement/standards/FHIR-Develop/episodeofcare.html"/>
    <hyperlink ref="C87" r:id="rId46" display="http://hl7.org/implement/standards/FHIR-Develop/episodeofcare.html"/>
    <hyperlink ref="C101" r:id="rId47" display="http://www.hl7.org/implement/standards/FHIR-Develop/resource.html"/>
    <hyperlink ref="C202" r:id="rId48" display="http://www.hl7.org/implement/standards/FHIR-Develop/allergyintolerance.html"/>
    <hyperlink ref="C203" r:id="rId49" display="http://www.hl7.org/implement/standards/FHIR-Develop/allergyintolerance.html"/>
    <hyperlink ref="C228" r:id="rId50" display="http://www.hl7.org/implement/standards/FHIR-Develop/medicationprescription-definitions.html#"/>
    <hyperlink ref="C229" r:id="rId51" display="http://www.hl7.org/implement/standards/FHIR-Develop/medicationprescription-definitions.html"/>
    <hyperlink ref="C230" r:id="rId52" display="http://www.hl7.org/implement/standards/FHIR-Develop/medicationprescription.html"/>
    <hyperlink ref="C232" r:id="rId53" display="http://www.hl7.org/implement/standards/FHIR-Develop/immunization.html"/>
    <hyperlink ref="C233" r:id="rId54" display="http://www.hl7.org/implement/standards/FHIR-Develop/v3/VaccineType/index.html"/>
    <hyperlink ref="C226:C227" r:id="rId55" display="http://www.hl7.org/implement/standards/FHIR-Develop/medicationprescription-definitions.html#"/>
    <hyperlink ref="C235" r:id="rId56" display="http://www.hl7.org/implement/standards/FHIR-Develop/careplan2.html"/>
    <hyperlink ref="C236" r:id="rId57" display="http://www.hl7.org/implement/standards/FHIR-Develop/person.html"/>
    <hyperlink ref="C237" r:id="rId58" display="http://www.hl7.org/implement/standards/FHIR-Develop/procedure.html"/>
    <hyperlink ref="C238" r:id="rId59" location="Identifier" display="http://hl7.org/implement/standards/FHIR-Develop/datatypes.html#Identifier"/>
    <hyperlink ref="E249" r:id="rId60"/>
    <hyperlink ref="E251" r:id="rId61" display="http://www.hl7.org/implement/standards/FHIR-Develop/resource.html"/>
    <hyperlink ref="C286" r:id="rId62" display="http://hl7.org/fhir/resource-types"/>
    <hyperlink ref="C311" r:id="rId63" display="http://hl7-fhir.github.io/eligibilityrequest.html"/>
    <hyperlink ref="C312" r:id="rId64" display="http://hl7-fhir.github.io/eligibilityrequest.html"/>
    <hyperlink ref="C313" r:id="rId65" display="http://hl7-fhir.github.io/eligibilityresponse.html"/>
    <hyperlink ref="C314" r:id="rId66" display="http://hl7-fhir.github.io/eligibilityresponse.html"/>
    <hyperlink ref="C315" r:id="rId67" display="http://hl7-fhir.github.io/eligibilityrequest.html"/>
    <hyperlink ref="C316" r:id="rId68" display="http://hl7-fhir.github.io/enrollmentrequest.html"/>
    <hyperlink ref="C317" r:id="rId69" display="http://hl7-fhir.github.io/enrollmentresponse.html"/>
    <hyperlink ref="C318" r:id="rId70" display="http://hl7-fhir.github.io/pendedrequest.html"/>
    <hyperlink ref="C319" r:id="rId71" display="http://hl7-fhir.github.io/statusrequest.html"/>
    <hyperlink ref="C320" r:id="rId72" display="http://hl7-fhir.github.io/supportingdocumentation.html"/>
    <hyperlink ref="C321" r:id="rId73" display="http://hl7-fhir.github.io/supportingdocumentation.html"/>
    <hyperlink ref="C322" r:id="rId74" display="http://hl7-fhir.github.io/resourcelist.html"/>
    <hyperlink ref="C324" r:id="rId75" display="http://hl7-fhir.github.io/oralhealthclaim.html"/>
    <hyperlink ref="AG334" r:id="rId76"/>
    <hyperlink ref="AG335" r:id="rId77"/>
    <hyperlink ref="AG336" r:id="rId78"/>
    <hyperlink ref="C410" r:id="rId79" display="http://www.hl7.org/implement/standards/FHIR-Develop/profiling-examples.html"/>
    <hyperlink ref="C409" r:id="rId80" location="slicing" display="http://www.hl7.org/implement/standards/FHIR-Develop/profiling.html#slicing"/>
    <hyperlink ref="C411" r:id="rId81" display="http://hl7.org/implement/standards/FHIR-Develop/argonauts.html"/>
    <hyperlink ref="C412" r:id="rId82" display="http://hl7.org/implement/standards/FHIR-Develop/iglist.html"/>
    <hyperlink ref="C413" r:id="rId83" location="atom" display="http://hl7.org/implement/standards/fhir/xml.html#atom"/>
    <hyperlink ref="C414" r:id="rId84"/>
    <hyperlink ref="C415" r:id="rId85" display="http://hl7.org/implement/standards/fhir/terminologies.html"/>
    <hyperlink ref="C416" r:id="rId86" display="http://hl7.org/implement/standards/fhir/valueset.html"/>
    <hyperlink ref="C417" r:id="rId87" display="http://hl7.org/implement/standards/fhir/valueset.html"/>
    <hyperlink ref="C418" r:id="rId88" location="versioning"/>
    <hyperlink ref="C420" r:id="rId89" location="expansion" display="http://hl7.org/implement/standards/fhir/valueset.html#expansion"/>
    <hyperlink ref="AG409" r:id="rId90"/>
    <hyperlink ref="AG410:AG414" r:id="rId91" display="rick.geimer@lantanagroup.com"/>
    <hyperlink ref="AG415" r:id="rId92"/>
    <hyperlink ref="AG416:AG419" r:id="rId93" display="Russ.Hamm@lantanagroup.com"/>
    <hyperlink ref="AG420" r:id="rId94"/>
    <hyperlink ref="AG421" r:id="rId95"/>
    <hyperlink ref="AG422:AG429" r:id="rId96" display="Dale.Nelson@lantanagroup.com"/>
    <hyperlink ref="C430" r:id="rId97" display="http://www.hl7.org/implement/standards/FHIR-Develop/composition.html"/>
    <hyperlink ref="C431" r:id="rId98" display="http://www.hl7.org/implement/standards/FHIR-Develop/composition.html"/>
    <hyperlink ref="C432" r:id="rId99" display="http://www.hl7.org/implement/standards/FHIR-Develop/composition.html"/>
    <hyperlink ref="C433" r:id="rId100" display="http://www.hl7.org/implement/standards/FHIR-Develop/allergyintolerance.html"/>
    <hyperlink ref="C58" r:id="rId101" display="http://hl7-fhir.github.io/encounter.html"/>
    <hyperlink ref="C89" r:id="rId102" display="http://hl7-fhir.github.io/summary.html"/>
    <hyperlink ref="C91" r:id="rId103" display="http://hl7-fhir.github.io/overview.html"/>
    <hyperlink ref="C92" r:id="rId104" display="http://hl7-fhir.github.io/overview.html"/>
    <hyperlink ref="C93" r:id="rId105" display="http://hl7-fhir.github.io/argonauts.html"/>
    <hyperlink ref="C94" r:id="rId106" display="http://hl7-fhir.github.io/argonauts.html"/>
    <hyperlink ref="C296" r:id="rId107" display="http://hl7-fhir.github.io/toc.html"/>
    <hyperlink ref="C199" r:id="rId108" display="http://hl7-fhir.github.io/change.html"/>
    <hyperlink ref="C195" r:id="rId109" display="http://hl7-fhir.github.io/ehr-fm.html"/>
    <hyperlink ref="C198" r:id="rId110" display="http://hl7-fhir.github.io/ehr-fm.html"/>
    <hyperlink ref="C275" r:id="rId111" display="http://hl7.org/implement/standards/FHIR-Develop/datatypes.html"/>
    <hyperlink ref="C106" r:id="rId112" display="http://hl7.org/implement/standards/FHIR-Develop/extras.html"/>
    <hyperlink ref="C107" r:id="rId113" display="http://hl7.org/implement/standards/FHIR-Develop/extras.html"/>
    <hyperlink ref="C98" r:id="rId114" display="http://hl7.org/implement/standards/FHIR-Develop/references.html"/>
    <hyperlink ref="C99" r:id="rId115" display="http://hl7.org/implement/standards/FHIR-Develop/references.html"/>
    <hyperlink ref="C100" r:id="rId116" display="http://hl7.org/implement/standards/FHIR-Develop/references.html"/>
    <hyperlink ref="C225" r:id="rId117" display="http://hl7.org/implement/standards/FHIR-Develop/references.html"/>
    <hyperlink ref="C96" r:id="rId118" display="http://hl7.org/implement/standards/FHIR-Develop/narrative.html"/>
    <hyperlink ref="C112" r:id="rId119" display="http://hl7.org/implement/standards/FHIR-Develop/extensibility.html"/>
    <hyperlink ref="C113" r:id="rId120" display="http://hl7.org/implement/standards/FHIR-Develop/extensibility.html"/>
    <hyperlink ref="C114" r:id="rId121" display="http://hl7.org/implement/standards/FHIR-Develop/extensibility.html"/>
    <hyperlink ref="C115" r:id="rId122" display="http://hl7.org/implement/standards/FHIR-Develop/extensibility.html"/>
    <hyperlink ref="C116" r:id="rId123" display="http://hl7.org/implement/standards/FHIR-Develop/extensibility.html"/>
    <hyperlink ref="C117" r:id="rId124" display="http://hl7.org/implement/standards/FHIR-Develop/extensibility.html"/>
    <hyperlink ref="C118" r:id="rId125" display="http://hl7.org/implement/standards/FHIR-Develop/extensibility.html"/>
    <hyperlink ref="C119" r:id="rId126" display="http://hl7.org/implement/standards/FHIR-Develop/extensibility.html"/>
    <hyperlink ref="C109" r:id="rId127" display="http://hl7.org/implement/standards/FHIR-Develop/datatypes.html"/>
    <hyperlink ref="C110" r:id="rId128" display="http://hl7.org/implement/standards/FHIR-Develop/datatypes.html"/>
    <hyperlink ref="C111" r:id="rId129" location="primitive" display="http://hl7.org/implement/standards/FHIR-Develop/datatypes.html#primitive"/>
    <hyperlink ref="C276" r:id="rId130" location="codesystem" display="http://hl7.org/implement/standards/FHIR-Develop/datatypes.html#codesystem"/>
    <hyperlink ref="C293" r:id="rId131" location="attachment" display="http://hl7.org/implement/standards/FHIR-Develop/datatypes.html#attachment"/>
    <hyperlink ref="C404" r:id="rId132" display="http://www.hl7.org/implement/standards/FHIR-Develop/order-outcome-code.html"/>
    <hyperlink ref="C132" r:id="rId133" display="http://hl7.org/implement/standards/FHIR-Develop/valueset-condition-category.html"/>
    <hyperlink ref="C133" r:id="rId134" display="http://hl7.org/implement/standards/FHIR-Develop/valueset-condition-certainty.html"/>
    <hyperlink ref="C337" r:id="rId135" display="http://www.hl7.org/implement/standards/FHIR-Develop/v3/VaccineType/index.html"/>
    <hyperlink ref="C200" r:id="rId136" display="http://hl7.org/implement/standards/FHIR-Develop/timelines.html"/>
    <hyperlink ref="C201" r:id="rId137" display="http://hl7.org/implement/standards/FHIR-Develop/timelines.html"/>
    <hyperlink ref="C88" r:id="rId138" display="http://hl7.org/implement/standards/FHIR-Develop/history.html"/>
    <hyperlink ref="C108" r:id="rId139" display="http://hl7.org/implement/standards/FHIR-Develop/overview-dev.html"/>
    <hyperlink ref="C102" r:id="rId140" display="http://hl7.org/implement/standards/FHIR-Develop/overview-dev.html"/>
    <hyperlink ref="C103" r:id="rId141" display="http://hl7.org/implement/standards/FHIR-Develop/overview-dev.html"/>
    <hyperlink ref="C104" r:id="rId142" display="http://hl7.org/implement/standards/FHIR-Develop/overview-dev.html"/>
    <hyperlink ref="C105" r:id="rId143" display="http://hl7.org/implement/standards/FHIR-Develop/overview-dev.html"/>
    <hyperlink ref="C429" r:id="rId144" location="delete" display="http://hl7.org/implement/standards/FHIR-Develop/http.html#delete"/>
    <hyperlink ref="C428" r:id="rId145" location="transaction" display="http://hl7.org/implement/standards/FHIR-Develop/http.html#transaction"/>
    <hyperlink ref="C295" r:id="rId146" display="http://www.hl7.org/implement/standards/FHIR-Develop/search.html"/>
    <hyperlink ref="C15" r:id="rId147" display="http://www.hl7.org/implement/standards/FHIR-Develop/security-labels.html"/>
    <hyperlink ref="C14" r:id="rId148" display="http://www.hl7.org/implement/standards/FHIR-Develop/integrated-examples.html"/>
    <hyperlink ref="C242" r:id="rId149" display="http://www.hl7.org/implement/standards/FHIR-Develop/resource.html"/>
    <hyperlink ref="C243" r:id="rId150" display="http://www.hl7.org/implement/standards/FHIR-Develop/domainresource.html"/>
    <hyperlink ref="C244" r:id="rId151" display="http://www.hl7.org/implement/standards/FHIR-Develop/domainresource.html"/>
    <hyperlink ref="C250" r:id="rId152" display="http://www.hl7.org/implement/standards/FHIR-Develop/documentation.html"/>
    <hyperlink ref="C251" r:id="rId153" display="http://www.hl7.org/implement/standards/FHIR-Develop/documentation.html"/>
    <hyperlink ref="C252" r:id="rId154" display="http://www.hl7.org/implement/standards/FHIR-Develop/documentation.html"/>
    <hyperlink ref="C253" r:id="rId155" display="http://www.hl7.org/implement/standards/FHIR-Develop/documentation.html"/>
    <hyperlink ref="C254" r:id="rId156" display="http://www.hl7.org/implement/standards/FHIR-Develop/documentation.html"/>
    <hyperlink ref="C255" r:id="rId157" display="http://www.hl7.org/implement/standards/FHIR-Develop/documentation.html"/>
    <hyperlink ref="C256" r:id="rId158" display="http://www.hl7.org/implement/standards/FHIR-Develop/documentation.html"/>
    <hyperlink ref="C257" r:id="rId159" display="http://www.hl7.org/implement/standards/FHIR-Develop/documentation.html"/>
    <hyperlink ref="C246" r:id="rId160" display="http://www.hl7.org/implement/standards/FHIR-Develop/overview.html"/>
    <hyperlink ref="C247" r:id="rId161" display="http://www.hl7.org/implement/standards/FHIR-Develop/overview.html"/>
    <hyperlink ref="C240" r:id="rId162" display="http://www.hl7.org/implement/standards/FHIR-Develop/overview.html"/>
    <hyperlink ref="C245" r:id="rId163" display="http://www.hl7.org/implement/standards/FHIR-Develop/resources.html"/>
    <hyperlink ref="C248" r:id="rId164" display="http://www.hl7.org/implement/standards/FHIR-Develop/services.html"/>
    <hyperlink ref="C97" r:id="rId165" display="http://www.hl7.org/implement/standards/FHIR-Develop/overview.html"/>
    <hyperlink ref="C239" r:id="rId166" display="http://www.hl7.org/implement/standards/FHIR-Develop/overview.html"/>
    <hyperlink ref="C241" r:id="rId167" display="http://www.hl7.org/implement/standards/FHIR-Develop/overview.html"/>
    <hyperlink ref="C258" r:id="rId168" display="http://hl7.org/implement/standards/FHIR-Develop/documents.html"/>
    <hyperlink ref="C259" r:id="rId169" display="http://hl7.org/implement/standards/FHIR-Develop/documents.html"/>
    <hyperlink ref="C123" r:id="rId170" display="http://hl7.org/implement/standards/FHIR-Develop/documents.html"/>
    <hyperlink ref="C124" r:id="rId171" display="http://hl7.org/implement/standards/FHIR-Develop/documents.html"/>
    <hyperlink ref="C125" r:id="rId172" display="http://hl7.org/implement/standards/FHIR-Develop/documents.html"/>
    <hyperlink ref="C158" r:id="rId173" display="http://hl7.org/implement/standards/FHIR-Develop/clinical.html"/>
    <hyperlink ref="C163" r:id="rId174" display="http://hl7.org/implement/standards/FHIR-Develop/clinical.html"/>
    <hyperlink ref="C128" r:id="rId175" display="http://hl7.org/implement/standards/FHIR-Develop/allergyintolerance.html"/>
    <hyperlink ref="C289" r:id="rId176" display="http://www.hl7.org/implement/standards/FHIR-Develop/allergyintolerance.html"/>
    <hyperlink ref="C135" r:id="rId177" display="http://hl7.org/implement/standards/FHIR-Develop/contraindication.html"/>
    <hyperlink ref="C136" r:id="rId178" display="http://hl7.org/implement/standards/FHIR-Develop/contraindication.html"/>
    <hyperlink ref="C137" r:id="rId179" display="http://hl7.org/implement/standards/FHIR-Develop/contraindication.html"/>
    <hyperlink ref="C138" r:id="rId180" display="http://hl7.org/implement/standards/FHIR-Develop/contraindication.html"/>
    <hyperlink ref="C139" r:id="rId181" display="http://hl7.org/implement/standards/FHIR-Develop/riskassessment.html"/>
    <hyperlink ref="C150" r:id="rId182" display="http://www.hl7.org/implement/standards/FHIR-Develop/medicationprescription-definitions.html#"/>
    <hyperlink ref="C226" r:id="rId183" display="http://www.hl7.org/implement/standards/FHIR-Develop/medicationprescription-definitions.html#"/>
    <hyperlink ref="C151" r:id="rId184" display="http://hl7.org/implement/standards/FHIR-Develop/medicationprescription-examples.html"/>
    <hyperlink ref="C297" r:id="rId185" display="http://hl7.org/implement/standards/FHIR-Develop/condition.html"/>
    <hyperlink ref="C298" r:id="rId186" display="http://hl7.org/implement/standards/FHIR-Develop/condition.html"/>
    <hyperlink ref="C402" r:id="rId187" display="http://www.hl7.org/implement/standards/FHIR-Develop/observation.html"/>
    <hyperlink ref="C152" r:id="rId188" display="http://www.hl7.org/implement/standards/FHIR-Develop/observation.html"/>
    <hyperlink ref="C153" r:id="rId189" display="http://www.hl7.org/implement/standards/FHIR-Develop/observation.html"/>
    <hyperlink ref="C403" r:id="rId190" display="http://www.hl7.org/implement/standards/FHIR-Develop/observation.html"/>
    <hyperlink ref="C299" r:id="rId191" display="http://www.hl7.org/implement/standards/FHIR-Develop/observation.html"/>
    <hyperlink ref="C155" r:id="rId192" display="http://hl7.org/implement/standards/FHIR-Develop/observation-definitions.html"/>
    <hyperlink ref="C156" r:id="rId193" display="http://hl7.org/implement/standards/FHIR-Develop/observation-definitions.html"/>
    <hyperlink ref="C154" r:id="rId194" display="http://hl7.org/implement/standards/FHIR-Develop/observation-examples.html"/>
    <hyperlink ref="C406" r:id="rId195" display="http://www.hl7.org/implement/standards/FHIR-Develop/diagnosticreport.html"/>
    <hyperlink ref="C157" r:id="rId196" display="http://www.hl7.org/implement/standards/FHIR-Develop/diagnosticreport.html"/>
    <hyperlink ref="C407" r:id="rId197" display="http://www.hl7.org/implement/standards/FHIR-Develop/diagnosticreport.html"/>
    <hyperlink ref="C408" r:id="rId198" display="http://www.hl7.org/implement/standards/FHIR-Develop/diagnosticreport.html"/>
    <hyperlink ref="C161" r:id="rId199" display="http://www.hl7.org/implement/standards/FHIR-Develop/diagnosticorder.html"/>
    <hyperlink ref="C159" r:id="rId200" display="http://www.hl7.org/implement/standards/FHIR-Develop/diagnosticorder.html"/>
    <hyperlink ref="C405" r:id="rId201" display="http://www.hl7.org/implement/standards/FHIR-Develop/diagnosticorder.html"/>
    <hyperlink ref="C164" r:id="rId202" display="http://hl7.org/implement/standards/FHIR-Develop/imagingstudy.html"/>
    <hyperlink ref="C166" r:id="rId203" display="http://hl7.org/implement/standards/FHIR-Develop/imagingstudy.html"/>
    <hyperlink ref="C165" r:id="rId204" display="http://hl7.org/implement/standards/FHIR-Develop/imagingstudy-definitions.html"/>
    <hyperlink ref="C167" r:id="rId205" display="http://hl7.org/implement/standards/FHIR-Develop/specimen.html"/>
    <hyperlink ref="C140" r:id="rId206" display="http://hl7.org/implement/standards/FHIR-Develop/questionnaire.html"/>
    <hyperlink ref="C143" r:id="rId207" display="http://hl7.org/implement/standards/FHIR-Develop/questionnaire-examples.html"/>
    <hyperlink ref="C11" r:id="rId208" display="http://www.hl7.org/implement/standards/FHIR-Develop/questionnaireanswers.html"/>
    <hyperlink ref="C211" r:id="rId209" display="http://www.hl7.org/implement/standards/FHIR-Develop/familyhistory.html"/>
    <hyperlink ref="C12" r:id="rId210" display="http://www.hl7.org/implement/standards/FHIR-Develop/careplan.html"/>
    <hyperlink ref="C141" r:id="rId211" display="http://www.hl7.org/implement/standards/FHIR-Develop/careplan.html"/>
    <hyperlink ref="C13" r:id="rId212" display="http://www.hl7.org/implement/standards/FHIR-Develop/careplan.html"/>
    <hyperlink ref="C212" r:id="rId213" display="http://www.hl7.org/implement/standards/FHIR-Develop/careplan.html"/>
    <hyperlink ref="C290" r:id="rId214" display="http://www.hl7.org/implement/standards/FHIR-Develop/careplan.html"/>
    <hyperlink ref="C208" r:id="rId215" display="http://www.hl7.org/implement/standards/FHIR-Develop/goal.html"/>
    <hyperlink ref="C209" r:id="rId216" display="http://www.hl7.org/implement/standards/FHIR-Develop/goal.html"/>
    <hyperlink ref="C210" r:id="rId217" display="http://www.hl7.org/implement/standards/FHIR-Develop/goal.html"/>
    <hyperlink ref="C131" r:id="rId218" display="http://hl7.org/implement/standards/FHIR-Develop/clinicalassessment.html"/>
    <hyperlink ref="C204" r:id="rId219" display="http://www.hl7.org/implement/standards/FHIR-Develop/clinicalassessment.html"/>
    <hyperlink ref="C130" r:id="rId220" display="http://www.hl7.org/implement/standards/FHIR-Develop/clinicalassessment.html"/>
    <hyperlink ref="C129" r:id="rId221" display="http://www.hl7.org/implement/standards/FHIR-Develop/clinicalassessment.html"/>
    <hyperlink ref="C205" r:id="rId222" display="http://www.hl7.org/implement/standards/FHIR-Develop/clinicalassessment.html"/>
    <hyperlink ref="C206" r:id="rId223" display="http://www.hl7.org/implement/standards/FHIR-Develop/clinicalassessment.html"/>
    <hyperlink ref="C207" r:id="rId224" display="http://www.hl7.org/implement/standards/FHIR-Develop/clinicalassessment.html"/>
    <hyperlink ref="C134" r:id="rId225" display="http://www.hl7.org/implement/standards/FHIR-Develop/procedure.html"/>
    <hyperlink ref="C186" r:id="rId226" display="http://hl7.org/implement/standards/FHIR-Develop/procedurerequest.html"/>
    <hyperlink ref="C185" r:id="rId227" display="http://hl7.org/implement/standards/FHIR-Develop/procedurerequest.html"/>
    <hyperlink ref="C300" r:id="rId228" display="http://hl7.org/implement/standards/FHIR-Develop/patient.html"/>
    <hyperlink ref="C301" r:id="rId229" display="http://hl7.org/implement/standards/FHIR-Develop/patient.html"/>
    <hyperlink ref="C184" r:id="rId230" display="http://hl7.org/implement/standards/FHIR-Develop/deviceuserequest.html"/>
    <hyperlink ref="C307" r:id="rId231" display="http://hl7.org/implement/standards/FHIR-Develop/location.html"/>
    <hyperlink ref="C308" r:id="rId232" display="http://hl7.org/implement/standards/FHIR-Develop/location.html"/>
    <hyperlink ref="C309" r:id="rId233" display="http://hl7.org/implement/standards/FHIR-Develop/location.html"/>
    <hyperlink ref="C168" r:id="rId234" display="http://hl7.org/implement/standards/FHIR-Develop/group.html"/>
    <hyperlink ref="C169" r:id="rId235" display="http://hl7.org/implement/standards/FHIR-Develop/group.html"/>
    <hyperlink ref="C170" r:id="rId236" display="http://hl7.org/implement/standards/FHIR-Develop/encounter.html"/>
    <hyperlink ref="C171" r:id="rId237" display="http://hl7.org/implement/standards/FHIR-Develop/episodeofcare.html"/>
    <hyperlink ref="C172" r:id="rId238" display="http://hl7.org/implement/standards/FHIR-Develop/alert.html"/>
    <hyperlink ref="C173" r:id="rId239" display="http://hl7.org/implement/standards/FHIR-Develop/alert.html"/>
    <hyperlink ref="C174" r:id="rId240" display="http://hl7.org/implement/standards/FHIR-Develop/communication.html"/>
    <hyperlink ref="C142" r:id="rId241" display="http://hl7.org/implement/standards/FHIR-Develop/relatedperson.html"/>
    <hyperlink ref="C175" r:id="rId242" display="http://hl7.org/implement/standards/FHIR-Develop/communicationrequest.html"/>
    <hyperlink ref="C176" r:id="rId243" display="http://hl7.org/implement/standards/FHIR-Develop/supply.html"/>
    <hyperlink ref="C177" r:id="rId244" display="http://hl7.org/implement/standards/FHIR-Develop/supply.html"/>
    <hyperlink ref="C160" r:id="rId245" display="http://hl7.org/implement/standards/FHIR-Develop/order.html"/>
    <hyperlink ref="C162" r:id="rId246" display="http://hl7.org/implement/standards/FHIR-Develop/order.html"/>
    <hyperlink ref="C183" r:id="rId247" display="http://hl7.org/implement/standards/FHIR-Develop/order.html"/>
    <hyperlink ref="C178" r:id="rId248" display="http://hl7.org/implement/standards/FHIR-Develop/appointment.html"/>
    <hyperlink ref="C179" r:id="rId249" display="http://hl7.org/implement/standards/FHIR-Develop/appointment.html"/>
    <hyperlink ref="C180" r:id="rId250" display="http://hl7.org/implement/standards/FHIR-Develop/schedule.html"/>
    <hyperlink ref="C182" r:id="rId251" display="http://hl7.org/implement/standards/FHIR-Develop/slot.html"/>
    <hyperlink ref="C181" r:id="rId252" display="http://hl7.org/implement/standards/FHIR-Develop/slot-definitions.html"/>
    <hyperlink ref="C325" r:id="rId253" display="http://hl7.org/implement/standards/FHIR-Develop/person.html"/>
    <hyperlink ref="C310" r:id="rId254" display="http://hl7.org/implement/standards/FHIR-Develop/Person.html"/>
    <hyperlink ref="C145" r:id="rId255" display="http://hl7.org/implement/standards/FHIR-Develop/organization.html"/>
    <hyperlink ref="C146" r:id="rId256" display="http://hl7.org/implement/standards/FHIR-Develop/person.html"/>
    <hyperlink ref="C70" r:id="rId257" display="http://hl7.org/implement/standards/FHIR-Develop/Practitioner.html"/>
    <hyperlink ref="C302" r:id="rId258" display="http://hl7.org/implement/standards/FHIR-Develop/Practitioner.html"/>
    <hyperlink ref="C303" r:id="rId259" display="http://hl7.org/implement/standards/FHIR-Develop/Practitioner.html"/>
    <hyperlink ref="C304" r:id="rId260" display="http://hl7.org/implement/standards/FHIR-Develop/Practitioner.html"/>
    <hyperlink ref="C305" r:id="rId261" display="http://hl7.org/implement/standards/FHIR-Develop/Practitioner.html"/>
    <hyperlink ref="C147" r:id="rId262" display="http://hl7.org/implement/standards/FHIR-Develop/practitioner.html"/>
    <hyperlink ref="C148" r:id="rId263" display="http://hl7.org/implement/standards/FHIR-Develop/practitioner.html"/>
    <hyperlink ref="C306" r:id="rId264" display="http://hl7.org/implement/standards/FHIR-Develop/organization.html"/>
    <hyperlink ref="C149" r:id="rId265" display="http://www.hl7.org/implement/standards/FHIR-Develop/medicationprescription-definitions.html#"/>
    <hyperlink ref="C391" r:id="rId266" display="http://www.hl7.org/implement/standards/FHIR-Develop/device.html"/>
    <hyperlink ref="C187" r:id="rId267" display="http://hl7.org/implement/standards/FHIR-Develop/list.html"/>
    <hyperlink ref="C189" r:id="rId268" display="http://hl7.org/implement/standards/FHIR-Develop/documentreference.html"/>
    <hyperlink ref="C277" r:id="rId269" display="http://hl7.org/implement/standards/FHIR-Develop/parameters.html"/>
    <hyperlink ref="C327" r:id="rId270" location="Subscription.channel.url" display="http://hl7.org/implement/standards/FHIR-Develop/subscription-definitions.html#Subscription.channel.url"/>
    <hyperlink ref="C249" r:id="rId271" display="http://www.hl7.org/implement/standards/FHIR-Develop/conformance.html"/>
    <hyperlink ref="C190" r:id="rId272" display="http://www.hl7.org/implement/standards/FHIR-Develop/conformance.html"/>
    <hyperlink ref="C354" r:id="rId273" display="http://www.hl7.org/implement/standards/FHIR-Develop/profile-examples.html"/>
    <hyperlink ref="C191" r:id="rId274" display="http://hl7.org/implement/standards/FHIR-Develop/extensiondefinition.html"/>
    <hyperlink ref="C192" r:id="rId275" display="http://hl7.org/implement/standards/FHIR-Develop/extensiondefinition.html"/>
    <hyperlink ref="C399" r:id="rId276" display="http://www.hl7.org/implement/standards/FHIR-Develop/dataelement.html"/>
    <hyperlink ref="C398" r:id="rId277" display="http://www.hl7.org/implement/standards/FHIR-Develop/dataelement.html"/>
    <hyperlink ref="C269" r:id="rId278" display="http://hl7.org/implement/standards/FHIR-Develop/valueset.html"/>
    <hyperlink ref="C265" r:id="rId279" display="http://hl7.org/implement/standards/FHIR-Develop/valueset.html"/>
    <hyperlink ref="C266" r:id="rId280" display="http://hl7.org/implement/standards/FHIR-Develop/valueset.html"/>
    <hyperlink ref="C267" r:id="rId281" display="http://hl7.org/implement/standards/FHIR-Develop/valueset.html"/>
    <hyperlink ref="C268" r:id="rId282" display="http://hl7.org/implement/standards/FHIR-Develop/valueset.html"/>
    <hyperlink ref="C272" r:id="rId283" display="http://hl7.org/implement/standards/FHIR-Develop/valueset.html"/>
    <hyperlink ref="C273" r:id="rId284" display="http://hl7.org/implement/standards/FHIR-Develop/valueset.html"/>
    <hyperlink ref="C271" r:id="rId285" display="http://hl7.org/implement/standards/FHIR-Develop/valueset.html"/>
    <hyperlink ref="C274" r:id="rId286" display="http://hl7.org/implement/standards/FHIR-Develop/valueset-operations.html"/>
    <hyperlink ref="C328" r:id="rId287" location="Provenance.integritySignature" display="http://hl7.org/implement/standards/FHIR-Develop/provenance-definitions.html#Provenance.integritySignature"/>
    <hyperlink ref="C326" r:id="rId288" display="http://hl7.org/implement/standards/FHIR-Develop/bundle.html"/>
    <hyperlink ref="C122" r:id="rId289" display="http://hl7.org/implement/standards/FHIR-Develop/bundle.html"/>
    <hyperlink ref="C121" r:id="rId290" display="http://hl7.org/implement/standards/FHIR-Develop/bundle.html"/>
    <hyperlink ref="C120" r:id="rId291" display="http://hl7.org/implement/standards/FHIR-Develop/bundle.html"/>
    <hyperlink ref="C427" r:id="rId292" display="http://hl7.org/implement/standards/FHIR-Develop/bundle.html"/>
    <hyperlink ref="C194" r:id="rId293" display="http://hl7.org/implement/standards/FHIR-Develop/bundle.html"/>
    <hyperlink ref="C294" r:id="rId294" display="http://hl7.org/implement/standards/FHIR-Develop/bundle.html"/>
    <hyperlink ref="C421" r:id="rId295" display="http://hl7.org/implement/standards/FHIR-Develop/bundle.html"/>
    <hyperlink ref="C422" r:id="rId296" display="http://hl7.org/implement/standards/FHIR-Develop/bundle.html"/>
    <hyperlink ref="C423" r:id="rId297" display="http://hl7.org/implement/standards/FHIR-Develop/bundle.html"/>
    <hyperlink ref="C424" r:id="rId298" display="http://hl7.org/implement/standards/FHIR-Develop/bundle.html"/>
    <hyperlink ref="C425" r:id="rId299" display="http://hl7.org/implement/standards/FHIR-Develop/bundle-definitions.html"/>
    <hyperlink ref="C426" r:id="rId300" display="http://hl7.org/implement/standards/FHIR-Develop/bundle-examples.html"/>
    <hyperlink ref="C188" r:id="rId301" display="http://www.hl7.org/implement/standards/FHIR-Develop/composition.html"/>
    <hyperlink ref="C126" r:id="rId302" display="http://www.hl7.org/implement/standards/FHIR-Develop/composition.html"/>
    <hyperlink ref="C288" r:id="rId303" display="http://www.hl7.org/implement/standards/FHIR-Develop/composition.html"/>
    <hyperlink ref="C127" r:id="rId304" display="http://www.hl7.org/implement/standards/FHIR-Develop/composition.html"/>
    <hyperlink ref="C291" r:id="rId305" display="http://www.hl7.org/implement/standards/FHIR-Develop/financial.html"/>
    <hyperlink ref="C333" r:id="rId306" display="http://www.hl7.org/implement/standards/FHIR-Develop/pendedrequest.html"/>
    <hyperlink ref="C331" r:id="rId307" display="http://www.hl7.org/implement/standards/FHIR-Develop/reversal.html"/>
    <hyperlink ref="C329" r:id="rId308" display="http://www.hl7.org/implement/standards/FHIR-Develop/statusrequest.html"/>
    <hyperlink ref="C330" r:id="rId309" display="http://www.hl7.org/implement/standards/FHIR-Develop/statusresponse.html"/>
    <hyperlink ref="C332" r:id="rId310" display="http://www.hl7.org/implement/standards/FHIR-Develop/supportingdocumentation.html"/>
    <hyperlink ref="C32" r:id="rId311" location="Quantity.comparator" display="http://www.hl7.org/implement/standards/FHIR-Develop/datatypes-definitions.html#Quantity.comparator"/>
    <hyperlink ref="C392" r:id="rId312" display="http://www.hl7.org/implement/standards/FHIR-Develop/device.html"/>
    <hyperlink ref="C193" r:id="rId313" display="http://hl7.org/implement/standards/FHIR-Develop/resource.html"/>
    <hyperlink ref="C30" r:id="rId314" display="http://www.hl7.org/implement/standards/FHIR-Develop/resourcelist.html"/>
    <hyperlink ref="C31" r:id="rId315" display="http://www.hl7.org/implement/standards/FHIR-Develop/resourcelist.html"/>
    <hyperlink ref="C33" r:id="rId316" location="Encounter.serviceProvider" display="http://www.hl7.org/implement/standards/FHIR-Develop/encounter-definitions.html#Encounter.serviceProvider"/>
    <hyperlink ref="C35" r:id="rId317" display="http://www.hl7.org/implement/standards/FHIR-Develop/condition.html"/>
    <hyperlink ref="C36" r:id="rId318" display="http://www.hl7.org/implement/standards/FHIR-Develop/observation.html"/>
    <hyperlink ref="C37" r:id="rId319" display="http://www.hl7.org/implement/standards/FHIR-Develop/immunization.html"/>
    <hyperlink ref="C40" r:id="rId320" display="http://www.hl7.org/implement/standards/FHIR-Develop/medicationstatement.html"/>
    <hyperlink ref="C41" r:id="rId321" display="http://www.hl7.org/implement/standards/FHIR-Develop/immunization.html"/>
    <hyperlink ref="C42" r:id="rId322" display="http://www.hl7.org/implement/standards/FHIR-Develop/medicationstatement.html"/>
    <hyperlink ref="C43" r:id="rId323" display="http://www.hl7.org/implement/standards/FHIR-Develop/immunization.html"/>
    <hyperlink ref="C46" r:id="rId324" display="http://www.hl7.org/implement/standards/FHIR-Develop/observation.html"/>
    <hyperlink ref="C53" r:id="rId325" display="http://hl7-fhir.github.io/diagnosticorder.html"/>
    <hyperlink ref="C54" r:id="rId326" display="http://hl7-fhir.github.io/procedure.html"/>
    <hyperlink ref="C56" r:id="rId327" display="http://hl7-fhir.github.io/resourcelist.html"/>
    <hyperlink ref="C400" r:id="rId328" display="http://www.hl7.org/implement/standards/FHIR-Develop/dataelement-mappings.html"/>
    <hyperlink ref="C5" r:id="rId329" location="id" display="http://www.hl7.org/implement/standards/FHIR-Develop/datatypes.html#id"/>
    <hyperlink ref="C6" r:id="rId330" display="http://www.hl7.org/implement/standards/FHIR-Develop/resource.html"/>
    <hyperlink ref="C7" r:id="rId331" display="http://www.hl7.org/implement/standards/FHIR-Develop/resource.html"/>
    <hyperlink ref="C8" r:id="rId332" display="http://www.hl7.org/implement/standards/FHIR-Develop/resource.html"/>
    <hyperlink ref="C9" r:id="rId333" display="http://www.hl7.org/implement/standards/FHIR-Develop/references.html"/>
    <hyperlink ref="C10" r:id="rId334" display="http://www.hl7.org/implement/standards/FHIR-Develop/resource.html"/>
    <hyperlink ref="C51" r:id="rId335" display="http://hl7.org/implement/standards/FHIR-Develop/encounter.html"/>
    <hyperlink ref="C214" r:id="rId336" display="http://hl7.org/implement/standards/FHIR-Develop/securityevent.html"/>
    <hyperlink ref="C216" r:id="rId337" display="http://hl7.org/implement/standards/FHIR-Develop/securityevent.html"/>
    <hyperlink ref="C217" r:id="rId338" display="http://hl7.org/implement/standards/FHIR-Develop/securityevent.html"/>
    <hyperlink ref="C218" r:id="rId339" display="http://hl7.org/implement/standards/FHIR-Develop/securityevent.html"/>
    <hyperlink ref="C219" r:id="rId340" display="http://hl7.org/implement/standards/FHIR-Develop/securityevent.html"/>
    <hyperlink ref="C220" r:id="rId341" display="http://hl7.org/implement/standards/FHIR-Develop/securityevent.html"/>
    <hyperlink ref="C222" r:id="rId342" display="http://hl7.org/implement/standards/FHIR-Develop/securityevent.html"/>
    <hyperlink ref="C223" r:id="rId343" display="http://hl7.org/implement/standards/FHIR-Develop/securityevent.html"/>
    <hyperlink ref="C224" r:id="rId344" display="http://hl7.org/implement/standards/FHIR-Develop/securityevent.html"/>
    <hyperlink ref="C260" r:id="rId345" display="http://www.hl7.org/implement/standards/FHIR-Develop/resourcelist.html"/>
    <hyperlink ref="C262" r:id="rId346" display="http://www.hl7.org/implement/standards/FHIR-Develop/provenance.html"/>
    <hyperlink ref="C263" r:id="rId347" display="http://www.hl7.org/implement/standards/FHIR-Develop/extensiondefinition.html"/>
    <hyperlink ref="C264" r:id="rId348" display="http://www.hl7.org/implement/standards/FHIR-Develop/profile.html"/>
    <hyperlink ref="C270" r:id="rId349" display="http://hl7.org/implement/standards/FHIR-Develop/valueset.html"/>
    <hyperlink ref="C279" r:id="rId350" display="http://hl7.org/implement/standards/FHIR-Develop/valueset-contract-signer-type.html"/>
    <hyperlink ref="C278" r:id="rId351" display="http://hl7.org/implement/standards/FHIR-Develop/contract.html"/>
    <hyperlink ref="C280" r:id="rId352" display="http://hl7.org/implement/standards/FHIR-Develop/contract-packages.html"/>
    <hyperlink ref="C281" r:id="rId353" display="http://hl7.org/implement/standards/FHIR-Develop/provenance.html"/>
    <hyperlink ref="C282" r:id="rId354" display="http://hl7.org/implement/standards/FHIR-Develop/provenance.html"/>
    <hyperlink ref="C283" r:id="rId355" display="http://hl7.org/implement/standards/FHIR-Develop/provenance.html"/>
    <hyperlink ref="C287" r:id="rId356" display="http://hl7.org/implement/standards/FHIR-Develop/provenance-definitions.html"/>
    <hyperlink ref="C284" r:id="rId357" display="http://hl7.org/implement/standards/FHIR-Develop/provenance-mappings.html"/>
    <hyperlink ref="C285" r:id="rId358" display="http://hl7.org/implement/standards/FHIR-Develop/provenance-mappings.html"/>
    <hyperlink ref="C395" r:id="rId359" display="http://www.hl7.org/implement/standards/FHIR-Develop/condition.html"/>
    <hyperlink ref="C396" r:id="rId360" display="http://www.hl7.org/implement/standards/FHIR-Develop/dataelement.html"/>
    <hyperlink ref="C397" r:id="rId361" location="DataElement.category" display="http://www.hl7.org/implement/standards/FHIR-Develop/dataelement-definitions.html#DataElement.category"/>
    <hyperlink ref="C393" r:id="rId362" display="http://www.hl7.org/implement/standards/FHIR-Develop/device.html"/>
    <hyperlink ref="C394" r:id="rId363" display="http://www.hl7.org/implement/standards/FHIR-Develop/device.html"/>
    <hyperlink ref="C401" r:id="rId364" display="http://www.hl7.org/implement/standards/FHIR-Develop/devicemetric.html"/>
    <hyperlink ref="C338" r:id="rId365" display="http://www.hl7.org/implement/standards/FHIR-Develop/do-uslab-uslabdo.html"/>
    <hyperlink ref="C339" r:id="rId366" display="http://www.hl7.org/implement/standards/FHIR-Develop/do-uslab-uslabdo.html"/>
    <hyperlink ref="C340" r:id="rId367" display="http://www.hl7.org/implement/standards/FHIR-Develop/do-uslab-uslabdo.html"/>
    <hyperlink ref="C341" r:id="rId368" display="http://www.hl7.org/implement/standards/FHIR-Develop/do-uslab-uslabdo.html"/>
    <hyperlink ref="C342" r:id="rId369" display="http://www.hl7.org/implement/standards/FHIR-Develop/do-uslab-uslabdo.html"/>
    <hyperlink ref="C343" r:id="rId370" display="http://www.hl7.org/implement/standards/FHIR-Develop/do-uslab-uslabdo.html"/>
    <hyperlink ref="C344" r:id="rId371" display="http://www.hl7.org/implement/standards/FHIR-Develop/do-uslab-uslabdo.html"/>
    <hyperlink ref="C345" r:id="rId372" display="http://www.hl7.org/implement/standards/FHIR-Develop/do-uslab-uslabdo.html"/>
    <hyperlink ref="C346" r:id="rId373" display="http://www.hl7.org/implement/standards/FHIR-Develop/do-uslab-uslabdo.html"/>
    <hyperlink ref="C347" r:id="rId374" display="http://www.hl7.org/implement/standards/FHIR-Develop/do-uslab-uslabdo.html"/>
    <hyperlink ref="C348" r:id="rId375" display="http://www.hl7.org/implement/standards/FHIR-Develop/do-uslab-uslabdo.html"/>
    <hyperlink ref="C349" r:id="rId376" display="http://www.hl7.org/implement/standards/FHIR-Develop/do-uslab-uslabdo.html"/>
    <hyperlink ref="C350" r:id="rId377" display="http://www.hl7.org/implement/standards/FHIR-Develop/do-uslab-uslabdo.html"/>
    <hyperlink ref="C356" r:id="rId378" display="http://www.hl7.org/implement/standards/FHIR-Develop/dr-uslab-uslabdr.html"/>
    <hyperlink ref="C357" r:id="rId379" display="http://www.hl7.org/implement/standards/FHIR-Develop/dr-uslab-uslabdr.html"/>
    <hyperlink ref="C358" r:id="rId380" display="http://www.hl7.org/implement/standards/FHIR-Develop/dr-uslab-uslabdr.html"/>
    <hyperlink ref="C359" r:id="rId381" display="http://www.hl7.org/implement/standards/FHIR-Develop/dr-uslab-uslabdr.html"/>
    <hyperlink ref="C360" r:id="rId382" display="http://www.hl7.org/implement/standards/FHIR-Develop/dr-uslab-uslabdr.html"/>
    <hyperlink ref="C361" r:id="rId383" display="http://www.hl7.org/implement/standards/FHIR-Develop/dr-uslab-uslabdr.html"/>
    <hyperlink ref="C362" r:id="rId384" display="http://www.hl7.org/implement/standards/FHIR-Develop/dr-uslab-uslabdr.html"/>
    <hyperlink ref="C363" r:id="rId385" display="http://www.hl7.org/implement/standards/FHIR-Develop/dr-uslab-uslabdr.html"/>
    <hyperlink ref="C364" r:id="rId386" display="http://www.hl7.org/implement/standards/FHIR-Develop/dr-uslab-uslabdr.html"/>
    <hyperlink ref="C365" r:id="rId387" display="http://www.hl7.org/implement/standards/FHIR-Develop/dr-uslab-uslabdr.html"/>
    <hyperlink ref="C367" r:id="rId388" display="http://www.hl7.org/implement/standards/FHIR-Develop/obs-uslab-uslabobscode.html"/>
    <hyperlink ref="C368" r:id="rId389" display="http://www.hl7.org/implement/standards/FHIR-Develop/obs-uslab-uslabobscode.html"/>
    <hyperlink ref="C369" r:id="rId390" display="http://www.hl7.org/implement/standards/FHIR-Develop/obs-uslab-uslabobscode.html"/>
    <hyperlink ref="C370" r:id="rId391" display="http://www.hl7.org/implement/standards/FHIR-Develop/obs-uslab-uslabobscode.html"/>
    <hyperlink ref="C371" r:id="rId392" display="http://www.hl7.org/implement/standards/FHIR-Develop/obs-uslab-uslabobsother.html"/>
    <hyperlink ref="C372" r:id="rId393" display="http://www.hl7.org/implement/standards/FHIR-Develop/obs-uslab-uslabobsother.html"/>
    <hyperlink ref="C376" r:id="rId394" display="http://www.hl7.org/implement/standards/FHIR-Develop/org-uslab-uslabcctarget.html"/>
    <hyperlink ref="C373" r:id="rId395" display="http://www.hl7.org/implement/standards/FHIR-Develop/org-uslab-uslaborderfacility.html"/>
    <hyperlink ref="C374" r:id="rId396" display="http://www.hl7.org/implement/standards/FHIR-Develop/org-uslab-uslabperforminglab.html"/>
    <hyperlink ref="C375" r:id="rId397" display="http://www.hl7.org/implement/standards/FHIR-Develop/org-uslab-uslabperforminglab.html"/>
    <hyperlink ref="C378" r:id="rId398" display="http://www.hl7.org/implement/standards/FHIR-Develop/patient-uslab-uslabpatient.html"/>
    <hyperlink ref="C379" r:id="rId399" display="http://www.hl7.org/implement/standards/FHIR-Develop/patient-uslab-uslabpatient.html"/>
    <hyperlink ref="C380" r:id="rId400" display="http://www.hl7.org/implement/standards/FHIR-Develop/patient-uslab-uslabpatient.html"/>
    <hyperlink ref="C381" r:id="rId401" location="US Laboratory Patient Profile.Patient.extension" display="http://www.hl7.org/implement/standards/FHIR-Develop/patient-uslab-uslabphpatient-definitions.html#US Laboratory Patient Profile.Patient.extension"/>
    <hyperlink ref="C382" r:id="rId402" location="US Laboratory Patient Profile.Patient.extension" display="http://www.hl7.org/implement/standards/FHIR-Develop/patient-uslab-uslabphpatient-definitions.html#US Laboratory Patient Profile.Patient.extension"/>
    <hyperlink ref="C385" r:id="rId403" display="http://www.hl7.org/implement/standards/FHIR-Develop/pract-uslab-uslabphpract.html"/>
    <hyperlink ref="C386" r:id="rId404" display="http://www.hl7.org/implement/standards/FHIR-Develop/pract-uslab-uslabphpract.html"/>
    <hyperlink ref="C383" r:id="rId405" display="http://www.hl7.org/implement/standards/FHIR-Develop/pract-uslab-uslabpract.html"/>
    <hyperlink ref="C384" r:id="rId406" display="http://www.hl7.org/implement/standards/FHIR-Develop/pract-uslab-uslabpract.html"/>
    <hyperlink ref="C355" r:id="rId407" display="http://www.hl7.org/implement/standards/FHIR-Develop/profile-examples.html"/>
    <hyperlink ref="C387" r:id="rId408" display="http://www.hl7.org/implement/standards/FHIR-Develop/spec-uslab-uslabspec.html"/>
    <hyperlink ref="C388" r:id="rId409" display="http://www.hl7.org/implement/standards/FHIR-Develop/spec-uslab-uslabspec.html"/>
    <hyperlink ref="C390" r:id="rId410" display="http://www.hl7.org/implement/standards/FHIR-Develop/supply.html"/>
    <hyperlink ref="C419" r:id="rId411" location="versioning"/>
    <hyperlink ref="C435" r:id="rId412" location="attachment" display="http://hl7.org/implement/standards/FHIR-Develop/datatypes.html#attachment"/>
    <hyperlink ref="C436" r:id="rId413" location="attachment" display="http://hl7.org/implement/standards/FHIR-Develop/datatypes.html#attachment"/>
    <hyperlink ref="C437" r:id="rId414" location="range" display="http://hl7.org/implement/standards/FHIR-Develop/datatypes.html#range"/>
    <hyperlink ref="C438" r:id="rId415" location="ratio" display="http://hl7.org/implement/standards/FHIR-Develop/datatypes.html#ratio"/>
    <hyperlink ref="C439" r:id="rId416" location="identifier" display="http://hl7.org/implement/standards/FHIR-Develop/datatypes.html#identifier"/>
    <hyperlink ref="C440" r:id="rId417" location="tx" display="http://hl7.org/implement/standards/FHIR-Develop/device.html#tx"/>
    <hyperlink ref="C441" r:id="rId418" location="tx" display="http://hl7.org/implement/standards/FHIR-Develop/device.html#tx"/>
    <hyperlink ref="C442" r:id="rId419" location="tx" display="http://hl7.org/implement/standards/FHIR-Develop/device.html#tx"/>
    <hyperlink ref="C443" r:id="rId420" location="tx" display="http://hl7.org/implement/standards/FHIR-Develop/device.html#tx"/>
    <hyperlink ref="C444" r:id="rId421"/>
    <hyperlink ref="C445" r:id="rId422"/>
    <hyperlink ref="C446" r:id="rId423"/>
    <hyperlink ref="C447" r:id="rId424" display="http://hl7-fhir.github.io/procedurerequest.html_x000a__x000a_"/>
    <hyperlink ref="C448" r:id="rId425"/>
    <hyperlink ref="C449" r:id="rId426"/>
    <hyperlink ref="C450" r:id="rId427"/>
    <hyperlink ref="C451" r:id="rId428"/>
    <hyperlink ref="C452" r:id="rId429"/>
    <hyperlink ref="C453" r:id="rId430"/>
    <hyperlink ref="C454" r:id="rId431"/>
  </hyperlinks>
  <pageMargins left="0.75" right="0.75" top="1" bottom="1" header="0.5" footer="0.5"/>
  <pageSetup scale="80" orientation="landscape" horizontalDpi="4294967294" verticalDpi="300" r:id="rId432"/>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sheetPr codeName="Sheet3"/>
  <dimension ref="B1:M29"/>
  <sheetViews>
    <sheetView topLeftCell="A22" workbookViewId="0">
      <selection activeCell="B25" sqref="B25"/>
    </sheetView>
  </sheetViews>
  <sheetFormatPr defaultRowHeight="12.75"/>
  <cols>
    <col min="1" max="1" width="1.42578125" customWidth="1"/>
    <col min="2" max="2" width="20.28515625" customWidth="1"/>
    <col min="3" max="3" width="11.140625" style="50" customWidth="1"/>
    <col min="4" max="6" width="9.140625" style="50"/>
    <col min="7" max="7" width="12.7109375" style="50" customWidth="1"/>
    <col min="8" max="8" width="15" style="50" customWidth="1"/>
    <col min="9" max="9" width="19.5703125" style="50" customWidth="1"/>
    <col min="10" max="10" width="27.5703125" customWidth="1"/>
  </cols>
  <sheetData>
    <row r="1" spans="2:13" ht="13.5" thickBot="1">
      <c r="H1" s="236" t="s">
        <v>33</v>
      </c>
      <c r="I1" s="236"/>
    </row>
    <row r="2" spans="2:13" ht="15.75">
      <c r="B2" s="24" t="s">
        <v>34</v>
      </c>
      <c r="C2" s="51"/>
      <c r="D2" s="51"/>
      <c r="E2" s="51"/>
      <c r="F2" s="51"/>
      <c r="G2" s="51"/>
      <c r="H2" s="51"/>
      <c r="I2" s="52"/>
    </row>
    <row r="3" spans="2:13" ht="375" customHeight="1" thickBot="1">
      <c r="B3" s="237" t="s">
        <v>79</v>
      </c>
      <c r="C3" s="238"/>
      <c r="D3" s="238"/>
      <c r="E3" s="238"/>
      <c r="F3" s="238"/>
      <c r="G3" s="238"/>
      <c r="H3" s="238"/>
      <c r="I3" s="239"/>
    </row>
    <row r="4" spans="2:13" ht="13.5" thickBot="1">
      <c r="J4" s="13"/>
    </row>
    <row r="5" spans="2:13" ht="15.75">
      <c r="B5" s="24" t="s">
        <v>35</v>
      </c>
      <c r="C5" s="51"/>
      <c r="D5" s="51"/>
      <c r="E5" s="51"/>
      <c r="F5" s="51"/>
      <c r="G5" s="51"/>
      <c r="H5" s="51"/>
      <c r="I5" s="52"/>
    </row>
    <row r="6" spans="2:13" ht="18" customHeight="1">
      <c r="B6" s="207" t="s">
        <v>57</v>
      </c>
      <c r="C6" s="208"/>
      <c r="D6" s="208"/>
      <c r="E6" s="208"/>
      <c r="F6" s="208"/>
      <c r="G6" s="208"/>
      <c r="H6" s="208"/>
      <c r="I6" s="209"/>
      <c r="J6" s="4"/>
      <c r="K6" s="4"/>
      <c r="L6" s="4"/>
      <c r="M6" s="3"/>
    </row>
    <row r="7" spans="2:13" ht="18" customHeight="1">
      <c r="B7" s="49" t="s">
        <v>83</v>
      </c>
      <c r="C7" s="242" t="s">
        <v>70</v>
      </c>
      <c r="D7" s="243"/>
      <c r="E7" s="243"/>
      <c r="F7" s="243"/>
      <c r="G7" s="243"/>
      <c r="H7" s="243"/>
      <c r="I7" s="243"/>
      <c r="J7" s="48"/>
      <c r="K7" s="4"/>
      <c r="L7" s="4"/>
      <c r="M7" s="3"/>
    </row>
    <row r="8" spans="2:13" ht="24.95" customHeight="1">
      <c r="B8" s="44" t="s">
        <v>82</v>
      </c>
      <c r="C8" s="198" t="s">
        <v>52</v>
      </c>
      <c r="D8" s="198"/>
      <c r="E8" s="198"/>
      <c r="F8" s="198"/>
      <c r="G8" s="198"/>
      <c r="H8" s="198"/>
      <c r="I8" s="199"/>
      <c r="J8" s="4"/>
      <c r="K8" s="4"/>
      <c r="L8" s="4"/>
      <c r="M8" s="4"/>
    </row>
    <row r="9" spans="2:13" ht="24.95" customHeight="1">
      <c r="B9" s="44" t="s">
        <v>90</v>
      </c>
      <c r="C9" s="240" t="s">
        <v>91</v>
      </c>
      <c r="D9" s="200"/>
      <c r="E9" s="200"/>
      <c r="F9" s="200"/>
      <c r="G9" s="200"/>
      <c r="H9" s="200"/>
      <c r="I9" s="241"/>
      <c r="J9" s="4"/>
      <c r="K9" s="4"/>
      <c r="L9" s="4"/>
      <c r="M9" s="4"/>
    </row>
    <row r="10" spans="2:13" ht="330" customHeight="1">
      <c r="B10" s="43" t="s">
        <v>40</v>
      </c>
      <c r="C10" s="195" t="s">
        <v>78</v>
      </c>
      <c r="D10" s="196"/>
      <c r="E10" s="196"/>
      <c r="F10" s="196"/>
      <c r="G10" s="196"/>
      <c r="H10" s="196"/>
      <c r="I10" s="197"/>
      <c r="J10" s="10"/>
      <c r="M10" s="4"/>
    </row>
    <row r="11" spans="2:13" ht="18" customHeight="1">
      <c r="B11" s="44" t="s">
        <v>28</v>
      </c>
      <c r="C11" s="198" t="s">
        <v>41</v>
      </c>
      <c r="D11" s="198"/>
      <c r="E11" s="198"/>
      <c r="F11" s="198"/>
      <c r="G11" s="198"/>
      <c r="H11" s="198"/>
      <c r="I11" s="199"/>
      <c r="M11" s="4"/>
    </row>
    <row r="12" spans="2:13" ht="15.75">
      <c r="B12" s="44" t="s">
        <v>29</v>
      </c>
      <c r="C12" s="213" t="s">
        <v>74</v>
      </c>
      <c r="D12" s="198"/>
      <c r="E12" s="198"/>
      <c r="F12" s="198"/>
      <c r="G12" s="198"/>
      <c r="H12" s="198"/>
      <c r="I12" s="199"/>
      <c r="J12" s="14"/>
      <c r="M12" s="4"/>
    </row>
    <row r="13" spans="2:13" ht="30" customHeight="1">
      <c r="B13" s="43" t="s">
        <v>30</v>
      </c>
      <c r="C13" s="200" t="s">
        <v>87</v>
      </c>
      <c r="D13" s="196"/>
      <c r="E13" s="196"/>
      <c r="F13" s="196"/>
      <c r="G13" s="196"/>
      <c r="H13" s="196"/>
      <c r="I13" s="197"/>
      <c r="J13" s="4"/>
      <c r="K13" s="4"/>
      <c r="L13" s="4"/>
      <c r="M13" s="4"/>
    </row>
    <row r="14" spans="2:13" ht="59.25" customHeight="1">
      <c r="B14" s="62" t="s">
        <v>75</v>
      </c>
      <c r="C14" s="214" t="s">
        <v>88</v>
      </c>
      <c r="D14" s="215"/>
      <c r="E14" s="215"/>
      <c r="F14" s="215"/>
      <c r="G14" s="215"/>
      <c r="H14" s="215"/>
      <c r="I14" s="216"/>
      <c r="J14" s="13"/>
    </row>
    <row r="15" spans="2:13" ht="18" customHeight="1">
      <c r="B15" s="207" t="s">
        <v>71</v>
      </c>
      <c r="C15" s="208"/>
      <c r="D15" s="208"/>
      <c r="E15" s="208"/>
      <c r="F15" s="208"/>
      <c r="G15" s="208"/>
      <c r="H15" s="208"/>
      <c r="I15" s="209"/>
      <c r="J15" s="4"/>
      <c r="K15" s="4"/>
      <c r="L15" s="4"/>
      <c r="M15" s="3"/>
    </row>
    <row r="16" spans="2:13" ht="56.25" customHeight="1">
      <c r="B16" s="42" t="s">
        <v>8</v>
      </c>
      <c r="C16" s="220" t="s">
        <v>72</v>
      </c>
      <c r="D16" s="221"/>
      <c r="E16" s="221"/>
      <c r="F16" s="221"/>
      <c r="G16" s="221"/>
      <c r="H16" s="221"/>
      <c r="I16" s="222"/>
      <c r="J16" s="4"/>
      <c r="K16" s="4"/>
      <c r="L16" s="4"/>
      <c r="M16" s="3"/>
    </row>
    <row r="17" spans="2:13" ht="52.5" customHeight="1">
      <c r="B17" s="39" t="s">
        <v>1</v>
      </c>
      <c r="C17" s="204" t="s">
        <v>89</v>
      </c>
      <c r="D17" s="205"/>
      <c r="E17" s="205"/>
      <c r="F17" s="205"/>
      <c r="G17" s="205"/>
      <c r="H17" s="205"/>
      <c r="I17" s="206"/>
      <c r="J17" s="4"/>
      <c r="K17" s="4"/>
      <c r="L17" s="4"/>
      <c r="M17" s="4"/>
    </row>
    <row r="18" spans="2:13" ht="33.75" customHeight="1">
      <c r="B18" s="39" t="s">
        <v>31</v>
      </c>
      <c r="C18" s="210" t="s">
        <v>25</v>
      </c>
      <c r="D18" s="211"/>
      <c r="E18" s="211"/>
      <c r="F18" s="211"/>
      <c r="G18" s="211"/>
      <c r="H18" s="211"/>
      <c r="I18" s="212"/>
      <c r="J18" s="4"/>
      <c r="K18" s="4"/>
      <c r="L18" s="4"/>
      <c r="M18" s="4"/>
    </row>
    <row r="19" spans="2:13" ht="65.099999999999994" customHeight="1" thickBot="1">
      <c r="B19" s="39" t="s">
        <v>32</v>
      </c>
      <c r="C19" s="204" t="s">
        <v>65</v>
      </c>
      <c r="D19" s="205"/>
      <c r="E19" s="205"/>
      <c r="F19" s="205"/>
      <c r="G19" s="205"/>
      <c r="H19" s="205"/>
      <c r="I19" s="206"/>
      <c r="J19" s="4"/>
      <c r="K19" s="4"/>
      <c r="L19" s="4"/>
      <c r="M19" s="4"/>
    </row>
    <row r="20" spans="2:13" ht="75" customHeight="1" thickBot="1">
      <c r="B20" s="93" t="s">
        <v>94</v>
      </c>
      <c r="C20" s="201" t="s">
        <v>95</v>
      </c>
      <c r="D20" s="202"/>
      <c r="E20" s="202"/>
      <c r="F20" s="202"/>
      <c r="G20" s="202"/>
      <c r="H20" s="202"/>
      <c r="I20" s="203"/>
      <c r="J20" s="4"/>
      <c r="K20" s="16"/>
      <c r="L20" s="16"/>
      <c r="M20" s="16"/>
    </row>
    <row r="21" spans="2:13" ht="408.95" customHeight="1" thickBot="1">
      <c r="B21" s="42" t="s">
        <v>93</v>
      </c>
      <c r="C21" s="223" t="s">
        <v>77</v>
      </c>
      <c r="D21" s="163"/>
      <c r="E21" s="163"/>
      <c r="F21" s="163"/>
      <c r="G21" s="163"/>
      <c r="H21" s="163"/>
      <c r="I21" s="224"/>
      <c r="J21" s="4"/>
      <c r="K21" s="4"/>
      <c r="L21" s="4"/>
      <c r="M21" s="4"/>
    </row>
    <row r="22" spans="2:13" ht="41.25" customHeight="1" thickBot="1">
      <c r="B22" s="40" t="s">
        <v>42</v>
      </c>
      <c r="C22" s="230" t="s">
        <v>0</v>
      </c>
      <c r="D22" s="230"/>
      <c r="E22" s="230"/>
      <c r="F22" s="230"/>
      <c r="G22" s="230"/>
      <c r="H22" s="230"/>
      <c r="I22" s="231"/>
      <c r="J22" s="4"/>
      <c r="K22" s="16"/>
      <c r="L22" s="16"/>
      <c r="M22" s="16"/>
    </row>
    <row r="23" spans="2:13" ht="29.25" customHeight="1" thickBot="1">
      <c r="B23" s="41" t="s">
        <v>53</v>
      </c>
      <c r="C23" s="201" t="s">
        <v>66</v>
      </c>
      <c r="D23" s="230"/>
      <c r="E23" s="230"/>
      <c r="F23" s="230"/>
      <c r="G23" s="230"/>
      <c r="H23" s="230"/>
      <c r="I23" s="231"/>
      <c r="J23" s="4"/>
      <c r="K23" s="16"/>
      <c r="L23" s="16"/>
      <c r="M23" s="16"/>
    </row>
    <row r="24" spans="2:13" ht="300" customHeight="1" thickBot="1">
      <c r="B24" s="79" t="s">
        <v>50</v>
      </c>
      <c r="C24" s="201" t="s">
        <v>76</v>
      </c>
      <c r="D24" s="230"/>
      <c r="E24" s="230"/>
      <c r="F24" s="230"/>
      <c r="G24" s="230"/>
      <c r="H24" s="230"/>
      <c r="I24" s="231"/>
      <c r="J24" s="4"/>
      <c r="K24" s="16"/>
      <c r="L24" s="16"/>
      <c r="M24" s="16"/>
    </row>
    <row r="25" spans="2:13" ht="54.75" customHeight="1" thickBot="1">
      <c r="B25" s="80" t="s">
        <v>54</v>
      </c>
      <c r="C25" s="235" t="s">
        <v>55</v>
      </c>
      <c r="D25" s="228"/>
      <c r="E25" s="228"/>
      <c r="F25" s="228"/>
      <c r="G25" s="228"/>
      <c r="H25" s="228"/>
      <c r="I25" s="229"/>
    </row>
    <row r="26" spans="2:13" ht="54.75" customHeight="1" thickBot="1">
      <c r="B26" s="80" t="s">
        <v>61</v>
      </c>
      <c r="C26" s="227" t="s">
        <v>67</v>
      </c>
      <c r="D26" s="228"/>
      <c r="E26" s="228"/>
      <c r="F26" s="228"/>
      <c r="G26" s="228"/>
      <c r="H26" s="228"/>
      <c r="I26" s="229"/>
    </row>
    <row r="27" spans="2:13" ht="40.5" customHeight="1" thickBot="1">
      <c r="B27" s="81" t="s">
        <v>56</v>
      </c>
      <c r="C27" s="232" t="s">
        <v>68</v>
      </c>
      <c r="D27" s="233"/>
      <c r="E27" s="233"/>
      <c r="F27" s="233"/>
      <c r="G27" s="233"/>
      <c r="H27" s="233"/>
      <c r="I27" s="234"/>
    </row>
    <row r="28" spans="2:13" ht="40.5" customHeight="1" thickBot="1">
      <c r="B28" s="82" t="s">
        <v>13</v>
      </c>
      <c r="C28" s="217" t="s">
        <v>69</v>
      </c>
      <c r="D28" s="218"/>
      <c r="E28" s="218"/>
      <c r="F28" s="218"/>
      <c r="G28" s="218"/>
      <c r="H28" s="218"/>
      <c r="I28" s="219"/>
    </row>
    <row r="29" spans="2:13" ht="90" customHeight="1">
      <c r="B29" s="72" t="s">
        <v>59</v>
      </c>
      <c r="C29" s="225" t="s">
        <v>73</v>
      </c>
      <c r="D29" s="225"/>
      <c r="E29" s="225"/>
      <c r="F29" s="225"/>
      <c r="G29" s="225"/>
      <c r="H29" s="225"/>
      <c r="I29" s="226"/>
    </row>
  </sheetData>
  <mergeCells count="26">
    <mergeCell ref="C8:I8"/>
    <mergeCell ref="H1:I1"/>
    <mergeCell ref="B3:I3"/>
    <mergeCell ref="C9:I9"/>
    <mergeCell ref="B6:I6"/>
    <mergeCell ref="C7:I7"/>
    <mergeCell ref="C28:I28"/>
    <mergeCell ref="C16:I16"/>
    <mergeCell ref="C21:I21"/>
    <mergeCell ref="C29:I29"/>
    <mergeCell ref="C26:I26"/>
    <mergeCell ref="C22:I22"/>
    <mergeCell ref="C27:I27"/>
    <mergeCell ref="C25:I25"/>
    <mergeCell ref="C23:I23"/>
    <mergeCell ref="C24:I24"/>
    <mergeCell ref="C10:I10"/>
    <mergeCell ref="C11:I11"/>
    <mergeCell ref="C13:I13"/>
    <mergeCell ref="C20:I20"/>
    <mergeCell ref="C19:I19"/>
    <mergeCell ref="B15:I15"/>
    <mergeCell ref="C17:I17"/>
    <mergeCell ref="C18:I18"/>
    <mergeCell ref="C12:I12"/>
    <mergeCell ref="C14:I14"/>
  </mergeCells>
  <phoneticPr fontId="0" type="noConversion"/>
  <hyperlinks>
    <hyperlink ref="H1:I1" location="Ballot!A1" display="Return to Ballot"/>
    <hyperlink ref="C18:I18"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14" max="16383" man="1"/>
  </rowBreaks>
</worksheet>
</file>

<file path=xl/worksheets/sheet4.xml><?xml version="1.0" encoding="utf-8"?>
<worksheet xmlns="http://schemas.openxmlformats.org/spreadsheetml/2006/main" xmlns:r="http://schemas.openxmlformats.org/officeDocument/2006/relationships">
  <sheetPr codeName="Sheet7"/>
  <dimension ref="A1:M3"/>
  <sheetViews>
    <sheetView workbookViewId="0">
      <selection sqref="A1:I2"/>
    </sheetView>
  </sheetViews>
  <sheetFormatPr defaultRowHeight="12.75"/>
  <cols>
    <col min="3" max="4" width="9.140625" style="50"/>
    <col min="5" max="5" width="9.42578125" style="50" customWidth="1"/>
    <col min="6" max="9" width="9.140625" style="50"/>
    <col min="11" max="11" width="10.5703125" customWidth="1"/>
    <col min="13" max="13" width="10.85546875" customWidth="1"/>
  </cols>
  <sheetData>
    <row r="1" spans="1:13" ht="13.5" thickTop="1">
      <c r="A1" s="244" t="s">
        <v>24</v>
      </c>
      <c r="B1" s="245"/>
      <c r="C1" s="245"/>
      <c r="D1" s="245"/>
      <c r="E1" s="245"/>
      <c r="F1" s="245"/>
      <c r="G1" s="245"/>
      <c r="H1" s="245"/>
      <c r="I1" s="245"/>
      <c r="J1" s="53" t="s">
        <v>22</v>
      </c>
      <c r="K1" s="54"/>
      <c r="L1" s="53" t="s">
        <v>23</v>
      </c>
      <c r="M1" s="55"/>
    </row>
    <row r="2" spans="1:13" ht="13.5" thickBot="1">
      <c r="A2" s="246"/>
      <c r="B2" s="247"/>
      <c r="C2" s="247"/>
      <c r="D2" s="247"/>
      <c r="E2" s="247"/>
      <c r="F2" s="247"/>
      <c r="G2" s="247"/>
      <c r="H2" s="247"/>
      <c r="I2" s="247"/>
      <c r="J2" s="56"/>
      <c r="K2" s="56"/>
      <c r="L2" s="56"/>
      <c r="M2" s="57"/>
    </row>
    <row r="3" spans="1:13" ht="13.5" thickTop="1"/>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sheetPr codeName="Sheet4"/>
  <dimension ref="A1:AB238"/>
  <sheetViews>
    <sheetView zoomScale="75" workbookViewId="0"/>
  </sheetViews>
  <sheetFormatPr defaultRowHeight="12.75"/>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c r="B1" s="17"/>
      <c r="C1" s="19"/>
      <c r="D1" s="19"/>
      <c r="E1" s="19"/>
      <c r="F1" s="19"/>
      <c r="G1" s="20"/>
      <c r="H1" s="20"/>
      <c r="I1" s="20"/>
      <c r="J1" s="20"/>
    </row>
    <row r="2" spans="1:28" ht="45.75" customHeight="1">
      <c r="B2" s="20"/>
      <c r="C2" s="20"/>
      <c r="D2" s="20"/>
      <c r="E2" s="20"/>
      <c r="F2" s="19"/>
      <c r="G2" s="20"/>
    </row>
    <row r="3" spans="1:28" ht="34.5" customHeight="1">
      <c r="B3" s="18"/>
      <c r="C3" s="18"/>
      <c r="D3" s="18"/>
      <c r="E3" s="18"/>
      <c r="F3" s="18"/>
      <c r="G3" s="18"/>
      <c r="H3" s="18"/>
      <c r="I3" s="18"/>
      <c r="J3" s="18"/>
      <c r="K3" s="18"/>
      <c r="L3" s="19"/>
      <c r="M3" s="19"/>
      <c r="N3" s="19"/>
      <c r="O3" s="18"/>
      <c r="P3" s="18"/>
      <c r="Q3" s="19"/>
      <c r="R3" s="19"/>
    </row>
    <row r="4" spans="1:28" ht="17.25" customHeight="1">
      <c r="B4" s="18"/>
      <c r="E4" s="4"/>
      <c r="F4" s="4"/>
      <c r="G4" s="4"/>
    </row>
    <row r="5" spans="1:28" ht="29.25" customHeight="1">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row r="11" spans="1:28" ht="15" customHeight="1"/>
    <row r="12" spans="1:28" s="5" customFormat="1">
      <c r="A12" s="28"/>
    </row>
    <row r="13" spans="1:28" s="5" customFormat="1">
      <c r="A13" s="28"/>
    </row>
    <row r="14" spans="1:28" s="26" customFormat="1">
      <c r="A14" s="27"/>
      <c r="B14" s="5"/>
    </row>
    <row r="15" spans="1:28" s="5" customFormat="1">
      <c r="A15" s="28"/>
    </row>
    <row r="16" spans="1:28" s="5" customFormat="1">
      <c r="A16" s="28"/>
      <c r="B16" s="8"/>
    </row>
    <row r="17" spans="1:2" s="5" customFormat="1">
      <c r="A17" s="28"/>
      <c r="B17" s="8"/>
    </row>
    <row r="18" spans="1:2" s="5" customFormat="1">
      <c r="A18" s="28"/>
      <c r="B18" s="8"/>
    </row>
    <row r="19" spans="1:2" s="5" customFormat="1">
      <c r="A19" s="28"/>
      <c r="B19" s="8"/>
    </row>
    <row r="20" spans="1:2" s="5" customFormat="1">
      <c r="A20" s="28"/>
      <c r="B20" s="12"/>
    </row>
    <row r="21" spans="1:2" s="5" customFormat="1">
      <c r="A21" s="28"/>
      <c r="B21" s="12"/>
    </row>
    <row r="22" spans="1:2" s="5" customFormat="1">
      <c r="A22" s="28"/>
      <c r="B22" s="12"/>
    </row>
    <row r="23" spans="1:2" s="5" customFormat="1">
      <c r="A23" s="28"/>
      <c r="B23" s="12"/>
    </row>
    <row r="24" spans="1:2" s="5" customFormat="1">
      <c r="A24" s="28"/>
      <c r="B24" s="12"/>
    </row>
    <row r="25" spans="1:2" s="5" customFormat="1">
      <c r="A25" s="28"/>
      <c r="B25" s="12"/>
    </row>
    <row r="26" spans="1:2" s="5" customFormat="1">
      <c r="A26" s="28"/>
      <c r="B26" s="12"/>
    </row>
    <row r="27" spans="1:2" s="5" customFormat="1">
      <c r="A27" s="28"/>
      <c r="B27" s="12"/>
    </row>
    <row r="28" spans="1:2" s="5" customFormat="1">
      <c r="A28" s="28"/>
      <c r="B28" s="12"/>
    </row>
    <row r="29" spans="1:2" s="5" customFormat="1">
      <c r="A29" s="28"/>
      <c r="B29" s="8"/>
    </row>
    <row r="30" spans="1:2" s="5" customFormat="1">
      <c r="A30" s="28"/>
    </row>
    <row r="31" spans="1:2" s="5" customFormat="1">
      <c r="A31" s="28"/>
    </row>
    <row r="32" spans="1:2" s="5" customFormat="1">
      <c r="A32" s="28"/>
    </row>
    <row r="33" spans="1:1" s="5" customFormat="1">
      <c r="A33" s="28"/>
    </row>
    <row r="34" spans="1:1" s="5" customFormat="1">
      <c r="A34" s="28"/>
    </row>
    <row r="35" spans="1:1" s="5" customFormat="1">
      <c r="A35" s="28"/>
    </row>
    <row r="36" spans="1:1" s="5" customFormat="1">
      <c r="A36" s="28"/>
    </row>
    <row r="37" spans="1:1" s="5" customFormat="1">
      <c r="A37" s="28"/>
    </row>
    <row r="38" spans="1:1" s="5" customFormat="1">
      <c r="A38" s="28"/>
    </row>
    <row r="39" spans="1:1" s="5" customFormat="1">
      <c r="A39" s="28"/>
    </row>
    <row r="40" spans="1:1" s="5" customFormat="1">
      <c r="A40" s="28"/>
    </row>
    <row r="41" spans="1:1" s="5" customFormat="1">
      <c r="A41" s="28"/>
    </row>
    <row r="42" spans="1:1" s="5" customFormat="1">
      <c r="A42" s="28"/>
    </row>
    <row r="43" spans="1:1" s="5" customFormat="1">
      <c r="A43" s="28"/>
    </row>
    <row r="44" spans="1:1" s="5" customFormat="1">
      <c r="A44" s="28"/>
    </row>
    <row r="45" spans="1:1" s="5" customFormat="1">
      <c r="A45" s="28"/>
    </row>
    <row r="46" spans="1:1" s="5" customFormat="1">
      <c r="A46" s="28"/>
    </row>
    <row r="47" spans="1:1" s="5" customFormat="1">
      <c r="A47" s="28"/>
    </row>
    <row r="48" spans="1:1" s="5" customFormat="1">
      <c r="A48" s="28"/>
    </row>
    <row r="49" spans="1:1" s="5" customFormat="1">
      <c r="A49" s="28"/>
    </row>
    <row r="50" spans="1:1" s="5" customFormat="1">
      <c r="A50" s="28"/>
    </row>
    <row r="51" spans="1:1" s="5" customFormat="1">
      <c r="A51" s="28"/>
    </row>
    <row r="52" spans="1:1" s="5" customFormat="1">
      <c r="A52" s="28"/>
    </row>
    <row r="53" spans="1:1" s="5" customFormat="1">
      <c r="A53" s="28"/>
    </row>
    <row r="54" spans="1:1" s="5" customFormat="1">
      <c r="A54" s="28"/>
    </row>
    <row r="55" spans="1:1" s="5" customFormat="1">
      <c r="A55" s="28"/>
    </row>
    <row r="56" spans="1:1" s="5" customFormat="1">
      <c r="A56" s="28"/>
    </row>
    <row r="57" spans="1:1" s="5" customFormat="1">
      <c r="A57" s="28"/>
    </row>
    <row r="58" spans="1:1" s="5" customFormat="1">
      <c r="A58" s="28"/>
    </row>
    <row r="59" spans="1:1" s="5" customFormat="1">
      <c r="A59" s="28"/>
    </row>
    <row r="60" spans="1:1" s="5" customFormat="1">
      <c r="A60" s="28"/>
    </row>
    <row r="61" spans="1:1" s="5" customFormat="1">
      <c r="A61" s="28"/>
    </row>
    <row r="62" spans="1:1" s="5" customFormat="1">
      <c r="A62" s="28"/>
    </row>
    <row r="63" spans="1:1" s="5" customFormat="1">
      <c r="A63" s="28"/>
    </row>
    <row r="64" spans="1:1" s="5" customFormat="1">
      <c r="A64" s="28"/>
    </row>
    <row r="65" spans="1:1" s="5" customFormat="1">
      <c r="A65" s="28"/>
    </row>
    <row r="66" spans="1:1" s="5" customFormat="1">
      <c r="A66" s="28"/>
    </row>
    <row r="67" spans="1:1" s="5" customFormat="1">
      <c r="A67" s="28"/>
    </row>
    <row r="68" spans="1:1" s="5" customFormat="1">
      <c r="A68" s="28"/>
    </row>
    <row r="69" spans="1:1" s="5" customFormat="1">
      <c r="A69" s="28"/>
    </row>
    <row r="70" spans="1:1" s="5" customFormat="1">
      <c r="A70" s="28"/>
    </row>
    <row r="71" spans="1:1" s="5" customFormat="1">
      <c r="A71" s="28"/>
    </row>
    <row r="72" spans="1:1" s="5" customFormat="1">
      <c r="A72" s="28"/>
    </row>
    <row r="73" spans="1:1" s="5" customFormat="1">
      <c r="A73" s="28"/>
    </row>
    <row r="74" spans="1:1" s="5" customFormat="1">
      <c r="A74" s="28"/>
    </row>
    <row r="75" spans="1:1" s="5" customFormat="1">
      <c r="A75" s="28"/>
    </row>
    <row r="76" spans="1:1" s="5" customFormat="1">
      <c r="A76" s="28"/>
    </row>
    <row r="77" spans="1:1" s="5" customFormat="1">
      <c r="A77" s="28"/>
    </row>
    <row r="78" spans="1:1" s="5" customFormat="1">
      <c r="A78" s="28"/>
    </row>
    <row r="79" spans="1:1" s="5" customFormat="1">
      <c r="A79" s="28"/>
    </row>
    <row r="80" spans="1:1" s="5" customFormat="1">
      <c r="A80" s="28"/>
    </row>
    <row r="81" spans="1:1" s="5" customFormat="1">
      <c r="A81" s="28"/>
    </row>
    <row r="82" spans="1:1" s="5" customFormat="1">
      <c r="A82" s="28"/>
    </row>
    <row r="83" spans="1:1" s="5" customFormat="1">
      <c r="A83" s="28"/>
    </row>
    <row r="84" spans="1:1" s="5" customFormat="1">
      <c r="A84" s="28"/>
    </row>
    <row r="85" spans="1:1" s="5" customFormat="1">
      <c r="A85" s="28"/>
    </row>
    <row r="86" spans="1:1" s="5" customFormat="1">
      <c r="A86" s="28"/>
    </row>
    <row r="87" spans="1:1" s="5" customFormat="1">
      <c r="A87" s="28"/>
    </row>
    <row r="88" spans="1:1" s="5" customFormat="1">
      <c r="A88" s="28"/>
    </row>
    <row r="89" spans="1:1" s="5" customFormat="1">
      <c r="A89" s="28"/>
    </row>
    <row r="90" spans="1:1" s="5" customFormat="1">
      <c r="A90" s="28"/>
    </row>
    <row r="91" spans="1:1" s="5" customFormat="1">
      <c r="A91" s="28"/>
    </row>
    <row r="92" spans="1:1" s="5" customFormat="1">
      <c r="A92" s="28"/>
    </row>
    <row r="93" spans="1:1" s="5" customFormat="1">
      <c r="A93" s="28"/>
    </row>
    <row r="94" spans="1:1" s="5" customFormat="1">
      <c r="A94" s="28"/>
    </row>
    <row r="95" spans="1:1" s="5" customFormat="1">
      <c r="A95" s="28"/>
    </row>
    <row r="96" spans="1:1" s="5" customFormat="1">
      <c r="A96" s="28"/>
    </row>
    <row r="97" spans="1:1" s="5" customFormat="1">
      <c r="A97" s="28"/>
    </row>
    <row r="98" spans="1:1" s="5" customFormat="1">
      <c r="A98" s="28"/>
    </row>
    <row r="99" spans="1:1" s="5" customFormat="1">
      <c r="A99" s="28"/>
    </row>
    <row r="100" spans="1:1" s="5" customFormat="1">
      <c r="A100" s="28"/>
    </row>
    <row r="101" spans="1:1" s="5" customFormat="1">
      <c r="A101" s="28"/>
    </row>
    <row r="102" spans="1:1" s="5" customFormat="1">
      <c r="A102" s="28"/>
    </row>
    <row r="103" spans="1:1" s="5" customFormat="1">
      <c r="A103" s="28"/>
    </row>
    <row r="104" spans="1:1" s="5" customFormat="1">
      <c r="A104" s="28"/>
    </row>
    <row r="105" spans="1:1" s="5" customFormat="1">
      <c r="A105" s="28"/>
    </row>
    <row r="106" spans="1:1" s="5" customFormat="1">
      <c r="A106" s="28"/>
    </row>
    <row r="107" spans="1:1" s="5" customFormat="1">
      <c r="A107" s="28"/>
    </row>
    <row r="108" spans="1:1" s="5" customFormat="1">
      <c r="A108" s="28"/>
    </row>
    <row r="109" spans="1:1" s="5" customFormat="1">
      <c r="A109" s="28"/>
    </row>
    <row r="110" spans="1:1" s="5" customFormat="1">
      <c r="A110" s="28"/>
    </row>
    <row r="111" spans="1:1" s="5" customFormat="1">
      <c r="A111" s="28"/>
    </row>
    <row r="112" spans="1:1" s="5" customFormat="1">
      <c r="A112" s="28"/>
    </row>
    <row r="113" spans="1:1" s="5" customFormat="1">
      <c r="A113" s="28"/>
    </row>
    <row r="114" spans="1:1" s="5" customFormat="1">
      <c r="A114" s="28"/>
    </row>
    <row r="115" spans="1:1" s="5" customFormat="1">
      <c r="A115" s="28"/>
    </row>
    <row r="116" spans="1:1" s="5" customFormat="1">
      <c r="A116" s="28"/>
    </row>
    <row r="117" spans="1:1" s="5" customFormat="1">
      <c r="A117" s="28"/>
    </row>
    <row r="118" spans="1:1" s="5" customFormat="1">
      <c r="A118" s="28"/>
    </row>
    <row r="119" spans="1:1" s="5" customFormat="1">
      <c r="A119" s="28"/>
    </row>
    <row r="120" spans="1:1" s="5" customFormat="1">
      <c r="A120" s="28"/>
    </row>
    <row r="121" spans="1:1" s="5" customFormat="1">
      <c r="A121" s="28"/>
    </row>
    <row r="122" spans="1:1" s="5" customFormat="1">
      <c r="A122" s="28"/>
    </row>
    <row r="123" spans="1:1" s="5" customFormat="1">
      <c r="A123" s="28"/>
    </row>
    <row r="124" spans="1:1" s="5" customFormat="1">
      <c r="A124" s="28"/>
    </row>
    <row r="125" spans="1:1" s="5" customFormat="1">
      <c r="A125" s="28"/>
    </row>
    <row r="126" spans="1:1" s="5" customFormat="1">
      <c r="A126" s="28"/>
    </row>
    <row r="127" spans="1:1" s="5" customFormat="1">
      <c r="A127" s="28"/>
    </row>
    <row r="128" spans="1:1" s="5" customFormat="1">
      <c r="A128" s="28"/>
    </row>
    <row r="129" spans="1:1" s="5" customFormat="1">
      <c r="A129" s="28"/>
    </row>
    <row r="130" spans="1:1" s="5" customFormat="1">
      <c r="A130" s="28"/>
    </row>
    <row r="131" spans="1:1" s="5" customFormat="1">
      <c r="A131" s="28"/>
    </row>
    <row r="132" spans="1:1" s="5" customFormat="1">
      <c r="A132" s="28"/>
    </row>
    <row r="133" spans="1:1" s="5" customFormat="1">
      <c r="A133" s="28"/>
    </row>
    <row r="134" spans="1:1" s="5" customFormat="1">
      <c r="A134" s="28"/>
    </row>
    <row r="135" spans="1:1" s="5" customFormat="1">
      <c r="A135" s="28"/>
    </row>
    <row r="136" spans="1:1" s="5" customFormat="1">
      <c r="A136" s="28"/>
    </row>
    <row r="137" spans="1:1" s="5" customFormat="1">
      <c r="A137" s="28"/>
    </row>
    <row r="138" spans="1:1" s="5" customFormat="1">
      <c r="A138" s="28"/>
    </row>
    <row r="139" spans="1:1" s="5" customFormat="1">
      <c r="A139" s="28"/>
    </row>
    <row r="140" spans="1:1" s="5" customFormat="1">
      <c r="A140" s="28"/>
    </row>
    <row r="141" spans="1:1" s="5" customFormat="1">
      <c r="A141" s="28"/>
    </row>
    <row r="142" spans="1:1" s="5" customFormat="1">
      <c r="A142" s="28"/>
    </row>
    <row r="143" spans="1:1" s="5" customFormat="1">
      <c r="A143" s="28"/>
    </row>
    <row r="144" spans="1:1" s="5" customFormat="1">
      <c r="A144" s="28"/>
    </row>
    <row r="145" spans="1:1" s="5" customFormat="1">
      <c r="A145" s="28"/>
    </row>
    <row r="146" spans="1:1" s="5" customFormat="1">
      <c r="A146" s="28"/>
    </row>
    <row r="147" spans="1:1" s="5" customFormat="1">
      <c r="A147" s="28"/>
    </row>
    <row r="148" spans="1:1" s="5" customFormat="1">
      <c r="A148" s="28"/>
    </row>
    <row r="149" spans="1:1" s="5" customFormat="1">
      <c r="A149" s="28"/>
    </row>
    <row r="150" spans="1:1" s="5" customFormat="1">
      <c r="A150" s="28"/>
    </row>
    <row r="151" spans="1:1" s="5" customFormat="1">
      <c r="A151" s="28"/>
    </row>
    <row r="152" spans="1:1" s="5" customFormat="1">
      <c r="A152" s="28"/>
    </row>
    <row r="153" spans="1:1" s="5" customFormat="1">
      <c r="A153" s="28"/>
    </row>
    <row r="154" spans="1:1" s="5" customFormat="1">
      <c r="A154" s="28"/>
    </row>
    <row r="155" spans="1:1" s="5" customFormat="1">
      <c r="A155" s="28"/>
    </row>
    <row r="156" spans="1:1" s="5" customFormat="1">
      <c r="A156" s="28"/>
    </row>
    <row r="157" spans="1:1" s="5" customFormat="1">
      <c r="A157" s="28"/>
    </row>
    <row r="158" spans="1:1" s="5" customFormat="1">
      <c r="A158" s="28"/>
    </row>
    <row r="159" spans="1:1" s="5" customFormat="1">
      <c r="A159" s="28"/>
    </row>
    <row r="160" spans="1:1" s="5" customFormat="1">
      <c r="A160" s="28"/>
    </row>
    <row r="161" spans="1:1" s="5" customFormat="1">
      <c r="A161" s="28"/>
    </row>
    <row r="162" spans="1:1" s="5" customFormat="1">
      <c r="A162" s="28"/>
    </row>
    <row r="163" spans="1:1" s="5" customFormat="1">
      <c r="A163" s="28"/>
    </row>
    <row r="164" spans="1:1" s="5" customFormat="1">
      <c r="A164" s="28"/>
    </row>
    <row r="165" spans="1:1" s="5" customFormat="1">
      <c r="A165" s="28"/>
    </row>
    <row r="166" spans="1:1" s="5" customFormat="1">
      <c r="A166" s="28"/>
    </row>
    <row r="167" spans="1:1" s="5" customFormat="1">
      <c r="A167" s="28"/>
    </row>
    <row r="168" spans="1:1" s="5" customFormat="1">
      <c r="A168" s="28"/>
    </row>
    <row r="169" spans="1:1" s="5" customFormat="1">
      <c r="A169" s="28"/>
    </row>
    <row r="170" spans="1:1" s="5" customFormat="1">
      <c r="A170" s="28"/>
    </row>
    <row r="171" spans="1:1" s="5" customFormat="1">
      <c r="A171" s="28"/>
    </row>
    <row r="172" spans="1:1" s="5" customFormat="1">
      <c r="A172" s="28"/>
    </row>
    <row r="173" spans="1:1" s="5" customFormat="1">
      <c r="A173" s="28"/>
    </row>
    <row r="174" spans="1:1" s="5" customFormat="1">
      <c r="A174" s="28"/>
    </row>
    <row r="175" spans="1:1" s="5" customFormat="1">
      <c r="A175" s="28"/>
    </row>
    <row r="176" spans="1:1" s="5" customFormat="1">
      <c r="A176" s="28"/>
    </row>
    <row r="177" spans="1:1" s="5" customFormat="1">
      <c r="A177" s="28"/>
    </row>
    <row r="178" spans="1:1" s="5" customFormat="1">
      <c r="A178" s="28"/>
    </row>
    <row r="179" spans="1:1" s="5" customFormat="1">
      <c r="A179" s="28"/>
    </row>
    <row r="180" spans="1:1" s="5" customFormat="1">
      <c r="A180" s="28"/>
    </row>
    <row r="181" spans="1:1" s="5" customFormat="1">
      <c r="A181" s="28"/>
    </row>
    <row r="182" spans="1:1" s="5" customFormat="1">
      <c r="A182" s="28"/>
    </row>
    <row r="183" spans="1:1" s="5" customFormat="1">
      <c r="A183" s="28"/>
    </row>
    <row r="184" spans="1:1" s="5" customFormat="1">
      <c r="A184" s="28"/>
    </row>
    <row r="185" spans="1:1" s="5" customFormat="1">
      <c r="A185" s="28"/>
    </row>
    <row r="186" spans="1:1" s="5" customFormat="1">
      <c r="A186" s="28"/>
    </row>
    <row r="187" spans="1:1" s="5" customFormat="1">
      <c r="A187" s="28"/>
    </row>
    <row r="188" spans="1:1" s="5" customFormat="1">
      <c r="A188" s="28"/>
    </row>
    <row r="189" spans="1:1" s="5" customFormat="1">
      <c r="A189" s="28"/>
    </row>
    <row r="190" spans="1:1" s="5" customFormat="1">
      <c r="A190" s="28"/>
    </row>
    <row r="191" spans="1:1" s="5" customFormat="1">
      <c r="A191" s="28"/>
    </row>
    <row r="192" spans="1:1" s="5" customFormat="1">
      <c r="A192" s="28"/>
    </row>
    <row r="193" spans="1:1" s="5" customFormat="1">
      <c r="A193" s="28"/>
    </row>
    <row r="194" spans="1:1" s="5" customFormat="1">
      <c r="A194" s="28"/>
    </row>
    <row r="195" spans="1:1" s="5" customFormat="1">
      <c r="A195" s="28"/>
    </row>
    <row r="196" spans="1:1" s="5" customFormat="1">
      <c r="A196" s="28"/>
    </row>
    <row r="197" spans="1:1" s="5" customFormat="1">
      <c r="A197" s="28"/>
    </row>
    <row r="198" spans="1:1" s="5" customFormat="1">
      <c r="A198" s="28"/>
    </row>
    <row r="199" spans="1:1" s="5" customFormat="1">
      <c r="A199" s="28"/>
    </row>
    <row r="200" spans="1:1" s="5" customFormat="1">
      <c r="A200" s="28"/>
    </row>
    <row r="201" spans="1:1" s="5" customFormat="1">
      <c r="A201" s="28"/>
    </row>
    <row r="202" spans="1:1" s="5" customFormat="1">
      <c r="A202" s="28"/>
    </row>
    <row r="203" spans="1:1" s="5" customFormat="1">
      <c r="A203" s="28"/>
    </row>
    <row r="204" spans="1:1" s="5" customFormat="1">
      <c r="A204" s="28"/>
    </row>
    <row r="205" spans="1:1" s="5" customFormat="1">
      <c r="A205" s="28"/>
    </row>
    <row r="206" spans="1:1" s="5" customFormat="1">
      <c r="A206" s="28"/>
    </row>
    <row r="207" spans="1:1" s="5" customFormat="1">
      <c r="A207" s="28"/>
    </row>
    <row r="208" spans="1:1" s="5" customFormat="1">
      <c r="A208" s="28"/>
    </row>
    <row r="209" spans="1:1" s="5" customFormat="1">
      <c r="A209" s="28"/>
    </row>
    <row r="210" spans="1:1" s="5" customFormat="1">
      <c r="A210" s="28"/>
    </row>
    <row r="211" spans="1:1" s="5" customFormat="1">
      <c r="A211" s="28"/>
    </row>
    <row r="212" spans="1:1" s="5" customFormat="1">
      <c r="A212" s="28"/>
    </row>
    <row r="213" spans="1:1" s="5" customFormat="1">
      <c r="A213" s="28"/>
    </row>
    <row r="214" spans="1:1" s="5" customFormat="1">
      <c r="A214" s="28"/>
    </row>
    <row r="215" spans="1:1" s="5" customFormat="1">
      <c r="A215" s="28"/>
    </row>
    <row r="216" spans="1:1" s="5" customFormat="1">
      <c r="A216" s="28"/>
    </row>
    <row r="217" spans="1:1" s="5" customFormat="1">
      <c r="A217" s="28"/>
    </row>
    <row r="218" spans="1:1" s="5" customFormat="1">
      <c r="A218" s="28"/>
    </row>
    <row r="219" spans="1:1" s="5" customFormat="1">
      <c r="A219" s="28"/>
    </row>
    <row r="220" spans="1:1" s="5" customFormat="1">
      <c r="A220" s="28"/>
    </row>
    <row r="221" spans="1:1" s="5" customFormat="1">
      <c r="A221" s="28"/>
    </row>
    <row r="222" spans="1:1" s="5" customFormat="1">
      <c r="A222" s="28"/>
    </row>
    <row r="223" spans="1:1" s="5" customFormat="1">
      <c r="A223" s="28"/>
    </row>
    <row r="224" spans="1:1" s="5" customFormat="1">
      <c r="A224" s="28"/>
    </row>
    <row r="225" spans="1:1" s="5" customFormat="1">
      <c r="A225" s="28"/>
    </row>
    <row r="226" spans="1:1" s="5" customFormat="1">
      <c r="A226" s="28"/>
    </row>
    <row r="227" spans="1:1" s="5" customFormat="1">
      <c r="A227" s="28"/>
    </row>
    <row r="228" spans="1:1" s="5" customFormat="1">
      <c r="A228" s="28"/>
    </row>
    <row r="229" spans="1:1" s="5" customFormat="1">
      <c r="A229" s="28"/>
    </row>
    <row r="230" spans="1:1" s="5" customFormat="1">
      <c r="A230" s="28"/>
    </row>
    <row r="231" spans="1:1" s="5" customFormat="1">
      <c r="A231" s="28"/>
    </row>
    <row r="232" spans="1:1" s="5" customFormat="1">
      <c r="A232" s="28"/>
    </row>
    <row r="233" spans="1:1" s="5" customFormat="1">
      <c r="A233" s="28"/>
    </row>
    <row r="234" spans="1:1" s="5" customFormat="1">
      <c r="A234" s="28"/>
    </row>
    <row r="235" spans="1:1" s="5" customFormat="1">
      <c r="A235" s="28"/>
    </row>
    <row r="236" spans="1:1" s="5" customFormat="1">
      <c r="A236" s="28"/>
    </row>
    <row r="237" spans="1:1" s="5" customFormat="1">
      <c r="A237" s="28"/>
    </row>
    <row r="238" spans="1:1" s="5" customFormat="1">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sheetPr codeName="Sheet5"/>
  <dimension ref="A1:AB238"/>
  <sheetViews>
    <sheetView topLeftCell="A92" zoomScale="75" workbookViewId="0">
      <selection activeCell="AA2" sqref="AA2"/>
    </sheetView>
  </sheetViews>
  <sheetFormatPr defaultRowHeight="12.75"/>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c r="B1" s="17"/>
      <c r="C1" s="19"/>
      <c r="D1" s="19"/>
      <c r="E1" s="19"/>
      <c r="F1" s="19"/>
      <c r="G1" s="20"/>
      <c r="H1" s="20"/>
      <c r="I1" s="20"/>
      <c r="J1" s="20"/>
    </row>
    <row r="2" spans="1:28" ht="45.75" customHeight="1">
      <c r="B2" s="20"/>
      <c r="C2" s="20"/>
      <c r="D2" s="20"/>
      <c r="E2" s="20"/>
      <c r="F2" s="19"/>
      <c r="G2" s="20"/>
    </row>
    <row r="3" spans="1:28" ht="34.5" customHeight="1">
      <c r="B3" s="18"/>
      <c r="C3" s="18"/>
      <c r="D3" s="18"/>
      <c r="E3" s="18"/>
      <c r="F3" s="18"/>
      <c r="G3" s="18"/>
      <c r="H3" s="18"/>
      <c r="I3" s="18"/>
      <c r="J3" s="18"/>
      <c r="K3" s="18"/>
      <c r="L3" s="19"/>
      <c r="M3" s="19"/>
      <c r="N3" s="19"/>
      <c r="O3" s="18"/>
      <c r="P3" s="18"/>
      <c r="Q3" s="19"/>
      <c r="R3" s="19"/>
    </row>
    <row r="4" spans="1:28" ht="17.25" customHeight="1">
      <c r="B4" s="18"/>
      <c r="E4" s="4"/>
      <c r="F4" s="4"/>
      <c r="G4" s="4"/>
    </row>
    <row r="5" spans="1:28" ht="29.25" customHeight="1">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row r="11" spans="1:28" ht="15" customHeight="1"/>
    <row r="12" spans="1:28" s="5" customFormat="1">
      <c r="A12" s="28"/>
    </row>
    <row r="13" spans="1:28" s="5" customFormat="1">
      <c r="A13" s="28"/>
    </row>
    <row r="14" spans="1:28" s="26" customFormat="1">
      <c r="A14" s="27"/>
      <c r="B14" s="5"/>
    </row>
    <row r="15" spans="1:28" s="5" customFormat="1">
      <c r="A15" s="28"/>
    </row>
    <row r="16" spans="1:28" s="5" customFormat="1">
      <c r="A16" s="28"/>
      <c r="B16" s="8"/>
    </row>
    <row r="17" spans="1:2" s="5" customFormat="1">
      <c r="A17" s="28"/>
      <c r="B17" s="8"/>
    </row>
    <row r="18" spans="1:2" s="5" customFormat="1">
      <c r="A18" s="28"/>
      <c r="B18" s="8"/>
    </row>
    <row r="19" spans="1:2" s="5" customFormat="1">
      <c r="A19" s="28"/>
      <c r="B19" s="8"/>
    </row>
    <row r="20" spans="1:2" s="5" customFormat="1">
      <c r="A20" s="28"/>
      <c r="B20" s="12"/>
    </row>
    <row r="21" spans="1:2" s="5" customFormat="1">
      <c r="A21" s="28"/>
      <c r="B21" s="12"/>
    </row>
    <row r="22" spans="1:2" s="5" customFormat="1">
      <c r="A22" s="28"/>
      <c r="B22" s="12"/>
    </row>
    <row r="23" spans="1:2" s="5" customFormat="1">
      <c r="A23" s="28"/>
      <c r="B23" s="12"/>
    </row>
    <row r="24" spans="1:2" s="5" customFormat="1">
      <c r="A24" s="28"/>
      <c r="B24" s="12"/>
    </row>
    <row r="25" spans="1:2" s="5" customFormat="1">
      <c r="A25" s="28"/>
      <c r="B25" s="12"/>
    </row>
    <row r="26" spans="1:2" s="5" customFormat="1">
      <c r="A26" s="28"/>
      <c r="B26" s="12"/>
    </row>
    <row r="27" spans="1:2" s="5" customFormat="1">
      <c r="A27" s="28"/>
      <c r="B27" s="12"/>
    </row>
    <row r="28" spans="1:2" s="5" customFormat="1">
      <c r="A28" s="28"/>
      <c r="B28" s="12"/>
    </row>
    <row r="29" spans="1:2" s="5" customFormat="1">
      <c r="A29" s="28"/>
      <c r="B29" s="8"/>
    </row>
    <row r="30" spans="1:2" s="5" customFormat="1">
      <c r="A30" s="28"/>
    </row>
    <row r="31" spans="1:2" s="5" customFormat="1">
      <c r="A31" s="28"/>
    </row>
    <row r="32" spans="1:2" s="5" customFormat="1">
      <c r="A32" s="28"/>
    </row>
    <row r="33" spans="1:1" s="5" customFormat="1">
      <c r="A33" s="28"/>
    </row>
    <row r="34" spans="1:1" s="5" customFormat="1">
      <c r="A34" s="28"/>
    </row>
    <row r="35" spans="1:1" s="5" customFormat="1">
      <c r="A35" s="28"/>
    </row>
    <row r="36" spans="1:1" s="5" customFormat="1">
      <c r="A36" s="28"/>
    </row>
    <row r="37" spans="1:1" s="5" customFormat="1">
      <c r="A37" s="28"/>
    </row>
    <row r="38" spans="1:1" s="5" customFormat="1">
      <c r="A38" s="28"/>
    </row>
    <row r="39" spans="1:1" s="5" customFormat="1">
      <c r="A39" s="28"/>
    </row>
    <row r="40" spans="1:1" s="5" customFormat="1">
      <c r="A40" s="28"/>
    </row>
    <row r="41" spans="1:1" s="5" customFormat="1">
      <c r="A41" s="28"/>
    </row>
    <row r="42" spans="1:1" s="5" customFormat="1">
      <c r="A42" s="28"/>
    </row>
    <row r="43" spans="1:1" s="5" customFormat="1">
      <c r="A43" s="28"/>
    </row>
    <row r="44" spans="1:1" s="5" customFormat="1">
      <c r="A44" s="28"/>
    </row>
    <row r="45" spans="1:1" s="5" customFormat="1">
      <c r="A45" s="28"/>
    </row>
    <row r="46" spans="1:1" s="5" customFormat="1">
      <c r="A46" s="28"/>
    </row>
    <row r="47" spans="1:1" s="5" customFormat="1">
      <c r="A47" s="28"/>
    </row>
    <row r="48" spans="1:1" s="5" customFormat="1">
      <c r="A48" s="28"/>
    </row>
    <row r="49" spans="1:1" s="5" customFormat="1">
      <c r="A49" s="28"/>
    </row>
    <row r="50" spans="1:1" s="5" customFormat="1">
      <c r="A50" s="28"/>
    </row>
    <row r="51" spans="1:1" s="5" customFormat="1">
      <c r="A51" s="28"/>
    </row>
    <row r="52" spans="1:1" s="5" customFormat="1">
      <c r="A52" s="28"/>
    </row>
    <row r="53" spans="1:1" s="5" customFormat="1">
      <c r="A53" s="28"/>
    </row>
    <row r="54" spans="1:1" s="5" customFormat="1">
      <c r="A54" s="28"/>
    </row>
    <row r="55" spans="1:1" s="5" customFormat="1">
      <c r="A55" s="28"/>
    </row>
    <row r="56" spans="1:1" s="5" customFormat="1">
      <c r="A56" s="28"/>
    </row>
    <row r="57" spans="1:1" s="5" customFormat="1">
      <c r="A57" s="28"/>
    </row>
    <row r="58" spans="1:1" s="5" customFormat="1">
      <c r="A58" s="28"/>
    </row>
    <row r="59" spans="1:1" s="5" customFormat="1">
      <c r="A59" s="28"/>
    </row>
    <row r="60" spans="1:1" s="5" customFormat="1">
      <c r="A60" s="28"/>
    </row>
    <row r="61" spans="1:1" s="5" customFormat="1">
      <c r="A61" s="28"/>
    </row>
    <row r="62" spans="1:1" s="5" customFormat="1">
      <c r="A62" s="28"/>
    </row>
    <row r="63" spans="1:1" s="5" customFormat="1">
      <c r="A63" s="28"/>
    </row>
    <row r="64" spans="1:1" s="5" customFormat="1">
      <c r="A64" s="28"/>
    </row>
    <row r="65" spans="1:1" s="5" customFormat="1">
      <c r="A65" s="28"/>
    </row>
    <row r="66" spans="1:1" s="5" customFormat="1">
      <c r="A66" s="28"/>
    </row>
    <row r="67" spans="1:1" s="5" customFormat="1">
      <c r="A67" s="28"/>
    </row>
    <row r="68" spans="1:1" s="5" customFormat="1">
      <c r="A68" s="28"/>
    </row>
    <row r="69" spans="1:1" s="5" customFormat="1">
      <c r="A69" s="28"/>
    </row>
    <row r="70" spans="1:1" s="5" customFormat="1">
      <c r="A70" s="28"/>
    </row>
    <row r="71" spans="1:1" s="5" customFormat="1">
      <c r="A71" s="28"/>
    </row>
    <row r="72" spans="1:1" s="5" customFormat="1">
      <c r="A72" s="28"/>
    </row>
    <row r="73" spans="1:1" s="5" customFormat="1">
      <c r="A73" s="28"/>
    </row>
    <row r="74" spans="1:1" s="5" customFormat="1">
      <c r="A74" s="28"/>
    </row>
    <row r="75" spans="1:1" s="5" customFormat="1">
      <c r="A75" s="28"/>
    </row>
    <row r="76" spans="1:1" s="5" customFormat="1">
      <c r="A76" s="28"/>
    </row>
    <row r="77" spans="1:1" s="5" customFormat="1">
      <c r="A77" s="28"/>
    </row>
    <row r="78" spans="1:1" s="5" customFormat="1">
      <c r="A78" s="28"/>
    </row>
    <row r="79" spans="1:1" s="5" customFormat="1">
      <c r="A79" s="28"/>
    </row>
    <row r="80" spans="1:1" s="5" customFormat="1">
      <c r="A80" s="28"/>
    </row>
    <row r="81" spans="1:1" s="5" customFormat="1">
      <c r="A81" s="28"/>
    </row>
    <row r="82" spans="1:1" s="5" customFormat="1">
      <c r="A82" s="28"/>
    </row>
    <row r="83" spans="1:1" s="5" customFormat="1">
      <c r="A83" s="28"/>
    </row>
    <row r="84" spans="1:1" s="5" customFormat="1">
      <c r="A84" s="28"/>
    </row>
    <row r="85" spans="1:1" s="5" customFormat="1">
      <c r="A85" s="28"/>
    </row>
    <row r="86" spans="1:1" s="5" customFormat="1">
      <c r="A86" s="28"/>
    </row>
    <row r="87" spans="1:1" s="5" customFormat="1">
      <c r="A87" s="28"/>
    </row>
    <row r="88" spans="1:1" s="5" customFormat="1">
      <c r="A88" s="28"/>
    </row>
    <row r="89" spans="1:1" s="5" customFormat="1">
      <c r="A89" s="28"/>
    </row>
    <row r="90" spans="1:1" s="5" customFormat="1">
      <c r="A90" s="28"/>
    </row>
    <row r="91" spans="1:1" s="5" customFormat="1">
      <c r="A91" s="28"/>
    </row>
    <row r="92" spans="1:1" s="5" customFormat="1">
      <c r="A92" s="28"/>
    </row>
    <row r="93" spans="1:1" s="5" customFormat="1">
      <c r="A93" s="28"/>
    </row>
    <row r="94" spans="1:1" s="5" customFormat="1">
      <c r="A94" s="28"/>
    </row>
    <row r="95" spans="1:1" s="5" customFormat="1">
      <c r="A95" s="28"/>
    </row>
    <row r="96" spans="1:1" s="5" customFormat="1">
      <c r="A96" s="28"/>
    </row>
    <row r="97" spans="1:1" s="5" customFormat="1">
      <c r="A97" s="28"/>
    </row>
    <row r="98" spans="1:1" s="5" customFormat="1">
      <c r="A98" s="28"/>
    </row>
    <row r="99" spans="1:1" s="5" customFormat="1">
      <c r="A99" s="28"/>
    </row>
    <row r="100" spans="1:1" s="5" customFormat="1">
      <c r="A100" s="28"/>
    </row>
    <row r="101" spans="1:1" s="5" customFormat="1">
      <c r="A101" s="28"/>
    </row>
    <row r="102" spans="1:1" s="5" customFormat="1">
      <c r="A102" s="28"/>
    </row>
    <row r="103" spans="1:1" s="5" customFormat="1">
      <c r="A103" s="28"/>
    </row>
    <row r="104" spans="1:1" s="5" customFormat="1">
      <c r="A104" s="28"/>
    </row>
    <row r="105" spans="1:1" s="5" customFormat="1">
      <c r="A105" s="28"/>
    </row>
    <row r="106" spans="1:1" s="5" customFormat="1">
      <c r="A106" s="28"/>
    </row>
    <row r="107" spans="1:1" s="5" customFormat="1">
      <c r="A107" s="28"/>
    </row>
    <row r="108" spans="1:1" s="5" customFormat="1">
      <c r="A108" s="28"/>
    </row>
    <row r="109" spans="1:1" s="5" customFormat="1">
      <c r="A109" s="28"/>
    </row>
    <row r="110" spans="1:1" s="5" customFormat="1">
      <c r="A110" s="28"/>
    </row>
    <row r="111" spans="1:1" s="5" customFormat="1">
      <c r="A111" s="28"/>
    </row>
    <row r="112" spans="1:1" s="5" customFormat="1">
      <c r="A112" s="28"/>
    </row>
    <row r="113" spans="1:1" s="5" customFormat="1">
      <c r="A113" s="28"/>
    </row>
    <row r="114" spans="1:1" s="5" customFormat="1">
      <c r="A114" s="28"/>
    </row>
    <row r="115" spans="1:1" s="5" customFormat="1">
      <c r="A115" s="28"/>
    </row>
    <row r="116" spans="1:1" s="5" customFormat="1">
      <c r="A116" s="28"/>
    </row>
    <row r="117" spans="1:1" s="5" customFormat="1">
      <c r="A117" s="28"/>
    </row>
    <row r="118" spans="1:1" s="5" customFormat="1">
      <c r="A118" s="28"/>
    </row>
    <row r="119" spans="1:1" s="5" customFormat="1">
      <c r="A119" s="28"/>
    </row>
    <row r="120" spans="1:1" s="5" customFormat="1">
      <c r="A120" s="28"/>
    </row>
    <row r="121" spans="1:1" s="5" customFormat="1">
      <c r="A121" s="28"/>
    </row>
    <row r="122" spans="1:1" s="5" customFormat="1">
      <c r="A122" s="28"/>
    </row>
    <row r="123" spans="1:1" s="5" customFormat="1">
      <c r="A123" s="28"/>
    </row>
    <row r="124" spans="1:1" s="5" customFormat="1">
      <c r="A124" s="28"/>
    </row>
    <row r="125" spans="1:1" s="5" customFormat="1">
      <c r="A125" s="28"/>
    </row>
    <row r="126" spans="1:1" s="5" customFormat="1">
      <c r="A126" s="28"/>
    </row>
    <row r="127" spans="1:1" s="5" customFormat="1">
      <c r="A127" s="28"/>
    </row>
    <row r="128" spans="1:1" s="5" customFormat="1">
      <c r="A128" s="28"/>
    </row>
    <row r="129" spans="1:1" s="5" customFormat="1">
      <c r="A129" s="28"/>
    </row>
    <row r="130" spans="1:1" s="5" customFormat="1">
      <c r="A130" s="28"/>
    </row>
    <row r="131" spans="1:1" s="5" customFormat="1">
      <c r="A131" s="28"/>
    </row>
    <row r="132" spans="1:1" s="5" customFormat="1">
      <c r="A132" s="28"/>
    </row>
    <row r="133" spans="1:1" s="5" customFormat="1">
      <c r="A133" s="28"/>
    </row>
    <row r="134" spans="1:1" s="5" customFormat="1">
      <c r="A134" s="28"/>
    </row>
    <row r="135" spans="1:1" s="5" customFormat="1">
      <c r="A135" s="28"/>
    </row>
    <row r="136" spans="1:1" s="5" customFormat="1">
      <c r="A136" s="28"/>
    </row>
    <row r="137" spans="1:1" s="5" customFormat="1">
      <c r="A137" s="28"/>
    </row>
    <row r="138" spans="1:1" s="5" customFormat="1">
      <c r="A138" s="28"/>
    </row>
    <row r="139" spans="1:1" s="5" customFormat="1">
      <c r="A139" s="28"/>
    </row>
    <row r="140" spans="1:1" s="5" customFormat="1">
      <c r="A140" s="28"/>
    </row>
    <row r="141" spans="1:1" s="5" customFormat="1">
      <c r="A141" s="28"/>
    </row>
    <row r="142" spans="1:1" s="5" customFormat="1">
      <c r="A142" s="28"/>
    </row>
    <row r="143" spans="1:1" s="5" customFormat="1">
      <c r="A143" s="28"/>
    </row>
    <row r="144" spans="1:1" s="5" customFormat="1">
      <c r="A144" s="28"/>
    </row>
    <row r="145" spans="1:1" s="5" customFormat="1">
      <c r="A145" s="28"/>
    </row>
    <row r="146" spans="1:1" s="5" customFormat="1">
      <c r="A146" s="28"/>
    </row>
    <row r="147" spans="1:1" s="5" customFormat="1">
      <c r="A147" s="28"/>
    </row>
    <row r="148" spans="1:1" s="5" customFormat="1">
      <c r="A148" s="28"/>
    </row>
    <row r="149" spans="1:1" s="5" customFormat="1">
      <c r="A149" s="28"/>
    </row>
    <row r="150" spans="1:1" s="5" customFormat="1">
      <c r="A150" s="28"/>
    </row>
    <row r="151" spans="1:1" s="5" customFormat="1">
      <c r="A151" s="28"/>
    </row>
    <row r="152" spans="1:1" s="5" customFormat="1">
      <c r="A152" s="28"/>
    </row>
    <row r="153" spans="1:1" s="5" customFormat="1">
      <c r="A153" s="28"/>
    </row>
    <row r="154" spans="1:1" s="5" customFormat="1">
      <c r="A154" s="28"/>
    </row>
    <row r="155" spans="1:1" s="5" customFormat="1">
      <c r="A155" s="28"/>
    </row>
    <row r="156" spans="1:1" s="5" customFormat="1">
      <c r="A156" s="28"/>
    </row>
    <row r="157" spans="1:1" s="5" customFormat="1">
      <c r="A157" s="28"/>
    </row>
    <row r="158" spans="1:1" s="5" customFormat="1">
      <c r="A158" s="28"/>
    </row>
    <row r="159" spans="1:1" s="5" customFormat="1">
      <c r="A159" s="28"/>
    </row>
    <row r="160" spans="1:1" s="5" customFormat="1">
      <c r="A160" s="28"/>
    </row>
    <row r="161" spans="1:1" s="5" customFormat="1">
      <c r="A161" s="28"/>
    </row>
    <row r="162" spans="1:1" s="5" customFormat="1">
      <c r="A162" s="28"/>
    </row>
    <row r="163" spans="1:1" s="5" customFormat="1">
      <c r="A163" s="28"/>
    </row>
    <row r="164" spans="1:1" s="5" customFormat="1">
      <c r="A164" s="28"/>
    </row>
    <row r="165" spans="1:1" s="5" customFormat="1">
      <c r="A165" s="28"/>
    </row>
    <row r="166" spans="1:1" s="5" customFormat="1">
      <c r="A166" s="28"/>
    </row>
    <row r="167" spans="1:1" s="5" customFormat="1">
      <c r="A167" s="28"/>
    </row>
    <row r="168" spans="1:1" s="5" customFormat="1">
      <c r="A168" s="28"/>
    </row>
    <row r="169" spans="1:1" s="5" customFormat="1">
      <c r="A169" s="28"/>
    </row>
    <row r="170" spans="1:1" s="5" customFormat="1">
      <c r="A170" s="28"/>
    </row>
    <row r="171" spans="1:1" s="5" customFormat="1">
      <c r="A171" s="28"/>
    </row>
    <row r="172" spans="1:1" s="5" customFormat="1">
      <c r="A172" s="28"/>
    </row>
    <row r="173" spans="1:1" s="5" customFormat="1">
      <c r="A173" s="28"/>
    </row>
    <row r="174" spans="1:1" s="5" customFormat="1">
      <c r="A174" s="28"/>
    </row>
    <row r="175" spans="1:1" s="5" customFormat="1">
      <c r="A175" s="28"/>
    </row>
    <row r="176" spans="1:1" s="5" customFormat="1">
      <c r="A176" s="28"/>
    </row>
    <row r="177" spans="1:1" s="5" customFormat="1">
      <c r="A177" s="28"/>
    </row>
    <row r="178" spans="1:1" s="5" customFormat="1">
      <c r="A178" s="28"/>
    </row>
    <row r="179" spans="1:1" s="5" customFormat="1">
      <c r="A179" s="28"/>
    </row>
    <row r="180" spans="1:1" s="5" customFormat="1">
      <c r="A180" s="28"/>
    </row>
    <row r="181" spans="1:1" s="5" customFormat="1">
      <c r="A181" s="28"/>
    </row>
    <row r="182" spans="1:1" s="5" customFormat="1">
      <c r="A182" s="28"/>
    </row>
    <row r="183" spans="1:1" s="5" customFormat="1">
      <c r="A183" s="28"/>
    </row>
    <row r="184" spans="1:1" s="5" customFormat="1">
      <c r="A184" s="28"/>
    </row>
    <row r="185" spans="1:1" s="5" customFormat="1">
      <c r="A185" s="28"/>
    </row>
    <row r="186" spans="1:1" s="5" customFormat="1">
      <c r="A186" s="28"/>
    </row>
    <row r="187" spans="1:1" s="5" customFormat="1">
      <c r="A187" s="28"/>
    </row>
    <row r="188" spans="1:1" s="5" customFormat="1">
      <c r="A188" s="28"/>
    </row>
    <row r="189" spans="1:1" s="5" customFormat="1">
      <c r="A189" s="28"/>
    </row>
    <row r="190" spans="1:1" s="5" customFormat="1">
      <c r="A190" s="28"/>
    </row>
    <row r="191" spans="1:1" s="5" customFormat="1">
      <c r="A191" s="28"/>
    </row>
    <row r="192" spans="1:1" s="5" customFormat="1">
      <c r="A192" s="28"/>
    </row>
    <row r="193" spans="1:1" s="5" customFormat="1">
      <c r="A193" s="28"/>
    </row>
    <row r="194" spans="1:1" s="5" customFormat="1">
      <c r="A194" s="28"/>
    </row>
    <row r="195" spans="1:1" s="5" customFormat="1">
      <c r="A195" s="28"/>
    </row>
    <row r="196" spans="1:1" s="5" customFormat="1">
      <c r="A196" s="28"/>
    </row>
    <row r="197" spans="1:1" s="5" customFormat="1">
      <c r="A197" s="28"/>
    </row>
    <row r="198" spans="1:1" s="5" customFormat="1">
      <c r="A198" s="28"/>
    </row>
    <row r="199" spans="1:1" s="5" customFormat="1">
      <c r="A199" s="28"/>
    </row>
    <row r="200" spans="1:1" s="5" customFormat="1">
      <c r="A200" s="28"/>
    </row>
    <row r="201" spans="1:1" s="5" customFormat="1">
      <c r="A201" s="28"/>
    </row>
    <row r="202" spans="1:1" s="5" customFormat="1">
      <c r="A202" s="28"/>
    </row>
    <row r="203" spans="1:1" s="5" customFormat="1">
      <c r="A203" s="28"/>
    </row>
    <row r="204" spans="1:1" s="5" customFormat="1">
      <c r="A204" s="28"/>
    </row>
    <row r="205" spans="1:1" s="5" customFormat="1">
      <c r="A205" s="28"/>
    </row>
    <row r="206" spans="1:1" s="5" customFormat="1">
      <c r="A206" s="28"/>
    </row>
    <row r="207" spans="1:1" s="5" customFormat="1">
      <c r="A207" s="28"/>
    </row>
    <row r="208" spans="1:1" s="5" customFormat="1">
      <c r="A208" s="28"/>
    </row>
    <row r="209" spans="1:1" s="5" customFormat="1">
      <c r="A209" s="28"/>
    </row>
    <row r="210" spans="1:1" s="5" customFormat="1">
      <c r="A210" s="28"/>
    </row>
    <row r="211" spans="1:1" s="5" customFormat="1">
      <c r="A211" s="28"/>
    </row>
    <row r="212" spans="1:1" s="5" customFormat="1">
      <c r="A212" s="28"/>
    </row>
    <row r="213" spans="1:1" s="5" customFormat="1">
      <c r="A213" s="28"/>
    </row>
    <row r="214" spans="1:1" s="5" customFormat="1">
      <c r="A214" s="28"/>
    </row>
    <row r="215" spans="1:1" s="5" customFormat="1">
      <c r="A215" s="28"/>
    </row>
    <row r="216" spans="1:1" s="5" customFormat="1">
      <c r="A216" s="28"/>
    </row>
    <row r="217" spans="1:1" s="5" customFormat="1">
      <c r="A217" s="28"/>
    </row>
    <row r="218" spans="1:1" s="5" customFormat="1">
      <c r="A218" s="28"/>
    </row>
    <row r="219" spans="1:1" s="5" customFormat="1">
      <c r="A219" s="28"/>
    </row>
    <row r="220" spans="1:1" s="5" customFormat="1">
      <c r="A220" s="28"/>
    </row>
    <row r="221" spans="1:1" s="5" customFormat="1">
      <c r="A221" s="28"/>
    </row>
    <row r="222" spans="1:1" s="5" customFormat="1">
      <c r="A222" s="28"/>
    </row>
    <row r="223" spans="1:1" s="5" customFormat="1">
      <c r="A223" s="28"/>
    </row>
    <row r="224" spans="1:1" s="5" customFormat="1">
      <c r="A224" s="28"/>
    </row>
    <row r="225" spans="1:1" s="5" customFormat="1">
      <c r="A225" s="28"/>
    </row>
    <row r="226" spans="1:1" s="5" customFormat="1">
      <c r="A226" s="28"/>
    </row>
    <row r="227" spans="1:1" s="5" customFormat="1">
      <c r="A227" s="28"/>
    </row>
    <row r="228" spans="1:1" s="5" customFormat="1">
      <c r="A228" s="28"/>
    </row>
    <row r="229" spans="1:1" s="5" customFormat="1">
      <c r="A229" s="28"/>
    </row>
    <row r="230" spans="1:1" s="5" customFormat="1">
      <c r="A230" s="28"/>
    </row>
    <row r="231" spans="1:1" s="5" customFormat="1">
      <c r="A231" s="28"/>
    </row>
    <row r="232" spans="1:1" s="5" customFormat="1">
      <c r="A232" s="28"/>
    </row>
    <row r="233" spans="1:1" s="5" customFormat="1">
      <c r="A233" s="28"/>
    </row>
    <row r="234" spans="1:1" s="5" customFormat="1">
      <c r="A234" s="28"/>
    </row>
    <row r="235" spans="1:1" s="5" customFormat="1">
      <c r="A235" s="28"/>
    </row>
    <row r="236" spans="1:1" s="5" customFormat="1">
      <c r="A236" s="28"/>
    </row>
    <row r="237" spans="1:1" s="5" customFormat="1">
      <c r="A237" s="28"/>
    </row>
    <row r="238" spans="1:1" s="5" customFormat="1">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sheetPr codeName="Sheet6"/>
  <dimension ref="A1:AF231"/>
  <sheetViews>
    <sheetView topLeftCell="A6" zoomScale="75" workbookViewId="0">
      <selection activeCell="B33" sqref="B33"/>
    </sheetView>
  </sheetViews>
  <sheetFormatPr defaultRowHeight="12.75"/>
  <cols>
    <col min="1" max="1" width="19.5703125" style="27" customWidth="1"/>
    <col min="2" max="2" width="10" style="3" bestFit="1" customWidth="1"/>
    <col min="3" max="3" width="3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c r="A1" s="27" t="s">
        <v>45</v>
      </c>
    </row>
    <row r="3" spans="1:32" s="33" customFormat="1" ht="18.75" customHeight="1">
      <c r="A3" s="29"/>
      <c r="B3" s="30"/>
      <c r="C3" s="31"/>
      <c r="D3" s="31"/>
      <c r="E3" s="31"/>
      <c r="F3" s="31"/>
      <c r="G3" s="32"/>
      <c r="H3" s="32"/>
      <c r="I3" s="32"/>
      <c r="J3" s="32"/>
    </row>
    <row r="4" spans="1:32" s="33" customFormat="1" ht="45.75" customHeight="1">
      <c r="B4" s="32"/>
      <c r="C4" s="32"/>
      <c r="D4" s="32"/>
      <c r="F4" s="32"/>
      <c r="G4" s="32"/>
      <c r="H4" s="31"/>
    </row>
    <row r="5" spans="1:32" s="33" customFormat="1" ht="34.5" customHeight="1">
      <c r="A5" s="29"/>
      <c r="B5" s="34"/>
      <c r="C5" s="34"/>
      <c r="D5" s="34"/>
      <c r="E5" s="34"/>
      <c r="F5" s="34"/>
      <c r="G5" s="34"/>
      <c r="H5" s="34"/>
      <c r="I5" s="34"/>
      <c r="J5" s="34"/>
      <c r="K5" s="34"/>
      <c r="L5" s="34"/>
      <c r="M5" s="34"/>
      <c r="N5" s="31"/>
      <c r="O5" s="31"/>
      <c r="P5" s="31"/>
      <c r="Q5" s="34"/>
      <c r="R5" s="34"/>
      <c r="S5" s="31"/>
      <c r="T5" s="31"/>
      <c r="U5" s="31"/>
    </row>
    <row r="6" spans="1:32" s="33" customFormat="1" ht="17.25" customHeight="1">
      <c r="A6" s="29"/>
      <c r="B6" s="34"/>
      <c r="E6" s="35"/>
      <c r="F6" s="35"/>
      <c r="G6" s="35"/>
      <c r="H6" s="35"/>
    </row>
    <row r="7" spans="1:32" s="33" customFormat="1" ht="29.25" customHeight="1">
      <c r="A7" s="29"/>
      <c r="B7" s="32"/>
      <c r="C7" s="32"/>
      <c r="D7" s="32"/>
      <c r="E7" s="32"/>
      <c r="F7" s="32"/>
      <c r="G7" s="32"/>
      <c r="H7" s="32"/>
      <c r="I7" s="32"/>
      <c r="J7" s="34"/>
      <c r="K7" s="32"/>
      <c r="L7" s="31"/>
      <c r="M7" s="32"/>
      <c r="N7" s="32"/>
      <c r="O7" s="32"/>
      <c r="P7" s="32"/>
      <c r="R7" s="32"/>
      <c r="S7" s="32"/>
      <c r="T7" s="32"/>
      <c r="U7" s="32"/>
      <c r="V7" s="32"/>
      <c r="W7" s="32"/>
      <c r="X7" s="32"/>
      <c r="Y7" s="32"/>
      <c r="Z7" s="32"/>
      <c r="AA7" s="32"/>
      <c r="AB7" s="32"/>
      <c r="AC7" s="32"/>
      <c r="AD7" s="32"/>
      <c r="AE7" s="32"/>
      <c r="AF7" s="32"/>
    </row>
    <row r="8" spans="1:32" s="33" customFormat="1" ht="34.5" customHeight="1">
      <c r="A8" s="29"/>
      <c r="B8" s="34"/>
      <c r="C8" s="34"/>
      <c r="D8" s="34"/>
      <c r="E8" s="34"/>
      <c r="F8" s="34"/>
      <c r="G8" s="34"/>
      <c r="H8" s="34"/>
      <c r="I8" s="31"/>
      <c r="J8" s="31"/>
      <c r="K8" s="34"/>
      <c r="L8" s="34"/>
      <c r="M8" s="31"/>
      <c r="N8" s="31"/>
    </row>
    <row r="9" spans="1:32">
      <c r="A9" s="37"/>
      <c r="B9" s="34" t="s">
        <v>39</v>
      </c>
      <c r="C9" s="34" t="s">
        <v>51</v>
      </c>
      <c r="D9" s="34"/>
    </row>
    <row r="10" spans="1:32" ht="50.25" customHeight="1">
      <c r="A10" s="29" t="s">
        <v>5</v>
      </c>
    </row>
    <row r="11" spans="1:32">
      <c r="A11" s="29" t="s">
        <v>6</v>
      </c>
    </row>
    <row r="12" spans="1:32">
      <c r="A12" s="29" t="s">
        <v>10</v>
      </c>
    </row>
    <row r="13" spans="1:32" ht="15" customHeight="1">
      <c r="A13" s="29"/>
      <c r="I13" s="5"/>
      <c r="J13" s="5"/>
    </row>
    <row r="14" spans="1:32" s="5" customFormat="1"/>
    <row r="15" spans="1:32" s="5" customFormat="1">
      <c r="A15" s="28"/>
      <c r="I15" s="26"/>
      <c r="J15" s="26"/>
    </row>
    <row r="16" spans="1:32" s="26" customFormat="1">
      <c r="A16" s="27"/>
      <c r="B16" s="5"/>
      <c r="I16" s="5"/>
      <c r="J16" s="5"/>
    </row>
    <row r="17" spans="1:11" s="5" customFormat="1">
      <c r="A17" s="63" t="s">
        <v>9</v>
      </c>
      <c r="B17" s="5" t="s">
        <v>11</v>
      </c>
    </row>
    <row r="18" spans="1:11" s="5" customFormat="1">
      <c r="A18" s="28"/>
      <c r="B18" s="8"/>
    </row>
    <row r="19" spans="1:11" s="5" customFormat="1">
      <c r="A19" s="31"/>
      <c r="B19" s="8"/>
    </row>
    <row r="20" spans="1:11" s="5" customFormat="1" ht="76.5">
      <c r="A20" s="31" t="s">
        <v>15</v>
      </c>
      <c r="B20" s="32" t="s">
        <v>16</v>
      </c>
      <c r="C20" s="32" t="s">
        <v>17</v>
      </c>
      <c r="D20" s="32" t="s">
        <v>18</v>
      </c>
      <c r="E20" s="32" t="s">
        <v>19</v>
      </c>
      <c r="F20" s="32" t="s">
        <v>20</v>
      </c>
      <c r="G20" s="32" t="s">
        <v>3</v>
      </c>
      <c r="H20" s="32" t="s">
        <v>4</v>
      </c>
      <c r="I20" s="34" t="s">
        <v>64</v>
      </c>
      <c r="J20" s="32" t="s">
        <v>21</v>
      </c>
      <c r="K20" s="31" t="s">
        <v>2</v>
      </c>
    </row>
    <row r="21" spans="1:11" s="5" customFormat="1">
      <c r="B21" s="8"/>
    </row>
    <row r="22" spans="1:11" s="5" customFormat="1">
      <c r="A22" s="74"/>
      <c r="B22" s="8"/>
    </row>
    <row r="23" spans="1:11" s="5" customFormat="1">
      <c r="A23" s="74" t="s">
        <v>1076</v>
      </c>
      <c r="B23" s="63" t="s">
        <v>1175</v>
      </c>
      <c r="C23" s="5" t="s">
        <v>1194</v>
      </c>
    </row>
    <row r="24" spans="1:11" s="5" customFormat="1">
      <c r="A24" s="74" t="s">
        <v>1077</v>
      </c>
      <c r="B24" s="63" t="s">
        <v>1364</v>
      </c>
      <c r="C24" s="5" t="s">
        <v>1195</v>
      </c>
    </row>
    <row r="25" spans="1:11" s="5" customFormat="1">
      <c r="A25" s="74" t="s">
        <v>1078</v>
      </c>
      <c r="B25" s="63" t="s">
        <v>1176</v>
      </c>
      <c r="C25" s="5" t="s">
        <v>1196</v>
      </c>
    </row>
    <row r="26" spans="1:11" s="5" customFormat="1">
      <c r="A26" s="74" t="s">
        <v>1079</v>
      </c>
      <c r="B26" s="63" t="s">
        <v>1177</v>
      </c>
      <c r="C26" s="5" t="s">
        <v>1197</v>
      </c>
    </row>
    <row r="27" spans="1:11" s="5" customFormat="1" ht="25.5">
      <c r="A27" s="63" t="s">
        <v>1080</v>
      </c>
      <c r="B27" s="63" t="s">
        <v>1178</v>
      </c>
      <c r="C27" s="5" t="s">
        <v>1198</v>
      </c>
    </row>
    <row r="28" spans="1:11" s="5" customFormat="1">
      <c r="A28" s="63" t="s">
        <v>1081</v>
      </c>
      <c r="B28" s="63" t="s">
        <v>1178</v>
      </c>
      <c r="C28" s="5" t="s">
        <v>1199</v>
      </c>
    </row>
    <row r="29" spans="1:11" s="5" customFormat="1">
      <c r="A29" s="63" t="s">
        <v>1082</v>
      </c>
      <c r="B29" s="63" t="s">
        <v>1179</v>
      </c>
      <c r="C29" s="5" t="s">
        <v>1200</v>
      </c>
    </row>
    <row r="30" spans="1:11" s="5" customFormat="1">
      <c r="A30" s="63" t="s">
        <v>1083</v>
      </c>
      <c r="B30" s="63" t="s">
        <v>1180</v>
      </c>
      <c r="C30" s="5" t="s">
        <v>1201</v>
      </c>
    </row>
    <row r="31" spans="1:11" s="5" customFormat="1">
      <c r="A31" s="63" t="s">
        <v>1084</v>
      </c>
      <c r="B31" s="63" t="s">
        <v>1373</v>
      </c>
      <c r="C31" s="5" t="s">
        <v>1202</v>
      </c>
    </row>
    <row r="32" spans="1:11" s="5" customFormat="1">
      <c r="A32" s="63" t="s">
        <v>1085</v>
      </c>
      <c r="B32" s="63" t="s">
        <v>1360</v>
      </c>
      <c r="C32" s="5" t="s">
        <v>1203</v>
      </c>
    </row>
    <row r="33" spans="1:3" s="5" customFormat="1">
      <c r="A33" s="63" t="s">
        <v>1086</v>
      </c>
      <c r="B33" s="63" t="s">
        <v>1176</v>
      </c>
      <c r="C33" s="5" t="s">
        <v>1204</v>
      </c>
    </row>
    <row r="34" spans="1:3" s="5" customFormat="1">
      <c r="A34" s="63" t="s">
        <v>1087</v>
      </c>
      <c r="B34" s="63" t="s">
        <v>1181</v>
      </c>
      <c r="C34" s="5" t="s">
        <v>1205</v>
      </c>
    </row>
    <row r="35" spans="1:3" s="5" customFormat="1">
      <c r="A35" s="63" t="s">
        <v>1088</v>
      </c>
      <c r="B35" s="63" t="s">
        <v>1182</v>
      </c>
      <c r="C35" s="5" t="s">
        <v>1206</v>
      </c>
    </row>
    <row r="36" spans="1:3" s="5" customFormat="1" ht="25.5">
      <c r="A36" s="63" t="s">
        <v>1089</v>
      </c>
      <c r="B36" s="63" t="s">
        <v>1183</v>
      </c>
      <c r="C36" s="5" t="s">
        <v>1207</v>
      </c>
    </row>
    <row r="37" spans="1:3" s="5" customFormat="1">
      <c r="A37" s="63" t="s">
        <v>1090</v>
      </c>
      <c r="B37" s="63" t="s">
        <v>1184</v>
      </c>
      <c r="C37" s="5" t="s">
        <v>1208</v>
      </c>
    </row>
    <row r="38" spans="1:3" s="5" customFormat="1">
      <c r="A38" s="63" t="s">
        <v>1091</v>
      </c>
      <c r="B38" s="63" t="s">
        <v>1185</v>
      </c>
      <c r="C38" s="5" t="s">
        <v>1209</v>
      </c>
    </row>
    <row r="39" spans="1:3" s="5" customFormat="1" ht="25.5">
      <c r="A39" s="63" t="s">
        <v>1092</v>
      </c>
      <c r="B39" s="63" t="s">
        <v>1186</v>
      </c>
      <c r="C39" s="5" t="s">
        <v>1210</v>
      </c>
    </row>
    <row r="40" spans="1:3" s="5" customFormat="1">
      <c r="A40" s="63" t="s">
        <v>1093</v>
      </c>
      <c r="B40" s="63" t="s">
        <v>1187</v>
      </c>
      <c r="C40" s="5" t="s">
        <v>1211</v>
      </c>
    </row>
    <row r="41" spans="1:3" s="5" customFormat="1">
      <c r="A41" s="63" t="s">
        <v>1094</v>
      </c>
      <c r="B41" s="63" t="s">
        <v>1188</v>
      </c>
      <c r="C41" s="5" t="s">
        <v>1212</v>
      </c>
    </row>
    <row r="42" spans="1:3" s="5" customFormat="1">
      <c r="A42" s="63" t="s">
        <v>1095</v>
      </c>
      <c r="B42" s="63" t="s">
        <v>1189</v>
      </c>
      <c r="C42" s="5" t="s">
        <v>1213</v>
      </c>
    </row>
    <row r="43" spans="1:3" s="5" customFormat="1">
      <c r="A43" s="63" t="s">
        <v>1096</v>
      </c>
      <c r="B43" s="63" t="s">
        <v>1190</v>
      </c>
      <c r="C43" s="5" t="s">
        <v>1214</v>
      </c>
    </row>
    <row r="44" spans="1:3" s="5" customFormat="1">
      <c r="A44" s="63" t="s">
        <v>1097</v>
      </c>
      <c r="B44" s="63" t="s">
        <v>1191</v>
      </c>
      <c r="C44" s="5" t="s">
        <v>1215</v>
      </c>
    </row>
    <row r="45" spans="1:3" s="5" customFormat="1">
      <c r="A45" s="63" t="s">
        <v>1098</v>
      </c>
      <c r="B45" s="63" t="s">
        <v>1192</v>
      </c>
      <c r="C45" s="5" t="s">
        <v>1216</v>
      </c>
    </row>
    <row r="46" spans="1:3" s="5" customFormat="1">
      <c r="A46" s="63" t="s">
        <v>1099</v>
      </c>
      <c r="B46" s="63" t="s">
        <v>1193</v>
      </c>
      <c r="C46" s="5" t="s">
        <v>1217</v>
      </c>
    </row>
    <row r="47" spans="1:3" s="5" customFormat="1">
      <c r="A47" s="63" t="s">
        <v>1100</v>
      </c>
      <c r="C47" s="5" t="s">
        <v>1218</v>
      </c>
    </row>
    <row r="48" spans="1:3" s="5" customFormat="1" ht="25.5">
      <c r="A48" s="63" t="s">
        <v>1101</v>
      </c>
      <c r="C48" s="5" t="s">
        <v>1219</v>
      </c>
    </row>
    <row r="49" spans="1:3" s="5" customFormat="1">
      <c r="A49" s="63" t="s">
        <v>1102</v>
      </c>
      <c r="C49" s="5" t="s">
        <v>1220</v>
      </c>
    </row>
    <row r="50" spans="1:3" s="5" customFormat="1">
      <c r="A50" s="63" t="s">
        <v>1103</v>
      </c>
      <c r="C50" s="5" t="s">
        <v>1221</v>
      </c>
    </row>
    <row r="51" spans="1:3" s="5" customFormat="1">
      <c r="A51" s="63" t="s">
        <v>1104</v>
      </c>
      <c r="C51" s="5" t="s">
        <v>1222</v>
      </c>
    </row>
    <row r="52" spans="1:3" s="5" customFormat="1">
      <c r="A52" s="63" t="s">
        <v>1105</v>
      </c>
      <c r="C52" s="5" t="s">
        <v>1223</v>
      </c>
    </row>
    <row r="53" spans="1:3" s="5" customFormat="1">
      <c r="A53" s="63" t="s">
        <v>1106</v>
      </c>
      <c r="C53" s="5" t="s">
        <v>1224</v>
      </c>
    </row>
    <row r="54" spans="1:3" s="5" customFormat="1">
      <c r="A54" s="63" t="s">
        <v>1107</v>
      </c>
      <c r="C54" s="5" t="s">
        <v>1225</v>
      </c>
    </row>
    <row r="55" spans="1:3" s="5" customFormat="1">
      <c r="A55" s="63" t="s">
        <v>1108</v>
      </c>
      <c r="C55" s="5" t="s">
        <v>1226</v>
      </c>
    </row>
    <row r="56" spans="1:3" s="5" customFormat="1">
      <c r="A56" s="63" t="s">
        <v>1109</v>
      </c>
      <c r="C56" s="5" t="s">
        <v>1227</v>
      </c>
    </row>
    <row r="57" spans="1:3" s="5" customFormat="1">
      <c r="A57" s="63" t="s">
        <v>1110</v>
      </c>
      <c r="C57" s="5" t="s">
        <v>1228</v>
      </c>
    </row>
    <row r="58" spans="1:3" s="5" customFormat="1">
      <c r="A58" s="63" t="s">
        <v>1111</v>
      </c>
      <c r="C58" s="5" t="s">
        <v>1229</v>
      </c>
    </row>
    <row r="59" spans="1:3" s="5" customFormat="1">
      <c r="A59" s="63" t="s">
        <v>1112</v>
      </c>
      <c r="C59" s="5" t="s">
        <v>1230</v>
      </c>
    </row>
    <row r="60" spans="1:3" s="5" customFormat="1">
      <c r="A60" s="63" t="s">
        <v>1113</v>
      </c>
      <c r="C60" s="5" t="s">
        <v>1231</v>
      </c>
    </row>
    <row r="61" spans="1:3" s="5" customFormat="1">
      <c r="A61" s="63" t="s">
        <v>1114</v>
      </c>
      <c r="C61" s="5" t="s">
        <v>1232</v>
      </c>
    </row>
    <row r="62" spans="1:3" s="5" customFormat="1">
      <c r="A62" s="63" t="s">
        <v>1115</v>
      </c>
      <c r="C62" s="5" t="s">
        <v>1233</v>
      </c>
    </row>
    <row r="63" spans="1:3" s="5" customFormat="1">
      <c r="A63" s="63" t="s">
        <v>1116</v>
      </c>
      <c r="C63" s="5" t="s">
        <v>1234</v>
      </c>
    </row>
    <row r="64" spans="1:3" s="5" customFormat="1">
      <c r="A64" s="63" t="s">
        <v>1117</v>
      </c>
      <c r="C64" s="5" t="s">
        <v>1235</v>
      </c>
    </row>
    <row r="65" spans="1:3" s="5" customFormat="1">
      <c r="A65" s="63" t="s">
        <v>1118</v>
      </c>
      <c r="C65" s="5" t="s">
        <v>1236</v>
      </c>
    </row>
    <row r="66" spans="1:3" s="5" customFormat="1">
      <c r="A66" s="63" t="s">
        <v>1119</v>
      </c>
      <c r="C66" s="5" t="s">
        <v>1237</v>
      </c>
    </row>
    <row r="67" spans="1:3" s="5" customFormat="1" ht="25.5">
      <c r="A67" s="63" t="s">
        <v>1120</v>
      </c>
      <c r="C67" s="5" t="s">
        <v>1238</v>
      </c>
    </row>
    <row r="68" spans="1:3" s="5" customFormat="1">
      <c r="A68" s="63" t="s">
        <v>1121</v>
      </c>
      <c r="C68" s="5" t="s">
        <v>1239</v>
      </c>
    </row>
    <row r="69" spans="1:3" s="5" customFormat="1">
      <c r="A69" s="63" t="s">
        <v>1122</v>
      </c>
      <c r="C69" s="5" t="s">
        <v>1240</v>
      </c>
    </row>
    <row r="70" spans="1:3" s="5" customFormat="1" ht="25.5">
      <c r="A70" s="63" t="s">
        <v>1123</v>
      </c>
      <c r="C70" s="5" t="s">
        <v>1241</v>
      </c>
    </row>
    <row r="71" spans="1:3" s="5" customFormat="1">
      <c r="A71" s="63" t="s">
        <v>1124</v>
      </c>
      <c r="C71" s="5" t="s">
        <v>1242</v>
      </c>
    </row>
    <row r="72" spans="1:3" s="5" customFormat="1">
      <c r="A72" s="63" t="s">
        <v>1125</v>
      </c>
      <c r="C72" s="5" t="s">
        <v>1243</v>
      </c>
    </row>
    <row r="73" spans="1:3" s="5" customFormat="1">
      <c r="A73" s="63" t="s">
        <v>1126</v>
      </c>
      <c r="C73" s="5" t="s">
        <v>1244</v>
      </c>
    </row>
    <row r="74" spans="1:3" s="5" customFormat="1">
      <c r="A74" s="63" t="s">
        <v>1127</v>
      </c>
      <c r="C74" s="5" t="s">
        <v>1245</v>
      </c>
    </row>
    <row r="75" spans="1:3" s="5" customFormat="1">
      <c r="A75" s="63" t="s">
        <v>1128</v>
      </c>
      <c r="C75" s="5" t="s">
        <v>1246</v>
      </c>
    </row>
    <row r="76" spans="1:3" s="5" customFormat="1" ht="25.5">
      <c r="A76" s="63" t="s">
        <v>1129</v>
      </c>
      <c r="C76" s="5" t="s">
        <v>1247</v>
      </c>
    </row>
    <row r="77" spans="1:3" s="5" customFormat="1">
      <c r="A77" s="63" t="s">
        <v>1130</v>
      </c>
      <c r="C77" s="5" t="s">
        <v>1248</v>
      </c>
    </row>
    <row r="78" spans="1:3" s="5" customFormat="1" ht="25.5">
      <c r="A78" s="63" t="s">
        <v>1131</v>
      </c>
      <c r="C78" s="5" t="s">
        <v>1249</v>
      </c>
    </row>
    <row r="79" spans="1:3" s="5" customFormat="1">
      <c r="A79" s="63" t="s">
        <v>1132</v>
      </c>
      <c r="C79" s="5" t="s">
        <v>1250</v>
      </c>
    </row>
    <row r="80" spans="1:3" s="5" customFormat="1">
      <c r="A80" s="63" t="s">
        <v>1133</v>
      </c>
      <c r="C80" s="5" t="s">
        <v>1251</v>
      </c>
    </row>
    <row r="81" spans="1:3" s="5" customFormat="1">
      <c r="A81" s="63" t="s">
        <v>1134</v>
      </c>
      <c r="C81" s="5" t="s">
        <v>1252</v>
      </c>
    </row>
    <row r="82" spans="1:3" s="5" customFormat="1">
      <c r="A82" s="63" t="s">
        <v>1135</v>
      </c>
      <c r="C82" s="5" t="s">
        <v>1253</v>
      </c>
    </row>
    <row r="83" spans="1:3" s="5" customFormat="1">
      <c r="A83" s="63" t="s">
        <v>1136</v>
      </c>
      <c r="C83" s="5" t="s">
        <v>1254</v>
      </c>
    </row>
    <row r="84" spans="1:3" s="5" customFormat="1">
      <c r="A84" s="63" t="s">
        <v>1137</v>
      </c>
      <c r="C84" s="5" t="s">
        <v>1255</v>
      </c>
    </row>
    <row r="85" spans="1:3" s="5" customFormat="1">
      <c r="A85" s="63" t="s">
        <v>1138</v>
      </c>
    </row>
    <row r="86" spans="1:3" s="5" customFormat="1">
      <c r="A86" s="63" t="s">
        <v>1139</v>
      </c>
    </row>
    <row r="87" spans="1:3" s="5" customFormat="1">
      <c r="A87" s="63" t="s">
        <v>1140</v>
      </c>
    </row>
    <row r="88" spans="1:3" s="5" customFormat="1">
      <c r="A88" s="63" t="s">
        <v>1141</v>
      </c>
    </row>
    <row r="89" spans="1:3" s="5" customFormat="1">
      <c r="A89" s="63" t="s">
        <v>61</v>
      </c>
    </row>
    <row r="90" spans="1:3" s="5" customFormat="1">
      <c r="A90" s="63" t="s">
        <v>1142</v>
      </c>
    </row>
    <row r="91" spans="1:3" s="5" customFormat="1">
      <c r="A91" s="63" t="s">
        <v>1143</v>
      </c>
    </row>
    <row r="92" spans="1:3" s="5" customFormat="1">
      <c r="A92" s="63" t="s">
        <v>1144</v>
      </c>
    </row>
    <row r="93" spans="1:3" s="5" customFormat="1" ht="25.5">
      <c r="A93" s="63" t="s">
        <v>1145</v>
      </c>
    </row>
    <row r="94" spans="1:3" s="5" customFormat="1">
      <c r="A94" s="63" t="s">
        <v>1146</v>
      </c>
    </row>
    <row r="95" spans="1:3" s="5" customFormat="1">
      <c r="A95" s="63" t="s">
        <v>840</v>
      </c>
    </row>
    <row r="96" spans="1:3" s="5" customFormat="1">
      <c r="A96" s="63" t="s">
        <v>1147</v>
      </c>
    </row>
    <row r="97" spans="1:1" s="5" customFormat="1">
      <c r="A97" s="63" t="s">
        <v>1148</v>
      </c>
    </row>
    <row r="98" spans="1:1" s="5" customFormat="1">
      <c r="A98" s="63" t="s">
        <v>1149</v>
      </c>
    </row>
    <row r="99" spans="1:1" s="5" customFormat="1">
      <c r="A99" s="63" t="s">
        <v>1150</v>
      </c>
    </row>
    <row r="100" spans="1:1" s="5" customFormat="1">
      <c r="A100" s="63" t="s">
        <v>1151</v>
      </c>
    </row>
    <row r="101" spans="1:1" s="5" customFormat="1">
      <c r="A101" s="63" t="s">
        <v>1152</v>
      </c>
    </row>
    <row r="102" spans="1:1" s="5" customFormat="1">
      <c r="A102" s="63" t="s">
        <v>1153</v>
      </c>
    </row>
    <row r="103" spans="1:1" s="5" customFormat="1">
      <c r="A103" s="63" t="s">
        <v>1154</v>
      </c>
    </row>
    <row r="104" spans="1:1" s="5" customFormat="1" ht="25.5">
      <c r="A104" s="63" t="s">
        <v>1155</v>
      </c>
    </row>
    <row r="105" spans="1:1" s="5" customFormat="1">
      <c r="A105" s="63" t="s">
        <v>1156</v>
      </c>
    </row>
    <row r="106" spans="1:1" s="5" customFormat="1">
      <c r="A106" s="63" t="s">
        <v>1157</v>
      </c>
    </row>
    <row r="107" spans="1:1" s="5" customFormat="1">
      <c r="A107" s="63" t="s">
        <v>1158</v>
      </c>
    </row>
    <row r="108" spans="1:1" s="5" customFormat="1">
      <c r="A108" s="63" t="s">
        <v>1159</v>
      </c>
    </row>
    <row r="109" spans="1:1" s="5" customFormat="1">
      <c r="A109" s="63" t="s">
        <v>1160</v>
      </c>
    </row>
    <row r="110" spans="1:1" s="5" customFormat="1">
      <c r="A110" s="63" t="s">
        <v>1161</v>
      </c>
    </row>
    <row r="111" spans="1:1" s="5" customFormat="1">
      <c r="A111" s="63" t="s">
        <v>1162</v>
      </c>
    </row>
    <row r="112" spans="1:1" s="5" customFormat="1">
      <c r="A112" s="63" t="s">
        <v>1163</v>
      </c>
    </row>
    <row r="113" spans="1:1" s="5" customFormat="1">
      <c r="A113" s="63" t="s">
        <v>1164</v>
      </c>
    </row>
    <row r="114" spans="1:1" s="5" customFormat="1">
      <c r="A114" s="63" t="s">
        <v>1165</v>
      </c>
    </row>
    <row r="115" spans="1:1" s="5" customFormat="1">
      <c r="A115" s="63" t="s">
        <v>1166</v>
      </c>
    </row>
    <row r="116" spans="1:1" s="5" customFormat="1">
      <c r="A116" s="63" t="s">
        <v>1167</v>
      </c>
    </row>
    <row r="117" spans="1:1" s="5" customFormat="1">
      <c r="A117" s="63" t="s">
        <v>1168</v>
      </c>
    </row>
    <row r="118" spans="1:1" s="5" customFormat="1">
      <c r="A118" s="63" t="s">
        <v>1169</v>
      </c>
    </row>
    <row r="119" spans="1:1" s="5" customFormat="1">
      <c r="A119" s="63" t="s">
        <v>1170</v>
      </c>
    </row>
    <row r="120" spans="1:1" s="5" customFormat="1" ht="25.5">
      <c r="A120" s="63" t="s">
        <v>1171</v>
      </c>
    </row>
    <row r="121" spans="1:1" s="5" customFormat="1">
      <c r="A121" s="63" t="s">
        <v>1172</v>
      </c>
    </row>
    <row r="122" spans="1:1" s="5" customFormat="1">
      <c r="A122" s="63" t="s">
        <v>1173</v>
      </c>
    </row>
    <row r="123" spans="1:1" s="5" customFormat="1">
      <c r="A123" s="63" t="s">
        <v>1174</v>
      </c>
    </row>
    <row r="124" spans="1:1" s="5" customFormat="1">
      <c r="A124" s="28"/>
    </row>
    <row r="125" spans="1:1" s="5" customFormat="1">
      <c r="A125" s="28"/>
    </row>
    <row r="126" spans="1:1" s="5" customFormat="1">
      <c r="A126" s="28"/>
    </row>
    <row r="127" spans="1:1" s="5" customFormat="1">
      <c r="A127" s="28"/>
    </row>
    <row r="128" spans="1:1" s="5" customFormat="1">
      <c r="A128" s="28"/>
    </row>
    <row r="129" spans="1:1" s="5" customFormat="1">
      <c r="A129" s="28"/>
    </row>
    <row r="130" spans="1:1" s="5" customFormat="1">
      <c r="A130" s="28"/>
    </row>
    <row r="131" spans="1:1" s="5" customFormat="1">
      <c r="A131" s="28"/>
    </row>
    <row r="132" spans="1:1" s="5" customFormat="1">
      <c r="A132" s="28"/>
    </row>
    <row r="133" spans="1:1" s="5" customFormat="1">
      <c r="A133" s="28"/>
    </row>
    <row r="134" spans="1:1" s="5" customFormat="1">
      <c r="A134" s="28"/>
    </row>
    <row r="135" spans="1:1" s="5" customFormat="1">
      <c r="A135" s="28"/>
    </row>
    <row r="136" spans="1:1" s="5" customFormat="1">
      <c r="A136" s="28"/>
    </row>
    <row r="137" spans="1:1" s="5" customFormat="1">
      <c r="A137" s="28"/>
    </row>
    <row r="138" spans="1:1" s="5" customFormat="1">
      <c r="A138" s="28"/>
    </row>
    <row r="139" spans="1:1" s="5" customFormat="1">
      <c r="A139" s="28"/>
    </row>
    <row r="140" spans="1:1" s="5" customFormat="1">
      <c r="A140" s="28"/>
    </row>
    <row r="141" spans="1:1" s="5" customFormat="1">
      <c r="A141" s="28"/>
    </row>
    <row r="142" spans="1:1" s="5" customFormat="1">
      <c r="A142" s="28"/>
    </row>
    <row r="143" spans="1:1" s="5" customFormat="1">
      <c r="A143" s="28"/>
    </row>
    <row r="144" spans="1:1" s="5" customFormat="1">
      <c r="A144" s="28"/>
    </row>
    <row r="145" spans="1:1" s="5" customFormat="1">
      <c r="A145" s="28"/>
    </row>
    <row r="146" spans="1:1" s="5" customFormat="1">
      <c r="A146" s="28"/>
    </row>
    <row r="147" spans="1:1" s="5" customFormat="1">
      <c r="A147" s="28"/>
    </row>
    <row r="148" spans="1:1" s="5" customFormat="1">
      <c r="A148" s="28"/>
    </row>
    <row r="149" spans="1:1" s="5" customFormat="1">
      <c r="A149" s="28"/>
    </row>
    <row r="150" spans="1:1" s="5" customFormat="1">
      <c r="A150" s="28"/>
    </row>
    <row r="151" spans="1:1" s="5" customFormat="1">
      <c r="A151" s="28"/>
    </row>
    <row r="152" spans="1:1" s="5" customFormat="1">
      <c r="A152" s="28"/>
    </row>
    <row r="153" spans="1:1" s="5" customFormat="1">
      <c r="A153" s="28"/>
    </row>
    <row r="154" spans="1:1" s="5" customFormat="1">
      <c r="A154" s="28"/>
    </row>
    <row r="155" spans="1:1" s="5" customFormat="1">
      <c r="A155" s="28"/>
    </row>
    <row r="156" spans="1:1" s="5" customFormat="1">
      <c r="A156" s="28"/>
    </row>
    <row r="157" spans="1:1" s="5" customFormat="1">
      <c r="A157" s="28"/>
    </row>
    <row r="158" spans="1:1" s="5" customFormat="1">
      <c r="A158" s="28"/>
    </row>
    <row r="159" spans="1:1" s="5" customFormat="1">
      <c r="A159" s="28"/>
    </row>
    <row r="160" spans="1:1" s="5" customFormat="1">
      <c r="A160" s="28"/>
    </row>
    <row r="161" spans="1:1" s="5" customFormat="1">
      <c r="A161" s="28"/>
    </row>
    <row r="162" spans="1:1" s="5" customFormat="1">
      <c r="A162" s="28"/>
    </row>
    <row r="163" spans="1:1" s="5" customFormat="1">
      <c r="A163" s="28"/>
    </row>
    <row r="164" spans="1:1" s="5" customFormat="1">
      <c r="A164" s="28"/>
    </row>
    <row r="165" spans="1:1" s="5" customFormat="1">
      <c r="A165" s="28"/>
    </row>
    <row r="166" spans="1:1" s="5" customFormat="1">
      <c r="A166" s="28"/>
    </row>
    <row r="167" spans="1:1" s="5" customFormat="1">
      <c r="A167" s="28"/>
    </row>
    <row r="168" spans="1:1" s="5" customFormat="1">
      <c r="A168" s="28"/>
    </row>
    <row r="169" spans="1:1" s="5" customFormat="1">
      <c r="A169" s="28"/>
    </row>
    <row r="170" spans="1:1" s="5" customFormat="1">
      <c r="A170" s="28"/>
    </row>
    <row r="171" spans="1:1" s="5" customFormat="1">
      <c r="A171" s="28"/>
    </row>
    <row r="172" spans="1:1" s="5" customFormat="1">
      <c r="A172" s="28"/>
    </row>
    <row r="173" spans="1:1" s="5" customFormat="1">
      <c r="A173" s="28"/>
    </row>
    <row r="174" spans="1:1" s="5" customFormat="1">
      <c r="A174" s="28"/>
    </row>
    <row r="175" spans="1:1" s="5" customFormat="1">
      <c r="A175" s="28"/>
    </row>
    <row r="176" spans="1:1" s="5" customFormat="1">
      <c r="A176" s="28"/>
    </row>
    <row r="177" spans="1:1" s="5" customFormat="1">
      <c r="A177" s="28"/>
    </row>
    <row r="178" spans="1:1" s="5" customFormat="1">
      <c r="A178" s="28"/>
    </row>
    <row r="179" spans="1:1" s="5" customFormat="1">
      <c r="A179" s="28"/>
    </row>
    <row r="180" spans="1:1" s="5" customFormat="1">
      <c r="A180" s="28"/>
    </row>
    <row r="181" spans="1:1" s="5" customFormat="1">
      <c r="A181" s="28"/>
    </row>
    <row r="182" spans="1:1" s="5" customFormat="1">
      <c r="A182" s="28"/>
    </row>
    <row r="183" spans="1:1" s="5" customFormat="1">
      <c r="A183" s="28"/>
    </row>
    <row r="184" spans="1:1" s="5" customFormat="1">
      <c r="A184" s="28"/>
    </row>
    <row r="185" spans="1:1" s="5" customFormat="1">
      <c r="A185" s="28"/>
    </row>
    <row r="186" spans="1:1" s="5" customFormat="1">
      <c r="A186" s="28"/>
    </row>
    <row r="187" spans="1:1" s="5" customFormat="1">
      <c r="A187" s="28"/>
    </row>
    <row r="188" spans="1:1" s="5" customFormat="1">
      <c r="A188" s="28"/>
    </row>
    <row r="189" spans="1:1" s="5" customFormat="1">
      <c r="A189" s="28"/>
    </row>
    <row r="190" spans="1:1" s="5" customFormat="1">
      <c r="A190" s="28"/>
    </row>
    <row r="191" spans="1:1" s="5" customFormat="1">
      <c r="A191" s="28"/>
    </row>
    <row r="192" spans="1:1" s="5" customFormat="1">
      <c r="A192" s="28"/>
    </row>
    <row r="193" spans="1:1" s="5" customFormat="1">
      <c r="A193" s="28"/>
    </row>
    <row r="194" spans="1:1" s="5" customFormat="1">
      <c r="A194" s="28"/>
    </row>
    <row r="195" spans="1:1" s="5" customFormat="1">
      <c r="A195" s="28"/>
    </row>
    <row r="196" spans="1:1" s="5" customFormat="1">
      <c r="A196" s="28"/>
    </row>
    <row r="197" spans="1:1" s="5" customFormat="1">
      <c r="A197" s="28"/>
    </row>
    <row r="198" spans="1:1" s="5" customFormat="1">
      <c r="A198" s="28"/>
    </row>
    <row r="199" spans="1:1" s="5" customFormat="1">
      <c r="A199" s="28"/>
    </row>
    <row r="200" spans="1:1" s="5" customFormat="1">
      <c r="A200" s="28"/>
    </row>
    <row r="201" spans="1:1" s="5" customFormat="1">
      <c r="A201" s="28"/>
    </row>
    <row r="202" spans="1:1" s="5" customFormat="1">
      <c r="A202" s="28"/>
    </row>
    <row r="203" spans="1:1" s="5" customFormat="1">
      <c r="A203" s="28"/>
    </row>
    <row r="204" spans="1:1" s="5" customFormat="1">
      <c r="A204" s="28"/>
    </row>
    <row r="205" spans="1:1" s="5" customFormat="1">
      <c r="A205" s="28"/>
    </row>
    <row r="206" spans="1:1" s="5" customFormat="1">
      <c r="A206" s="28"/>
    </row>
    <row r="207" spans="1:1" s="5" customFormat="1">
      <c r="A207" s="28"/>
    </row>
    <row r="208" spans="1:1" s="5" customFormat="1">
      <c r="A208" s="28"/>
    </row>
    <row r="209" spans="1:1" s="5" customFormat="1">
      <c r="A209" s="28"/>
    </row>
    <row r="210" spans="1:1" s="5" customFormat="1">
      <c r="A210" s="28"/>
    </row>
    <row r="211" spans="1:1" s="5" customFormat="1">
      <c r="A211" s="28"/>
    </row>
    <row r="212" spans="1:1" s="5" customFormat="1">
      <c r="A212" s="28"/>
    </row>
    <row r="213" spans="1:1" s="5" customFormat="1">
      <c r="A213" s="28"/>
    </row>
    <row r="214" spans="1:1" s="5" customFormat="1">
      <c r="A214" s="28"/>
    </row>
    <row r="215" spans="1:1" s="5" customFormat="1">
      <c r="A215" s="28"/>
    </row>
    <row r="216" spans="1:1" s="5" customFormat="1">
      <c r="A216" s="28"/>
    </row>
    <row r="217" spans="1:1" s="5" customFormat="1">
      <c r="A217" s="28"/>
    </row>
    <row r="218" spans="1:1" s="5" customFormat="1">
      <c r="A218" s="28"/>
    </row>
    <row r="219" spans="1:1" s="5" customFormat="1">
      <c r="A219" s="28"/>
    </row>
    <row r="220" spans="1:1" s="5" customFormat="1">
      <c r="A220" s="28"/>
    </row>
    <row r="221" spans="1:1" s="5" customFormat="1">
      <c r="A221" s="28"/>
    </row>
    <row r="222" spans="1:1" s="5" customFormat="1">
      <c r="A222" s="28"/>
    </row>
    <row r="223" spans="1:1" s="5" customFormat="1">
      <c r="A223" s="28"/>
    </row>
    <row r="224" spans="1:1" s="5" customFormat="1">
      <c r="A224" s="28"/>
    </row>
    <row r="225" spans="1:10" s="5" customFormat="1">
      <c r="A225" s="28"/>
    </row>
    <row r="226" spans="1:10" s="5" customFormat="1">
      <c r="A226" s="28"/>
    </row>
    <row r="227" spans="1:10" s="5" customFormat="1">
      <c r="A227" s="28"/>
    </row>
    <row r="228" spans="1:10" s="5" customFormat="1">
      <c r="A228" s="28"/>
    </row>
    <row r="229" spans="1:10" s="5" customFormat="1">
      <c r="A229" s="28"/>
    </row>
    <row r="230" spans="1:10" s="5" customFormat="1">
      <c r="A230" s="28"/>
    </row>
    <row r="231" spans="1:10" s="5" customFormat="1">
      <c r="A231" s="28"/>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xl/worksheets/sheet8.xml><?xml version="1.0" encoding="utf-8"?>
<worksheet xmlns="http://schemas.openxmlformats.org/spreadsheetml/2006/main" xmlns:r="http://schemas.openxmlformats.org/officeDocument/2006/relationships">
  <dimension ref="A1:C1704"/>
  <sheetViews>
    <sheetView topLeftCell="A379" workbookViewId="0">
      <selection activeCell="A324" sqref="A324:C380"/>
    </sheetView>
  </sheetViews>
  <sheetFormatPr defaultRowHeight="12.75"/>
  <sheetData>
    <row r="1" spans="1:3" ht="90" thickBot="1">
      <c r="A1" s="248">
        <v>5137</v>
      </c>
      <c r="B1" s="249" t="s">
        <v>3</v>
      </c>
      <c r="C1" s="249" t="s">
        <v>1789</v>
      </c>
    </row>
    <row r="2" spans="1:3" ht="115.5" thickBot="1">
      <c r="A2" s="248">
        <v>5138</v>
      </c>
      <c r="B2" s="249" t="s">
        <v>3</v>
      </c>
      <c r="C2" s="249" t="s">
        <v>1790</v>
      </c>
    </row>
    <row r="3" spans="1:3" ht="64.5" thickBot="1">
      <c r="A3" s="248">
        <v>5139</v>
      </c>
      <c r="B3" s="249" t="s">
        <v>3</v>
      </c>
      <c r="C3" s="249" t="s">
        <v>1791</v>
      </c>
    </row>
    <row r="4" spans="1:3" ht="115.5" thickBot="1">
      <c r="A4" s="248">
        <v>5140</v>
      </c>
      <c r="B4" s="249" t="s">
        <v>15</v>
      </c>
      <c r="C4" s="249" t="s">
        <v>1792</v>
      </c>
    </row>
    <row r="5" spans="1:3" ht="141" thickBot="1">
      <c r="A5" s="248">
        <v>5141</v>
      </c>
      <c r="B5" s="249" t="s">
        <v>15</v>
      </c>
      <c r="C5" s="249" t="s">
        <v>1793</v>
      </c>
    </row>
    <row r="6" spans="1:3" ht="64.5" thickBot="1">
      <c r="A6" s="248">
        <v>5142</v>
      </c>
      <c r="B6" s="249" t="s">
        <v>3</v>
      </c>
      <c r="C6" s="249" t="s">
        <v>1791</v>
      </c>
    </row>
    <row r="7" spans="1:3" ht="409.6" thickBot="1">
      <c r="A7" s="248">
        <v>5143</v>
      </c>
      <c r="B7" s="249" t="s">
        <v>1369</v>
      </c>
      <c r="C7" s="249" t="s">
        <v>1851</v>
      </c>
    </row>
    <row r="8" spans="1:3" ht="409.6" thickBot="1">
      <c r="A8" s="248">
        <v>5144</v>
      </c>
      <c r="B8" s="249" t="s">
        <v>1369</v>
      </c>
      <c r="C8" s="249" t="s">
        <v>1852</v>
      </c>
    </row>
    <row r="9" spans="1:3" ht="294" thickBot="1">
      <c r="A9" s="248">
        <v>5145</v>
      </c>
      <c r="B9" s="249" t="s">
        <v>15</v>
      </c>
      <c r="C9" s="249" t="s">
        <v>1853</v>
      </c>
    </row>
    <row r="10" spans="1:3" ht="409.6" thickBot="1">
      <c r="A10" s="248">
        <v>5146</v>
      </c>
      <c r="B10" s="249" t="s">
        <v>15</v>
      </c>
      <c r="C10" s="249" t="s">
        <v>1854</v>
      </c>
    </row>
    <row r="11" spans="1:3" ht="409.6" thickBot="1">
      <c r="A11" s="248">
        <v>5147</v>
      </c>
      <c r="B11" s="249" t="s">
        <v>15</v>
      </c>
      <c r="C11" s="249" t="s">
        <v>1855</v>
      </c>
    </row>
    <row r="12" spans="1:3" ht="332.25" thickBot="1">
      <c r="A12" s="248">
        <v>5148</v>
      </c>
      <c r="B12" s="249" t="s">
        <v>1794</v>
      </c>
      <c r="C12" s="249" t="s">
        <v>1856</v>
      </c>
    </row>
    <row r="13" spans="1:3" ht="102.75" thickBot="1">
      <c r="A13" s="248">
        <v>5149</v>
      </c>
      <c r="B13" s="249" t="s">
        <v>15</v>
      </c>
      <c r="C13" s="249" t="s">
        <v>1795</v>
      </c>
    </row>
    <row r="14" spans="1:3" ht="39" thickBot="1">
      <c r="A14" s="248">
        <v>5150</v>
      </c>
      <c r="B14" s="249" t="s">
        <v>15</v>
      </c>
      <c r="C14" s="249" t="s">
        <v>1796</v>
      </c>
    </row>
    <row r="15" spans="1:3" ht="409.6" thickBot="1">
      <c r="A15" s="248">
        <v>5151</v>
      </c>
      <c r="B15" s="249" t="s">
        <v>1794</v>
      </c>
      <c r="C15" s="249" t="s">
        <v>1857</v>
      </c>
    </row>
    <row r="16" spans="1:3" ht="409.6" thickBot="1">
      <c r="A16" s="248">
        <v>5152</v>
      </c>
      <c r="B16" s="249" t="s">
        <v>1794</v>
      </c>
      <c r="C16" s="249" t="s">
        <v>1858</v>
      </c>
    </row>
    <row r="17" spans="1:3" ht="409.6" thickBot="1">
      <c r="A17" s="248">
        <v>5153</v>
      </c>
      <c r="B17" s="249" t="s">
        <v>1794</v>
      </c>
      <c r="C17" s="249" t="s">
        <v>1859</v>
      </c>
    </row>
    <row r="18" spans="1:3" ht="408.75" thickBot="1">
      <c r="A18" s="248">
        <v>5154</v>
      </c>
      <c r="B18" s="249" t="s">
        <v>1794</v>
      </c>
      <c r="C18" s="249" t="s">
        <v>1860</v>
      </c>
    </row>
    <row r="19" spans="1:3" ht="409.6" thickBot="1">
      <c r="A19" s="248">
        <v>5155</v>
      </c>
      <c r="B19" s="249" t="s">
        <v>15</v>
      </c>
      <c r="C19" s="249" t="s">
        <v>1861</v>
      </c>
    </row>
    <row r="20" spans="1:3" ht="409.6" thickBot="1">
      <c r="A20" s="248">
        <v>5156</v>
      </c>
      <c r="B20" s="249" t="s">
        <v>1794</v>
      </c>
      <c r="C20" s="249" t="s">
        <v>1862</v>
      </c>
    </row>
    <row r="21" spans="1:3" ht="409.6" thickBot="1">
      <c r="A21" s="248">
        <v>5157</v>
      </c>
      <c r="B21" s="249" t="s">
        <v>1369</v>
      </c>
      <c r="C21" s="249" t="s">
        <v>1863</v>
      </c>
    </row>
    <row r="22" spans="1:3" ht="409.6" thickBot="1">
      <c r="A22" s="248">
        <v>5158</v>
      </c>
      <c r="B22" s="249" t="s">
        <v>1794</v>
      </c>
      <c r="C22" s="249" t="s">
        <v>1864</v>
      </c>
    </row>
    <row r="23" spans="1:3" ht="294" thickBot="1">
      <c r="A23" s="248">
        <v>5159</v>
      </c>
      <c r="B23" s="249" t="s">
        <v>1372</v>
      </c>
      <c r="C23" s="249" t="s">
        <v>1865</v>
      </c>
    </row>
    <row r="24" spans="1:3" ht="319.5" thickBot="1">
      <c r="A24" s="248">
        <v>5160</v>
      </c>
      <c r="B24" s="249" t="s">
        <v>1794</v>
      </c>
      <c r="C24" s="249" t="s">
        <v>1866</v>
      </c>
    </row>
    <row r="25" spans="1:3" ht="204.75" thickBot="1">
      <c r="A25" s="248">
        <v>5161</v>
      </c>
      <c r="B25" s="249" t="s">
        <v>1797</v>
      </c>
      <c r="C25" s="249" t="s">
        <v>1867</v>
      </c>
    </row>
    <row r="26" spans="1:3" ht="409.6" thickBot="1">
      <c r="A26" s="248">
        <v>5162</v>
      </c>
      <c r="B26" s="249" t="s">
        <v>1797</v>
      </c>
      <c r="C26" s="249" t="s">
        <v>1868</v>
      </c>
    </row>
    <row r="27" spans="1:3" ht="13.5" thickBot="1">
      <c r="A27" s="248">
        <v>5163</v>
      </c>
      <c r="B27" s="249" t="s">
        <v>1797</v>
      </c>
      <c r="C27" s="249" t="s">
        <v>1797</v>
      </c>
    </row>
    <row r="28" spans="1:3" ht="204.75" thickBot="1">
      <c r="A28" s="248">
        <v>5164</v>
      </c>
      <c r="B28" s="249" t="s">
        <v>15</v>
      </c>
      <c r="C28" s="249" t="s">
        <v>1869</v>
      </c>
    </row>
    <row r="29" spans="1:3" ht="409.6" thickBot="1">
      <c r="A29" s="248">
        <v>5165</v>
      </c>
      <c r="B29" s="249" t="s">
        <v>1794</v>
      </c>
      <c r="C29" s="249" t="s">
        <v>1870</v>
      </c>
    </row>
    <row r="30" spans="1:3" ht="409.6" thickBot="1">
      <c r="A30" s="248">
        <v>5166</v>
      </c>
      <c r="B30" s="249" t="s">
        <v>1794</v>
      </c>
      <c r="C30" s="249" t="s">
        <v>1871</v>
      </c>
    </row>
    <row r="31" spans="1:3" ht="25.5" customHeight="1" thickBot="1">
      <c r="A31" s="248">
        <v>5167</v>
      </c>
      <c r="B31" s="249" t="s">
        <v>1794</v>
      </c>
      <c r="C31" s="249" t="s">
        <v>1872</v>
      </c>
    </row>
    <row r="32" spans="1:3" ht="64.5" thickBot="1">
      <c r="A32" s="248">
        <v>5168</v>
      </c>
      <c r="B32" s="249" t="s">
        <v>15</v>
      </c>
      <c r="C32" s="249" t="s">
        <v>1798</v>
      </c>
    </row>
    <row r="33" spans="1:3" ht="204.75" thickBot="1">
      <c r="A33" s="248">
        <v>5169</v>
      </c>
      <c r="B33" s="249" t="s">
        <v>15</v>
      </c>
      <c r="C33" s="249" t="s">
        <v>1873</v>
      </c>
    </row>
    <row r="34" spans="1:3" ht="204.75" thickBot="1">
      <c r="A34" s="248">
        <v>5170</v>
      </c>
      <c r="B34" s="249" t="s">
        <v>1794</v>
      </c>
      <c r="C34" s="249" t="s">
        <v>1874</v>
      </c>
    </row>
    <row r="35" spans="1:3" ht="409.6" thickBot="1">
      <c r="A35" s="248">
        <v>5171</v>
      </c>
      <c r="B35" s="249" t="s">
        <v>15</v>
      </c>
      <c r="C35" s="249" t="s">
        <v>1875</v>
      </c>
    </row>
    <row r="36" spans="1:3" ht="217.5" thickBot="1">
      <c r="A36" s="248">
        <v>5172</v>
      </c>
      <c r="B36" s="249" t="s">
        <v>15</v>
      </c>
      <c r="C36" s="249" t="s">
        <v>1876</v>
      </c>
    </row>
    <row r="37" spans="1:3" ht="153.75" thickBot="1">
      <c r="A37" s="248">
        <v>5173</v>
      </c>
      <c r="B37" s="249" t="s">
        <v>1797</v>
      </c>
      <c r="C37" s="249" t="s">
        <v>1877</v>
      </c>
    </row>
    <row r="38" spans="1:3" ht="13.5" thickBot="1">
      <c r="A38" s="248">
        <v>5174</v>
      </c>
      <c r="B38" s="249" t="s">
        <v>1797</v>
      </c>
      <c r="C38" s="249" t="s">
        <v>1797</v>
      </c>
    </row>
    <row r="39" spans="1:3" ht="409.6" thickBot="1">
      <c r="A39" s="248">
        <v>5175</v>
      </c>
      <c r="B39" s="249" t="s">
        <v>15</v>
      </c>
      <c r="C39" s="249" t="s">
        <v>1878</v>
      </c>
    </row>
    <row r="40" spans="1:3" ht="13.5" thickBot="1">
      <c r="A40" s="248">
        <v>5176</v>
      </c>
      <c r="B40" s="249" t="s">
        <v>1797</v>
      </c>
      <c r="C40" s="249" t="s">
        <v>1797</v>
      </c>
    </row>
    <row r="41" spans="1:3" ht="281.25" thickBot="1">
      <c r="A41" s="248">
        <v>5177</v>
      </c>
      <c r="B41" s="249" t="s">
        <v>1794</v>
      </c>
      <c r="C41" s="249" t="s">
        <v>1879</v>
      </c>
    </row>
    <row r="42" spans="1:3" ht="13.5" thickBot="1">
      <c r="A42" s="248">
        <v>5178</v>
      </c>
      <c r="B42" s="249" t="s">
        <v>1797</v>
      </c>
      <c r="C42" s="249" t="s">
        <v>1797</v>
      </c>
    </row>
    <row r="43" spans="1:3" ht="409.6" thickBot="1">
      <c r="A43" s="248">
        <v>5179</v>
      </c>
      <c r="B43" s="249" t="s">
        <v>15</v>
      </c>
      <c r="C43" s="249" t="s">
        <v>1880</v>
      </c>
    </row>
    <row r="44" spans="1:3" ht="409.6" thickBot="1">
      <c r="A44" s="248">
        <v>5180</v>
      </c>
      <c r="B44" s="249" t="s">
        <v>15</v>
      </c>
      <c r="C44" s="249" t="s">
        <v>1881</v>
      </c>
    </row>
    <row r="45" spans="1:3" ht="268.5" thickBot="1">
      <c r="A45" s="248">
        <v>5181</v>
      </c>
      <c r="B45" s="249" t="s">
        <v>15</v>
      </c>
      <c r="C45" s="249" t="s">
        <v>1882</v>
      </c>
    </row>
    <row r="46" spans="1:3" ht="268.5" thickBot="1">
      <c r="A46" s="248">
        <v>5182</v>
      </c>
      <c r="B46" s="249" t="s">
        <v>1794</v>
      </c>
      <c r="C46" s="249" t="s">
        <v>1883</v>
      </c>
    </row>
    <row r="47" spans="1:3" ht="13.5" thickBot="1">
      <c r="A47" s="248">
        <v>5183</v>
      </c>
      <c r="B47" s="249" t="s">
        <v>1797</v>
      </c>
      <c r="C47" s="249" t="s">
        <v>1797</v>
      </c>
    </row>
    <row r="48" spans="1:3" ht="409.6" thickBot="1">
      <c r="A48" s="248">
        <v>5184</v>
      </c>
      <c r="B48" s="249" t="s">
        <v>1369</v>
      </c>
      <c r="C48" s="249" t="s">
        <v>1884</v>
      </c>
    </row>
    <row r="49" spans="1:3" ht="204.75" thickBot="1">
      <c r="A49" s="248">
        <v>5185</v>
      </c>
      <c r="B49" s="249" t="s">
        <v>1794</v>
      </c>
      <c r="C49" s="249" t="s">
        <v>1799</v>
      </c>
    </row>
    <row r="50" spans="1:3" ht="268.5" thickBot="1">
      <c r="A50" s="248">
        <v>5186</v>
      </c>
      <c r="B50" s="249" t="s">
        <v>15</v>
      </c>
      <c r="C50" s="249" t="s">
        <v>1885</v>
      </c>
    </row>
    <row r="51" spans="1:3" ht="192" thickBot="1">
      <c r="A51" s="248">
        <v>5187</v>
      </c>
      <c r="B51" s="249" t="s">
        <v>15</v>
      </c>
      <c r="C51" s="249" t="s">
        <v>1886</v>
      </c>
    </row>
    <row r="52" spans="1:3" ht="217.5" thickBot="1">
      <c r="A52" s="248">
        <v>5188</v>
      </c>
      <c r="B52" s="249" t="s">
        <v>1369</v>
      </c>
      <c r="C52" s="249" t="s">
        <v>1887</v>
      </c>
    </row>
    <row r="53" spans="1:3" ht="166.5" thickBot="1">
      <c r="A53" s="248">
        <v>5189</v>
      </c>
      <c r="B53" s="249" t="s">
        <v>15</v>
      </c>
      <c r="C53" s="249" t="s">
        <v>1800</v>
      </c>
    </row>
    <row r="54" spans="1:3" ht="332.25" thickBot="1">
      <c r="A54" s="248">
        <v>5190</v>
      </c>
      <c r="B54" s="249" t="s">
        <v>15</v>
      </c>
      <c r="C54" s="249" t="s">
        <v>1888</v>
      </c>
    </row>
    <row r="55" spans="1:3" ht="77.25" thickBot="1">
      <c r="A55" s="248">
        <v>5191</v>
      </c>
      <c r="B55" s="249" t="s">
        <v>1369</v>
      </c>
      <c r="C55" s="249" t="s">
        <v>1801</v>
      </c>
    </row>
    <row r="56" spans="1:3" ht="409.6" thickBot="1">
      <c r="A56" s="248">
        <v>5192</v>
      </c>
      <c r="B56" s="249" t="s">
        <v>1794</v>
      </c>
      <c r="C56" s="249" t="s">
        <v>1889</v>
      </c>
    </row>
    <row r="57" spans="1:3" ht="409.6" thickBot="1">
      <c r="A57" s="248">
        <v>5193</v>
      </c>
      <c r="B57" s="249" t="s">
        <v>1794</v>
      </c>
      <c r="C57" s="249" t="s">
        <v>1890</v>
      </c>
    </row>
    <row r="58" spans="1:3" ht="409.6" thickBot="1">
      <c r="A58" s="248">
        <v>5194</v>
      </c>
      <c r="B58" s="249" t="s">
        <v>1797</v>
      </c>
      <c r="C58" s="249" t="s">
        <v>1891</v>
      </c>
    </row>
    <row r="59" spans="1:3" ht="409.6" thickBot="1">
      <c r="A59" s="248">
        <v>5195</v>
      </c>
      <c r="B59" s="249" t="s">
        <v>1794</v>
      </c>
      <c r="C59" s="249" t="s">
        <v>1892</v>
      </c>
    </row>
    <row r="60" spans="1:3" ht="409.6" thickBot="1">
      <c r="A60" s="248">
        <v>5196</v>
      </c>
      <c r="B60" s="249" t="s">
        <v>1372</v>
      </c>
      <c r="C60" s="249" t="s">
        <v>1893</v>
      </c>
    </row>
    <row r="61" spans="1:3" ht="409.6" thickBot="1">
      <c r="A61" s="248">
        <v>5197</v>
      </c>
      <c r="B61" s="249" t="s">
        <v>1794</v>
      </c>
      <c r="C61" s="249" t="s">
        <v>1894</v>
      </c>
    </row>
    <row r="62" spans="1:3" ht="409.6" thickBot="1">
      <c r="A62" s="248">
        <v>5198</v>
      </c>
      <c r="B62" s="249" t="s">
        <v>1794</v>
      </c>
      <c r="C62" s="249" t="s">
        <v>1895</v>
      </c>
    </row>
    <row r="63" spans="1:3" ht="204.75" thickBot="1">
      <c r="A63" s="248">
        <v>5199</v>
      </c>
      <c r="B63" s="249" t="s">
        <v>15</v>
      </c>
      <c r="C63" s="249" t="s">
        <v>1896</v>
      </c>
    </row>
    <row r="64" spans="1:3" ht="409.6" thickBot="1">
      <c r="A64" s="248">
        <v>5200</v>
      </c>
      <c r="B64" s="249" t="s">
        <v>15</v>
      </c>
      <c r="C64" s="249" t="s">
        <v>1897</v>
      </c>
    </row>
    <row r="65" spans="1:3" ht="306.75" thickBot="1">
      <c r="A65" s="248">
        <v>5201</v>
      </c>
      <c r="B65" s="249" t="s">
        <v>15</v>
      </c>
      <c r="C65" s="249" t="s">
        <v>1802</v>
      </c>
    </row>
    <row r="66" spans="1:3" ht="64.5" thickBot="1">
      <c r="A66" s="248">
        <v>5202</v>
      </c>
      <c r="B66" s="249" t="s">
        <v>15</v>
      </c>
      <c r="C66" s="249" t="s">
        <v>1798</v>
      </c>
    </row>
    <row r="67" spans="1:3" ht="141" thickBot="1">
      <c r="A67" s="248">
        <v>5203</v>
      </c>
      <c r="B67" s="249" t="s">
        <v>1369</v>
      </c>
      <c r="C67" s="249" t="s">
        <v>1803</v>
      </c>
    </row>
    <row r="68" spans="1:3" ht="409.6" thickBot="1">
      <c r="A68" s="248">
        <v>5204</v>
      </c>
      <c r="B68" s="249" t="s">
        <v>15</v>
      </c>
      <c r="C68" s="249" t="s">
        <v>1898</v>
      </c>
    </row>
    <row r="69" spans="1:3" ht="268.5" thickBot="1">
      <c r="A69" s="248">
        <v>5205</v>
      </c>
      <c r="B69" s="249" t="s">
        <v>1369</v>
      </c>
      <c r="C69" s="249" t="s">
        <v>1899</v>
      </c>
    </row>
    <row r="70" spans="1:3" ht="409.6" thickBot="1">
      <c r="A70" s="248">
        <v>5206</v>
      </c>
      <c r="B70" s="249" t="s">
        <v>15</v>
      </c>
      <c r="C70" s="249" t="s">
        <v>1900</v>
      </c>
    </row>
    <row r="71" spans="1:3" ht="128.25" thickBot="1">
      <c r="A71" s="248">
        <v>5207</v>
      </c>
      <c r="B71" s="249" t="s">
        <v>1369</v>
      </c>
      <c r="C71" s="249" t="s">
        <v>1804</v>
      </c>
    </row>
    <row r="72" spans="1:3" ht="281.25" thickBot="1">
      <c r="A72" s="248">
        <v>5208</v>
      </c>
      <c r="B72" s="249" t="s">
        <v>15</v>
      </c>
      <c r="C72" s="249" t="s">
        <v>1901</v>
      </c>
    </row>
    <row r="73" spans="1:3" ht="409.6" thickBot="1">
      <c r="A73" s="248">
        <v>5209</v>
      </c>
      <c r="B73" s="249" t="s">
        <v>1794</v>
      </c>
      <c r="C73" s="249" t="s">
        <v>1902</v>
      </c>
    </row>
    <row r="74" spans="1:3" ht="396" thickBot="1">
      <c r="A74" s="248">
        <v>5210</v>
      </c>
      <c r="B74" s="249" t="s">
        <v>1794</v>
      </c>
      <c r="C74" s="249" t="s">
        <v>1903</v>
      </c>
    </row>
    <row r="75" spans="1:3" ht="408.75" thickBot="1">
      <c r="A75" s="248">
        <v>5211</v>
      </c>
      <c r="B75" s="249" t="s">
        <v>15</v>
      </c>
      <c r="C75" s="249" t="s">
        <v>1904</v>
      </c>
    </row>
    <row r="76" spans="1:3" ht="204.75" thickBot="1">
      <c r="A76" s="248">
        <v>5212</v>
      </c>
      <c r="B76" s="249" t="s">
        <v>15</v>
      </c>
      <c r="C76" s="249" t="s">
        <v>1805</v>
      </c>
    </row>
    <row r="77" spans="1:3" ht="179.25" thickBot="1">
      <c r="A77" s="248">
        <v>5213</v>
      </c>
      <c r="B77" s="249" t="s">
        <v>15</v>
      </c>
      <c r="C77" s="249" t="s">
        <v>1905</v>
      </c>
    </row>
    <row r="78" spans="1:3" ht="102.75" thickBot="1">
      <c r="A78" s="248">
        <v>5214</v>
      </c>
      <c r="B78" s="249" t="s">
        <v>15</v>
      </c>
      <c r="C78" s="249" t="s">
        <v>1806</v>
      </c>
    </row>
    <row r="79" spans="1:3" ht="153.75" thickBot="1">
      <c r="A79" s="248">
        <v>5215</v>
      </c>
      <c r="B79" s="249" t="s">
        <v>15</v>
      </c>
      <c r="C79" s="249" t="s">
        <v>1906</v>
      </c>
    </row>
    <row r="80" spans="1:3" ht="166.5" thickBot="1">
      <c r="A80" s="248">
        <v>5216</v>
      </c>
      <c r="B80" s="249" t="s">
        <v>3</v>
      </c>
      <c r="C80" s="249" t="s">
        <v>1907</v>
      </c>
    </row>
    <row r="81" spans="1:3" ht="77.25" thickBot="1">
      <c r="A81" s="248">
        <v>5217</v>
      </c>
      <c r="B81" s="249" t="s">
        <v>15</v>
      </c>
      <c r="C81" s="249" t="s">
        <v>1908</v>
      </c>
    </row>
    <row r="82" spans="1:3" ht="243" thickBot="1">
      <c r="A82" s="248">
        <v>5218</v>
      </c>
      <c r="B82" s="249" t="s">
        <v>1794</v>
      </c>
      <c r="C82" s="249" t="s">
        <v>1909</v>
      </c>
    </row>
    <row r="83" spans="1:3" ht="409.6" thickBot="1">
      <c r="A83" s="248">
        <v>5219</v>
      </c>
      <c r="B83" s="249" t="s">
        <v>15</v>
      </c>
      <c r="C83" s="249" t="s">
        <v>1910</v>
      </c>
    </row>
    <row r="84" spans="1:3" ht="166.5" thickBot="1">
      <c r="A84" s="248">
        <v>5220</v>
      </c>
      <c r="B84" s="249" t="s">
        <v>15</v>
      </c>
      <c r="C84" s="249" t="s">
        <v>1911</v>
      </c>
    </row>
    <row r="85" spans="1:3" ht="204.75" thickBot="1">
      <c r="A85" s="248">
        <v>5221</v>
      </c>
      <c r="B85" s="249" t="s">
        <v>15</v>
      </c>
      <c r="C85" s="249" t="s">
        <v>1912</v>
      </c>
    </row>
    <row r="86" spans="1:3" ht="77.25" thickBot="1">
      <c r="A86" s="248">
        <v>5222</v>
      </c>
      <c r="B86" s="249" t="s">
        <v>15</v>
      </c>
      <c r="C86" s="249" t="s">
        <v>1913</v>
      </c>
    </row>
    <row r="87" spans="1:3" ht="204.75" thickBot="1">
      <c r="A87" s="248">
        <v>5223</v>
      </c>
      <c r="B87" s="249" t="s">
        <v>15</v>
      </c>
      <c r="C87" s="249" t="s">
        <v>1912</v>
      </c>
    </row>
    <row r="88" spans="1:3" ht="77.25" thickBot="1">
      <c r="A88" s="248">
        <v>5224</v>
      </c>
      <c r="B88" s="249" t="s">
        <v>15</v>
      </c>
      <c r="C88" s="249" t="s">
        <v>1914</v>
      </c>
    </row>
    <row r="89" spans="1:3" ht="141" thickBot="1">
      <c r="A89" s="248">
        <v>5225</v>
      </c>
      <c r="B89" s="249" t="s">
        <v>15</v>
      </c>
      <c r="C89" s="249" t="s">
        <v>1915</v>
      </c>
    </row>
    <row r="90" spans="1:3" ht="166.5" thickBot="1">
      <c r="A90" s="248">
        <v>5226</v>
      </c>
      <c r="B90" s="249" t="s">
        <v>4</v>
      </c>
      <c r="C90" s="249" t="s">
        <v>1916</v>
      </c>
    </row>
    <row r="91" spans="1:3" ht="141" thickBot="1">
      <c r="A91" s="248">
        <v>5227</v>
      </c>
      <c r="B91" s="249" t="s">
        <v>15</v>
      </c>
      <c r="C91" s="249" t="s">
        <v>1915</v>
      </c>
    </row>
    <row r="92" spans="1:3" ht="141" thickBot="1">
      <c r="A92" s="248">
        <v>5228</v>
      </c>
      <c r="B92" s="249" t="s">
        <v>15</v>
      </c>
      <c r="C92" s="249" t="s">
        <v>1915</v>
      </c>
    </row>
    <row r="93" spans="1:3" ht="179.25" thickBot="1">
      <c r="A93" s="248">
        <v>5229</v>
      </c>
      <c r="B93" s="249" t="s">
        <v>4</v>
      </c>
      <c r="C93" s="249" t="s">
        <v>1917</v>
      </c>
    </row>
    <row r="94" spans="1:3" ht="102.75" thickBot="1">
      <c r="A94" s="248">
        <v>5230</v>
      </c>
      <c r="B94" s="249" t="s">
        <v>15</v>
      </c>
      <c r="C94" s="249" t="s">
        <v>1807</v>
      </c>
    </row>
    <row r="95" spans="1:3" ht="141" thickBot="1">
      <c r="A95" s="248">
        <v>5231</v>
      </c>
      <c r="B95" s="249" t="s">
        <v>15</v>
      </c>
      <c r="C95" s="249" t="s">
        <v>1808</v>
      </c>
    </row>
    <row r="96" spans="1:3" ht="115.5" thickBot="1">
      <c r="A96" s="248">
        <v>5232</v>
      </c>
      <c r="B96" s="249" t="s">
        <v>15</v>
      </c>
      <c r="C96" s="249" t="s">
        <v>1918</v>
      </c>
    </row>
    <row r="97" spans="1:3" ht="409.6" thickBot="1">
      <c r="A97" s="248">
        <v>5233</v>
      </c>
      <c r="B97" s="249" t="s">
        <v>15</v>
      </c>
      <c r="C97" s="249" t="s">
        <v>1919</v>
      </c>
    </row>
    <row r="98" spans="1:3" ht="409.6" thickBot="1">
      <c r="A98" s="248">
        <v>5234</v>
      </c>
      <c r="B98" s="249" t="s">
        <v>15</v>
      </c>
      <c r="C98" s="249" t="s">
        <v>1920</v>
      </c>
    </row>
    <row r="99" spans="1:3" ht="179.25" thickBot="1">
      <c r="A99" s="248">
        <v>5235</v>
      </c>
      <c r="B99" s="249" t="s">
        <v>1794</v>
      </c>
      <c r="C99" s="249" t="s">
        <v>1809</v>
      </c>
    </row>
    <row r="100" spans="1:3" ht="409.6" thickBot="1">
      <c r="A100" s="248">
        <v>5236</v>
      </c>
      <c r="B100" s="249" t="s">
        <v>15</v>
      </c>
      <c r="C100" s="249" t="s">
        <v>1921</v>
      </c>
    </row>
    <row r="101" spans="1:3" ht="179.25" thickBot="1">
      <c r="A101" s="248">
        <v>5237</v>
      </c>
      <c r="B101" s="249" t="s">
        <v>15</v>
      </c>
      <c r="C101" s="249" t="s">
        <v>1922</v>
      </c>
    </row>
    <row r="102" spans="1:3" ht="192" thickBot="1">
      <c r="A102" s="248">
        <v>5238</v>
      </c>
      <c r="B102" s="249" t="s">
        <v>15</v>
      </c>
      <c r="C102" s="249" t="s">
        <v>1923</v>
      </c>
    </row>
    <row r="103" spans="1:3" ht="230.25" thickBot="1">
      <c r="A103" s="248">
        <v>5239</v>
      </c>
      <c r="B103" s="249" t="s">
        <v>1369</v>
      </c>
      <c r="C103" s="249" t="s">
        <v>1924</v>
      </c>
    </row>
    <row r="104" spans="1:3" ht="153.75" thickBot="1">
      <c r="A104" s="248">
        <v>5240</v>
      </c>
      <c r="B104" s="249" t="s">
        <v>15</v>
      </c>
      <c r="C104" s="249" t="s">
        <v>1810</v>
      </c>
    </row>
    <row r="105" spans="1:3" ht="166.5" thickBot="1">
      <c r="A105" s="248">
        <v>5241</v>
      </c>
      <c r="B105" s="249" t="s">
        <v>15</v>
      </c>
      <c r="C105" s="249" t="s">
        <v>1925</v>
      </c>
    </row>
    <row r="106" spans="1:3" ht="345" thickBot="1">
      <c r="A106" s="248">
        <v>5242</v>
      </c>
      <c r="B106" s="249" t="s">
        <v>15</v>
      </c>
      <c r="C106" s="249" t="s">
        <v>1926</v>
      </c>
    </row>
    <row r="107" spans="1:3" ht="166.5" thickBot="1">
      <c r="A107" s="248">
        <v>5243</v>
      </c>
      <c r="B107" s="249" t="s">
        <v>15</v>
      </c>
      <c r="C107" s="249" t="s">
        <v>1927</v>
      </c>
    </row>
    <row r="108" spans="1:3" ht="166.5" thickBot="1">
      <c r="A108" s="248">
        <v>5244</v>
      </c>
      <c r="B108" s="249" t="s">
        <v>15</v>
      </c>
      <c r="C108" s="249" t="s">
        <v>1927</v>
      </c>
    </row>
    <row r="109" spans="1:3" ht="166.5" thickBot="1">
      <c r="A109" s="248">
        <v>5245</v>
      </c>
      <c r="B109" s="249" t="s">
        <v>15</v>
      </c>
      <c r="C109" s="249" t="s">
        <v>1927</v>
      </c>
    </row>
    <row r="110" spans="1:3" ht="409.6" thickBot="1">
      <c r="A110" s="248">
        <v>5246</v>
      </c>
      <c r="B110" s="249" t="s">
        <v>1794</v>
      </c>
      <c r="C110" s="249" t="s">
        <v>1928</v>
      </c>
    </row>
    <row r="111" spans="1:3" ht="409.6" thickBot="1">
      <c r="A111" s="248">
        <v>5247</v>
      </c>
      <c r="B111" s="249" t="s">
        <v>1794</v>
      </c>
      <c r="C111" s="249" t="s">
        <v>1929</v>
      </c>
    </row>
    <row r="112" spans="1:3" ht="409.6" thickBot="1">
      <c r="A112" s="248">
        <v>5248</v>
      </c>
      <c r="B112" s="249" t="s">
        <v>1811</v>
      </c>
      <c r="C112" s="249" t="s">
        <v>1930</v>
      </c>
    </row>
    <row r="113" spans="1:3" ht="166.5" thickBot="1">
      <c r="A113" s="248">
        <v>5249</v>
      </c>
      <c r="B113" s="249" t="s">
        <v>15</v>
      </c>
      <c r="C113" s="249" t="s">
        <v>1931</v>
      </c>
    </row>
    <row r="114" spans="1:3" ht="243" thickBot="1">
      <c r="A114" s="248">
        <v>5250</v>
      </c>
      <c r="B114" s="249" t="s">
        <v>15</v>
      </c>
      <c r="C114" s="249" t="s">
        <v>1932</v>
      </c>
    </row>
    <row r="115" spans="1:3" ht="64.5" thickBot="1">
      <c r="A115" s="248">
        <v>5251</v>
      </c>
      <c r="B115" s="249" t="s">
        <v>15</v>
      </c>
      <c r="C115" s="249" t="s">
        <v>1812</v>
      </c>
    </row>
    <row r="116" spans="1:3" ht="64.5" thickBot="1">
      <c r="A116" s="248">
        <v>5252</v>
      </c>
      <c r="B116" s="249" t="s">
        <v>15</v>
      </c>
      <c r="C116" s="249" t="s">
        <v>1812</v>
      </c>
    </row>
    <row r="117" spans="1:3" ht="217.5" thickBot="1">
      <c r="A117" s="248">
        <v>5253</v>
      </c>
      <c r="B117" s="249" t="s">
        <v>4</v>
      </c>
      <c r="C117" s="249" t="s">
        <v>1933</v>
      </c>
    </row>
    <row r="118" spans="1:3" ht="13.5" thickBot="1">
      <c r="A118" s="248">
        <v>5254</v>
      </c>
      <c r="B118" s="249" t="s">
        <v>1797</v>
      </c>
      <c r="C118" s="249" t="s">
        <v>1797</v>
      </c>
    </row>
    <row r="119" spans="1:3" ht="25.5" customHeight="1" thickBot="1">
      <c r="A119" s="248">
        <v>5255</v>
      </c>
      <c r="B119" s="249" t="s">
        <v>15</v>
      </c>
      <c r="C119" s="249" t="s">
        <v>1934</v>
      </c>
    </row>
    <row r="120" spans="1:3" ht="332.25" thickBot="1">
      <c r="A120" s="248">
        <v>5256</v>
      </c>
      <c r="B120" s="249" t="s">
        <v>15</v>
      </c>
      <c r="C120" s="249" t="s">
        <v>1813</v>
      </c>
    </row>
    <row r="121" spans="1:3" ht="115.5" thickBot="1">
      <c r="A121" s="248">
        <v>5257</v>
      </c>
      <c r="B121" s="249" t="s">
        <v>15</v>
      </c>
      <c r="C121" s="249" t="s">
        <v>1814</v>
      </c>
    </row>
    <row r="122" spans="1:3" ht="409.6" thickBot="1">
      <c r="A122" s="248">
        <v>5258</v>
      </c>
      <c r="B122" s="249" t="s">
        <v>15</v>
      </c>
      <c r="C122" s="249" t="s">
        <v>1935</v>
      </c>
    </row>
    <row r="123" spans="1:3" ht="243" thickBot="1">
      <c r="A123" s="248">
        <v>5259</v>
      </c>
      <c r="B123" s="249" t="s">
        <v>15</v>
      </c>
      <c r="C123" s="249" t="s">
        <v>1936</v>
      </c>
    </row>
    <row r="124" spans="1:3" ht="409.6" thickBot="1">
      <c r="A124" s="248">
        <v>5260</v>
      </c>
      <c r="B124" s="249" t="s">
        <v>15</v>
      </c>
      <c r="C124" s="249" t="s">
        <v>1937</v>
      </c>
    </row>
    <row r="125" spans="1:3" ht="90" thickBot="1">
      <c r="A125" s="248">
        <v>5261</v>
      </c>
      <c r="B125" s="249" t="s">
        <v>15</v>
      </c>
      <c r="C125" s="249" t="s">
        <v>1938</v>
      </c>
    </row>
    <row r="126" spans="1:3" ht="281.25" thickBot="1">
      <c r="A126" s="248">
        <v>5262</v>
      </c>
      <c r="B126" s="249" t="s">
        <v>15</v>
      </c>
      <c r="C126" s="249" t="s">
        <v>1939</v>
      </c>
    </row>
    <row r="127" spans="1:3" ht="396" thickBot="1">
      <c r="A127" s="248">
        <v>5263</v>
      </c>
      <c r="B127" s="249" t="s">
        <v>1794</v>
      </c>
      <c r="C127" s="249" t="s">
        <v>1940</v>
      </c>
    </row>
    <row r="128" spans="1:3" ht="409.6" thickBot="1">
      <c r="A128" s="248">
        <v>5264</v>
      </c>
      <c r="B128" s="249" t="s">
        <v>1794</v>
      </c>
      <c r="C128" s="249" t="s">
        <v>1941</v>
      </c>
    </row>
    <row r="129" spans="1:3" ht="38.25" customHeight="1" thickBot="1">
      <c r="A129" s="248">
        <v>5265</v>
      </c>
      <c r="B129" s="249" t="s">
        <v>1794</v>
      </c>
      <c r="C129" s="249" t="s">
        <v>1942</v>
      </c>
    </row>
    <row r="130" spans="1:3" ht="64.5" thickBot="1">
      <c r="A130" s="248">
        <v>5266</v>
      </c>
      <c r="B130" s="249" t="s">
        <v>15</v>
      </c>
      <c r="C130" s="249" t="s">
        <v>1798</v>
      </c>
    </row>
    <row r="131" spans="1:3" ht="204.75" thickBot="1">
      <c r="A131" s="248">
        <v>5267</v>
      </c>
      <c r="B131" s="249" t="s">
        <v>1794</v>
      </c>
      <c r="C131" s="249" t="s">
        <v>1943</v>
      </c>
    </row>
    <row r="132" spans="1:3" ht="409.6" thickBot="1">
      <c r="A132" s="248">
        <v>5268</v>
      </c>
      <c r="B132" s="249" t="s">
        <v>15</v>
      </c>
      <c r="C132" s="249" t="s">
        <v>1944</v>
      </c>
    </row>
    <row r="133" spans="1:3" ht="77.25" thickBot="1">
      <c r="A133" s="248">
        <v>5269</v>
      </c>
      <c r="B133" s="249" t="s">
        <v>15</v>
      </c>
      <c r="C133" s="249" t="s">
        <v>1815</v>
      </c>
    </row>
    <row r="134" spans="1:3" ht="409.6" thickBot="1">
      <c r="A134" s="248">
        <v>5270</v>
      </c>
      <c r="B134" s="249" t="s">
        <v>15</v>
      </c>
      <c r="C134" s="249" t="s">
        <v>1945</v>
      </c>
    </row>
    <row r="135" spans="1:3" ht="64.5" thickBot="1">
      <c r="A135" s="248">
        <v>5271</v>
      </c>
      <c r="B135" s="249" t="s">
        <v>15</v>
      </c>
      <c r="C135" s="249" t="s">
        <v>1798</v>
      </c>
    </row>
    <row r="136" spans="1:3" ht="319.5" thickBot="1">
      <c r="A136" s="248">
        <v>5272</v>
      </c>
      <c r="B136" s="249" t="s">
        <v>15</v>
      </c>
      <c r="C136" s="249" t="s">
        <v>1946</v>
      </c>
    </row>
    <row r="137" spans="1:3" ht="409.6" thickBot="1">
      <c r="A137" s="248">
        <v>5273</v>
      </c>
      <c r="B137" s="249" t="s">
        <v>1794</v>
      </c>
      <c r="C137" s="249" t="s">
        <v>1947</v>
      </c>
    </row>
    <row r="138" spans="1:3" ht="409.6" thickBot="1">
      <c r="A138" s="248">
        <v>5274</v>
      </c>
      <c r="B138" s="249" t="s">
        <v>1794</v>
      </c>
      <c r="C138" s="249" t="s">
        <v>1948</v>
      </c>
    </row>
    <row r="139" spans="1:3" ht="409.6" thickBot="1">
      <c r="A139" s="248">
        <v>5275</v>
      </c>
      <c r="B139" s="249" t="s">
        <v>15</v>
      </c>
      <c r="C139" s="249" t="s">
        <v>1949</v>
      </c>
    </row>
    <row r="140" spans="1:3" ht="409.6" thickBot="1">
      <c r="A140" s="248">
        <v>5276</v>
      </c>
      <c r="B140" s="249" t="s">
        <v>15</v>
      </c>
      <c r="C140" s="249" t="s">
        <v>1950</v>
      </c>
    </row>
    <row r="141" spans="1:3" ht="357.75" thickBot="1">
      <c r="A141" s="248">
        <v>5277</v>
      </c>
      <c r="B141" s="249" t="s">
        <v>1369</v>
      </c>
      <c r="C141" s="249" t="s">
        <v>1951</v>
      </c>
    </row>
    <row r="142" spans="1:3" ht="409.6" thickBot="1">
      <c r="A142" s="248">
        <v>5278</v>
      </c>
      <c r="B142" s="249" t="s">
        <v>15</v>
      </c>
      <c r="C142" s="249" t="s">
        <v>1952</v>
      </c>
    </row>
    <row r="143" spans="1:3" ht="409.6" thickBot="1">
      <c r="A143" s="248">
        <v>5279</v>
      </c>
      <c r="B143" s="249" t="s">
        <v>15</v>
      </c>
      <c r="C143" s="249" t="s">
        <v>1953</v>
      </c>
    </row>
    <row r="144" spans="1:3" ht="409.6" thickBot="1">
      <c r="A144" s="248">
        <v>5280</v>
      </c>
      <c r="B144" s="249" t="s">
        <v>1372</v>
      </c>
      <c r="C144" s="249" t="s">
        <v>1954</v>
      </c>
    </row>
    <row r="145" spans="1:3" ht="409.6" thickBot="1">
      <c r="A145" s="248">
        <v>5281</v>
      </c>
      <c r="B145" s="249" t="s">
        <v>15</v>
      </c>
      <c r="C145" s="249" t="s">
        <v>1955</v>
      </c>
    </row>
    <row r="146" spans="1:3" ht="217.5" thickBot="1">
      <c r="A146" s="248">
        <v>5282</v>
      </c>
      <c r="B146" s="249" t="s">
        <v>15</v>
      </c>
      <c r="C146" s="249" t="s">
        <v>1956</v>
      </c>
    </row>
    <row r="147" spans="1:3" ht="409.6" thickBot="1">
      <c r="A147" s="248">
        <v>5283</v>
      </c>
      <c r="B147" s="249" t="s">
        <v>1794</v>
      </c>
      <c r="C147" s="249" t="s">
        <v>1957</v>
      </c>
    </row>
    <row r="148" spans="1:3" ht="39" thickBot="1">
      <c r="A148" s="248">
        <v>5284</v>
      </c>
      <c r="B148" s="249" t="s">
        <v>15</v>
      </c>
      <c r="C148" s="249" t="s">
        <v>1816</v>
      </c>
    </row>
    <row r="149" spans="1:3" ht="64.5" thickBot="1">
      <c r="A149" s="248">
        <v>5285</v>
      </c>
      <c r="B149" s="249" t="s">
        <v>15</v>
      </c>
      <c r="C149" s="249" t="s">
        <v>1798</v>
      </c>
    </row>
    <row r="150" spans="1:3" ht="409.6" thickBot="1">
      <c r="A150" s="248">
        <v>5286</v>
      </c>
      <c r="B150" s="249" t="s">
        <v>1794</v>
      </c>
      <c r="C150" s="250" t="s">
        <v>1958</v>
      </c>
    </row>
    <row r="151" spans="1:3" ht="396" thickBot="1">
      <c r="A151" s="248">
        <v>5287</v>
      </c>
      <c r="B151" s="249" t="s">
        <v>15</v>
      </c>
      <c r="C151" s="249" t="s">
        <v>1959</v>
      </c>
    </row>
    <row r="152" spans="1:3" ht="153.75" thickBot="1">
      <c r="A152" s="248">
        <v>5288</v>
      </c>
      <c r="B152" s="249" t="s">
        <v>15</v>
      </c>
      <c r="C152" s="249" t="s">
        <v>1960</v>
      </c>
    </row>
    <row r="153" spans="1:3" ht="255.75" thickBot="1">
      <c r="A153" s="248">
        <v>5289</v>
      </c>
      <c r="B153" s="249" t="s">
        <v>15</v>
      </c>
      <c r="C153" s="249" t="s">
        <v>1961</v>
      </c>
    </row>
    <row r="154" spans="1:3" ht="153.75" thickBot="1">
      <c r="A154" s="248">
        <v>5290</v>
      </c>
      <c r="B154" s="249" t="s">
        <v>15</v>
      </c>
      <c r="C154" s="249" t="s">
        <v>1962</v>
      </c>
    </row>
    <row r="155" spans="1:3" ht="409.6" thickBot="1">
      <c r="A155" s="248">
        <v>5291</v>
      </c>
      <c r="B155" s="249" t="s">
        <v>1794</v>
      </c>
      <c r="C155" s="249" t="s">
        <v>1963</v>
      </c>
    </row>
    <row r="156" spans="1:3" ht="383.25" thickBot="1">
      <c r="A156" s="248">
        <v>5292</v>
      </c>
      <c r="B156" s="249" t="s">
        <v>1369</v>
      </c>
      <c r="C156" s="249" t="s">
        <v>1964</v>
      </c>
    </row>
    <row r="157" spans="1:3" ht="13.5" thickBot="1">
      <c r="A157" s="248">
        <v>5293</v>
      </c>
      <c r="B157" s="249" t="s">
        <v>1797</v>
      </c>
      <c r="C157" s="249" t="s">
        <v>1797</v>
      </c>
    </row>
    <row r="158" spans="1:3" ht="294" thickBot="1">
      <c r="A158" s="248">
        <v>5294</v>
      </c>
      <c r="B158" s="249" t="s">
        <v>15</v>
      </c>
      <c r="C158" s="249" t="s">
        <v>1965</v>
      </c>
    </row>
    <row r="159" spans="1:3" ht="396" thickBot="1">
      <c r="A159" s="248">
        <v>5295</v>
      </c>
      <c r="B159" s="249" t="s">
        <v>1794</v>
      </c>
      <c r="C159" s="249" t="s">
        <v>1966</v>
      </c>
    </row>
    <row r="160" spans="1:3" ht="230.25" thickBot="1">
      <c r="A160" s="248">
        <v>5296</v>
      </c>
      <c r="B160" s="249" t="s">
        <v>4</v>
      </c>
      <c r="C160" s="249" t="s">
        <v>1967</v>
      </c>
    </row>
    <row r="161" spans="1:3" ht="409.6" thickBot="1">
      <c r="A161" s="248">
        <v>5297</v>
      </c>
      <c r="B161" s="249" t="s">
        <v>1797</v>
      </c>
      <c r="C161" s="249" t="s">
        <v>1968</v>
      </c>
    </row>
    <row r="162" spans="1:3" ht="409.6" thickBot="1">
      <c r="A162" s="248">
        <v>5298</v>
      </c>
      <c r="B162" s="249" t="s">
        <v>1797</v>
      </c>
      <c r="C162" s="249" t="s">
        <v>1969</v>
      </c>
    </row>
    <row r="163" spans="1:3" ht="357.75" thickBot="1">
      <c r="A163" s="248">
        <v>5299</v>
      </c>
      <c r="B163" s="249" t="s">
        <v>1794</v>
      </c>
      <c r="C163" s="249" t="s">
        <v>1970</v>
      </c>
    </row>
    <row r="164" spans="1:3" ht="396" thickBot="1">
      <c r="A164" s="248">
        <v>5300</v>
      </c>
      <c r="B164" s="249" t="s">
        <v>1369</v>
      </c>
      <c r="C164" s="249" t="s">
        <v>1971</v>
      </c>
    </row>
    <row r="165" spans="1:3" ht="230.25" thickBot="1">
      <c r="A165" s="248">
        <v>5301</v>
      </c>
      <c r="B165" s="249" t="s">
        <v>1794</v>
      </c>
      <c r="C165" s="249" t="s">
        <v>1817</v>
      </c>
    </row>
    <row r="166" spans="1:3" ht="39" thickBot="1">
      <c r="A166" s="248">
        <v>5302</v>
      </c>
      <c r="B166" s="249" t="s">
        <v>1794</v>
      </c>
      <c r="C166" s="249" t="s">
        <v>1818</v>
      </c>
    </row>
    <row r="167" spans="1:3" ht="153.75" thickBot="1">
      <c r="A167" s="248">
        <v>5303</v>
      </c>
      <c r="B167" s="249" t="s">
        <v>1794</v>
      </c>
      <c r="C167" s="249" t="s">
        <v>1819</v>
      </c>
    </row>
    <row r="168" spans="1:3" ht="409.6" thickBot="1">
      <c r="A168" s="248">
        <v>5304</v>
      </c>
      <c r="B168" s="249" t="s">
        <v>1797</v>
      </c>
      <c r="C168" s="249" t="s">
        <v>1972</v>
      </c>
    </row>
    <row r="169" spans="1:3" ht="13.5" thickBot="1">
      <c r="A169" s="248">
        <v>5305</v>
      </c>
      <c r="B169" s="249" t="s">
        <v>1797</v>
      </c>
      <c r="C169" s="249" t="s">
        <v>1797</v>
      </c>
    </row>
    <row r="170" spans="1:3" ht="268.5" thickBot="1">
      <c r="A170" s="248">
        <v>5306</v>
      </c>
      <c r="B170" s="249" t="s">
        <v>4</v>
      </c>
      <c r="C170" s="249" t="s">
        <v>1973</v>
      </c>
    </row>
    <row r="171" spans="1:3" ht="268.5" thickBot="1">
      <c r="A171" s="248">
        <v>5307</v>
      </c>
      <c r="B171" s="249" t="s">
        <v>1794</v>
      </c>
      <c r="C171" s="249" t="s">
        <v>1974</v>
      </c>
    </row>
    <row r="172" spans="1:3" ht="409.6" thickBot="1">
      <c r="A172" s="248">
        <v>5308</v>
      </c>
      <c r="B172" s="249" t="s">
        <v>1372</v>
      </c>
      <c r="C172" s="249" t="s">
        <v>1975</v>
      </c>
    </row>
    <row r="173" spans="1:3" ht="409.6" thickBot="1">
      <c r="A173" s="248">
        <v>5309</v>
      </c>
      <c r="B173" s="249" t="s">
        <v>1794</v>
      </c>
      <c r="C173" s="249" t="s">
        <v>1976</v>
      </c>
    </row>
    <row r="174" spans="1:3" ht="230.25" thickBot="1">
      <c r="A174" s="248">
        <v>5310</v>
      </c>
      <c r="B174" s="249" t="s">
        <v>15</v>
      </c>
      <c r="C174" s="249" t="s">
        <v>1977</v>
      </c>
    </row>
    <row r="175" spans="1:3" ht="409.6" thickBot="1">
      <c r="A175" s="248">
        <v>5311</v>
      </c>
      <c r="B175" s="249" t="s">
        <v>15</v>
      </c>
      <c r="C175" s="249" t="s">
        <v>1978</v>
      </c>
    </row>
    <row r="176" spans="1:3" ht="77.25" thickBot="1">
      <c r="A176" s="248">
        <v>5312</v>
      </c>
      <c r="B176" s="249" t="s">
        <v>15</v>
      </c>
      <c r="C176" s="249" t="s">
        <v>1979</v>
      </c>
    </row>
    <row r="177" spans="1:3" ht="13.5" thickBot="1">
      <c r="A177" s="248">
        <v>5313</v>
      </c>
      <c r="B177" s="249" t="s">
        <v>1797</v>
      </c>
      <c r="C177" s="249" t="s">
        <v>1797</v>
      </c>
    </row>
    <row r="178" spans="1:3" ht="166.5" thickBot="1">
      <c r="A178" s="248">
        <v>5314</v>
      </c>
      <c r="B178" s="249" t="s">
        <v>15</v>
      </c>
      <c r="C178" s="249" t="s">
        <v>1927</v>
      </c>
    </row>
    <row r="179" spans="1:3" ht="179.25" thickBot="1">
      <c r="A179" s="248">
        <v>5315</v>
      </c>
      <c r="B179" s="249" t="s">
        <v>15</v>
      </c>
      <c r="C179" s="249" t="s">
        <v>1980</v>
      </c>
    </row>
    <row r="180" spans="1:3" ht="13.5" thickBot="1">
      <c r="A180" s="248">
        <v>5316</v>
      </c>
      <c r="B180" s="249" t="s">
        <v>1797</v>
      </c>
      <c r="C180" s="249" t="s">
        <v>1797</v>
      </c>
    </row>
    <row r="181" spans="1:3" ht="217.5" thickBot="1">
      <c r="A181" s="248">
        <v>5317</v>
      </c>
      <c r="B181" s="249" t="s">
        <v>4</v>
      </c>
      <c r="C181" s="249" t="s">
        <v>1981</v>
      </c>
    </row>
    <row r="182" spans="1:3" ht="39" thickBot="1">
      <c r="A182" s="248">
        <v>5318</v>
      </c>
      <c r="B182" s="249" t="s">
        <v>15</v>
      </c>
      <c r="C182" s="249" t="s">
        <v>1820</v>
      </c>
    </row>
    <row r="183" spans="1:3" ht="13.5" thickBot="1">
      <c r="A183" s="248">
        <v>5319</v>
      </c>
      <c r="B183" s="249" t="s">
        <v>1797</v>
      </c>
      <c r="C183" s="249" t="s">
        <v>1797</v>
      </c>
    </row>
    <row r="184" spans="1:3" ht="179.25" thickBot="1">
      <c r="A184" s="248">
        <v>5320</v>
      </c>
      <c r="B184" s="249" t="s">
        <v>15</v>
      </c>
      <c r="C184" s="249" t="s">
        <v>1982</v>
      </c>
    </row>
    <row r="185" spans="1:3" ht="179.25" thickBot="1">
      <c r="A185" s="248">
        <v>5321</v>
      </c>
      <c r="B185" s="249" t="s">
        <v>15</v>
      </c>
      <c r="C185" s="249" t="s">
        <v>1982</v>
      </c>
    </row>
    <row r="186" spans="1:3" ht="396" thickBot="1">
      <c r="A186" s="248">
        <v>5322</v>
      </c>
      <c r="B186" s="249" t="s">
        <v>15</v>
      </c>
      <c r="C186" s="249" t="s">
        <v>1983</v>
      </c>
    </row>
    <row r="187" spans="1:3" ht="217.5" thickBot="1">
      <c r="A187" s="248">
        <v>5323</v>
      </c>
      <c r="B187" s="249" t="s">
        <v>4</v>
      </c>
      <c r="C187" s="249" t="s">
        <v>1933</v>
      </c>
    </row>
    <row r="188" spans="1:3" ht="102.75" thickBot="1">
      <c r="A188" s="248">
        <v>5324</v>
      </c>
      <c r="B188" s="249" t="s">
        <v>15</v>
      </c>
      <c r="C188" s="249" t="s">
        <v>1984</v>
      </c>
    </row>
    <row r="189" spans="1:3" ht="409.6" thickBot="1">
      <c r="A189" s="248">
        <v>5325</v>
      </c>
      <c r="B189" s="249" t="s">
        <v>1794</v>
      </c>
      <c r="C189" s="249" t="s">
        <v>1985</v>
      </c>
    </row>
    <row r="190" spans="1:3" ht="396" thickBot="1">
      <c r="A190" s="248">
        <v>5326</v>
      </c>
      <c r="B190" s="249" t="s">
        <v>15</v>
      </c>
      <c r="C190" s="249" t="s">
        <v>1986</v>
      </c>
    </row>
    <row r="191" spans="1:3" ht="409.6" thickBot="1">
      <c r="A191" s="248">
        <v>5327</v>
      </c>
      <c r="B191" s="249" t="s">
        <v>1372</v>
      </c>
      <c r="C191" s="249" t="s">
        <v>1987</v>
      </c>
    </row>
    <row r="192" spans="1:3" ht="141" thickBot="1">
      <c r="A192" s="248">
        <v>5328</v>
      </c>
      <c r="B192" s="249" t="s">
        <v>15</v>
      </c>
      <c r="C192" s="249" t="s">
        <v>1988</v>
      </c>
    </row>
    <row r="193" spans="1:3" ht="409.6" thickBot="1">
      <c r="A193" s="248">
        <v>5329</v>
      </c>
      <c r="B193" s="249" t="s">
        <v>1369</v>
      </c>
      <c r="C193" s="249" t="s">
        <v>1989</v>
      </c>
    </row>
    <row r="194" spans="1:3" ht="281.25" thickBot="1">
      <c r="A194" s="248">
        <v>5330</v>
      </c>
      <c r="B194" s="249" t="s">
        <v>15</v>
      </c>
      <c r="C194" s="249" t="s">
        <v>1990</v>
      </c>
    </row>
    <row r="195" spans="1:3" ht="409.6" thickBot="1">
      <c r="A195" s="248">
        <v>5331</v>
      </c>
      <c r="B195" s="249" t="s">
        <v>1372</v>
      </c>
      <c r="C195" s="249" t="s">
        <v>1991</v>
      </c>
    </row>
    <row r="196" spans="1:3" ht="409.6" thickBot="1">
      <c r="A196" s="248">
        <v>5332</v>
      </c>
      <c r="B196" s="249" t="s">
        <v>3</v>
      </c>
      <c r="C196" s="249" t="s">
        <v>1992</v>
      </c>
    </row>
    <row r="197" spans="1:3" ht="51.75" thickBot="1">
      <c r="A197" s="248">
        <v>5333</v>
      </c>
      <c r="B197" s="249" t="s">
        <v>3</v>
      </c>
      <c r="C197" s="249" t="s">
        <v>1821</v>
      </c>
    </row>
    <row r="198" spans="1:3" ht="409.6" thickBot="1">
      <c r="A198" s="248">
        <v>5334</v>
      </c>
      <c r="B198" s="249" t="s">
        <v>3</v>
      </c>
      <c r="C198" s="249" t="s">
        <v>1993</v>
      </c>
    </row>
    <row r="199" spans="1:3" ht="409.6" thickBot="1">
      <c r="A199" s="248">
        <v>5335</v>
      </c>
      <c r="B199" s="249" t="s">
        <v>1797</v>
      </c>
      <c r="C199" s="249" t="s">
        <v>1994</v>
      </c>
    </row>
    <row r="200" spans="1:3" ht="409.6" thickBot="1">
      <c r="A200" s="248">
        <v>5336</v>
      </c>
      <c r="B200" s="249" t="s">
        <v>1794</v>
      </c>
      <c r="C200" s="249" t="s">
        <v>1995</v>
      </c>
    </row>
    <row r="201" spans="1:3" ht="166.5" thickBot="1">
      <c r="A201" s="248">
        <v>5337</v>
      </c>
      <c r="B201" s="249" t="s">
        <v>15</v>
      </c>
      <c r="C201" s="249" t="s">
        <v>1996</v>
      </c>
    </row>
    <row r="202" spans="1:3" ht="409.6" thickBot="1">
      <c r="A202" s="248">
        <v>5338</v>
      </c>
      <c r="B202" s="249" t="s">
        <v>1797</v>
      </c>
      <c r="C202" s="249" t="s">
        <v>1997</v>
      </c>
    </row>
    <row r="203" spans="1:3" ht="409.6" thickBot="1">
      <c r="A203" s="248">
        <v>5339</v>
      </c>
      <c r="B203" s="249" t="s">
        <v>1797</v>
      </c>
      <c r="C203" s="249" t="s">
        <v>1998</v>
      </c>
    </row>
    <row r="204" spans="1:3" ht="13.5" thickBot="1">
      <c r="A204" s="248">
        <v>5340</v>
      </c>
      <c r="B204" s="249" t="s">
        <v>1797</v>
      </c>
      <c r="C204" s="249" t="s">
        <v>1797</v>
      </c>
    </row>
    <row r="205" spans="1:3" ht="39" thickBot="1">
      <c r="A205" s="248">
        <v>5341</v>
      </c>
      <c r="B205" s="249" t="s">
        <v>1369</v>
      </c>
      <c r="C205" s="249" t="s">
        <v>1822</v>
      </c>
    </row>
    <row r="206" spans="1:3" ht="409.6" thickBot="1">
      <c r="A206" s="248">
        <v>5342</v>
      </c>
      <c r="B206" s="249" t="s">
        <v>1794</v>
      </c>
      <c r="C206" s="249" t="s">
        <v>1999</v>
      </c>
    </row>
    <row r="207" spans="1:3" ht="409.6" thickBot="1">
      <c r="A207" s="248">
        <v>5343</v>
      </c>
      <c r="B207" s="249" t="s">
        <v>1797</v>
      </c>
      <c r="C207" s="249" t="s">
        <v>2000</v>
      </c>
    </row>
    <row r="208" spans="1:3" ht="255.75" thickBot="1">
      <c r="A208" s="248">
        <v>5344</v>
      </c>
      <c r="B208" s="249" t="s">
        <v>15</v>
      </c>
      <c r="C208" s="249" t="s">
        <v>1823</v>
      </c>
    </row>
    <row r="209" spans="1:3" ht="64.5" thickBot="1">
      <c r="A209" s="248">
        <v>5345</v>
      </c>
      <c r="B209" s="249" t="s">
        <v>15</v>
      </c>
      <c r="C209" s="249" t="s">
        <v>1798</v>
      </c>
    </row>
    <row r="210" spans="1:3" ht="409.6" thickBot="1">
      <c r="A210" s="248">
        <v>5346</v>
      </c>
      <c r="B210" s="249" t="s">
        <v>3</v>
      </c>
      <c r="C210" s="249" t="s">
        <v>2001</v>
      </c>
    </row>
    <row r="211" spans="1:3" ht="39" thickBot="1">
      <c r="A211" s="248">
        <v>5347</v>
      </c>
      <c r="B211" s="249" t="s">
        <v>1794</v>
      </c>
      <c r="C211" s="249" t="s">
        <v>1825</v>
      </c>
    </row>
    <row r="212" spans="1:3" ht="39" thickBot="1">
      <c r="A212" s="248">
        <v>5348</v>
      </c>
      <c r="B212" s="249" t="s">
        <v>1369</v>
      </c>
      <c r="C212" s="249" t="s">
        <v>1826</v>
      </c>
    </row>
    <row r="213" spans="1:3" ht="39" thickBot="1">
      <c r="A213" s="248">
        <v>5349</v>
      </c>
      <c r="B213" s="249" t="s">
        <v>1369</v>
      </c>
      <c r="C213" s="249" t="s">
        <v>1824</v>
      </c>
    </row>
    <row r="214" spans="1:3" ht="64.5" thickBot="1">
      <c r="A214" s="248">
        <v>5350</v>
      </c>
      <c r="B214" s="249" t="s">
        <v>3</v>
      </c>
      <c r="C214" s="249" t="s">
        <v>1827</v>
      </c>
    </row>
    <row r="215" spans="1:3" ht="39" thickBot="1">
      <c r="A215" s="248">
        <v>5351</v>
      </c>
      <c r="B215" s="249" t="s">
        <v>15</v>
      </c>
      <c r="C215" s="249" t="s">
        <v>1828</v>
      </c>
    </row>
    <row r="216" spans="1:3" ht="64.5" thickBot="1">
      <c r="A216" s="248">
        <v>5352</v>
      </c>
      <c r="B216" s="249" t="s">
        <v>3</v>
      </c>
      <c r="C216" s="249" t="s">
        <v>1829</v>
      </c>
    </row>
    <row r="217" spans="1:3" ht="409.6" thickBot="1">
      <c r="A217" s="248">
        <v>5353</v>
      </c>
      <c r="B217" s="249" t="s">
        <v>1794</v>
      </c>
      <c r="C217" s="249" t="s">
        <v>2002</v>
      </c>
    </row>
    <row r="218" spans="1:3" ht="128.25" thickBot="1">
      <c r="A218" s="248">
        <v>5354</v>
      </c>
      <c r="B218" s="249" t="s">
        <v>15</v>
      </c>
      <c r="C218" s="249" t="s">
        <v>2003</v>
      </c>
    </row>
    <row r="219" spans="1:3" ht="166.5" thickBot="1">
      <c r="A219" s="248">
        <v>5355</v>
      </c>
      <c r="B219" s="249" t="s">
        <v>15</v>
      </c>
      <c r="C219" s="249" t="s">
        <v>1830</v>
      </c>
    </row>
    <row r="220" spans="1:3" ht="179.25" thickBot="1">
      <c r="A220" s="248">
        <v>5356</v>
      </c>
      <c r="B220" s="249" t="s">
        <v>15</v>
      </c>
      <c r="C220" s="249" t="s">
        <v>2004</v>
      </c>
    </row>
    <row r="221" spans="1:3" ht="166.5" thickBot="1">
      <c r="A221" s="248">
        <v>5357</v>
      </c>
      <c r="B221" s="249" t="s">
        <v>15</v>
      </c>
      <c r="C221" s="249" t="s">
        <v>2005</v>
      </c>
    </row>
    <row r="222" spans="1:3" ht="192" thickBot="1">
      <c r="A222" s="248">
        <v>5358</v>
      </c>
      <c r="B222" s="249" t="s">
        <v>15</v>
      </c>
      <c r="C222" s="249" t="s">
        <v>2006</v>
      </c>
    </row>
    <row r="223" spans="1:3" ht="153.75" thickBot="1">
      <c r="A223" s="248">
        <v>5359</v>
      </c>
      <c r="B223" s="249" t="s">
        <v>1369</v>
      </c>
      <c r="C223" s="249" t="s">
        <v>2007</v>
      </c>
    </row>
    <row r="224" spans="1:3" ht="128.25" thickBot="1">
      <c r="A224" s="248">
        <v>5360</v>
      </c>
      <c r="B224" s="249" t="s">
        <v>15</v>
      </c>
      <c r="C224" s="249" t="s">
        <v>2003</v>
      </c>
    </row>
    <row r="225" spans="1:3" ht="128.25" thickBot="1">
      <c r="A225" s="248">
        <v>5361</v>
      </c>
      <c r="B225" s="249" t="s">
        <v>15</v>
      </c>
      <c r="C225" s="249" t="s">
        <v>2003</v>
      </c>
    </row>
    <row r="226" spans="1:3" ht="153.75" thickBot="1">
      <c r="A226" s="248">
        <v>5362</v>
      </c>
      <c r="B226" s="249" t="s">
        <v>15</v>
      </c>
      <c r="C226" s="249" t="s">
        <v>2008</v>
      </c>
    </row>
    <row r="227" spans="1:3" ht="13.5" thickBot="1">
      <c r="A227" s="248">
        <v>5363</v>
      </c>
      <c r="B227" s="249" t="s">
        <v>1797</v>
      </c>
      <c r="C227" s="249" t="s">
        <v>1797</v>
      </c>
    </row>
    <row r="228" spans="1:3" ht="128.25" thickBot="1">
      <c r="A228" s="248">
        <v>5364</v>
      </c>
      <c r="B228" s="249" t="s">
        <v>15</v>
      </c>
      <c r="C228" s="249" t="s">
        <v>2003</v>
      </c>
    </row>
    <row r="229" spans="1:3" ht="192" thickBot="1">
      <c r="A229" s="248">
        <v>5365</v>
      </c>
      <c r="B229" s="249" t="s">
        <v>15</v>
      </c>
      <c r="C229" s="249" t="s">
        <v>2006</v>
      </c>
    </row>
    <row r="230" spans="1:3" ht="192" thickBot="1">
      <c r="A230" s="248">
        <v>5366</v>
      </c>
      <c r="B230" s="249" t="s">
        <v>15</v>
      </c>
      <c r="C230" s="249" t="s">
        <v>2006</v>
      </c>
    </row>
    <row r="231" spans="1:3" ht="192" thickBot="1">
      <c r="A231" s="248">
        <v>5367</v>
      </c>
      <c r="B231" s="249" t="s">
        <v>15</v>
      </c>
      <c r="C231" s="249" t="s">
        <v>2006</v>
      </c>
    </row>
    <row r="232" spans="1:3" ht="192" thickBot="1">
      <c r="A232" s="248">
        <v>5368</v>
      </c>
      <c r="B232" s="249" t="s">
        <v>15</v>
      </c>
      <c r="C232" s="249" t="s">
        <v>2009</v>
      </c>
    </row>
    <row r="233" spans="1:3" ht="192" thickBot="1">
      <c r="A233" s="248">
        <v>5369</v>
      </c>
      <c r="B233" s="249" t="s">
        <v>15</v>
      </c>
      <c r="C233" s="249" t="s">
        <v>2009</v>
      </c>
    </row>
    <row r="234" spans="1:3" ht="192" thickBot="1">
      <c r="A234" s="248">
        <v>5370</v>
      </c>
      <c r="B234" s="249" t="s">
        <v>15</v>
      </c>
      <c r="C234" s="249" t="s">
        <v>2006</v>
      </c>
    </row>
    <row r="235" spans="1:3" ht="192" thickBot="1">
      <c r="A235" s="248">
        <v>5371</v>
      </c>
      <c r="B235" s="249" t="s">
        <v>15</v>
      </c>
      <c r="C235" s="249" t="s">
        <v>2009</v>
      </c>
    </row>
    <row r="236" spans="1:3" ht="128.25" thickBot="1">
      <c r="A236" s="248">
        <v>5372</v>
      </c>
      <c r="B236" s="249" t="s">
        <v>1794</v>
      </c>
      <c r="C236" s="249" t="s">
        <v>1831</v>
      </c>
    </row>
    <row r="237" spans="1:3" ht="141" thickBot="1">
      <c r="A237" s="248">
        <v>5373</v>
      </c>
      <c r="B237" s="249" t="s">
        <v>15</v>
      </c>
      <c r="C237" s="249" t="s">
        <v>2010</v>
      </c>
    </row>
    <row r="238" spans="1:3" ht="13.5" thickBot="1">
      <c r="A238" s="248">
        <v>5374</v>
      </c>
      <c r="B238" s="249" t="s">
        <v>1797</v>
      </c>
      <c r="C238" s="249" t="s">
        <v>1797</v>
      </c>
    </row>
    <row r="239" spans="1:3" ht="409.6" thickBot="1">
      <c r="A239" s="248">
        <v>5375</v>
      </c>
      <c r="B239" s="249" t="s">
        <v>1369</v>
      </c>
      <c r="C239" s="249" t="s">
        <v>2011</v>
      </c>
    </row>
    <row r="240" spans="1:3" ht="243" thickBot="1">
      <c r="A240" s="248">
        <v>5376</v>
      </c>
      <c r="B240" s="249" t="s">
        <v>15</v>
      </c>
      <c r="C240" s="249" t="s">
        <v>2012</v>
      </c>
    </row>
    <row r="241" spans="1:3" ht="217.5" thickBot="1">
      <c r="A241" s="248">
        <v>5377</v>
      </c>
      <c r="B241" s="249" t="s">
        <v>1369</v>
      </c>
      <c r="C241" s="249" t="s">
        <v>2013</v>
      </c>
    </row>
    <row r="242" spans="1:3" ht="13.5" thickBot="1">
      <c r="A242" s="248">
        <v>5378</v>
      </c>
      <c r="B242" s="249" t="s">
        <v>1797</v>
      </c>
      <c r="C242" s="249" t="s">
        <v>1797</v>
      </c>
    </row>
    <row r="243" spans="1:3" ht="13.5" thickBot="1">
      <c r="A243" s="248">
        <v>5379</v>
      </c>
      <c r="B243" s="249" t="s">
        <v>1797</v>
      </c>
      <c r="C243" s="249" t="s">
        <v>1797</v>
      </c>
    </row>
    <row r="244" spans="1:3" ht="102.75" thickBot="1">
      <c r="A244" s="248">
        <v>5380</v>
      </c>
      <c r="B244" s="249" t="s">
        <v>15</v>
      </c>
      <c r="C244" s="249" t="s">
        <v>2014</v>
      </c>
    </row>
    <row r="245" spans="1:3" ht="179.25" thickBot="1">
      <c r="A245" s="248">
        <v>5381</v>
      </c>
      <c r="B245" s="249" t="s">
        <v>1797</v>
      </c>
      <c r="C245" s="249" t="s">
        <v>2015</v>
      </c>
    </row>
    <row r="246" spans="1:3" ht="13.5" thickBot="1">
      <c r="A246" s="248">
        <v>5382</v>
      </c>
      <c r="B246" s="249" t="s">
        <v>1797</v>
      </c>
      <c r="C246" s="249" t="s">
        <v>1797</v>
      </c>
    </row>
    <row r="247" spans="1:3" ht="179.25" thickBot="1">
      <c r="A247" s="248">
        <v>5383</v>
      </c>
      <c r="B247" s="249" t="s">
        <v>1797</v>
      </c>
      <c r="C247" s="249" t="s">
        <v>2016</v>
      </c>
    </row>
    <row r="248" spans="1:3" ht="204.75" thickBot="1">
      <c r="A248" s="248">
        <v>5384</v>
      </c>
      <c r="B248" s="249" t="s">
        <v>1797</v>
      </c>
      <c r="C248" s="249" t="s">
        <v>2017</v>
      </c>
    </row>
    <row r="249" spans="1:3" ht="13.5" thickBot="1">
      <c r="A249" s="248">
        <v>5385</v>
      </c>
      <c r="B249" s="249" t="s">
        <v>1797</v>
      </c>
      <c r="C249" s="249" t="s">
        <v>1797</v>
      </c>
    </row>
    <row r="250" spans="1:3" ht="128.25" thickBot="1">
      <c r="A250" s="248">
        <v>5386</v>
      </c>
      <c r="B250" s="249" t="s">
        <v>1797</v>
      </c>
      <c r="C250" s="249" t="s">
        <v>2018</v>
      </c>
    </row>
    <row r="251" spans="1:3" ht="13.5" thickBot="1">
      <c r="A251" s="248">
        <v>5387</v>
      </c>
      <c r="B251" s="249" t="s">
        <v>1797</v>
      </c>
      <c r="C251" s="249" t="s">
        <v>1797</v>
      </c>
    </row>
    <row r="252" spans="1:3" ht="409.6" thickBot="1">
      <c r="A252" s="248">
        <v>5388</v>
      </c>
      <c r="B252" s="249" t="s">
        <v>1797</v>
      </c>
      <c r="C252" s="249" t="s">
        <v>2019</v>
      </c>
    </row>
    <row r="253" spans="1:3" ht="13.5" thickBot="1">
      <c r="A253" s="248">
        <v>5389</v>
      </c>
      <c r="B253" s="249" t="s">
        <v>1797</v>
      </c>
      <c r="C253" s="249" t="s">
        <v>1797</v>
      </c>
    </row>
    <row r="254" spans="1:3" ht="166.5" thickBot="1">
      <c r="A254" s="248">
        <v>5390</v>
      </c>
      <c r="B254" s="249" t="s">
        <v>1794</v>
      </c>
      <c r="C254" s="249" t="s">
        <v>1832</v>
      </c>
    </row>
    <row r="255" spans="1:3" ht="409.6" thickBot="1">
      <c r="A255" s="248">
        <v>5391</v>
      </c>
      <c r="B255" s="249" t="s">
        <v>1797</v>
      </c>
      <c r="C255" s="249" t="s">
        <v>2020</v>
      </c>
    </row>
    <row r="256" spans="1:3" ht="409.6" thickBot="1">
      <c r="A256" s="248">
        <v>5392</v>
      </c>
      <c r="B256" s="249" t="s">
        <v>1794</v>
      </c>
      <c r="C256" s="249" t="s">
        <v>2021</v>
      </c>
    </row>
    <row r="257" spans="1:3" ht="409.6" thickBot="1">
      <c r="A257" s="248">
        <v>5393</v>
      </c>
      <c r="B257" s="249" t="s">
        <v>1369</v>
      </c>
      <c r="C257" s="249" t="s">
        <v>2022</v>
      </c>
    </row>
    <row r="258" spans="1:3" ht="370.5" thickBot="1">
      <c r="A258" s="248">
        <v>5394</v>
      </c>
      <c r="B258" s="249" t="s">
        <v>3</v>
      </c>
      <c r="C258" s="249" t="s">
        <v>2023</v>
      </c>
    </row>
    <row r="259" spans="1:3" ht="306.75" thickBot="1">
      <c r="A259" s="248">
        <v>5395</v>
      </c>
      <c r="B259" s="249" t="s">
        <v>1797</v>
      </c>
      <c r="C259" s="249" t="s">
        <v>2024</v>
      </c>
    </row>
    <row r="260" spans="1:3" ht="409.6" thickBot="1">
      <c r="A260" s="248">
        <v>5396</v>
      </c>
      <c r="B260" s="249" t="s">
        <v>1797</v>
      </c>
      <c r="C260" s="249" t="s">
        <v>2025</v>
      </c>
    </row>
    <row r="261" spans="1:3" ht="409.6" thickBot="1">
      <c r="A261" s="248">
        <v>5397</v>
      </c>
      <c r="B261" s="249" t="s">
        <v>3</v>
      </c>
      <c r="C261" s="249" t="s">
        <v>2026</v>
      </c>
    </row>
    <row r="262" spans="1:3" ht="409.6" thickBot="1">
      <c r="A262" s="248">
        <v>5398</v>
      </c>
      <c r="B262" s="249" t="s">
        <v>1794</v>
      </c>
      <c r="C262" s="249" t="s">
        <v>2027</v>
      </c>
    </row>
    <row r="263" spans="1:3" ht="25.5" customHeight="1" thickBot="1">
      <c r="A263" s="248">
        <v>5399</v>
      </c>
      <c r="B263" s="249" t="s">
        <v>15</v>
      </c>
      <c r="C263" s="249" t="s">
        <v>2028</v>
      </c>
    </row>
    <row r="264" spans="1:3" ht="217.5" thickBot="1">
      <c r="A264" s="248">
        <v>5400</v>
      </c>
      <c r="B264" s="249" t="s">
        <v>15</v>
      </c>
      <c r="C264" s="249" t="s">
        <v>2029</v>
      </c>
    </row>
    <row r="265" spans="1:3" ht="409.6" thickBot="1">
      <c r="A265" s="248">
        <v>5401</v>
      </c>
      <c r="B265" s="249" t="s">
        <v>1369</v>
      </c>
      <c r="C265" s="249" t="s">
        <v>2030</v>
      </c>
    </row>
    <row r="266" spans="1:3" ht="13.5" thickBot="1">
      <c r="A266" s="248">
        <v>5402</v>
      </c>
      <c r="B266" s="249" t="s">
        <v>1797</v>
      </c>
      <c r="C266" s="249" t="s">
        <v>1797</v>
      </c>
    </row>
    <row r="267" spans="1:3" ht="13.5" thickBot="1">
      <c r="A267" s="248">
        <v>5403</v>
      </c>
      <c r="B267" s="249" t="s">
        <v>1797</v>
      </c>
      <c r="C267" s="249" t="s">
        <v>1797</v>
      </c>
    </row>
    <row r="268" spans="1:3" ht="115.5" thickBot="1">
      <c r="A268" s="248">
        <v>5404</v>
      </c>
      <c r="B268" s="249" t="s">
        <v>3</v>
      </c>
      <c r="C268" s="249" t="s">
        <v>1918</v>
      </c>
    </row>
    <row r="269" spans="1:3" ht="128.25" thickBot="1">
      <c r="A269" s="248">
        <v>5405</v>
      </c>
      <c r="B269" s="249" t="s">
        <v>3</v>
      </c>
      <c r="C269" s="249" t="s">
        <v>2031</v>
      </c>
    </row>
    <row r="270" spans="1:3" ht="204.75" thickBot="1">
      <c r="A270" s="248">
        <v>5406</v>
      </c>
      <c r="B270" s="249" t="s">
        <v>15</v>
      </c>
      <c r="C270" s="249" t="s">
        <v>2032</v>
      </c>
    </row>
    <row r="271" spans="1:3" ht="102.75" thickBot="1">
      <c r="A271" s="248">
        <v>5407</v>
      </c>
      <c r="B271" s="249" t="s">
        <v>15</v>
      </c>
      <c r="C271" s="249" t="s">
        <v>2033</v>
      </c>
    </row>
    <row r="272" spans="1:3" ht="102.75" thickBot="1">
      <c r="A272" s="248">
        <v>5408</v>
      </c>
      <c r="B272" s="249" t="s">
        <v>15</v>
      </c>
      <c r="C272" s="249" t="s">
        <v>1833</v>
      </c>
    </row>
    <row r="273" spans="1:3" ht="102.75" thickBot="1">
      <c r="A273" s="248">
        <v>5409</v>
      </c>
      <c r="B273" s="249" t="s">
        <v>15</v>
      </c>
      <c r="C273" s="249" t="s">
        <v>2034</v>
      </c>
    </row>
    <row r="274" spans="1:3" ht="370.5" thickBot="1">
      <c r="A274" s="248">
        <v>5410</v>
      </c>
      <c r="B274" s="249" t="s">
        <v>1369</v>
      </c>
      <c r="C274" s="249" t="s">
        <v>2035</v>
      </c>
    </row>
    <row r="275" spans="1:3" ht="25.5" customHeight="1" thickBot="1">
      <c r="A275" s="248">
        <v>5411</v>
      </c>
      <c r="B275" s="249" t="s">
        <v>1369</v>
      </c>
      <c r="C275" s="249" t="s">
        <v>2036</v>
      </c>
    </row>
    <row r="276" spans="1:3" ht="383.25" thickBot="1">
      <c r="A276" s="248">
        <v>5412</v>
      </c>
      <c r="B276" s="249" t="s">
        <v>15</v>
      </c>
      <c r="C276" s="249" t="s">
        <v>2037</v>
      </c>
    </row>
    <row r="277" spans="1:3" ht="217.5" thickBot="1">
      <c r="A277" s="248">
        <v>5413</v>
      </c>
      <c r="B277" s="249" t="s">
        <v>1369</v>
      </c>
      <c r="C277" s="249" t="s">
        <v>2038</v>
      </c>
    </row>
    <row r="278" spans="1:3" ht="306.75" thickBot="1">
      <c r="A278" s="248">
        <v>5414</v>
      </c>
      <c r="B278" s="249" t="s">
        <v>1369</v>
      </c>
      <c r="C278" s="249" t="s">
        <v>2039</v>
      </c>
    </row>
    <row r="279" spans="1:3" ht="409.6" thickBot="1">
      <c r="A279" s="248">
        <v>5415</v>
      </c>
      <c r="B279" s="249" t="s">
        <v>1369</v>
      </c>
      <c r="C279" s="249" t="s">
        <v>2040</v>
      </c>
    </row>
    <row r="280" spans="1:3" ht="127.5" customHeight="1" thickBot="1">
      <c r="A280" s="248">
        <v>5416</v>
      </c>
      <c r="B280" s="249" t="s">
        <v>15</v>
      </c>
      <c r="C280" s="249" t="s">
        <v>2041</v>
      </c>
    </row>
    <row r="281" spans="1:3" ht="141" thickBot="1">
      <c r="A281" s="248">
        <v>5417</v>
      </c>
      <c r="B281" s="249" t="s">
        <v>15</v>
      </c>
      <c r="C281" s="249" t="s">
        <v>1834</v>
      </c>
    </row>
    <row r="282" spans="1:3" ht="128.25" thickBot="1">
      <c r="A282" s="248">
        <v>5418</v>
      </c>
      <c r="B282" s="249" t="s">
        <v>1794</v>
      </c>
      <c r="C282" s="249" t="s">
        <v>1835</v>
      </c>
    </row>
    <row r="283" spans="1:3" ht="39" thickBot="1">
      <c r="A283" s="248">
        <v>5419</v>
      </c>
      <c r="B283" s="249" t="s">
        <v>1794</v>
      </c>
      <c r="C283" s="249" t="s">
        <v>1836</v>
      </c>
    </row>
    <row r="284" spans="1:3" ht="39" thickBot="1">
      <c r="A284" s="248">
        <v>5420</v>
      </c>
      <c r="B284" s="249" t="s">
        <v>1794</v>
      </c>
      <c r="C284" s="249" t="s">
        <v>1837</v>
      </c>
    </row>
    <row r="285" spans="1:3" ht="370.5" thickBot="1">
      <c r="A285" s="248">
        <v>5421</v>
      </c>
      <c r="B285" s="249" t="s">
        <v>1369</v>
      </c>
      <c r="C285" s="249" t="s">
        <v>2042</v>
      </c>
    </row>
    <row r="286" spans="1:3" ht="396" thickBot="1">
      <c r="A286" s="248">
        <v>5422</v>
      </c>
      <c r="B286" s="249" t="s">
        <v>1797</v>
      </c>
      <c r="C286" s="249" t="s">
        <v>2043</v>
      </c>
    </row>
    <row r="287" spans="1:3" ht="153.75" thickBot="1">
      <c r="A287" s="248">
        <v>5423</v>
      </c>
      <c r="B287" s="249" t="s">
        <v>1797</v>
      </c>
      <c r="C287" s="249" t="s">
        <v>2044</v>
      </c>
    </row>
    <row r="288" spans="1:3" ht="409.6" thickBot="1">
      <c r="A288" s="248">
        <v>5424</v>
      </c>
      <c r="B288" s="249" t="s">
        <v>1797</v>
      </c>
      <c r="C288" s="249" t="s">
        <v>2045</v>
      </c>
    </row>
    <row r="289" spans="1:3" ht="396" thickBot="1">
      <c r="A289" s="248">
        <v>5425</v>
      </c>
      <c r="B289" s="249" t="s">
        <v>1797</v>
      </c>
      <c r="C289" s="249" t="s">
        <v>2046</v>
      </c>
    </row>
    <row r="290" spans="1:3" ht="396" thickBot="1">
      <c r="A290" s="248">
        <v>5426</v>
      </c>
      <c r="B290" s="249" t="s">
        <v>1797</v>
      </c>
      <c r="C290" s="249" t="s">
        <v>2047</v>
      </c>
    </row>
    <row r="291" spans="1:3" ht="396" thickBot="1">
      <c r="A291" s="248">
        <v>5427</v>
      </c>
      <c r="B291" s="249" t="s">
        <v>1797</v>
      </c>
      <c r="C291" s="249" t="s">
        <v>2048</v>
      </c>
    </row>
    <row r="292" spans="1:3" ht="396" thickBot="1">
      <c r="A292" s="248">
        <v>5428</v>
      </c>
      <c r="B292" s="249" t="s">
        <v>1797</v>
      </c>
      <c r="C292" s="249" t="s">
        <v>2049</v>
      </c>
    </row>
    <row r="293" spans="1:3" ht="409.6" thickBot="1">
      <c r="A293" s="248">
        <v>5429</v>
      </c>
      <c r="B293" s="249" t="s">
        <v>1797</v>
      </c>
      <c r="C293" s="249" t="s">
        <v>2050</v>
      </c>
    </row>
    <row r="294" spans="1:3" ht="153.75" thickBot="1">
      <c r="A294" s="248">
        <v>5430</v>
      </c>
      <c r="B294" s="249" t="s">
        <v>1797</v>
      </c>
      <c r="C294" s="249" t="s">
        <v>2051</v>
      </c>
    </row>
    <row r="295" spans="1:3" ht="192" thickBot="1">
      <c r="A295" s="248">
        <v>5431</v>
      </c>
      <c r="B295" s="249" t="s">
        <v>1797</v>
      </c>
      <c r="C295" s="249" t="s">
        <v>2052</v>
      </c>
    </row>
    <row r="296" spans="1:3" ht="409.6" thickBot="1">
      <c r="A296" s="248">
        <v>5432</v>
      </c>
      <c r="B296" s="249" t="s">
        <v>1797</v>
      </c>
      <c r="C296" s="249" t="s">
        <v>2053</v>
      </c>
    </row>
    <row r="297" spans="1:3" ht="409.6" thickBot="1">
      <c r="A297" s="248">
        <v>5433</v>
      </c>
      <c r="B297" s="249" t="s">
        <v>1797</v>
      </c>
      <c r="C297" s="249" t="s">
        <v>2054</v>
      </c>
    </row>
    <row r="298" spans="1:3" ht="409.6" thickBot="1">
      <c r="A298" s="248">
        <v>5434</v>
      </c>
      <c r="B298" s="249" t="s">
        <v>1797</v>
      </c>
      <c r="C298" s="249" t="s">
        <v>2055</v>
      </c>
    </row>
    <row r="299" spans="1:3" ht="13.5" thickBot="1">
      <c r="A299" s="248">
        <v>5435</v>
      </c>
      <c r="B299" s="249" t="s">
        <v>1797</v>
      </c>
      <c r="C299" s="249" t="s">
        <v>1797</v>
      </c>
    </row>
    <row r="300" spans="1:3" ht="166.5" thickBot="1">
      <c r="A300" s="248">
        <v>5436</v>
      </c>
      <c r="B300" s="249" t="s">
        <v>3</v>
      </c>
      <c r="C300" s="249" t="s">
        <v>1927</v>
      </c>
    </row>
    <row r="301" spans="1:3" ht="179.25" thickBot="1">
      <c r="A301" s="248">
        <v>5437</v>
      </c>
      <c r="B301" s="249" t="s">
        <v>15</v>
      </c>
      <c r="C301" s="249" t="s">
        <v>2056</v>
      </c>
    </row>
    <row r="302" spans="1:3" ht="39" thickBot="1">
      <c r="A302" s="248">
        <v>5438</v>
      </c>
      <c r="B302" s="249" t="s">
        <v>15</v>
      </c>
      <c r="C302" s="249" t="s">
        <v>1838</v>
      </c>
    </row>
    <row r="303" spans="1:3" ht="409.6" thickBot="1">
      <c r="A303" s="248">
        <v>5439</v>
      </c>
      <c r="B303" s="249" t="s">
        <v>1797</v>
      </c>
      <c r="C303" s="249" t="s">
        <v>2057</v>
      </c>
    </row>
    <row r="304" spans="1:3" ht="409.6" thickBot="1">
      <c r="A304" s="248">
        <v>5440</v>
      </c>
      <c r="B304" s="249" t="s">
        <v>1797</v>
      </c>
      <c r="C304" s="249" t="s">
        <v>2058</v>
      </c>
    </row>
    <row r="305" spans="1:3" ht="13.5" thickBot="1">
      <c r="A305" s="248">
        <v>5441</v>
      </c>
      <c r="B305" s="249" t="s">
        <v>1797</v>
      </c>
      <c r="C305" s="249" t="s">
        <v>1797</v>
      </c>
    </row>
    <row r="306" spans="1:3" ht="13.5" thickBot="1">
      <c r="A306" s="248">
        <v>5442</v>
      </c>
      <c r="B306" s="249" t="s">
        <v>1797</v>
      </c>
      <c r="C306" s="249" t="s">
        <v>1797</v>
      </c>
    </row>
    <row r="307" spans="1:3" ht="409.6" thickBot="1">
      <c r="A307" s="248">
        <v>5443</v>
      </c>
      <c r="B307" s="249" t="s">
        <v>1794</v>
      </c>
      <c r="C307" s="249" t="s">
        <v>2059</v>
      </c>
    </row>
    <row r="308" spans="1:3" ht="409.6" thickBot="1">
      <c r="A308" s="248">
        <v>5444</v>
      </c>
      <c r="B308" s="249" t="s">
        <v>15</v>
      </c>
      <c r="C308" s="249" t="s">
        <v>2060</v>
      </c>
    </row>
    <row r="309" spans="1:3" ht="409.6" thickBot="1">
      <c r="A309" s="248">
        <v>5445</v>
      </c>
      <c r="B309" s="249" t="s">
        <v>15</v>
      </c>
      <c r="C309" s="249" t="s">
        <v>1839</v>
      </c>
    </row>
    <row r="310" spans="1:3" ht="13.5" thickBot="1">
      <c r="A310" s="248">
        <v>5446</v>
      </c>
      <c r="B310" s="249" t="s">
        <v>1797</v>
      </c>
      <c r="C310" s="249" t="s">
        <v>1797</v>
      </c>
    </row>
    <row r="311" spans="1:3" ht="77.25" thickBot="1">
      <c r="A311" s="248">
        <v>5447</v>
      </c>
      <c r="B311" s="249" t="s">
        <v>15</v>
      </c>
      <c r="C311" s="249" t="s">
        <v>2061</v>
      </c>
    </row>
    <row r="312" spans="1:3" ht="26.25" thickBot="1">
      <c r="A312" s="248">
        <v>5448</v>
      </c>
      <c r="B312" s="249" t="s">
        <v>15</v>
      </c>
      <c r="C312" s="249" t="s">
        <v>1840</v>
      </c>
    </row>
    <row r="313" spans="1:3" ht="141" thickBot="1">
      <c r="A313" s="248">
        <v>5449</v>
      </c>
      <c r="B313" s="249" t="s">
        <v>15</v>
      </c>
      <c r="C313" s="249" t="s">
        <v>2062</v>
      </c>
    </row>
    <row r="314" spans="1:3" ht="281.25" thickBot="1">
      <c r="A314" s="248">
        <v>5450</v>
      </c>
      <c r="B314" s="249" t="s">
        <v>1797</v>
      </c>
      <c r="C314" s="249" t="s">
        <v>2063</v>
      </c>
    </row>
    <row r="315" spans="1:3" ht="409.6" thickBot="1">
      <c r="A315" s="248">
        <v>5451</v>
      </c>
      <c r="B315" s="249" t="s">
        <v>1797</v>
      </c>
      <c r="C315" s="249" t="s">
        <v>2064</v>
      </c>
    </row>
    <row r="316" spans="1:3" ht="217.5" thickBot="1">
      <c r="A316" s="248">
        <v>5452</v>
      </c>
      <c r="B316" s="249" t="s">
        <v>15</v>
      </c>
      <c r="C316" s="249" t="s">
        <v>1841</v>
      </c>
    </row>
    <row r="317" spans="1:3" ht="281.25" thickBot="1">
      <c r="A317" s="248">
        <v>5453</v>
      </c>
      <c r="B317" s="249" t="s">
        <v>15</v>
      </c>
      <c r="C317" s="249" t="s">
        <v>2065</v>
      </c>
    </row>
    <row r="318" spans="1:3" ht="64.5" thickBot="1">
      <c r="A318" s="248">
        <v>5454</v>
      </c>
      <c r="B318" s="249" t="s">
        <v>15</v>
      </c>
      <c r="C318" s="249" t="s">
        <v>1842</v>
      </c>
    </row>
    <row r="319" spans="1:3" ht="128.25" thickBot="1">
      <c r="A319" s="248">
        <v>5455</v>
      </c>
      <c r="B319" s="249" t="s">
        <v>15</v>
      </c>
      <c r="C319" s="249" t="s">
        <v>1843</v>
      </c>
    </row>
    <row r="320" spans="1:3" ht="409.6" thickBot="1">
      <c r="A320" s="248">
        <v>5456</v>
      </c>
      <c r="B320" s="249" t="s">
        <v>15</v>
      </c>
      <c r="C320" s="249" t="s">
        <v>2066</v>
      </c>
    </row>
    <row r="321" spans="1:3" ht="13.5" thickBot="1">
      <c r="A321" s="248">
        <v>5457</v>
      </c>
      <c r="B321" s="249" t="s">
        <v>1797</v>
      </c>
      <c r="C321" s="249" t="s">
        <v>1797</v>
      </c>
    </row>
    <row r="322" spans="1:3" ht="13.5" thickBot="1">
      <c r="A322" s="248">
        <v>5458</v>
      </c>
      <c r="B322" s="249" t="s">
        <v>1797</v>
      </c>
      <c r="C322" s="249" t="s">
        <v>1797</v>
      </c>
    </row>
    <row r="323" spans="1:3" ht="13.5" thickBot="1">
      <c r="A323" s="248">
        <v>5459</v>
      </c>
      <c r="B323" s="249" t="s">
        <v>1797</v>
      </c>
      <c r="C323" s="249" t="s">
        <v>1797</v>
      </c>
    </row>
    <row r="324" spans="1:3" ht="13.5" thickBot="1">
      <c r="A324" s="248">
        <v>5460</v>
      </c>
      <c r="B324" s="249" t="s">
        <v>1797</v>
      </c>
      <c r="C324" s="249" t="s">
        <v>1797</v>
      </c>
    </row>
    <row r="325" spans="1:3" ht="13.5" thickBot="1">
      <c r="A325" s="248">
        <v>5461</v>
      </c>
      <c r="B325" s="249" t="s">
        <v>1797</v>
      </c>
      <c r="C325" s="249" t="s">
        <v>1797</v>
      </c>
    </row>
    <row r="326" spans="1:3" ht="217.5" thickBot="1">
      <c r="A326" s="248">
        <v>5465</v>
      </c>
      <c r="B326" s="249" t="s">
        <v>15</v>
      </c>
      <c r="C326" s="249" t="s">
        <v>2067</v>
      </c>
    </row>
    <row r="327" spans="1:3" ht="64.5" thickBot="1">
      <c r="A327" s="248">
        <v>5466</v>
      </c>
      <c r="B327" s="249" t="s">
        <v>15</v>
      </c>
      <c r="C327" s="249" t="s">
        <v>1798</v>
      </c>
    </row>
    <row r="328" spans="1:3" ht="64.5" thickBot="1">
      <c r="A328" s="248">
        <v>5467</v>
      </c>
      <c r="B328" s="249" t="s">
        <v>15</v>
      </c>
      <c r="C328" s="249" t="s">
        <v>1844</v>
      </c>
    </row>
    <row r="329" spans="1:3" ht="409.6" thickBot="1">
      <c r="A329" s="248">
        <v>5468</v>
      </c>
      <c r="B329" s="249" t="s">
        <v>1797</v>
      </c>
      <c r="C329" s="249" t="s">
        <v>2068</v>
      </c>
    </row>
    <row r="330" spans="1:3" ht="409.6" thickBot="1">
      <c r="A330" s="248">
        <v>5469</v>
      </c>
      <c r="B330" s="249" t="s">
        <v>1797</v>
      </c>
      <c r="C330" s="249" t="s">
        <v>2069</v>
      </c>
    </row>
    <row r="331" spans="1:3" ht="217.5" thickBot="1">
      <c r="A331" s="248">
        <v>5470</v>
      </c>
      <c r="B331" s="249" t="s">
        <v>15</v>
      </c>
      <c r="C331" s="249" t="s">
        <v>1845</v>
      </c>
    </row>
    <row r="332" spans="1:3" ht="115.5" thickBot="1">
      <c r="A332" s="248">
        <v>5471</v>
      </c>
      <c r="B332" s="249" t="s">
        <v>15</v>
      </c>
      <c r="C332" s="249" t="s">
        <v>1846</v>
      </c>
    </row>
    <row r="333" spans="1:3" ht="409.6" thickBot="1">
      <c r="A333" s="248">
        <v>5472</v>
      </c>
      <c r="B333" s="249" t="s">
        <v>15</v>
      </c>
      <c r="C333" s="249" t="s">
        <v>2070</v>
      </c>
    </row>
    <row r="334" spans="1:3" ht="166.5" thickBot="1">
      <c r="A334" s="248">
        <v>5473</v>
      </c>
      <c r="B334" s="249" t="s">
        <v>15</v>
      </c>
      <c r="C334" s="249" t="s">
        <v>2071</v>
      </c>
    </row>
    <row r="335" spans="1:3" ht="179.25" thickBot="1">
      <c r="A335" s="248">
        <v>5474</v>
      </c>
      <c r="B335" s="249" t="s">
        <v>15</v>
      </c>
      <c r="C335" s="249" t="s">
        <v>2072</v>
      </c>
    </row>
    <row r="336" spans="1:3" ht="115.5" thickBot="1">
      <c r="A336" s="248">
        <v>5475</v>
      </c>
      <c r="B336" s="249" t="s">
        <v>1811</v>
      </c>
      <c r="C336" s="249" t="s">
        <v>1847</v>
      </c>
    </row>
    <row r="337" spans="1:3" ht="51.75" thickBot="1">
      <c r="A337" s="248">
        <v>5476</v>
      </c>
      <c r="B337" s="249" t="s">
        <v>15</v>
      </c>
      <c r="C337" s="249" t="s">
        <v>1848</v>
      </c>
    </row>
    <row r="338" spans="1:3" ht="39" thickBot="1">
      <c r="A338" s="248">
        <v>5477</v>
      </c>
      <c r="B338" s="249" t="s">
        <v>15</v>
      </c>
      <c r="C338" s="249" t="s">
        <v>1849</v>
      </c>
    </row>
    <row r="339" spans="1:3" ht="13.5" thickBot="1">
      <c r="A339" s="248">
        <v>5478</v>
      </c>
      <c r="B339" s="249" t="s">
        <v>1797</v>
      </c>
      <c r="C339" s="249" t="s">
        <v>1797</v>
      </c>
    </row>
    <row r="340" spans="1:3" ht="13.5" thickBot="1">
      <c r="A340" s="248">
        <v>5479</v>
      </c>
      <c r="B340" s="249" t="s">
        <v>1797</v>
      </c>
      <c r="C340" s="249" t="s">
        <v>1797</v>
      </c>
    </row>
    <row r="341" spans="1:3" ht="409.6" thickBot="1">
      <c r="A341" s="248">
        <v>5480</v>
      </c>
      <c r="B341" s="249" t="s">
        <v>15</v>
      </c>
      <c r="C341" s="249" t="s">
        <v>2073</v>
      </c>
    </row>
    <row r="342" spans="1:3" ht="357.75" thickBot="1">
      <c r="A342" s="248">
        <v>5481</v>
      </c>
      <c r="B342" s="249" t="s">
        <v>1797</v>
      </c>
      <c r="C342" s="249" t="s">
        <v>2074</v>
      </c>
    </row>
    <row r="343" spans="1:3" ht="332.25" thickBot="1">
      <c r="A343" s="248">
        <v>5482</v>
      </c>
      <c r="B343" s="249" t="s">
        <v>3</v>
      </c>
      <c r="C343" s="249" t="s">
        <v>2075</v>
      </c>
    </row>
    <row r="344" spans="1:3" ht="13.5" thickBot="1">
      <c r="A344" s="248">
        <v>5483</v>
      </c>
      <c r="B344" s="249" t="s">
        <v>1797</v>
      </c>
      <c r="C344" s="249" t="s">
        <v>1797</v>
      </c>
    </row>
    <row r="345" spans="1:3" ht="153.75" thickBot="1">
      <c r="A345" s="248">
        <v>5484</v>
      </c>
      <c r="B345" s="249" t="s">
        <v>3</v>
      </c>
      <c r="C345" s="249" t="s">
        <v>2076</v>
      </c>
    </row>
    <row r="346" spans="1:3" ht="153.75" thickBot="1">
      <c r="A346" s="248">
        <v>5485</v>
      </c>
      <c r="B346" s="249" t="s">
        <v>3</v>
      </c>
      <c r="C346" s="249" t="s">
        <v>2076</v>
      </c>
    </row>
    <row r="347" spans="1:3" ht="64.5" thickBot="1">
      <c r="A347" s="248">
        <v>5486</v>
      </c>
      <c r="B347" s="249" t="s">
        <v>15</v>
      </c>
      <c r="C347" s="249" t="s">
        <v>1798</v>
      </c>
    </row>
    <row r="348" spans="1:3" ht="166.5" thickBot="1">
      <c r="A348" s="248">
        <v>5487</v>
      </c>
      <c r="B348" s="249" t="s">
        <v>15</v>
      </c>
      <c r="C348" s="249" t="s">
        <v>1927</v>
      </c>
    </row>
    <row r="349" spans="1:3" ht="153.75" thickBot="1">
      <c r="A349" s="248">
        <v>5488</v>
      </c>
      <c r="B349" s="249" t="s">
        <v>3</v>
      </c>
      <c r="C349" s="249" t="s">
        <v>2076</v>
      </c>
    </row>
    <row r="350" spans="1:3" ht="166.5" thickBot="1">
      <c r="A350" s="248">
        <v>5489</v>
      </c>
      <c r="B350" s="249" t="s">
        <v>15</v>
      </c>
      <c r="C350" s="249" t="s">
        <v>1927</v>
      </c>
    </row>
    <row r="351" spans="1:3" ht="166.5" thickBot="1">
      <c r="A351" s="248">
        <v>5490</v>
      </c>
      <c r="B351" s="249" t="s">
        <v>15</v>
      </c>
      <c r="C351" s="249" t="s">
        <v>1927</v>
      </c>
    </row>
    <row r="352" spans="1:3" ht="64.5" thickBot="1">
      <c r="A352" s="248">
        <v>5491</v>
      </c>
      <c r="B352" s="249" t="s">
        <v>15</v>
      </c>
      <c r="C352" s="249" t="s">
        <v>1798</v>
      </c>
    </row>
    <row r="353" spans="1:3" ht="294" thickBot="1">
      <c r="A353" s="248">
        <v>5492</v>
      </c>
      <c r="B353" s="249" t="s">
        <v>3</v>
      </c>
      <c r="C353" s="249" t="s">
        <v>2077</v>
      </c>
    </row>
    <row r="354" spans="1:3" ht="179.25" thickBot="1">
      <c r="A354" s="248">
        <v>5493</v>
      </c>
      <c r="B354" s="249" t="s">
        <v>15</v>
      </c>
      <c r="C354" s="249" t="s">
        <v>2078</v>
      </c>
    </row>
    <row r="355" spans="1:3" ht="179.25" thickBot="1">
      <c r="A355" s="248">
        <v>5494</v>
      </c>
      <c r="B355" s="249" t="s">
        <v>15</v>
      </c>
      <c r="C355" s="249" t="s">
        <v>2079</v>
      </c>
    </row>
    <row r="356" spans="1:3" ht="409.6" thickBot="1">
      <c r="A356" s="248">
        <v>5495</v>
      </c>
      <c r="B356" s="249" t="s">
        <v>1794</v>
      </c>
      <c r="C356" s="249" t="s">
        <v>2080</v>
      </c>
    </row>
    <row r="357" spans="1:3" ht="217.5" thickBot="1">
      <c r="A357" s="248">
        <v>5496</v>
      </c>
      <c r="B357" s="249" t="s">
        <v>4</v>
      </c>
      <c r="C357" s="249" t="s">
        <v>2081</v>
      </c>
    </row>
    <row r="358" spans="1:3" ht="409.6" thickBot="1">
      <c r="A358" s="248">
        <v>5497</v>
      </c>
      <c r="B358" s="249" t="s">
        <v>15</v>
      </c>
      <c r="C358" s="249" t="s">
        <v>2082</v>
      </c>
    </row>
    <row r="359" spans="1:3" ht="115.5" thickBot="1">
      <c r="A359" s="248">
        <v>5498</v>
      </c>
      <c r="B359" s="249" t="s">
        <v>15</v>
      </c>
      <c r="C359" s="249" t="s">
        <v>2083</v>
      </c>
    </row>
    <row r="360" spans="1:3" ht="409.6" thickBot="1">
      <c r="A360" s="248">
        <v>5499</v>
      </c>
      <c r="B360" s="249" t="s">
        <v>1369</v>
      </c>
      <c r="C360" s="249" t="s">
        <v>2084</v>
      </c>
    </row>
    <row r="361" spans="1:3" ht="217.5" thickBot="1">
      <c r="A361" s="248">
        <v>5500</v>
      </c>
      <c r="B361" s="249" t="s">
        <v>1794</v>
      </c>
      <c r="C361" s="249" t="s">
        <v>2085</v>
      </c>
    </row>
    <row r="362" spans="1:3" ht="115.5" thickBot="1">
      <c r="A362" s="248">
        <v>5501</v>
      </c>
      <c r="B362" s="249" t="s">
        <v>15</v>
      </c>
      <c r="C362" s="249" t="s">
        <v>2086</v>
      </c>
    </row>
    <row r="363" spans="1:3" ht="64.5" thickBot="1">
      <c r="A363" s="248">
        <v>5502</v>
      </c>
      <c r="B363" s="249" t="s">
        <v>15</v>
      </c>
      <c r="C363" s="249" t="s">
        <v>1798</v>
      </c>
    </row>
    <row r="364" spans="1:3" ht="409.6" thickBot="1">
      <c r="A364" s="248">
        <v>5503</v>
      </c>
      <c r="B364" s="249" t="s">
        <v>1797</v>
      </c>
      <c r="C364" s="249" t="s">
        <v>2087</v>
      </c>
    </row>
    <row r="365" spans="1:3" ht="409.6" thickBot="1">
      <c r="A365" s="248">
        <v>5504</v>
      </c>
      <c r="B365" s="249" t="s">
        <v>1797</v>
      </c>
      <c r="C365" s="249" t="s">
        <v>2088</v>
      </c>
    </row>
    <row r="366" spans="1:3" ht="409.6" thickBot="1">
      <c r="A366" s="248">
        <v>5505</v>
      </c>
      <c r="B366" s="249" t="s">
        <v>1797</v>
      </c>
      <c r="C366" s="249" t="s">
        <v>2089</v>
      </c>
    </row>
    <row r="367" spans="1:3" ht="409.6" thickBot="1">
      <c r="A367" s="248">
        <v>5506</v>
      </c>
      <c r="B367" s="249" t="s">
        <v>1797</v>
      </c>
      <c r="C367" s="249" t="s">
        <v>2090</v>
      </c>
    </row>
    <row r="368" spans="1:3" ht="409.6" thickBot="1">
      <c r="A368" s="248">
        <v>5507</v>
      </c>
      <c r="B368" s="249" t="s">
        <v>1797</v>
      </c>
      <c r="C368" s="249" t="s">
        <v>2091</v>
      </c>
    </row>
    <row r="369" spans="1:3" ht="409.6" thickBot="1">
      <c r="A369" s="248">
        <v>5508</v>
      </c>
      <c r="B369" s="249" t="s">
        <v>1794</v>
      </c>
      <c r="C369" s="249" t="s">
        <v>2092</v>
      </c>
    </row>
    <row r="370" spans="1:3" ht="345" thickBot="1">
      <c r="A370" s="248">
        <v>5509</v>
      </c>
      <c r="B370" s="249" t="s">
        <v>3</v>
      </c>
      <c r="C370" s="249" t="s">
        <v>2093</v>
      </c>
    </row>
    <row r="371" spans="1:3" ht="319.5" thickBot="1">
      <c r="A371" s="248">
        <v>5510</v>
      </c>
      <c r="B371" s="249" t="s">
        <v>15</v>
      </c>
      <c r="C371" s="249" t="s">
        <v>2094</v>
      </c>
    </row>
    <row r="372" spans="1:3" ht="39" thickBot="1">
      <c r="A372" s="248">
        <v>5751</v>
      </c>
      <c r="B372" s="249" t="s">
        <v>1369</v>
      </c>
      <c r="C372" s="249" t="s">
        <v>1850</v>
      </c>
    </row>
    <row r="373" spans="1:3" ht="243" thickBot="1">
      <c r="A373" s="248">
        <v>5752</v>
      </c>
      <c r="B373" s="249" t="s">
        <v>15</v>
      </c>
      <c r="C373" s="249" t="s">
        <v>2095</v>
      </c>
    </row>
    <row r="374" spans="1:3" ht="13.5" thickBot="1">
      <c r="A374" s="248">
        <v>5753</v>
      </c>
      <c r="B374" s="249" t="s">
        <v>1797</v>
      </c>
      <c r="C374" s="249" t="s">
        <v>1797</v>
      </c>
    </row>
    <row r="375" spans="1:3" ht="306.75" thickBot="1">
      <c r="A375" s="248">
        <v>5754</v>
      </c>
      <c r="B375" s="249" t="s">
        <v>3</v>
      </c>
      <c r="C375" s="249" t="s">
        <v>2096</v>
      </c>
    </row>
    <row r="376" spans="1:3" ht="332.25" thickBot="1">
      <c r="A376" s="248">
        <v>5755</v>
      </c>
      <c r="B376" s="249" t="s">
        <v>15</v>
      </c>
      <c r="C376" s="249" t="s">
        <v>2097</v>
      </c>
    </row>
    <row r="377" spans="1:3" ht="345" thickBot="1">
      <c r="A377" s="248">
        <v>5756</v>
      </c>
      <c r="B377" s="249" t="s">
        <v>15</v>
      </c>
      <c r="C377" s="249" t="s">
        <v>2098</v>
      </c>
    </row>
    <row r="378" spans="1:3" ht="230.25" thickBot="1">
      <c r="A378" s="248">
        <v>5757</v>
      </c>
      <c r="B378" s="249" t="s">
        <v>3</v>
      </c>
      <c r="C378" s="249" t="s">
        <v>2099</v>
      </c>
    </row>
    <row r="379" spans="1:3" ht="281.25" thickBot="1">
      <c r="A379" s="248">
        <v>5758</v>
      </c>
      <c r="B379" s="249" t="s">
        <v>1797</v>
      </c>
      <c r="C379" s="249" t="s">
        <v>2100</v>
      </c>
    </row>
    <row r="380" spans="1:3" ht="192" thickBot="1">
      <c r="A380" s="248">
        <v>5759</v>
      </c>
      <c r="B380" s="249" t="s">
        <v>1797</v>
      </c>
      <c r="C380" s="249" t="s">
        <v>2101</v>
      </c>
    </row>
    <row r="510" ht="38.25" customHeight="1"/>
    <row r="531" ht="25.5" customHeight="1"/>
    <row r="669" ht="409.6" customHeight="1"/>
    <row r="693" ht="38.25" customHeight="1"/>
    <row r="820" ht="12.75" customHeight="1"/>
    <row r="838" ht="25.5" customHeight="1"/>
    <row r="851" ht="25.5" customHeight="1"/>
    <row r="901" ht="25.5" customHeight="1"/>
    <row r="1041" ht="38.25" customHeight="1"/>
    <row r="1049" ht="38.25" customHeight="1"/>
    <row r="1109" ht="12.75" customHeight="1"/>
    <row r="1218" ht="12.75" customHeight="1"/>
    <row r="1276" ht="12.75" customHeight="1"/>
    <row r="1291" ht="12.75" customHeight="1"/>
    <row r="1294" ht="12.75" customHeight="1"/>
    <row r="1309" ht="12.75" customHeight="1"/>
    <row r="1434" ht="12.75" customHeight="1"/>
    <row r="1460" ht="12.75" customHeight="1"/>
    <row r="1477" ht="12.75" customHeight="1"/>
    <row r="1517" ht="76.5" customHeight="1"/>
    <row r="1539" ht="12.75" customHeight="1"/>
    <row r="1559" ht="12.75" customHeight="1"/>
    <row r="1600" ht="25.5" customHeight="1"/>
    <row r="1704" ht="12.75" customHeight="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65</vt:i4>
      </vt:variant>
    </vt:vector>
  </HeadingPairs>
  <TitlesOfParts>
    <vt:vector size="73" baseType="lpstr">
      <vt:lpstr>Submitter</vt:lpstr>
      <vt:lpstr>Ballot</vt:lpstr>
      <vt:lpstr>Instructions</vt:lpstr>
      <vt:lpstr>Instructions Cont..</vt:lpstr>
      <vt:lpstr>Format Guidelines</vt:lpstr>
      <vt:lpstr>Co-Chair Guidelines</vt:lpstr>
      <vt:lpstr>Setup</vt:lpstr>
      <vt:lpstr>Sheet1</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HTMLPages</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Resources</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WG</vt:lpstr>
      <vt:lpstr>Withdraw</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Lloyd</cp:lastModifiedBy>
  <cp:lastPrinted>2003-11-20T14:25:22Z</cp:lastPrinted>
  <dcterms:created xsi:type="dcterms:W3CDTF">1996-10-14T23:33:28Z</dcterms:created>
  <dcterms:modified xsi:type="dcterms:W3CDTF">2015-03-23T00:22:06Z</dcterms:modified>
</cp:coreProperties>
</file>