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5195" windowHeight="9210" tabRatio="689" activeTab="1"/>
  </bookViews>
  <sheets>
    <sheet name="Score Card" sheetId="7" r:id="rId1"/>
    <sheet name="Consolidated Risks" sheetId="6" r:id="rId2"/>
  </sheets>
  <definedNames>
    <definedName name="_xlnm._FilterDatabase" localSheetId="1" hidden="1">'Consolidated Risks'!$B$1:$M$13</definedName>
  </definedNames>
  <calcPr calcId="125725"/>
</workbook>
</file>

<file path=xl/calcChain.xml><?xml version="1.0" encoding="utf-8"?>
<calcChain xmlns="http://schemas.openxmlformats.org/spreadsheetml/2006/main">
  <c r="I11" i="6"/>
  <c r="I12"/>
  <c r="I13"/>
  <c r="B3" i="7"/>
  <c r="B2"/>
  <c r="B9"/>
  <c r="B8"/>
  <c r="B11"/>
  <c r="B5"/>
  <c r="B4"/>
  <c r="I3" i="6"/>
  <c r="B10" i="7" s="1"/>
  <c r="I4" i="6"/>
  <c r="I5"/>
  <c r="I6"/>
  <c r="I7"/>
  <c r="I8"/>
  <c r="I9"/>
  <c r="I10"/>
  <c r="I2"/>
  <c r="B15" i="7" l="1"/>
  <c r="B12"/>
  <c r="B16"/>
</calcChain>
</file>

<file path=xl/sharedStrings.xml><?xml version="1.0" encoding="utf-8"?>
<sst xmlns="http://schemas.openxmlformats.org/spreadsheetml/2006/main" count="115" uniqueCount="69">
  <si>
    <t>Comment</t>
  </si>
  <si>
    <t>Critical Issues</t>
  </si>
  <si>
    <t>High</t>
  </si>
  <si>
    <t>Issue</t>
  </si>
  <si>
    <t>Yes</t>
  </si>
  <si>
    <t>Internal / External</t>
  </si>
  <si>
    <t>Type</t>
  </si>
  <si>
    <t>External</t>
  </si>
  <si>
    <t>Internal</t>
  </si>
  <si>
    <t>Current Impact</t>
  </si>
  <si>
    <t>Original Impact</t>
  </si>
  <si>
    <t>Requirements</t>
  </si>
  <si>
    <t>Resources</t>
  </si>
  <si>
    <t>Serious</t>
  </si>
  <si>
    <t>Social-Political</t>
  </si>
  <si>
    <t>Critical</t>
  </si>
  <si>
    <t>Technology</t>
  </si>
  <si>
    <t>All</t>
  </si>
  <si>
    <t xml:space="preserve">Social-Political </t>
  </si>
  <si>
    <t>Score Card</t>
  </si>
  <si>
    <t>Number of Current Critical Risks</t>
  </si>
  <si>
    <t>Total Risks Identified</t>
  </si>
  <si>
    <t>Original Likelihood</t>
  </si>
  <si>
    <t>Current Likelihood</t>
  </si>
  <si>
    <t>Likelihood</t>
  </si>
  <si>
    <t>Critical Risks with High Likelihood</t>
  </si>
  <si>
    <t>Critical Risks with High Likelihood by Category</t>
  </si>
  <si>
    <t>Critical Risks with High Likelihood Internal or External</t>
  </si>
  <si>
    <t>Risk ID</t>
  </si>
  <si>
    <t>FHIR resource specifications are not of consistent representation and quality</t>
  </si>
  <si>
    <t>Precept</t>
  </si>
  <si>
    <t>Governance point</t>
  </si>
  <si>
    <t>Risk</t>
  </si>
  <si>
    <t>Mitigations</t>
  </si>
  <si>
    <t>FHIR specifications are incorrectly or inconsistently implemented, requiring customization for paired interfaces,  preventing or reducing the ability to achieve “plug and play” portability across vendor solutions.</t>
  </si>
  <si>
    <t>FHIR assets are modified by other members of the health care interoperability community without coordination or cooperation with HL7</t>
  </si>
  <si>
    <t>Demand for FHIR resources / specifications outstrip HL7’s organizational capacity to produce them.</t>
  </si>
  <si>
    <t>HL7 Organizational capacity for creation and maintenance of FHIR assets does not extend beyond the core team (and / or core team members get hit by a bus or some other unfortunate incident)</t>
  </si>
  <si>
    <t>FHIR specifications become too rigidly associated with RESTful interfaces only.</t>
  </si>
  <si>
    <t>Perceptions that the HL7 process favors theoretical issues over practical issues</t>
  </si>
  <si>
    <t>FHIR development process will slow down (scope creep, committee churn, lack of principals or thought leaders stall progress)</t>
  </si>
  <si>
    <t>Some other community will create an external fork, diluting management of the asset and confusing the marketplace</t>
  </si>
  <si>
    <r>
      <t>Concern that the scope of technology and/or of data may be too broad and may be unable to meet overall objectives</t>
    </r>
    <r>
      <rPr>
        <b/>
        <i/>
        <sz val="10"/>
        <rFont val="Arial"/>
        <family val="2"/>
      </rPr>
      <t xml:space="preserve"> </t>
    </r>
    <r>
      <rPr>
        <i/>
        <sz val="10"/>
        <rFont val="Arial"/>
        <family val="2"/>
      </rPr>
      <t>(FHIR is trying to do too much; FHIR will be a step too far for the existing communities)</t>
    </r>
  </si>
  <si>
    <r>
      <t xml:space="preserve">Different communities will have perceptions about FHIR that will discourage its appropriate use. </t>
    </r>
    <r>
      <rPr>
        <i/>
        <sz val="10"/>
        <rFont val="Arial"/>
        <family val="2"/>
      </rPr>
      <t>(i.e.) FHIR is too simple /complicated to use; FHIR is too loose, and implementations won't be able to interoperate; FHIR is too tight, and won't be able to used to solve real world problems; works for mobile and not anything else</t>
    </r>
  </si>
  <si>
    <t>R01</t>
  </si>
  <si>
    <t>R02</t>
  </si>
  <si>
    <t>R03</t>
  </si>
  <si>
    <t>R04</t>
  </si>
  <si>
    <t>R05</t>
  </si>
  <si>
    <t>R06</t>
  </si>
  <si>
    <t>R07</t>
  </si>
  <si>
    <t>R08</t>
  </si>
  <si>
    <t>R09</t>
  </si>
  <si>
    <t>R10</t>
  </si>
  <si>
    <t>R11</t>
  </si>
  <si>
    <t>R12</t>
  </si>
  <si>
    <t>M03.1 See M02.3
M03.2 Conformity Tooling exists to allow implementers to self-assess their conformity to the specification
M03.3 Conformity Tooling exists for consumers of FHIR-based interfaces to test conformity of vendors’ solutions
M03.4 Conformity assertions are sufficiently granular and testable to allow certification of static resource models used in vendors’ interfaces
M03.5 Dynamic behaviour patterns are modeled in implementation frameworks and working examples provided
M03.5 Conformity assertions are sufficiently granular and testable to allow certification of dynamic behaviours using FHIR resources</t>
  </si>
  <si>
    <t>M07.1 Implementation guides must (should?) incorporate examples of use of resources in different implementable interoperability paradigms including messaging, structured documents, and services.</t>
  </si>
  <si>
    <t>M08.1 Recognize these perceptions at the outset and provide appropriate guidance for those seeking information
M08.2 Map (demonstrate, exemplify) areas where these perceptions are mitigated by actual working implementations. This responsibility for mapping and exposing examples must be actively assigned to someone during the development process.
M08.3 Ensure traceability from clearly defined requirements to actual specifications</t>
  </si>
  <si>
    <t>M09.1 In-Scope use cases must be explicitly identified and Out-of-Scope use cases must be documented as they arise
M09.2 Use of extensions for out-of-scope use cases is described</t>
  </si>
  <si>
    <t>M10.1 Connectathons provide a mechanism for addressing proposals and responses in a timely manner
M10.2 Ballot/Comment reconciliation facilitated by block voting recommendations presented by subcommittee
M10.3 Rigorous Issue resolution and WG discussion facilitation by co-chair
M10.4 Explicit documentation and knowledge transfer enable continuity
M10.5 Archivist tasks explicitly assigned
M10.6 Wiki remains critical resource to the organization
M10.7 Core team taking on responsibility for resources at high risk for committee churn (e.g. Patient Admin)</t>
  </si>
  <si>
    <t>M11.1 Definition of scope of use and the scope of data/content must be expressed. Scope must be endorsed and enforced by governance and management processes.</t>
  </si>
  <si>
    <t>M12.1 Responsiveness
M12.2 Transparency</t>
  </si>
  <si>
    <t xml:space="preserve">M01.1 Principles of resource approval form specifications are clearly documented.
M01.2 Development of methodology and design principles 
M01.3 Provide specific metrics for assessing quality of specifications (Principle: “definitional thoroughness”) and apply QA processes
M01.4 Conformity tooling exists for production of ballot-able specifications
</t>
  </si>
  <si>
    <t>Measures must exist to ensure consistency and quality of the FHIR specification</t>
  </si>
  <si>
    <t xml:space="preserve">The customers (end users) of FHIR implementers do not agree that resources are represented correctly or that they are used appropriately. </t>
  </si>
  <si>
    <t xml:space="preserve">M02.1 Implementers can contribute to, and have ready access to, a public listing of known implementation concerns and issues along with proposed or actual dispositions and associated FHIR versions. (Note: this is a separate process from the balloting process, and could / should be an input to subsequent balloting of affected versions)
M02.2 Collaborative and broad review of input from other standards bodies on FHIR material
M02.3 All published FHIR specifications include a disclaimer that places the burden of verifying the specifications are “fit for purpose” with the implementer and expresses the objective of simplifying and accelerating implementation by reducing complexity of the data structures where reasonable. See http://wiki.hl7.org/index.php?title=Fundamental_Principles_of_FHIR. 
M02.4 “Implementation Frameworks” are defined, clearly documented, and readily discoverable.
</t>
  </si>
  <si>
    <t>QA process</t>
  </si>
  <si>
    <t>FHIR specifications should be "fit for purpose" and readily adaptable for use with other established HIT Standards</t>
  </si>
</sst>
</file>

<file path=xl/styles.xml><?xml version="1.0" encoding="utf-8"?>
<styleSheet xmlns="http://schemas.openxmlformats.org/spreadsheetml/2006/main">
  <fonts count="16">
    <font>
      <sz val="10"/>
      <name val="Arial"/>
    </font>
    <font>
      <sz val="8"/>
      <name val="Arial"/>
      <family val="2"/>
    </font>
    <font>
      <sz val="10"/>
      <name val="Arial"/>
      <family val="2"/>
    </font>
    <font>
      <b/>
      <sz val="10"/>
      <name val="Arial"/>
      <family val="2"/>
    </font>
    <font>
      <b/>
      <sz val="13"/>
      <color indexed="56"/>
      <name val="Calibri"/>
      <family val="2"/>
    </font>
    <font>
      <b/>
      <sz val="11"/>
      <name val="Calibri"/>
      <family val="2"/>
    </font>
    <font>
      <sz val="10"/>
      <name val="Arial"/>
      <family val="2"/>
    </font>
    <font>
      <sz val="10"/>
      <color indexed="22"/>
      <name val="Arial"/>
      <family val="2"/>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0"/>
      <color theme="0"/>
      <name val="Arial"/>
      <family val="2"/>
    </font>
    <font>
      <b/>
      <sz val="11"/>
      <color theme="1"/>
      <name val="Calibri"/>
      <family val="2"/>
      <scheme val="minor"/>
    </font>
    <font>
      <b/>
      <i/>
      <sz val="10"/>
      <name val="Arial"/>
      <family val="2"/>
    </font>
    <font>
      <i/>
      <sz val="10"/>
      <name val="Arial"/>
      <family val="2"/>
    </font>
  </fonts>
  <fills count="4">
    <fill>
      <patternFill patternType="none"/>
    </fill>
    <fill>
      <patternFill patternType="gray125"/>
    </fill>
    <fill>
      <patternFill patternType="solid">
        <fgColor rgb="FFF2F2F2"/>
      </patternFill>
    </fill>
    <fill>
      <patternFill patternType="solid">
        <fgColor theme="1"/>
        <bgColor theme="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1"/>
      </top>
      <bottom/>
      <diagonal/>
    </border>
  </borders>
  <cellStyleXfs count="6">
    <xf numFmtId="0" fontId="0" fillId="0" borderId="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2" fillId="0" borderId="0"/>
    <xf numFmtId="0" fontId="11" fillId="2" borderId="6" applyNumberFormat="0" applyAlignment="0" applyProtection="0"/>
  </cellStyleXfs>
  <cellXfs count="52">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0" fillId="0" borderId="0" xfId="0" applyAlignment="1">
      <alignment horizontal="left" vertical="top" wrapText="1"/>
    </xf>
    <xf numFmtId="0" fontId="2" fillId="0" borderId="0" xfId="4" applyAlignment="1">
      <alignment vertical="top" wrapText="1"/>
    </xf>
    <xf numFmtId="0" fontId="2" fillId="0" borderId="0" xfId="0" applyFont="1" applyAlignment="1">
      <alignment vertical="top"/>
    </xf>
    <xf numFmtId="0" fontId="0" fillId="0" borderId="0" xfId="0" applyAlignment="1">
      <alignment vertical="top"/>
    </xf>
    <xf numFmtId="0" fontId="2" fillId="0" borderId="0" xfId="4" applyFill="1" applyAlignment="1">
      <alignment vertical="top" wrapText="1"/>
    </xf>
    <xf numFmtId="9" fontId="2" fillId="0" borderId="0" xfId="4" applyNumberFormat="1" applyFill="1" applyAlignment="1">
      <alignment vertical="top" wrapText="1"/>
    </xf>
    <xf numFmtId="0" fontId="8" fillId="0" borderId="3" xfId="1"/>
    <xf numFmtId="0" fontId="9" fillId="0" borderId="4" xfId="2"/>
    <xf numFmtId="0" fontId="11" fillId="2" borderId="6" xfId="5"/>
    <xf numFmtId="0" fontId="10" fillId="0" borderId="5" xfId="3" applyAlignment="1">
      <alignment horizontal="left" indent="1"/>
    </xf>
    <xf numFmtId="0" fontId="0" fillId="0" borderId="0" xfId="0" applyFill="1"/>
    <xf numFmtId="0" fontId="2" fillId="0" borderId="0" xfId="4" applyBorder="1" applyAlignment="1">
      <alignment vertical="top" wrapText="1"/>
    </xf>
    <xf numFmtId="0" fontId="0" fillId="0" borderId="0" xfId="0" applyBorder="1" applyAlignment="1">
      <alignment wrapText="1"/>
    </xf>
    <xf numFmtId="0" fontId="2" fillId="0" borderId="0" xfId="4" applyFill="1" applyBorder="1" applyAlignment="1">
      <alignment vertical="top" wrapText="1"/>
    </xf>
    <xf numFmtId="0" fontId="5" fillId="0" borderId="0" xfId="0" applyFont="1" applyAlignment="1" applyProtection="1">
      <alignment wrapText="1"/>
      <protection locked="0"/>
    </xf>
    <xf numFmtId="0" fontId="0" fillId="0" borderId="1" xfId="0" applyBorder="1"/>
    <xf numFmtId="0" fontId="2" fillId="0" borderId="0" xfId="0" applyFont="1" applyAlignment="1">
      <alignment horizontal="right" vertical="top" wrapText="1"/>
    </xf>
    <xf numFmtId="0" fontId="5" fillId="0" borderId="0" xfId="0" applyFont="1" applyAlignment="1">
      <alignment wrapText="1"/>
    </xf>
    <xf numFmtId="0" fontId="0" fillId="0" borderId="0" xfId="0" applyProtection="1">
      <protection locked="0"/>
    </xf>
    <xf numFmtId="9" fontId="2" fillId="0" borderId="0" xfId="4" applyNumberFormat="1" applyFont="1" applyAlignment="1" applyProtection="1">
      <alignment vertical="top" wrapText="1"/>
      <protection locked="0"/>
    </xf>
    <xf numFmtId="9" fontId="2" fillId="0" borderId="0" xfId="4" applyNumberFormat="1" applyFont="1" applyFill="1" applyAlignment="1" applyProtection="1">
      <alignment vertical="top" wrapText="1"/>
      <protection locked="0"/>
    </xf>
    <xf numFmtId="9" fontId="2" fillId="0" borderId="0" xfId="4" applyNumberFormat="1" applyFont="1" applyFill="1" applyBorder="1" applyAlignment="1" applyProtection="1">
      <alignment vertical="top" wrapText="1"/>
      <protection locked="0"/>
    </xf>
    <xf numFmtId="0" fontId="4" fillId="0" borderId="4" xfId="2" applyFont="1"/>
    <xf numFmtId="0" fontId="7" fillId="0" borderId="0" xfId="0" applyFont="1" applyProtection="1"/>
    <xf numFmtId="0" fontId="4" fillId="0" borderId="4" xfId="2" applyFont="1" applyAlignment="1">
      <alignment horizontal="left"/>
    </xf>
    <xf numFmtId="0" fontId="0" fillId="0" borderId="0" xfId="0" applyFill="1" applyAlignment="1">
      <alignment horizontal="left" vertical="top" wrapText="1"/>
    </xf>
    <xf numFmtId="0" fontId="0" fillId="0" borderId="0" xfId="0" applyFill="1" applyAlignment="1">
      <alignment vertical="top"/>
    </xf>
    <xf numFmtId="0" fontId="2" fillId="0" borderId="0" xfId="4" applyFill="1" applyAlignment="1">
      <alignment wrapText="1"/>
    </xf>
    <xf numFmtId="0" fontId="0" fillId="0" borderId="0" xfId="0" applyAlignment="1">
      <alignment wrapText="1"/>
    </xf>
    <xf numFmtId="0" fontId="0" fillId="0" borderId="0" xfId="0" applyFont="1" applyAlignment="1">
      <alignment vertical="top"/>
    </xf>
    <xf numFmtId="9" fontId="0" fillId="0" borderId="0" xfId="4" applyNumberFormat="1" applyFont="1" applyFill="1" applyAlignment="1" applyProtection="1">
      <alignment vertical="top" wrapText="1"/>
      <protection locked="0"/>
    </xf>
    <xf numFmtId="0" fontId="0" fillId="0" borderId="0" xfId="0" applyFont="1" applyBorder="1" applyAlignment="1">
      <alignment vertical="top"/>
    </xf>
    <xf numFmtId="0" fontId="2" fillId="0" borderId="0" xfId="4" applyFill="1" applyBorder="1" applyAlignment="1">
      <alignment wrapText="1"/>
    </xf>
    <xf numFmtId="9" fontId="0" fillId="0" borderId="0" xfId="4" applyNumberFormat="1" applyFont="1" applyFill="1" applyBorder="1" applyAlignment="1" applyProtection="1">
      <alignment vertical="top" wrapText="1"/>
      <protection locked="0"/>
    </xf>
    <xf numFmtId="0" fontId="0" fillId="0" borderId="0" xfId="0" applyBorder="1" applyAlignment="1">
      <alignment vertical="top"/>
    </xf>
    <xf numFmtId="49" fontId="2" fillId="0" borderId="0" xfId="0" applyNumberFormat="1" applyFont="1" applyAlignment="1">
      <alignment vertical="top"/>
    </xf>
    <xf numFmtId="0" fontId="2" fillId="0" borderId="0" xfId="0" applyNumberFormat="1" applyFont="1" applyAlignment="1">
      <alignment vertical="top"/>
    </xf>
    <xf numFmtId="49" fontId="13" fillId="0" borderId="0" xfId="0" applyNumberFormat="1" applyFont="1" applyAlignment="1">
      <alignment wrapText="1"/>
    </xf>
    <xf numFmtId="0" fontId="2" fillId="0" borderId="1" xfId="4" applyFill="1" applyBorder="1" applyAlignment="1">
      <alignment wrapText="1"/>
    </xf>
    <xf numFmtId="0" fontId="5" fillId="0" borderId="1" xfId="0" applyFont="1" applyBorder="1" applyAlignment="1">
      <alignment wrapText="1"/>
    </xf>
    <xf numFmtId="0" fontId="2" fillId="0" borderId="1" xfId="4" applyBorder="1" applyAlignment="1">
      <alignment wrapText="1"/>
    </xf>
    <xf numFmtId="0" fontId="2" fillId="0" borderId="0" xfId="0" applyFont="1" applyBorder="1" applyAlignment="1">
      <alignment vertical="top"/>
    </xf>
    <xf numFmtId="0" fontId="0" fillId="0" borderId="2" xfId="0" applyBorder="1"/>
    <xf numFmtId="0" fontId="2" fillId="0" borderId="0" xfId="0" applyFont="1" applyFill="1" applyAlignment="1">
      <alignment horizontal="left" vertical="top" wrapText="1"/>
    </xf>
    <xf numFmtId="0" fontId="2" fillId="0" borderId="1" xfId="0" applyFont="1" applyFill="1" applyBorder="1"/>
    <xf numFmtId="0" fontId="2" fillId="0" borderId="0" xfId="0" applyFont="1" applyFill="1" applyAlignment="1">
      <alignment wrapText="1"/>
    </xf>
    <xf numFmtId="0" fontId="12" fillId="3" borderId="7" xfId="0" applyFont="1" applyFill="1" applyBorder="1" applyAlignment="1">
      <alignment wrapText="1"/>
    </xf>
    <xf numFmtId="0" fontId="6" fillId="0" borderId="0" xfId="0" applyFont="1" applyAlignment="1">
      <alignment wrapText="1"/>
    </xf>
  </cellXfs>
  <cellStyles count="6">
    <cellStyle name="Heading 1" xfId="1" builtinId="16"/>
    <cellStyle name="Heading 2" xfId="2" builtinId="17"/>
    <cellStyle name="Heading 3" xfId="3" builtinId="18"/>
    <cellStyle name="Normal" xfId="0" builtinId="0"/>
    <cellStyle name="Normal 2" xfId="4"/>
    <cellStyle name="Output" xfId="5" builtinId="21"/>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numFmt numFmtId="13" formatCode="0%"/>
      <alignment horizontal="general" vertical="top" textRotation="0" wrapText="1" indent="0" relativeIndent="0" justifyLastLine="0" shrinkToFit="0" mergeCell="0" readingOrder="0"/>
    </dxf>
    <dxf>
      <numFmt numFmtId="13" formatCode="0%"/>
      <alignment horizontal="general" vertical="top" textRotation="0" wrapText="1" indent="0" relativeIndent="0" justifyLastLine="0" shrinkToFit="0" mergeCell="0" readingOrder="0"/>
    </dxf>
    <dxf>
      <fill>
        <patternFill patternType="none">
          <fgColor indexed="64"/>
          <bgColor indexed="65"/>
        </patternFill>
      </fill>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top" textRotation="0" wrapText="0" indent="0" relativeIndent="0" justifyLastLine="0" shrinkToFit="0" mergeCell="0" readingOrder="0"/>
    </dxf>
    <dxf>
      <alignment horizontal="general" vertical="bottom" textRotation="0" wrapText="1"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1:N13" insertRowShift="1" totalsRowShown="0" headerRowDxfId="12">
  <sortState ref="B2:M204">
    <sortCondition ref="B1:B484"/>
  </sortState>
  <tableColumns count="13">
    <tableColumn id="1" name="Precept" dataDxfId="11"/>
    <tableColumn id="2" name="Governance point" dataDxfId="10"/>
    <tableColumn id="3" name="Risk" dataDxfId="9"/>
    <tableColumn id="4" name="Original Impact" dataDxfId="8" dataCellStyle="Normal 2"/>
    <tableColumn id="5" name="Current Impact" dataDxfId="7" dataCellStyle="Normal 2"/>
    <tableColumn id="6" name="Original Likelihood" dataDxfId="6" dataCellStyle="Normal 2"/>
    <tableColumn id="7" name="Current Likelihood" dataDxfId="5" dataCellStyle="Normal 2"/>
    <tableColumn id="10" name="Likelihood" dataDxfId="4" dataCellStyle="Normal 2"/>
    <tableColumn id="12" name="Issue" dataDxfId="3" dataCellStyle="Normal 2"/>
    <tableColumn id="8" name="Type" dataDxfId="2"/>
    <tableColumn id="9" name="Internal / External" dataDxfId="1"/>
    <tableColumn id="11" name="Comment" dataDxfId="0"/>
    <tableColumn id="15" name="Mitigati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16"/>
  <sheetViews>
    <sheetView workbookViewId="0">
      <selection activeCell="B9" sqref="B9"/>
    </sheetView>
  </sheetViews>
  <sheetFormatPr defaultRowHeight="12.75"/>
  <cols>
    <col min="1" max="1" width="37.28515625" bestFit="1" customWidth="1"/>
    <col min="2" max="2" width="10.28515625" customWidth="1"/>
    <col min="5" max="5" width="13.85546875" customWidth="1"/>
    <col min="6" max="6" width="11.28515625" customWidth="1"/>
    <col min="7" max="7" width="12.85546875" customWidth="1"/>
    <col min="8" max="8" width="11.28515625" customWidth="1"/>
    <col min="12" max="12" width="19.28515625" customWidth="1"/>
  </cols>
  <sheetData>
    <row r="1" spans="1:12" ht="20.25" thickBot="1">
      <c r="A1" s="10" t="s">
        <v>19</v>
      </c>
      <c r="E1" s="27" t="s">
        <v>9</v>
      </c>
      <c r="F1" s="27" t="s">
        <v>24</v>
      </c>
      <c r="G1" s="27" t="s">
        <v>6</v>
      </c>
      <c r="H1" s="27" t="s">
        <v>9</v>
      </c>
      <c r="I1" s="27" t="s">
        <v>3</v>
      </c>
      <c r="J1" s="27" t="s">
        <v>9</v>
      </c>
      <c r="K1" s="27" t="s">
        <v>24</v>
      </c>
      <c r="L1" s="27" t="s">
        <v>5</v>
      </c>
    </row>
    <row r="2" spans="1:12" ht="21" thickTop="1" thickBot="1">
      <c r="A2" s="10" t="s">
        <v>21</v>
      </c>
      <c r="B2" s="12">
        <f>COUNTA('Consolidated Risks'!D1:D13)</f>
        <v>13</v>
      </c>
      <c r="E2" s="27" t="s">
        <v>15</v>
      </c>
      <c r="F2" s="27" t="s">
        <v>2</v>
      </c>
      <c r="G2" s="27" t="s">
        <v>17</v>
      </c>
      <c r="H2" s="27" t="s">
        <v>15</v>
      </c>
      <c r="I2" s="27" t="s">
        <v>4</v>
      </c>
      <c r="J2" s="27" t="s">
        <v>15</v>
      </c>
      <c r="K2" s="27" t="s">
        <v>2</v>
      </c>
      <c r="L2" s="27" t="s">
        <v>8</v>
      </c>
    </row>
    <row r="3" spans="1:12" ht="18.75" thickTop="1" thickBot="1">
      <c r="A3" s="11" t="s">
        <v>20</v>
      </c>
      <c r="B3" s="12">
        <f>COUNTIF('Consolidated Risks'!F1:F13,"Critical")</f>
        <v>0</v>
      </c>
      <c r="E3" s="27" t="s">
        <v>9</v>
      </c>
      <c r="F3" s="27" t="s">
        <v>24</v>
      </c>
      <c r="G3" s="27" t="s">
        <v>6</v>
      </c>
      <c r="H3" s="27"/>
      <c r="I3" s="27"/>
      <c r="J3" s="27" t="s">
        <v>9</v>
      </c>
      <c r="K3" s="27" t="s">
        <v>24</v>
      </c>
      <c r="L3" s="27" t="s">
        <v>5</v>
      </c>
    </row>
    <row r="4" spans="1:12" ht="18.75" thickTop="1" thickBot="1">
      <c r="A4" s="26" t="s">
        <v>25</v>
      </c>
      <c r="B4" s="12">
        <f>DCOUNTA('Consolidated Risks'!B1:L13,"Current Impact",E1:F2)</f>
        <v>0</v>
      </c>
      <c r="E4" s="27" t="s">
        <v>15</v>
      </c>
      <c r="F4" s="27" t="s">
        <v>2</v>
      </c>
      <c r="G4" s="27" t="s">
        <v>11</v>
      </c>
      <c r="H4" s="27"/>
      <c r="I4" s="27"/>
      <c r="J4" s="27" t="s">
        <v>15</v>
      </c>
      <c r="K4" s="27" t="s">
        <v>2</v>
      </c>
      <c r="L4" s="27" t="s">
        <v>7</v>
      </c>
    </row>
    <row r="5" spans="1:12" ht="18.75" thickTop="1" thickBot="1">
      <c r="A5" s="26" t="s">
        <v>1</v>
      </c>
      <c r="B5" s="12">
        <f>DCOUNTA('Consolidated Risks'!B1:L13,"Current Impact",H1:I2)</f>
        <v>0</v>
      </c>
      <c r="E5" s="27" t="s">
        <v>9</v>
      </c>
      <c r="F5" s="27" t="s">
        <v>24</v>
      </c>
      <c r="G5" s="27" t="s">
        <v>6</v>
      </c>
      <c r="H5" s="27"/>
      <c r="I5" s="27"/>
      <c r="J5" s="27"/>
      <c r="K5" s="27"/>
      <c r="L5" s="27"/>
    </row>
    <row r="6" spans="1:12" ht="13.5" thickTop="1">
      <c r="A6" s="1"/>
      <c r="E6" s="27" t="s">
        <v>15</v>
      </c>
      <c r="F6" s="27" t="s">
        <v>2</v>
      </c>
      <c r="G6" s="27" t="s">
        <v>12</v>
      </c>
      <c r="H6" s="27"/>
      <c r="I6" s="27"/>
      <c r="J6" s="27"/>
      <c r="K6" s="27"/>
      <c r="L6" s="27"/>
    </row>
    <row r="7" spans="1:12" ht="18" thickBot="1">
      <c r="A7" s="26" t="s">
        <v>26</v>
      </c>
      <c r="E7" s="27" t="s">
        <v>9</v>
      </c>
      <c r="F7" s="27" t="s">
        <v>24</v>
      </c>
      <c r="G7" s="27" t="s">
        <v>6</v>
      </c>
      <c r="H7" s="27"/>
      <c r="I7" s="27"/>
      <c r="J7" s="27"/>
      <c r="K7" s="27"/>
      <c r="L7" s="27"/>
    </row>
    <row r="8" spans="1:12" ht="16.5" thickTop="1" thickBot="1">
      <c r="A8" s="13" t="s">
        <v>17</v>
      </c>
      <c r="B8" s="12">
        <f>DCOUNTA('Consolidated Risks'!B1:L13,'Consolidated Risks'!F1,'Consolidated Risks'!F1:F2)</f>
        <v>2</v>
      </c>
      <c r="E8" s="27" t="s">
        <v>15</v>
      </c>
      <c r="F8" s="27" t="s">
        <v>2</v>
      </c>
      <c r="G8" s="27" t="s">
        <v>14</v>
      </c>
      <c r="H8" s="27"/>
      <c r="I8" s="27"/>
      <c r="J8" s="27"/>
      <c r="K8" s="27"/>
      <c r="L8" s="27"/>
    </row>
    <row r="9" spans="1:12" ht="15.75" thickBot="1">
      <c r="A9" s="13" t="s">
        <v>11</v>
      </c>
      <c r="B9" s="12" t="e">
        <f>DCOUNTA('Consolidated Risks'!B1:L13,'Consolidated Risks'!F1,'Consolidated Risks'!#REF!)</f>
        <v>#REF!</v>
      </c>
      <c r="E9" s="27" t="s">
        <v>9</v>
      </c>
      <c r="F9" s="27" t="s">
        <v>24</v>
      </c>
      <c r="G9" s="27" t="s">
        <v>6</v>
      </c>
      <c r="H9" s="27"/>
      <c r="I9" s="27"/>
      <c r="J9" s="27"/>
      <c r="K9" s="27"/>
      <c r="L9" s="27"/>
    </row>
    <row r="10" spans="1:12" ht="15.75" thickBot="1">
      <c r="A10" s="13" t="s">
        <v>12</v>
      </c>
      <c r="B10" s="12">
        <f>DCOUNTA('Consolidated Risks'!B1:L13,"Current Impact",E5:G6)</f>
        <v>0</v>
      </c>
      <c r="E10" s="27" t="s">
        <v>15</v>
      </c>
      <c r="F10" s="27" t="s">
        <v>2</v>
      </c>
      <c r="G10" s="27" t="s">
        <v>16</v>
      </c>
      <c r="H10" s="27"/>
      <c r="I10" s="27"/>
      <c r="J10" s="27"/>
      <c r="K10" s="27"/>
      <c r="L10" s="27"/>
    </row>
    <row r="11" spans="1:12" ht="15.75" thickBot="1">
      <c r="A11" s="13" t="s">
        <v>18</v>
      </c>
      <c r="B11" s="12">
        <f>DCOUNTA('Consolidated Risks'!B1:L13,"Current Impact",E7:G8)</f>
        <v>0</v>
      </c>
    </row>
    <row r="12" spans="1:12" ht="15.75" thickBot="1">
      <c r="A12" s="13" t="s">
        <v>16</v>
      </c>
      <c r="B12" s="12">
        <f>DCOUNTA('Consolidated Risks'!B1:L13,"Current Impact",E9:G10)</f>
        <v>0</v>
      </c>
    </row>
    <row r="14" spans="1:12" ht="18" thickBot="1">
      <c r="A14" s="28" t="s">
        <v>27</v>
      </c>
    </row>
    <row r="15" spans="1:12" ht="16.5" thickTop="1" thickBot="1">
      <c r="A15" s="13" t="s">
        <v>8</v>
      </c>
      <c r="B15" s="12">
        <f>DCOUNTA('Consolidated Risks'!B1:L13,"Current Impact",J1:L2)</f>
        <v>0</v>
      </c>
    </row>
    <row r="16" spans="1:12" ht="15.75" thickBot="1">
      <c r="A16" s="13" t="s">
        <v>7</v>
      </c>
      <c r="B16" s="12">
        <f>DCOUNTA('Consolidated Risks'!B1:L13,"Current Impact",J3:L4)</f>
        <v>0</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N13"/>
  <sheetViews>
    <sheetView tabSelected="1" zoomScale="110" zoomScaleNormal="110" workbookViewId="0">
      <pane xSplit="4" ySplit="1" topLeftCell="E2" activePane="bottomRight" state="frozenSplit"/>
      <selection pane="topRight" activeCell="E1" sqref="E1"/>
      <selection pane="bottomLeft"/>
      <selection pane="bottomRight" activeCell="C3" sqref="C3"/>
    </sheetView>
  </sheetViews>
  <sheetFormatPr defaultRowHeight="12.75"/>
  <cols>
    <col min="1" max="1" width="9.140625" style="19"/>
    <col min="2" max="2" width="17.7109375" customWidth="1"/>
    <col min="3" max="3" width="13.7109375" customWidth="1"/>
    <col min="4" max="4" width="20.140625" customWidth="1"/>
    <col min="5" max="5" width="10.5703125" hidden="1" customWidth="1"/>
    <col min="6" max="6" width="10" hidden="1" customWidth="1"/>
    <col min="7" max="7" width="11.7109375" hidden="1" customWidth="1"/>
    <col min="8" max="8" width="11.140625" hidden="1" customWidth="1"/>
    <col min="9" max="9" width="11.140625" style="22" hidden="1" customWidth="1"/>
    <col min="10" max="10" width="3.140625" style="22" customWidth="1"/>
    <col min="11" max="11" width="2" customWidth="1"/>
    <col min="12" max="12" width="2.85546875" customWidth="1"/>
    <col min="13" max="13" width="2" customWidth="1"/>
    <col min="14" max="14" width="40.85546875" customWidth="1"/>
    <col min="15" max="15" width="25.85546875" customWidth="1"/>
  </cols>
  <sheetData>
    <row r="1" spans="1:14" s="51" customFormat="1" ht="39">
      <c r="A1" s="50" t="s">
        <v>28</v>
      </c>
      <c r="B1" s="3" t="s">
        <v>30</v>
      </c>
      <c r="C1" s="3" t="s">
        <v>31</v>
      </c>
      <c r="D1" s="3" t="s">
        <v>32</v>
      </c>
      <c r="E1" s="3" t="s">
        <v>10</v>
      </c>
      <c r="F1" s="21" t="s">
        <v>9</v>
      </c>
      <c r="G1" s="21" t="s">
        <v>22</v>
      </c>
      <c r="H1" s="21" t="s">
        <v>23</v>
      </c>
      <c r="I1" s="18" t="s">
        <v>24</v>
      </c>
      <c r="J1" s="18" t="s">
        <v>3</v>
      </c>
      <c r="K1" s="21" t="s">
        <v>6</v>
      </c>
      <c r="L1" s="3" t="s">
        <v>5</v>
      </c>
      <c r="M1" s="43" t="s">
        <v>0</v>
      </c>
      <c r="N1" s="2" t="s">
        <v>33</v>
      </c>
    </row>
    <row r="2" spans="1:14" s="14" customFormat="1" ht="130.5" customHeight="1">
      <c r="A2" s="48" t="s">
        <v>44</v>
      </c>
      <c r="B2" s="29" t="s">
        <v>64</v>
      </c>
      <c r="C2" s="29" t="s">
        <v>67</v>
      </c>
      <c r="D2" s="29" t="s">
        <v>29</v>
      </c>
      <c r="E2" s="17"/>
      <c r="F2" s="8"/>
      <c r="G2" s="9">
        <v>0</v>
      </c>
      <c r="H2" s="9">
        <v>0</v>
      </c>
      <c r="I2" s="24" t="str">
        <f>IF(Table1[[#This Row],[Current Likelihood]]&lt;0.34,"Low",IF(Table1[[#This Row],[Current Likelihood]]&gt;0.67,"High","Medium"))</f>
        <v>Low</v>
      </c>
      <c r="J2" s="24"/>
      <c r="K2" s="30"/>
      <c r="M2" s="42"/>
      <c r="N2" s="49" t="s">
        <v>63</v>
      </c>
    </row>
    <row r="3" spans="1:14" ht="272.25" customHeight="1">
      <c r="A3" s="48" t="s">
        <v>45</v>
      </c>
      <c r="B3" s="20" t="s">
        <v>68</v>
      </c>
      <c r="C3" s="4"/>
      <c r="D3" s="29" t="s">
        <v>65</v>
      </c>
      <c r="E3" s="15"/>
      <c r="F3" s="5"/>
      <c r="G3" s="9">
        <v>0</v>
      </c>
      <c r="H3" s="9">
        <v>0</v>
      </c>
      <c r="I3" s="24" t="str">
        <f>IF(Table1[[#This Row],[Current Likelihood]]&lt;0.34,"Low",IF(Table1[[#This Row],[Current Likelihood]]&gt;0.67,"High","Medium"))</f>
        <v>Low</v>
      </c>
      <c r="J3" s="23"/>
      <c r="K3" s="7"/>
      <c r="M3" s="44"/>
      <c r="N3" s="2" t="s">
        <v>66</v>
      </c>
    </row>
    <row r="4" spans="1:14" ht="216.75">
      <c r="A4" s="48" t="s">
        <v>46</v>
      </c>
      <c r="B4" s="33"/>
      <c r="C4" s="32"/>
      <c r="D4" s="29" t="s">
        <v>34</v>
      </c>
      <c r="E4" s="31"/>
      <c r="F4" s="8"/>
      <c r="G4" s="9">
        <v>0</v>
      </c>
      <c r="H4" s="9">
        <v>0</v>
      </c>
      <c r="I4" s="24" t="str">
        <f>IF(Table1[[#This Row],[Current Likelihood]]&lt;0.34,"Low",IF(Table1[[#This Row],[Current Likelihood]]&gt;0.67,"High","Medium"))</f>
        <v>Low</v>
      </c>
      <c r="J4" s="34"/>
      <c r="K4" s="34"/>
      <c r="L4" s="34"/>
      <c r="M4" s="19"/>
      <c r="N4" s="2" t="s">
        <v>56</v>
      </c>
    </row>
    <row r="5" spans="1:14" ht="38.25">
      <c r="A5" s="48" t="s">
        <v>47</v>
      </c>
      <c r="B5" s="35"/>
      <c r="C5" s="16"/>
      <c r="D5" s="29" t="s">
        <v>35</v>
      </c>
      <c r="E5" s="36"/>
      <c r="F5" s="17"/>
      <c r="G5" s="9">
        <v>0</v>
      </c>
      <c r="H5" s="9">
        <v>0</v>
      </c>
      <c r="I5" s="24" t="str">
        <f>IF(Table1[[#This Row],[Current Likelihood]]&lt;0.34,"Low",IF(Table1[[#This Row],[Current Likelihood]]&gt;0.67,"High","Medium"))</f>
        <v>Low</v>
      </c>
      <c r="J5" s="34"/>
      <c r="K5" s="37"/>
      <c r="L5" s="37"/>
      <c r="M5" s="19"/>
    </row>
    <row r="6" spans="1:14" ht="38.25">
      <c r="A6" s="48" t="s">
        <v>48</v>
      </c>
      <c r="B6" s="39"/>
      <c r="C6" s="41"/>
      <c r="D6" s="29" t="s">
        <v>36</v>
      </c>
      <c r="E6" s="31"/>
      <c r="F6" s="8"/>
      <c r="G6" s="9">
        <v>0</v>
      </c>
      <c r="H6" s="9">
        <v>0</v>
      </c>
      <c r="I6" s="24" t="str">
        <f>IF(Table1[[#This Row],[Current Likelihood]]&lt;0.34,"Low",IF(Table1[[#This Row],[Current Likelihood]]&gt;0.67,"High","Medium"))</f>
        <v>Low</v>
      </c>
      <c r="J6" s="24"/>
      <c r="K6" s="24"/>
      <c r="L6" s="24"/>
      <c r="M6" s="19"/>
    </row>
    <row r="7" spans="1:14" ht="63.75">
      <c r="A7" s="48" t="s">
        <v>49</v>
      </c>
      <c r="B7" s="6"/>
      <c r="C7" s="41"/>
      <c r="D7" s="29" t="s">
        <v>37</v>
      </c>
      <c r="E7" s="31"/>
      <c r="F7" s="8"/>
      <c r="G7" s="9">
        <v>0</v>
      </c>
      <c r="H7" s="9">
        <v>0</v>
      </c>
      <c r="I7" s="24" t="str">
        <f>IF(Table1[[#This Row],[Current Likelihood]]&lt;0.34,"Low",IF(Table1[[#This Row],[Current Likelihood]]&gt;0.67,"High","Medium"))</f>
        <v>Low</v>
      </c>
      <c r="J7" s="24"/>
      <c r="K7" s="24"/>
      <c r="L7" s="24"/>
      <c r="M7" s="19"/>
    </row>
    <row r="8" spans="1:14" ht="64.5">
      <c r="A8" s="48" t="s">
        <v>50</v>
      </c>
      <c r="B8" s="40"/>
      <c r="C8" s="41"/>
      <c r="D8" s="29" t="s">
        <v>38</v>
      </c>
      <c r="E8" s="31"/>
      <c r="F8" s="8"/>
      <c r="G8" s="9">
        <v>0</v>
      </c>
      <c r="H8" s="9">
        <v>0</v>
      </c>
      <c r="I8" s="24" t="str">
        <f>IF(Table1[[#This Row],[Current Likelihood]]&lt;0.34,"Low",IF(Table1[[#This Row],[Current Likelihood]]&gt;0.67,"High","Medium"))</f>
        <v>Low</v>
      </c>
      <c r="J8" s="24"/>
      <c r="K8" s="24"/>
      <c r="L8" s="24"/>
      <c r="M8" s="19"/>
      <c r="N8" s="2" t="s">
        <v>57</v>
      </c>
    </row>
    <row r="9" spans="1:14" ht="141">
      <c r="A9" s="48" t="s">
        <v>51</v>
      </c>
      <c r="B9" s="40"/>
      <c r="C9" s="41"/>
      <c r="D9" s="47" t="s">
        <v>43</v>
      </c>
      <c r="E9" s="31" t="s">
        <v>13</v>
      </c>
      <c r="F9" s="8"/>
      <c r="G9" s="9">
        <v>0</v>
      </c>
      <c r="H9" s="9">
        <v>0</v>
      </c>
      <c r="I9" s="24" t="str">
        <f>IF(Table1[[#This Row],[Current Likelihood]]&lt;0.34,"Low",IF(Table1[[#This Row],[Current Likelihood]]&gt;0.67,"High","Medium"))</f>
        <v>Low</v>
      </c>
      <c r="J9" s="24"/>
      <c r="K9" s="24"/>
      <c r="L9" s="24"/>
      <c r="M9" s="19"/>
      <c r="N9" s="2" t="s">
        <v>58</v>
      </c>
    </row>
    <row r="10" spans="1:14" ht="64.5">
      <c r="A10" s="48" t="s">
        <v>52</v>
      </c>
      <c r="B10" s="40"/>
      <c r="C10" s="41"/>
      <c r="D10" s="29" t="s">
        <v>39</v>
      </c>
      <c r="E10" s="31" t="s">
        <v>13</v>
      </c>
      <c r="F10" s="8" t="s">
        <v>13</v>
      </c>
      <c r="G10" s="9">
        <v>0</v>
      </c>
      <c r="H10" s="9">
        <v>0</v>
      </c>
      <c r="I10" s="24" t="str">
        <f>IF(Table1[[#This Row],[Current Likelihood]]&lt;0.34,"Low",IF(Table1[[#This Row],[Current Likelihood]]&gt;0.67,"High","Medium"))</f>
        <v>Low</v>
      </c>
      <c r="J10" s="24"/>
      <c r="K10" s="24"/>
      <c r="L10" s="24"/>
      <c r="M10" s="19"/>
      <c r="N10" s="2" t="s">
        <v>59</v>
      </c>
    </row>
    <row r="11" spans="1:14" ht="204.75">
      <c r="A11" s="48" t="s">
        <v>53</v>
      </c>
      <c r="B11" s="40"/>
      <c r="C11" s="41"/>
      <c r="D11" s="29" t="s">
        <v>40</v>
      </c>
      <c r="E11" s="31" t="s">
        <v>13</v>
      </c>
      <c r="F11" s="8" t="s">
        <v>13</v>
      </c>
      <c r="G11" s="9">
        <v>0</v>
      </c>
      <c r="H11" s="9">
        <v>0</v>
      </c>
      <c r="I11" s="24" t="str">
        <f>IF(Table1[[#This Row],[Current Likelihood]]&lt;0.34,"Low",IF(Table1[[#This Row],[Current Likelihood]]&gt;0.67,"High","Medium"))</f>
        <v>Low</v>
      </c>
      <c r="J11" s="24"/>
      <c r="K11" s="24"/>
      <c r="L11" s="24"/>
      <c r="M11" s="19"/>
      <c r="N11" s="2" t="s">
        <v>60</v>
      </c>
    </row>
    <row r="12" spans="1:14" ht="63.75">
      <c r="A12" s="48" t="s">
        <v>54</v>
      </c>
      <c r="B12" s="45"/>
      <c r="C12" s="16"/>
      <c r="D12" s="47" t="s">
        <v>42</v>
      </c>
      <c r="E12" s="36"/>
      <c r="F12" s="17"/>
      <c r="G12" s="9">
        <v>0</v>
      </c>
      <c r="H12" s="9">
        <v>0</v>
      </c>
      <c r="I12" s="24" t="str">
        <f>IF(Table1[[#This Row],[Current Likelihood]]&lt;0.34,"Low",IF(Table1[[#This Row],[Current Likelihood]]&gt;0.67,"High","Medium"))</f>
        <v>Low</v>
      </c>
      <c r="J12" s="25"/>
      <c r="K12" s="38"/>
      <c r="L12" s="38"/>
      <c r="M12" s="46"/>
      <c r="N12" s="2" t="s">
        <v>61</v>
      </c>
    </row>
    <row r="13" spans="1:14" ht="38.25">
      <c r="A13" s="48" t="s">
        <v>55</v>
      </c>
      <c r="B13" s="45"/>
      <c r="C13" s="16"/>
      <c r="D13" s="29" t="s">
        <v>41</v>
      </c>
      <c r="E13" s="36"/>
      <c r="F13" s="17"/>
      <c r="G13" s="9">
        <v>0</v>
      </c>
      <c r="H13" s="9">
        <v>0</v>
      </c>
      <c r="I13" s="24" t="str">
        <f>IF(Table1[[#This Row],[Current Likelihood]]&lt;0.34,"Low",IF(Table1[[#This Row],[Current Likelihood]]&gt;0.67,"High","Medium"))</f>
        <v>Low</v>
      </c>
      <c r="J13" s="25"/>
      <c r="K13" s="38"/>
      <c r="L13" s="38"/>
      <c r="M13" s="46"/>
      <c r="N13" s="2" t="s">
        <v>62</v>
      </c>
    </row>
  </sheetData>
  <phoneticPr fontId="1" type="noConversion"/>
  <dataValidations disablePrompts="1" count="4">
    <dataValidation type="list" allowBlank="1" showInputMessage="1" showErrorMessage="1" sqref="L2:L13">
      <formula1>"Internal, External"</formula1>
    </dataValidation>
    <dataValidation type="list" allowBlank="1" showInputMessage="1" showErrorMessage="1" sqref="G2:H13">
      <formula1>"0%,10%,20%,30%,40%,50%,60%,70%,80%,90%,100%"</formula1>
    </dataValidation>
    <dataValidation type="list" allowBlank="1" showInputMessage="1" showErrorMessage="1" sqref="K2:K13">
      <formula1>"All,Requirements,Technology,Resources,Social-Political"</formula1>
    </dataValidation>
    <dataValidation type="list" allowBlank="1" showInputMessage="1" showErrorMessage="1" sqref="E2:F13">
      <formula1>"Serious,Critical,Significant,Low"</formula1>
    </dataValidation>
  </dataValidations>
  <pageMargins left="0.7" right="0.7" top="0.75" bottom="0.75" header="0.3" footer="0.3"/>
  <pageSetup scale="68" fitToHeight="0" orientation="landscape"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Card</vt:lpstr>
      <vt:lpstr>Consolidated Risks</vt:lpstr>
    </vt:vector>
  </TitlesOfParts>
  <Company>SAIC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kreislera</dc:creator>
  <cp:lastModifiedBy>Lynn</cp:lastModifiedBy>
  <cp:lastPrinted>2012-11-02T20:05:28Z</cp:lastPrinted>
  <dcterms:created xsi:type="dcterms:W3CDTF">2012-10-01T17:54:41Z</dcterms:created>
  <dcterms:modified xsi:type="dcterms:W3CDTF">2014-07-07T20:57:20Z</dcterms:modified>
</cp:coreProperties>
</file>