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328"/>
  <workbookPr filterPrivacy="1"/>
  <xr:revisionPtr revIDLastSave="206" documentId="11_F25DC773A252ABEACE02EC973B5B5D0C5ADE589F" xr6:coauthVersionLast="41" xr6:coauthVersionMax="41" xr10:uidLastSave="{26F6B0A5-E364-48BB-A714-B077B7FE1689}"/>
  <bookViews>
    <workbookView xWindow="-120" yWindow="-120" windowWidth="38640" windowHeight="21240" xr2:uid="{00000000-000D-0000-FFFF-FFFF00000000}"/>
  </bookViews>
  <sheets>
    <sheet name="Etats" sheetId="1" r:id="rId1"/>
    <sheet name="Tilts" sheetId="2" r:id="rId2"/>
  </sheets>
  <definedNames>
    <definedName name="_xlnm._FilterDatabase" localSheetId="0" hidden="1">Etats!$A$1:$G$65</definedName>
    <definedName name="_xlnm._FilterDatabase" localSheetId="1" hidden="1">Tilts!$A$1:$E$1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4" i="1" l="1"/>
  <c r="E4" i="1"/>
  <c r="F4" i="1"/>
  <c r="G4" i="1"/>
  <c r="D5" i="1"/>
  <c r="E5" i="1"/>
  <c r="F5" i="1"/>
  <c r="G5" i="1"/>
  <c r="D6" i="1"/>
  <c r="E6" i="1"/>
  <c r="F6" i="1"/>
  <c r="G6" i="1"/>
  <c r="D7" i="1"/>
  <c r="E7" i="1"/>
  <c r="F7" i="1"/>
  <c r="G7" i="1"/>
  <c r="D11" i="1"/>
  <c r="E11" i="1"/>
  <c r="F11" i="1"/>
  <c r="G11" i="1"/>
  <c r="D13" i="1"/>
  <c r="E13" i="1"/>
  <c r="F13" i="1"/>
  <c r="G13" i="1"/>
  <c r="D14" i="1"/>
  <c r="E14" i="1"/>
  <c r="F14" i="1"/>
  <c r="G14" i="1"/>
  <c r="D15" i="1"/>
  <c r="E15" i="1"/>
  <c r="F15" i="1"/>
  <c r="G15" i="1"/>
  <c r="D16" i="1"/>
  <c r="E16" i="1"/>
  <c r="F16" i="1"/>
  <c r="G16" i="1"/>
  <c r="D19" i="1"/>
  <c r="E19" i="1"/>
  <c r="F19" i="1"/>
  <c r="G19" i="1"/>
  <c r="D21" i="1"/>
  <c r="E21" i="1"/>
  <c r="F21" i="1"/>
  <c r="G21" i="1"/>
  <c r="D22" i="1"/>
  <c r="E22" i="1"/>
  <c r="F22" i="1"/>
  <c r="G22" i="1"/>
  <c r="D24" i="1"/>
  <c r="E24" i="1"/>
  <c r="F24" i="1"/>
  <c r="G24" i="1"/>
  <c r="D25" i="1"/>
  <c r="E25" i="1"/>
  <c r="F25" i="1"/>
  <c r="G25" i="1"/>
  <c r="D27" i="1"/>
  <c r="E27" i="1"/>
  <c r="F27" i="1"/>
  <c r="G27" i="1"/>
  <c r="D29" i="1"/>
  <c r="E29" i="1"/>
  <c r="F29" i="1"/>
  <c r="G29" i="1"/>
  <c r="D31" i="1"/>
  <c r="E31" i="1"/>
  <c r="F31" i="1"/>
  <c r="G31" i="1"/>
  <c r="D32" i="1"/>
  <c r="E32" i="1"/>
  <c r="F32" i="1"/>
  <c r="G32" i="1"/>
  <c r="D33" i="1"/>
  <c r="E33" i="1"/>
  <c r="F33" i="1"/>
  <c r="G33" i="1"/>
  <c r="D36" i="1"/>
  <c r="E36" i="1"/>
  <c r="F36" i="1"/>
  <c r="G36" i="1"/>
  <c r="D37" i="1"/>
  <c r="E37" i="1"/>
  <c r="F37" i="1"/>
  <c r="G37" i="1"/>
  <c r="D38" i="1"/>
  <c r="E38" i="1"/>
  <c r="F38" i="1"/>
  <c r="G38" i="1"/>
  <c r="D40" i="1"/>
  <c r="E40" i="1"/>
  <c r="F40" i="1"/>
  <c r="G40" i="1"/>
  <c r="D42" i="1"/>
  <c r="E42" i="1"/>
  <c r="F42" i="1"/>
  <c r="G42" i="1"/>
  <c r="D45" i="1"/>
  <c r="E45" i="1"/>
  <c r="F45" i="1"/>
  <c r="G45" i="1"/>
  <c r="D46" i="1"/>
  <c r="E46" i="1"/>
  <c r="F46" i="1"/>
  <c r="G46" i="1"/>
  <c r="D47" i="1"/>
  <c r="E47" i="1"/>
  <c r="F47" i="1"/>
  <c r="G47" i="1"/>
  <c r="D48" i="1"/>
  <c r="E48" i="1"/>
  <c r="F48" i="1"/>
  <c r="G48" i="1"/>
  <c r="D49" i="1"/>
  <c r="E49" i="1"/>
  <c r="F49" i="1"/>
  <c r="G49" i="1"/>
  <c r="D51" i="1"/>
  <c r="E51" i="1"/>
  <c r="F51" i="1"/>
  <c r="G51" i="1"/>
  <c r="D50" i="1"/>
  <c r="E50" i="1"/>
  <c r="F50" i="1"/>
  <c r="G50" i="1"/>
  <c r="D53" i="1"/>
  <c r="E53" i="1"/>
  <c r="F53" i="1"/>
  <c r="G53" i="1"/>
  <c r="D54" i="1"/>
  <c r="E54" i="1"/>
  <c r="F54" i="1"/>
  <c r="G54" i="1"/>
  <c r="D56" i="1"/>
  <c r="E56" i="1"/>
  <c r="F56" i="1"/>
  <c r="G56" i="1"/>
  <c r="D58" i="1"/>
  <c r="E58" i="1"/>
  <c r="F58" i="1"/>
  <c r="G58" i="1"/>
  <c r="D59" i="1"/>
  <c r="E59" i="1"/>
  <c r="F59" i="1"/>
  <c r="G59" i="1"/>
  <c r="D60" i="1"/>
  <c r="E60" i="1"/>
  <c r="F60" i="1"/>
  <c r="G60" i="1"/>
  <c r="D62" i="1"/>
  <c r="E62" i="1"/>
  <c r="F62" i="1"/>
  <c r="G62" i="1"/>
  <c r="D63" i="1"/>
  <c r="E63" i="1"/>
  <c r="F63" i="1"/>
  <c r="G63" i="1"/>
  <c r="D64" i="1"/>
  <c r="E64" i="1"/>
  <c r="F64" i="1"/>
  <c r="G64" i="1"/>
  <c r="E65" i="1"/>
  <c r="D65" i="1"/>
  <c r="F65" i="1"/>
  <c r="G65" i="1"/>
  <c r="F3" i="1"/>
  <c r="G3" i="1"/>
  <c r="F8" i="1"/>
  <c r="G8" i="1"/>
  <c r="F10" i="1"/>
  <c r="G10" i="1"/>
  <c r="F9" i="1"/>
  <c r="G9" i="1"/>
  <c r="F12" i="1"/>
  <c r="G12" i="1"/>
  <c r="F18" i="1"/>
  <c r="G18" i="1"/>
  <c r="F17" i="1"/>
  <c r="G17" i="1"/>
  <c r="F20" i="1"/>
  <c r="G20" i="1"/>
  <c r="F23" i="1"/>
  <c r="G23" i="1"/>
  <c r="F26" i="1"/>
  <c r="G26" i="1"/>
  <c r="F28" i="1"/>
  <c r="G28" i="1"/>
  <c r="F30" i="1"/>
  <c r="G30" i="1"/>
  <c r="F34" i="1"/>
  <c r="G34" i="1"/>
  <c r="F35" i="1"/>
  <c r="G35" i="1"/>
  <c r="F39" i="1"/>
  <c r="G39" i="1"/>
  <c r="F41" i="1"/>
  <c r="G41" i="1"/>
  <c r="F43" i="1"/>
  <c r="G43" i="1"/>
  <c r="F44" i="1"/>
  <c r="G44" i="1"/>
  <c r="F52" i="1"/>
  <c r="G52" i="1"/>
  <c r="F55" i="1"/>
  <c r="G55" i="1"/>
  <c r="F57" i="1"/>
  <c r="G57" i="1"/>
  <c r="F61" i="1"/>
  <c r="G61" i="1"/>
  <c r="G2" i="1"/>
  <c r="F2" i="1"/>
  <c r="C34" i="1"/>
  <c r="D34" i="1"/>
  <c r="E34" i="1"/>
  <c r="C35" i="1"/>
  <c r="D35" i="1"/>
  <c r="E35" i="1"/>
  <c r="C39" i="1"/>
  <c r="D39" i="1"/>
  <c r="E39" i="1"/>
  <c r="C41" i="1"/>
  <c r="D41" i="1"/>
  <c r="E41" i="1"/>
  <c r="C43" i="1"/>
  <c r="D43" i="1"/>
  <c r="E43" i="1"/>
  <c r="C44" i="1"/>
  <c r="D44" i="1"/>
  <c r="E44" i="1"/>
  <c r="C52" i="1"/>
  <c r="D52" i="1"/>
  <c r="E52" i="1"/>
  <c r="C55" i="1"/>
  <c r="D55" i="1"/>
  <c r="E55" i="1"/>
  <c r="C57" i="1"/>
  <c r="D57" i="1"/>
  <c r="E57" i="1"/>
  <c r="C61" i="1"/>
  <c r="D61" i="1"/>
  <c r="E61" i="1"/>
  <c r="E18" i="1"/>
  <c r="E17" i="1"/>
  <c r="E20" i="1"/>
  <c r="E23" i="1"/>
  <c r="E26" i="1"/>
  <c r="E28" i="1"/>
  <c r="E30" i="1"/>
  <c r="E2" i="1"/>
  <c r="E3" i="1"/>
  <c r="E8" i="1"/>
  <c r="E10" i="1"/>
  <c r="E9" i="1"/>
  <c r="E12" i="1"/>
  <c r="C3" i="1"/>
  <c r="D3" i="1"/>
  <c r="C8" i="1"/>
  <c r="D8" i="1"/>
  <c r="C10" i="1"/>
  <c r="D10" i="1"/>
  <c r="C9" i="1"/>
  <c r="D9" i="1"/>
  <c r="C12" i="1"/>
  <c r="D12" i="1"/>
  <c r="C18" i="1"/>
  <c r="D18" i="1"/>
  <c r="C17" i="1"/>
  <c r="D17" i="1"/>
  <c r="C20" i="1"/>
  <c r="D20" i="1"/>
  <c r="C23" i="1"/>
  <c r="D23" i="1"/>
  <c r="C26" i="1"/>
  <c r="D26" i="1"/>
  <c r="C28" i="1"/>
  <c r="D28" i="1"/>
  <c r="C30" i="1"/>
  <c r="D30" i="1"/>
  <c r="D2" i="1"/>
  <c r="C2" i="1"/>
</calcChain>
</file>

<file path=xl/sharedStrings.xml><?xml version="1.0" encoding="utf-8"?>
<sst xmlns="http://schemas.openxmlformats.org/spreadsheetml/2006/main" count="188" uniqueCount="123">
  <si>
    <t>Nom</t>
  </si>
  <si>
    <t>Description</t>
  </si>
  <si>
    <t>Sources possibles</t>
  </si>
  <si>
    <t>Résolution</t>
  </si>
  <si>
    <t>Battement</t>
  </si>
  <si>
    <t>Atavism</t>
  </si>
  <si>
    <t>Awestruck (Persistent)</t>
  </si>
  <si>
    <t>Ban</t>
  </si>
  <si>
    <t>Berserk</t>
  </si>
  <si>
    <t>Confused</t>
  </si>
  <si>
    <t>Cowed</t>
  </si>
  <si>
    <t>Cunning</t>
  </si>
  <si>
    <t>Delusion</t>
  </si>
  <si>
    <t>Demoralized</t>
  </si>
  <si>
    <t>Easy prey</t>
  </si>
  <si>
    <t>Essence overload</t>
  </si>
  <si>
    <t>Exhausted</t>
  </si>
  <si>
    <t>Glorious</t>
  </si>
  <si>
    <t>Guilty</t>
  </si>
  <si>
    <t>Honorable</t>
  </si>
  <si>
    <t>Inspired</t>
  </si>
  <si>
    <t>Invisible predator</t>
  </si>
  <si>
    <t>Isolated</t>
  </si>
  <si>
    <t>Leveraged</t>
  </si>
  <si>
    <t>Lost Tracker</t>
  </si>
  <si>
    <t>Lured (Persistent)</t>
  </si>
  <si>
    <t>Madness (Persistent)</t>
  </si>
  <si>
    <t>Moon Taint</t>
  </si>
  <si>
    <t>Mystified</t>
  </si>
  <si>
    <t>Paranoid</t>
  </si>
  <si>
    <t>Pure</t>
  </si>
  <si>
    <t>Reception</t>
  </si>
  <si>
    <t>Resigned</t>
  </si>
  <si>
    <t>Shadow Paranoia</t>
  </si>
  <si>
    <t>Shaken</t>
  </si>
  <si>
    <t>Shadowlashed</t>
  </si>
  <si>
    <t>Siskur-Dah (Persistent)</t>
  </si>
  <si>
    <t>Spooked</t>
  </si>
  <si>
    <t>Steadfast</t>
  </si>
  <si>
    <t>Stumbled</t>
  </si>
  <si>
    <t>Swaggering</t>
  </si>
  <si>
    <t>Swooning</t>
  </si>
  <si>
    <t>Symbolic Focus</t>
  </si>
  <si>
    <t>Unaware</t>
  </si>
  <si>
    <t>Untraceable</t>
  </si>
  <si>
    <t>Wise</t>
  </si>
  <si>
    <t>Effet</t>
  </si>
  <si>
    <t>Source</t>
  </si>
  <si>
    <t>Arm Wrack</t>
  </si>
  <si>
    <t>Blinded</t>
  </si>
  <si>
    <t>Earthquake</t>
  </si>
  <si>
    <t>Heavy winds</t>
  </si>
  <si>
    <t>Knocked Down</t>
  </si>
  <si>
    <t>Leg wrack</t>
  </si>
  <si>
    <t>Poisoned</t>
  </si>
  <si>
    <t>Stunned</t>
  </si>
  <si>
    <t>Livre</t>
  </si>
  <si>
    <t>Werewolf</t>
  </si>
  <si>
    <t>God Machine</t>
  </si>
  <si>
    <t>Addicted (Persistent) Description: Your character is addicted to something, whether drugs, gambling or other destructive behaviors. Some addictions are more dangerous than others, but the nature of addiction is that it slowly takes over your life, impeding functionality. If you are addicted, you need to indulge your addiction regularly to keep it under control. A specific addiction should be chosen upon taking this Condition; characters can take this Condition multiple times for different addictions. Being unable to feed your addiction can result in the Deprived Condition. Resolution: Regain a dot of Integrity, lose another dot of Integrity, or achieve an exceptional success on a breaking point. Beat: Your character chooses to get a fix rather than fulfill an obligation.</t>
  </si>
  <si>
    <t>Amnesia (Persistent) Description: Your character is missing a portion of her memory. An entire period of her life is just gone. This causes massive difficulties with friends and loved ones. Resolution: You regain your memory and learn the truth. Depending on the circumstances, this may constitute a breaking point. Beat: Something problematic arises, such as a forgotten arrest warrant or old enemy.</t>
  </si>
  <si>
    <t>Blind (Persistent) Description: Your character cannot see. Any rolls requiring sight may only use a chance die. If another sense can be reasonably substituted, make the roll at –3 instead. In a combat situation, she suffers the drawbacks of the Blinded Tilt (see p. 208). This Condition may be temporary, but that is usually the result of a combat effect, in which case the Blindness Tilt would apply. Resolution: Your character regains her sight. Beat: Your character encounters a limitation or difficulty that inconveniences her.</t>
  </si>
  <si>
    <t>Broken (Persistent) Description: Whatever you did or saw, something inside you snapped. You can barely muster up the will to do your job anymore, and anything more emotionally intense than a raised voice makes you flinch and back down. Apply a –2 to all Social rolls and rolls involving Resolve and a –5 to all use of the Intimidation Skill. Resolution: Regain a dot of Integrity, lose another dot of Integrity, or achieve an exceptional success on a breaking point. Beat: You back down from a confrontation or fail a roll due to this Condition.</t>
  </si>
  <si>
    <t>Bonded Description: Your character has established an extensive bond with a specific animal. She gains +2 on any rolls to influence or persuade her bonded animal. It may add your Animal Ken to any rolls to resist coercion or fear when in your character’s presence. The animal may add your character’s Animal Ken to any one die roll. Resolution: The bonded animal dies or is otherwise parted from the character. Beat: n/a</t>
  </si>
  <si>
    <t>Connected (Persistent) Description: Your character has made inroads with a specified group. While she has this Condition, she gets a +2 to all rolls relating to that group. Alternately, she can shed this Condition to gain a one-time automatic exceptional success on the next roll to influence or otherwise take advantage of the group. Once Connected is resolved, the character is considered to have burned her bridges and is no longer an accepted member. The character may be able to regain Connected with the specified group per Storyteller approval. Example Skills: Politics, Socialize Resolution: The character loses her membership or otherwise loses her standing with the group. Beat: The character is asked to perform a favor for the group that inconveniences her.</t>
  </si>
  <si>
    <t>Disabled (Persistent) Description: Your character has limited or no ability to walk. Her Speed trait is effectively 1. She must rely on a wheelchair or other device to travel. A manual wheelchair’s Speed is equal to your character’s Strength and requires use of her hands. Electric wheelchairs have a Speed of 3, but allow the free use of the character’s hands.
An injury can cause this Condition temporarily, in which case it is resolved when the injury heals and the character regains mobility. Resolution: The character’s disability is cured by mundane or supernatural means. Beat: Your character’s limited mobility inconveniences your character and makes her slow to respond.</t>
  </si>
  <si>
    <t>Deprived Description: Your character suffers from an addiction. She is unable to get her fix, however, leaving her irritable, anxious, and unable to focus. Remove one from her Stamina, Resolve, and Composure dice pools. This does not influence derived traits; it only influences dice pools that use these Attributes. Resolution: Your character indulges her addiction. Beat: n/a</t>
  </si>
  <si>
    <t>Embarrassing Secret Description: Your character has a secret from his past that could come back to haunt him. If this secret gets out, he could be ostracized or maybe even arrested. If it becomes known, this Condition is exchanged for Notoriety (p. 183). Resolution: The character’s secret is made public, or the character does whatever is necessary to make sure it never comes to light. Beat: n/a</t>
  </si>
  <si>
    <t>Fugue (Persistent) Description: Something terrible happened. Rather than deal with it or let it break you, your mind shuts it out. You are prone to blackouts and lost time. Whenever circumstances become too similar to the situation that led to your gaining this Condition, the player rolls Resolve + Composure. If you fail the roll, the Storyteller controls your character for the next scene; your character, left to his own devices, will seek to avoid the conflict and get away from the area. Resolution: Regain a dot of Integrity, lose another dot of Integrity, or achieve an exceptional success on a breaking point. Beat: You enter a fugue state as described above.</t>
  </si>
  <si>
    <t>Guilty Description: Your character is experiencing deep-seated feelings of guilt and remorse. This Condition is commonly applied after a successful breaking point roll (p. 185). While the character is under the effects of this Condition, he receives a –2 to any Resolve or Composure rolls to defend against Subterfuge, Empathy or Intimidation rolls. Resolution: The character confesses his crimes and makes restitution for whatever he did. Beat: n/a</t>
  </si>
  <si>
    <t>Informed Description: Your character has a breadth of research information based on the topic she investigated. When you make a roll relating to the topic, you may choose to resolve this Condition. If you resolve it and the roll failed, it is instead considered to have a single success. If it succeeded, the roll is considered an exceptional success.
The roll that benefits from the Informed Condition can be any relevant Skill roll. For example, a character with Informed (Werewolves) might gain its benefits when using researched information to build a silver bear trap with the Crafts Skill. Combat rolls cannot benefit from this Condition. Example Skills: Academics, Investigation, Occult, Science Resolution: Your character uses her research to gain information; the Condition is resolved as described above. Beat: n/a</t>
  </si>
  <si>
    <t>Inspired Description: Your character is deeply inspired. When your character takes an action pertaining to that inspiration, you may resolve this Condition. An exceptional success on that roll requires only three successes instead of five and you gain a point of Willpower. Example Skills: Crafts, Expression Resolution: You spend inspiration to spur yourself to greater success, resolving the Condition as described above. Beat: n/a</t>
  </si>
  <si>
    <t>Leveraged Description: Your character has been blackmailed, tricked, convinced, or otherwise leveraged into doing what another character wishes. You may have the Leveraged Condition multiple times for different characters. Any time the specified character requests something of you, you may resolve this Condition if your character does as requested without rolling to resist. Example Skills: Empathy, Persuasion, Subterfuge Resolution: Your character may either resolve the Condition by complying with a request as above, or if you apply the Leveraged condition to the specified character. Beat: n/a</t>
  </si>
  <si>
    <t>Lost Description: Your character has no idea where she is or how to reach her target. Characters with the Lost Condition remove one die from their Composure dice pools. This does not influence derived traits; it only influences dice pools that use these Attributes. A Lost character cannot make any headway toward her goal without first navigating and finding her place. This requires a successful Wits + Streetwise action (in the city) or Wits + Survival action (in the wilderness). Resolution: Your character gives up on reaching her intended destination, or she successfully navigates as described above. Beat: n/a</t>
  </si>
  <si>
    <t>Madness (Persistent) Description: Your character saw or did something that jarred her loose from reality. This isn’t a mental illness born of brain chemistry — that, at least, might be treatable. This madness is the product of supernatural tampering or witnessing something that humanity was never meant to comprehend. The Storyteller has a pool of dice equal to 10 – (character’s Integrity). Once per chapter, the Storyteller can apply those dice as a negative modifier to any Mental or Social roll made for the character. Resolution: Regain a dot of Integrity, lose another dot of Integrity, or achieve an exceptional success on a breaking point. Beat: The character fails a roll because of this Condition.</t>
  </si>
  <si>
    <t>Mute (Persistent) Description: Your character cannot speak. Any communication must be done through writing, gestures, or hand signs. Illness, injury, or supernatural powers can inflict this Condition on a temporary basis. Resolution: The character regains her voice through mundane or supernatural means. Beat: Your character suffers a limitation or communication difficulty that heightens immediate danger.</t>
  </si>
  <si>
    <t>Notoriety Description: Whether or not your character actually did something heinous in the past, the wrong people think he did and now he’s ostracized by the general public. Your character suffers a –2 on any Social rolls against those who know of his notoriety. If using Social maneuvering (p. 188), the character must open one extra Door if his target knows of his notoriety. Example Skills: Subterfuge, Socialize Resolution: The story is debunked or the character’s name is cleared. Beat: n/a</t>
  </si>
  <si>
    <t>Obsession (Persistent) Description: Something’s on your character’s mind and she just can’t shake it. She gains the 9-again quality on all rolls related to pursuing her obsession. On rolls that are unrelated to her obsession, she loses the 10-again quality. Obsession can be a temporary quality per Storyteller approval. Resolution: The character sheds or purges her fixation. Beat: Character fails to fulfill an obligation due to pursuing her obsession.</t>
  </si>
  <si>
    <t>Shaken Description: Something has severely frightened your character. Any time your character is taking an action where that fear might hinder her, you may opt to fail the roll and resolve this Condition. This Condition can be imposed by undergoing a breaking point roll. Example Skills: Brawl, Firearms, Intimidation, Weaponry Resolution: The character gives into her fear and fails a roll as described above. Beat: n/a</t>
  </si>
  <si>
    <t>Spooked Description: Your character has seen something supernatural — not overt enough to terrify her, but unmistakably otherworldly. How your character responds to this is up to you, but it captivates her and dominates her focus. Resolution: This Condition is resolved when your character’s fear and fascination causes her to do something that hinders the group or complicates things (she goes off alone to investigate a strange noise, stays up all night researching, runs away instead of holding her ground, etc.). Beat: n/a</t>
  </si>
  <si>
    <t>Steadfast Description: Your character is confident and resolved. When you’ve failed a roll, you may choose resolve this Condition to instead treat the action as if you’d rolled a single success. If the roll is a chance die, you may choose to resolve this Condition and roll a single regular die instead. Resolution: Your character’s confidence carries him through and the worst is avoided; the Condition is resolved as described above. Beat: n/a</t>
  </si>
  <si>
    <t>Swooning Description: Your character is attracted to someone and is vulnerable where they are concerned. He may have the proverbial “butterflies in his stomach” or just be constantly aware of the object of his affection. A character may have multiple instances of this Condition, reflecting affection for multiple characters. He suffers a –2 to any rolls that would adversely affect the specified character, who also gains +2 on any Social rolls against him. If the specified character is attempting Social maneuvering on the Swooning character, the impression level is considered one higher (maximum of perfect; see p. 193). Example Skills: Persuasion, Subterfuge Resolution: Your character does something for his love interest that puts him in danger, or he opts to fail a roll to resist a Social action by the specified character. Beat: n/a</t>
  </si>
  <si>
    <t>ATAVISM Description: You suffer ancient, ancestral memories that rouse anger and violent urges; the cause of these memories must be destroyed. When facing the source of the Atavism, your character must make all-out attacks each turn (see p. 168), or spend Willpower points to avoid attacking. When in danger or heavy stress, she lashes out violently. She must spend Willpower points to take nonviolent actions in response to threats or stressors. Possible Sources: Succumbing to Lunacy. Resolution: Your character achieves an exceptional success against the source of her rage, or the source of her rage achieves an exceptional success against her. Alternatively, she can suffer a breaking point for harming an innocent person. Beat: n/a</t>
  </si>
  <si>
    <t>AWESTRUCK (PERSISTENT ) Description: Your character sees before her a glorious and terrifying figure, and something in her brain kicks her to kneel and grovel. She suffers a –2 penalty to attack rolls against the source of the Condition. She also suffers a –3 penalty to contested rolls against social actions from the source of the Condition, and a –3 penalty to her Composure and Resolve against actions and powers that the source of the Condition uses on her. Possible Sources: Compulsion from supernatural powers. Resolution: The source of the Condition leaves your character’s presence, or stops inflicting Lunacy. Beat: Your character takes an action that serves the demands of the Condition’s source.</t>
  </si>
  <si>
    <t>BAN Description: Your character suffers from a powerful spiritual compulsion that demands specific behavior. It is difficult to contravene the ban, and attempting to do so elicits a sense of revulsion or wrongness in the character. She suffers a –3 penalty to all dice pools that are rolled as part of an action that breaks the ban’s dictated behavior. If breaking the ban’s compulsion would not involve any dice pools, she instead suffers a –2 penalty to all dice pools until she corrects her breach or the Condition ends.
In the case of a ban imposed by a pack totem, the totem immediately becomes aware that a breach has occurred and loses a single point of Essence. If it has no Essence remaining, it instead suffers the Deprived Condition until it regains any Essence. Possible Sources: Low Harmony, violating a totem’s ban, or a number of Gifts and rites. Resolution: If the ban is not persistent then the Condition is resolved when your character’s adherence to the ban causes her a significant setback. Otherwise, the resolution depends on the nature of the ban. Beat: Your character’s adherence to the ban causes her a significant setback.</t>
  </si>
  <si>
    <t>BERSERK Description: Your character has had a spark of berserk rage lit within her. The fury inside demands that she lash out, and the descending red mist makes it hard to tell friend from foe. Each turn, she must succeed at a Resolve + Composure roll or attack the nearest target with whatever weapons she has to hand. Even if she succeeds, she suffers a –3 penalty on all actions other than attacking the nearest target. Possible Sources: A number of Gifts and abilities that kindle a form of the Uratha’s rage in non-werewolves. Resolution: The character becomes unconscious. There are no targets left to attack. The source of the Lunacy leaves your character’s presence, or stops inflicting Lunacy. Beat: n/a</t>
  </si>
  <si>
    <t>CONFUSED Description: Your character cannot think straight. She suffers a –2 penalty to all Intelligence and Wits rolls. Possible Sources: Facing overwhelming sensory information, some Gifts. Resolution: Take half an hour to clear the mind. Take any amount of lethal damage. Beat: n/a</t>
  </si>
  <si>
    <t>COWED Description: Your character has been put in her place through the violence and dominance of another. She suffers a –2 penalty on any Physical and Social rolls to oppose the character who inflicted this Condition if she does not spend Willpower. Possible Sources: Having another character determine her superiority to yours, some supernatural powers. Resolution: The character successfully injures or intimidates the character who inflicted the Condition. The character regains Willpower through her Blood Archetype. Beat: n/a</t>
  </si>
  <si>
    <t>CUNNING Description: Your character is Cunning. She beguiles, tricks, sneaks, and charms. This makes everyone around her suspicious of her because they know she’s shifty and clever. Characters trying to detect lies or notice your character sneaking enjoy a +2 bonus to any relevant Empathy, Investigation, or other rolls. Your character knows this, and can use this as a diversion for her true goals. Possible Sources: Flaring Cunning Renown brands with Essence. Resolution: Once at least one individual has used the +2 bonus, you may choose to shed this Condition to add the character’s Cunning Renown in automatic successes to any Larceny, Stealth, or Subterfuge action, even if she rolls no successes. Beat: n/a</t>
  </si>
  <si>
    <t>DELUSION Description: Your character cannot make sense of the world she perceives, and because of this, she avoids that which would make her question. When facing the supernatural, or something she suspects to be the source of this Condition, she flees. If she cannot flee, she shuts down. Every action she takes that is not fleeing requires a Willpower point. Possible Sources: Succumbing to Lunacy. Resolution: Your character reaffirms her sense of reality by expending Willpower and learning something new, something deeply secret about the source of the Condition. Beat: n/a</t>
  </si>
  <si>
    <t>DEMORALIZED Description: Your character is demoralized and hesitant in the face of the enemy. Spending a Willpower point only adds one die to her attack pool rather than the usual three. She also suffers a –4 penalty to her Initiative, and a –2 penalty to her Resolve and Composure whenever they are used to resist or contest a dice pool. Possible Sources: Attempting something momentous and failing at the last hurdle, some Gifts. Resolution: The character achieves an exceptional success on an attack roll, wins a combat, or survives a combat unharmed. A week passes. Beat: n/a</t>
  </si>
  <si>
    <t>EASY PREY Description: Through carelessness or ignorance, your character leaves a clear trail for any hunter to follow. All attempts to find the character through searching or tracking gain +2 dice. Possible Sources: Dramatically failing in a contested tracking action. Resolution: A hunter locates your character and harms him — physically, mentally, or socially — raising his awareness of his carelessness. Beat: n/a</t>
  </si>
  <si>
    <t>ESSENCE OVERLOAD Description: Your character has attempted to channel immensely powerful forces through her Essence, and has lost control. Sparks and heatless flame sputter and limn her. Whenever she spends a point of Essence, she must succeed at a Stamina roll or suffer one point of lethal damage. Whenever she suffers an injury from an attack, she also bleeds out one point of Essence. Possible Sources: Some Gifts. Resolution: The character empties her Essence pool or earths the overloaded energies through a powerful spiritual conduit. Beat: n/a</t>
  </si>
  <si>
    <t>EXHAUSTED Description: Your character has been run ragged and desperately needs a good rest. She suffers a –2 penalty to all physical actions and rolls to remain conscious. Possible Sources: Sleep deprivation or persistent nightmares, some Gifts. Resolution: The character has restful sleep. Beat: n/a</t>
  </si>
  <si>
    <t>GLORIOUS Description: Your character is Glorious. She’s faced down superior opponents, committed great acts of courage, and lived to tell the tale. This impresses onlookers, and draws their attention. Individuals so impressed will confront your character first. Arguments and attacks against your character gain +2 dice. Your character may impress witnesses by weathering the storm and turning it around on her opponents. Possible Sources: Flaring Glory Renown brands with Essence. Resolution: Once at least one individual has used the +2 bonus, you may choose to shed this Condition to add your character’s Glory Renown in automatic successes to any Expression, Intimidation, or Persuasion action, even if she rolls no successes. Beat: n/a</t>
  </si>
  <si>
    <t>GUILTY Description: Your character is experiencing deep-seated feelings of guilt and remorse. This Condition is commonly applied after a successful breaking point roll (p. 104). While the character is under the effects of this Condition, he receives a –2 to any Resolve or Composure rolls to defend against Subterfuge, Empathy, or Intimidation rolls. Possible Sources: Encountering a breaking point Resolution: The character confesses his crimes and makes restitution for whatever he did. Beat: n/a</t>
  </si>
  <si>
    <t>HONORABLE Description: Your character is Honorable. She wields honesty the way some Uratha wield their claws. She fights fairly, and pursues fair prey. She does not abuse the already downtrodden, or take advantage of the innocent. Individuals knowing of her Honor will attempt to fool or take advantage of her. Any such rolls gain +2 dice. When your character bears that weight, her humble dignity gives her an aura of grace and respect. Possible Sources: Flaring Honor Renown brands with Essence. Resolution: Once at least one individual has used the +2 bonus, you may choose to shed this Condition to add your character’s Honor Renown in automatic successes to any Empathy, Politics, or Socialize action, even if she rolls no successes.</t>
  </si>
  <si>
    <t>INSPIRED Description: Your character is deeply inspired. When your character takes an action pertaining to that inspiration, you may choose to resolve this Condition. An exceptional success on that roll requires only three successes instead of five and you gain a point of Willpower. Possible Sources: Exceptional success with Crafts or Expression, the Inspiring Merit. Resolution: You spend inspiration to spur yourself to greater success, resolving the Condition as described above. Beat: n/a</t>
  </si>
  <si>
    <t>INVISIBLE PREDATOR Description: Your character has so successfully infiltrated her prey’s domain that he is oblivious to her presence. The prey suffers –2 to all rolls to detect or prepare for the hunter’s arrival while this Condition is active. Possible Sources: Exceptional success in a tracking action. Resolution: The hunter deals damage or otherwise hurts her prey, either through attack, social manipulation or stealing her possessions. Beat: n/a</t>
  </si>
  <si>
    <t>ISOLATED Description: Your character has been split from his crew, drawn and called out, cornered and quartered. His friends hesitate to assist him; they’re resigned to his fate. With this Condition, your character cannot benefit from or participate in teamwork rolls (see p. 162). Additionally, your character cannot take advantage of the Defense reduction for multiple attackers; every enemy he faces has access to its full Defense, no matter how many times it’s been attacked in a turn. Possible Sources: The Elodoth’s Isolating hunter aspect. Resolution: Suffer a wound penalty from lethal or aggravated wounds, or suffer a lethal wound in your character’s last Health box. Beat: n/a</t>
  </si>
  <si>
    <t>LEVERAGED Description: Your character has been blackmailed, tricked, convinced, or otherwise leveraged into doing what another individual wishes. You may have the Leveraged Condition multiple times, imposed by different characters. Any time the specified character requests something of you, you may resolve this Condition if your character does as requested without rolling to resist. Possible Sources: Another character finds out damning information about your character. Resolution: Your character may either resolve the Condition by complying with a request as above, or if you apply the Leveraged condition to the specified individual. Beat: n/a</t>
  </si>
  <si>
    <t>LOST TRACKER Description: Your character has lost faith in her abilities because she failed to find her prey. She suffers –2 to all tracking rolls while this Condition remains. Possible Sources: Dramatic failure on a tracking action. Resolution: The hunter succeeds in tracking her quarry despite the penalty, regaining faith in her ability. Beat: n/a</t>
  </si>
  <si>
    <t>LURED (PERSISTENT ) Description: Your character has been lured into an action; she is absolutely convinced she saw or heard something over there that she needs to check out, or has seen something she wants to investigate, becoming completely focused on it. She will move away from a group of allies who are not also Lured without informing them; calling for back-up won’t even cross her mind until an actual threat makes itself real. If she investigates the distraction and finds nothing, she will react the same way to any other distractions of the same sort that she encounters while under the Condition.
If allies who are not Lured notice what she is doing and try to get her to stay with the group, she will give the best argument she can as to why they should let her split off, and attempts to convince her otherwise suffer a –5 penalty. Attempts to forcibly restrain her or prevent her from going will likely convince her that something is wrong with her allies — they’re being blinded to the danger that she has to check out, or they’re going mad and they’re now a danger that she needs to get away from. She will attempt to do so as intelligently as she can. Possible Sources: Some Gifts. Resolution: The character investigates the lure and encounters a threat. An hour passes. Beat: Your character causes disruption and confusion amongst her allies.</t>
  </si>
  <si>
    <t>MADNESS (PERSISTENT ) Description: Your character saw or did something that jarred her loose from reality. This isn’t a mental illness born of brain chemistry — that, at least, might be treatable. This madness is the product of supernatural tampering or witnessing something that humanity was never meant to comprehend. The Storyteller has a pool of dice equal to 10 – (character’s Integrity). Once per chapter, the Storyteller can apply those dice as a negative modifier to any Mental or Social roll made for the character. Possible Sources: Supernatural visions, losing a dot of Integrity. Resolution: Regain a dot of Integrity, lose another dot of Integrity, or achieve an exceptional success on a breaking point. Beat: The character fails a roll because of this Condition.</t>
  </si>
  <si>
    <t>MOON TAINT Description: Your character has been infected with the warping taint of Luna. From time to time, her skin crawls or shivers in strange and unpleasant ways. She suffers from the Poisoned Tilt while the Condition lasts. The first time she sees the full moon after suffering Moon Taint, she is aff licted by spasming agony and must achieve 5 successes on an extended Resolve + Composure roll with each roll representing 1 minute. If she succeeds then the Condition ends and the pain ceases. If she fails any of the rolls, she immediately enters Dalu and gains regeneration as if she were a werewolf with Primal Urge 1. She also enters Wasu- Im. She returns to normal when the sun rises, whereupon this Condition ends. Possible Sources: Being bitten by a werewolf using some Gifts. Resolution: Resisting the change. The sun rises after changing. The character poisons herself with wolfsbane. Beat: n/a</t>
  </si>
  <si>
    <t>MYSTIFIED Description: Your character faced an Ithaeur, and now he feels the dread of the spirit wilds wherever he goes. He finds solace only in the Gauntlet. Subtract the current Gauntlet rating (see p. 101) from 6. That number acts as a penalty to all your character’s Mental actions. If that penalty exceeds your character’s Composure dots, your character does not benefit from the 10-again quality on any rolls. If used on a spirit, this works in reverse. Subtract the Gauntlet modifier from all actions, as the spirit becomes afraid of the human world. Possible Sources: The Ithaeur’s Mystic hunter aspect. Resolution: Suffer a wound penalty from lethal or aggravated wounds, or suffer a lethal wound in your character’s last Health box. Beat: n/a</t>
  </si>
  <si>
    <t>PARANOID Description: Your character has been reduced to a state of rampant paranoia. She jumps at shadows, sees threats everywhere, and finds it hard to trust. She suffers a –2 penalty to Perception rolls, Social actions, and dice pools to draw upon the Allies, Contacts, Mentor, Retainer, Staff, and Status Merits. Possible Sources: Some Gifts. Resolution: A week without any threat actually manifesting; a friend or ally achieving an exceptional success on a Social action to convince you of their trustworthiness. Beat: n/a</t>
  </si>
  <si>
    <t>PURE Description: Your character is Pure. She adheres to the Oath of the Moon in all things. She’s known to put her ancestral duties above everything in her life. To some, this looks a weakness to exploit. It tempts others to challenge her adherence to her Oath. Sometimes this is due to malice, sometimes jealousy, sometimes disbelief. Any such rolls to tempt her to disgrace gain +2 dice. When your character stands up to that temptation, she carries the terrifying mantle of her ancestors. Possible Sources: Flaring Purity Renown brands with Essence. Resolution: Once at least one individual has used the +2 bonus, you may choose to shed this Condition to add your character’s Purity Renown in automatic successes to any Athletics, Brawl, or Survival action, even if she rolls no successes. Beat: n/a</t>
  </si>
  <si>
    <t>RECEPTION Description: Your character has opened to the spirit world, as result of her experience with Lunacy. She cannot resist possession (see p. 190), and she bleeds Essence. Every day, she generates Essence equal to her Resolve score. Spirits can consume the Essence by touching her, but werewolves must eat her flesh — gaining the Essence in addition to the amount normally given by eating human meat. If she dramatically fails an action, she may slip into the Hisil instead of suffering the normal dramatic failure for the action. Possible Sources: Succumbing to Lunacy. Resolution: Your character experiences grave danger as result of her experience with the Hisil. Beat: n/a</t>
  </si>
  <si>
    <t>RESIGNED Description: Your character faced down his hunter, and the frightening beast has shown him the essence of doom. While he may still fight or flee, there’s a part of him inside that welcomes the release of death. Your character may not spend Willpower to add dice or resistance for any action to defend himself from a deadly threat. He can fuel Gifts or use other actions, but his self-defense becomes lackluster at best. Possible Sources: The Cahalith’s Monstrous hunter aspect. Resolution: Suffer a wound penalty from lethal or aggravated damage, or suffer a lethal wound in your character’s last Health box. Beat: n/a</t>
  </si>
  <si>
    <t>SHADOW PARANOIA Description: Your character has been afflicted with a supernatural panic; she is jumpy and on edge, afraid that every shadow might contain sharp teeth and sudden death. She suffers a –2 penalty to all Perception rolls. Any failure on a Perception roll becomes a dramatic failure as she thinks she sees an attacker or threat out of the corner of her eye, and she will react with panic; if she’s carrying a firearm she will likely start firing at shadows. Thinking rationally is difficult in the face of such fear and she suffers a –2 penalty on all Intelligence- and Witsbased dice pools. Possible Sources: Some Gifts. Resolution: The character reaches a place of safety. The character achieves an exceptional success on a Perception roll. Beat: n/a</t>
  </si>
  <si>
    <t>SHAKEN Description: Something has severely frightened your character. Any time your character is taking an action where that fear might hinder her, you may opt to fail the roll and resolve this Condition. This Condition can be imposed by undergoing a breaking point roll. Possible Sources: Facing a breaking point. Resolution: The character gives into her fear and fails a roll as described above. Beat: n/a</t>
  </si>
  <si>
    <t>SHADOWLASHED Description: Your character failed to master the laws of the Shadow and now suffers for her hubris. For as long as the Condition lasts, she suffers a –2 penalty on all rolls involving interaction with the Shadow and its denizens. Possible Sources: Dramatic failure on a rite. Resolution: Successfully perform a rite. Have a meaningful interaction with a spiritual Touchstone. Meditate in the Shadow. Beat: n/a</t>
  </si>
  <si>
    <t>SISKUR-DAH (PERSISTENT ) Description: Your character is on the Siskur-Dah, the Sacred Hunt. She gains a specific benefit depending on the ritemaster’s tribe.
The Blood Talon Sacred Hunt grants your character the ability to perceive the Renown brands of werewolf prey. She can see them as a clear silver glow (or a fiery red for Pure) and can read the prey’s value in each Renown with a reflexive action.
The Bone Shadow Sacred Hunt grants your character the ability to touch and strike ephemeral entities nominated as prey with her natural weapons.
The Hunter in Darkness Sacred Hunt grants your character the ability to sense the state of the Gauntlet in your presence; you are constantly aware of its current strength and if it has been increased or decreased compared to its normal strength; if the hunt’s prey is responsible then you know this. You can also sense any other breaches in reality that your prey has moved through in the last lunar month — gateways to places and realms other than the Shadow.
The Iron Master Sacred Hunt grants your character the ability to choose which of the Lunacy Conditions she inflicts on humans while hunting the prey.
The Storm Lord Sacred Hunt grants your character the ability to clearly perceive prey that is possessed, Urged, or Claimed. If your character looks at a Ridden human who is the prey of the hunt, for example, she will see the spirit coiled up within him. Possible Sources: The Sacred Hunt rite, or being personally blessed by a Firstborn. Resolution: The prey is brought down (a kill is not necessary) or the pack breaks off the Siskur-Dah by taking any significant actions towards ends other than the hunt. Beat: Your character achieves an exceptional success on an action involving the prey.</t>
  </si>
  <si>
    <t>SPOOKED Description: Your character has seen something supernatural — not overt enough to terrify her, but unmistakably otherworldly. How your character responds to this is up to you, but it captivates her and dominates her focus. Possible Sources: Facing a breaking point, encountering the supernatural. Resolution: This Condition is resolved when your character’s fear and fascination causes her to do something that hinders the group or complicates things (she goes off alone to investigate a strange noise, stays up all night researching, runs away instead of holding her ground, etc.). Beat: n/a</t>
  </si>
  <si>
    <t>STEADFAST Description: Your character is confident and resolved. When she fails a roll, you may choose to resolve this Condition to treat the result as if you’d rolled a single success. If the roll is a chance die, you may resolve this Condition and roll a single regular die instead. Possible Sources: Facing a breaking point. Resolution: You use this Condition as described above. Beat: n/a</t>
  </si>
  <si>
    <t>STUMBLED Description: Your character has hit a complication during an extended action. Each successive roll on the extended action is at a –3 penalty. This condition does not grant a Beat when resolved. Possible Sources: Failure during a rite or Facet use. Resolution: The extended action ends. Beat: n/a</t>
  </si>
  <si>
    <t>SWAGGERING Description: Your character faced the full bore of a Rahu’s essence. He’s sure that he can win in the face of the Rahu’s fury. He can not prepare himself to face the Rahu or her pack in any way — buying weapons, laying traps, or changing his normal routine — without first spending a Willpower point and making an extended, reflexive Resolve + Composure roll. You may make one roll per turn, but each roll requires an additional point of Willpower. The target number of successes is equal to the Rahu’s Purity. Possible Sources: The Rahu’s Dominant hunter aspect. Resolution: Suffer a wound penalty from lethal or aggravated wounds, or suffer a lethal wound in your character’s last Health box. Beat: n/a</t>
  </si>
  <si>
    <t>SWOONING Description: Your character is attracted to someone and is vulnerable where he or she is concerned. He may have the proverbial “butterflies in his stomach” or just be constantly aware of the object of his affection. A character may have multiple instances of this Condition, reflecting affection for multiple individuals. He suffers a –2 to any rolls that would adversely affect the specified individual, who also gains +2 on any Social rolls against him. If the individual is attempting Social maneuvering on the Swooning character, the impression level is considered one higher (maximum of perfect; see p. 164). Possible Sources: Be on the receiving end of an exceptional success of a Persuasion or Subterfuge roll, have another character help you fulfill your Vice (if human). Resolution: Your character does something for his love interest that puts him in danger, or he opts to fail a roll to resist a Social action by the specified character. Beat: n/a</t>
  </si>
  <si>
    <t>SYMBOLIC FOCUS Description: Your character is filled with the symbolic power of the rite that she has invoked, becoming a channel for it. She achieves an exceptional success on interactions with spirits with three successes instead of five, and her effective spirit Rank is increased by one. Possible Sources: Exceptional success during a rite. Resolution: Exceptional success on an interaction with a spirit. Falling into Wasu-Im. Breaking any ban she possesses. Beat: n/a</t>
  </si>
  <si>
    <t>UNAWARE Description: Your character has been dazed and confused, distracted, and internalized. He’s so withdrawn inward, that he cannot notice the proverbial (or literal) wolf at his door. Reduce his Composure by (the Irraka’s Cunning – 1), with a minimum of –1 — if the Irraka has Cunning 4, it reduces Composure by –3.) Possible Sources: The Irraka’s Blissful hunter aspect. Resolution: Suffer a wound penalty from lethal or aggravated wounds, or suffer a lethal wound in your character’s last Health box. Beat: n/a</t>
  </si>
  <si>
    <t>UNTRACEABLE Description: Through care and attention to detail, your character leaves little evidence of her passage for others to follow. All attempts to track her suffer –2 dice. Possible Sources: Exceptional success on a tracking action. Resolution: This Condition hampers a number of tracking attempts against her equal to the greater of her Survival or Streetwise. Beat: n/a</t>
  </si>
  <si>
    <t>WISE Description: Your character is Wise. She seeks the intelligent, reasoned answer in all things. She looks to past successes and failures, and those successes and failures of others so as to take a smarter course of action. This inspires others to challenge her wisdom, and question her foundation of knowledge. Any rolls to defy or question her advice gain +2 dice. When she’s proven her reason sound, she’s redoubled in her understanding of the world. Possible Sources: Flaring Wisdom Renown brands with Essence. Resolution: Once at least one individual has used the +2 bonus, you may choose to shed this Condition to add your character’s Wisdom Renown in automatic successes to any Investigation, Medicine, or Occult action, even if she rolls no successes. Beat: 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</si>
</sst>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rgb="FFFFC0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0">
    <xf numFmtId="0" fontId="0" fillId="0" borderId="0" xfId="0"/>
    <xf numFmtId="0" fontId="1" fillId="0" borderId="0" xfId="0" applyFont="1"/>
    <xf numFmtId="0" fontId="0" fillId="0" borderId="0" xfId="0" applyAlignment="1">
      <alignment wrapText="1"/>
    </xf>
    <xf numFmtId="0" fontId="0" fillId="0" borderId="0" xfId="0" applyAlignment="1"/>
    <xf numFmtId="0" fontId="0" fillId="2" borderId="0" xfId="0" applyFill="1"/>
    <xf numFmtId="0" fontId="0" fillId="0" borderId="0" xfId="0" applyFill="1"/>
    <xf numFmtId="0" fontId="1" fillId="0" borderId="1" xfId="0" applyFont="1" applyBorder="1" applyAlignment="1">
      <alignment horizontal="left" vertical="top" wrapText="1"/>
    </xf>
    <xf numFmtId="0" fontId="0" fillId="0" borderId="1" xfId="0" applyBorder="1" applyAlignment="1">
      <alignment horizontal="left" vertical="top" wrapText="1"/>
    </xf>
    <xf numFmtId="0" fontId="0" fillId="2" borderId="1" xfId="0" applyFill="1" applyBorder="1" applyAlignment="1">
      <alignment horizontal="left" vertical="top" wrapText="1"/>
    </xf>
    <xf numFmtId="0" fontId="0" fillId="0" borderId="1" xfId="0" applyFill="1" applyBorder="1" applyAlignment="1">
      <alignment horizontal="left" vertical="top" wrapText="1"/>
    </xf>
  </cellXfs>
  <cellStyles count="1">
    <cellStyle name="Normal" xfId="0" builtinId="0"/>
  </cellStyles>
  <dxfs count="2">
    <dxf>
      <fill>
        <patternFill patternType="solid">
          <fgColor rgb="FFFFC000"/>
          <bgColor rgb="FF000000"/>
        </patternFill>
      </fill>
    </dxf>
    <dxf>
      <fill>
        <patternFill patternType="solid">
          <fgColor rgb="FFFFC000"/>
          <bgColor rgb="FF00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65"/>
  <sheetViews>
    <sheetView tabSelected="1" workbookViewId="0">
      <pane xSplit="3" ySplit="1" topLeftCell="D2" activePane="bottomRight" state="frozen"/>
      <selection pane="topRight" activeCell="B1" sqref="B1"/>
      <selection pane="bottomLeft" activeCell="A2" sqref="A2"/>
      <selection pane="bottomRight" activeCell="D63" sqref="D63"/>
    </sheetView>
  </sheetViews>
  <sheetFormatPr baseColWidth="10" defaultColWidth="9.140625" defaultRowHeight="15" x14ac:dyDescent="0.25"/>
  <cols>
    <col min="1" max="1" width="20.7109375" hidden="1" customWidth="1"/>
    <col min="2" max="2" width="12.5703125" bestFit="1" customWidth="1"/>
    <col min="3" max="3" width="21.7109375" bestFit="1" customWidth="1"/>
    <col min="4" max="4" width="80" style="2" customWidth="1"/>
    <col min="5" max="5" width="38" bestFit="1" customWidth="1"/>
    <col min="6" max="6" width="29.140625" bestFit="1" customWidth="1"/>
    <col min="7" max="7" width="31.28515625" bestFit="1" customWidth="1"/>
  </cols>
  <sheetData>
    <row r="1" spans="1:7" s="1" customFormat="1" x14ac:dyDescent="0.25">
      <c r="B1" s="6" t="s">
        <v>56</v>
      </c>
      <c r="C1" s="6" t="s">
        <v>0</v>
      </c>
      <c r="D1" s="6" t="s">
        <v>1</v>
      </c>
      <c r="E1" s="6" t="s">
        <v>2</v>
      </c>
      <c r="F1" s="6" t="s">
        <v>3</v>
      </c>
      <c r="G1" s="6" t="s">
        <v>4</v>
      </c>
    </row>
    <row r="2" spans="1:7" ht="105" x14ac:dyDescent="0.25">
      <c r="A2" t="s">
        <v>59</v>
      </c>
      <c r="B2" s="7" t="s">
        <v>58</v>
      </c>
      <c r="C2" s="7" t="str">
        <f>LEFT(A2,FIND("Description: ",A2)-2)</f>
        <v>Addicted (Persistent)</v>
      </c>
      <c r="D2" s="7" t="str">
        <f>MID(A2,FIND("Description: ",A2) + 13,IF(ISERROR(FIND("Example Skills: ",A2)),FIND("Resolution: ",A2),FIND("Example Skills: ",A2))- FIND("Description: ",A2) - 13)</f>
        <v xml:space="preserve">Your character is addicted to something, whether drugs, gambling or other destructive behaviors. Some addictions are more dangerous than others, but the nature of addiction is that it slowly takes over your life, impeding functionality. If you are addicted, you need to indulge your addiction regularly to keep it under control. A specific addiction should be chosen upon taking this Condition; characters can take this Condition multiple times for different addictions. Being unable to feed your addiction can result in the Deprived Condition. </v>
      </c>
      <c r="E2" s="7" t="str">
        <f>IF(ISERROR(FIND("Example Skills: ",A2)),"",MID(A2,FIND("Example Skills: ",A2)+16,FIND("Resolution: ",A2)-FIND("Example Skills: ",A2)-17))</f>
        <v/>
      </c>
      <c r="F2" s="7" t="str">
        <f>MID(A2,FIND("Resolution: ",A2)+12,FIND("Beat: ",A2)-FIND("Resolution: ",A2)-12)</f>
        <v xml:space="preserve">Regain a dot of Integrity, lose another dot of Integrity, or achieve an exceptional success on a breaking point. </v>
      </c>
      <c r="G2" s="7" t="str">
        <f>RIGHT(A2,LEN(A2)-FIND("Beat: ",A2)-5)</f>
        <v>Your character chooses to get a fix rather than fulfill an obligation.</v>
      </c>
    </row>
    <row r="3" spans="1:7" ht="60" x14ac:dyDescent="0.25">
      <c r="A3" t="s">
        <v>60</v>
      </c>
      <c r="B3" s="7" t="s">
        <v>58</v>
      </c>
      <c r="C3" s="7" t="str">
        <f>LEFT(A3,FIND("Description: ",A3)-2)</f>
        <v>Amnesia (Persistent)</v>
      </c>
      <c r="D3" s="7" t="str">
        <f>MID(A3,FIND("Description: ",A3) + 13,IF(ISERROR(FIND("Example Skills: ",A3)),FIND("Resolution: ",A3),FIND("Example Skills: ",A3))- FIND("Description: ",A3) - 13)</f>
        <v xml:space="preserve">Your character is missing a portion of her memory. An entire period of her life is just gone. This causes massive difficulties with friends and loved ones. </v>
      </c>
      <c r="E3" s="7" t="str">
        <f>IF(ISERROR(FIND("Example Skills: ",A3)),"",MID(A3,FIND("Example Skills: ",A3)+16,FIND("Resolution: ",A3)-FIND("Example Skills: ",A3)-17))</f>
        <v/>
      </c>
      <c r="F3" s="7" t="str">
        <f>MID(A3,FIND("Resolution: ",A3)+12,FIND("Beat: ",A3)-FIND("Resolution: ",A3)-12)</f>
        <v xml:space="preserve">You regain your memory and learn the truth. Depending on the circumstances, this may constitute a breaking point. </v>
      </c>
      <c r="G3" s="7" t="str">
        <f>RIGHT(A3,LEN(A3)-FIND("Beat: ",A3)-5)</f>
        <v>Something problematic arises, such as a forgotten arrest warrant or old enemy.</v>
      </c>
    </row>
    <row r="4" spans="1:7" ht="120" x14ac:dyDescent="0.25">
      <c r="A4" t="s">
        <v>82</v>
      </c>
      <c r="B4" s="7" t="s">
        <v>57</v>
      </c>
      <c r="C4" s="7" t="s">
        <v>5</v>
      </c>
      <c r="D4" s="7" t="str">
        <f>MID(A4,FIND("Description: ",A4) + 13,IF(ISERROR(FIND("Possible Sources: ",A4)),FIND("Resolution: ",A4),FIND("Possible Sources: ",A4))- FIND("Description: ",A4) - 13)</f>
        <v xml:space="preserve">You suffer ancient, ancestral memories that rouse anger and violent urges; the cause of these memories must be destroyed. When facing the source of the Atavism, your character must make all-out attacks each turn (see p. 168), or spend Willpower points to avoid attacking. When in danger or heavy stress, she lashes out violently. She must spend Willpower points to take nonviolent actions in response to threats or stressors. </v>
      </c>
      <c r="E4" s="7" t="str">
        <f>IF(ISERROR(FIND("Possible Sources: ",A4)),"",MID(A4,FIND("Possible Sources: ",A4)+18,FIND("Resolution: ",A4)-FIND("Possible Sources: ",A4)-19))</f>
        <v>Succumbing to Lunacy.</v>
      </c>
      <c r="F4" s="7" t="str">
        <f>MID(A4,FIND("Resolution: ",A4)+12,FIND("Beat: ",A4)-FIND("Resolution: ",A4)-12)</f>
        <v xml:space="preserve">Your character achieves an exceptional success against the source of her rage, or the source of her rage achieves an exceptional success against her. Alternatively, she can suffer a breaking point for harming an innocent person. </v>
      </c>
      <c r="G4" s="7" t="str">
        <f>RIGHT(A4,LEN(A4)-FIND("Beat: ",A4)-5)</f>
        <v>n/a</v>
      </c>
    </row>
    <row r="5" spans="1:7" ht="75" x14ac:dyDescent="0.25">
      <c r="A5" t="s">
        <v>83</v>
      </c>
      <c r="B5" s="7" t="s">
        <v>57</v>
      </c>
      <c r="C5" s="7" t="s">
        <v>6</v>
      </c>
      <c r="D5" s="7" t="str">
        <f>MID(A5,FIND("Description: ",A5) + 13,IF(ISERROR(FIND("Possible Sources: ",A5)),FIND("Resolution: ",A5),FIND("Possible Sources: ",A5))- FIND("Description: ",A5) - 13)</f>
        <v xml:space="preserve">Your character sees before her a glorious and terrifying figure, and something in her brain kicks her to kneel and grovel. She suffers a –2 penalty to attack rolls against the source of the Condition. She also suffers a –3 penalty to contested rolls against social actions from the source of the Condition, and a –3 penalty to her Composure and Resolve against actions and powers that the source of the Condition uses on her. </v>
      </c>
      <c r="E5" s="7" t="str">
        <f>IF(ISERROR(FIND("Possible Sources: ",A5)),"",MID(A5,FIND("Possible Sources: ",A5)+18,FIND("Resolution: ",A5)-FIND("Possible Sources: ",A5)-19))</f>
        <v>Compulsion from supernatural powers.</v>
      </c>
      <c r="F5" s="7" t="str">
        <f>MID(A5,FIND("Resolution: ",A5)+12,FIND("Beat: ",A5)-FIND("Resolution: ",A5)-12)</f>
        <v xml:space="preserve">The source of the Condition leaves your character’s presence, or stops inflicting Lunacy. </v>
      </c>
      <c r="G5" s="7" t="str">
        <f>RIGHT(A5,LEN(A5)-FIND("Beat: ",A5)-5)</f>
        <v>Your character takes an action that serves the demands of the Condition’s source.</v>
      </c>
    </row>
    <row r="6" spans="1:7" ht="135" x14ac:dyDescent="0.25">
      <c r="A6" s="3" t="s">
        <v>84</v>
      </c>
      <c r="B6" s="7" t="s">
        <v>57</v>
      </c>
      <c r="C6" s="7" t="s">
        <v>7</v>
      </c>
      <c r="D6" s="7" t="str">
        <f>MID(A6,FIND("Description: ",A6) + 13,IF(ISERROR(FIND("Possible Sources: ",A6)),FIND("Resolution: ",A6),FIND("Possible Sources: ",A6))- FIND("Description: ",A6) - 13)</f>
        <v xml:space="preserve">Your character suffers from a powerful spiritual compulsion that demands specific behavior. It is difficult to contravene the ban, and attempting to do so elicits a sense of revulsion or wrongness in the character. She suffers a –3 penalty to all dice pools that are rolled as part of an action that breaks the ban’s dictated behavior. If breaking the ban’s compulsion would not involve any dice pools, she instead suffers a –2 penalty to all dice pools until she corrects her breach or the Condition ends.
In the case of a ban imposed by a pack totem, the totem immediately becomes aware that a breach has occurred and loses a single point of Essence. If it has no Essence remaining, it instead suffers the Deprived Condition until it regains any Essence. </v>
      </c>
      <c r="E6" s="7" t="str">
        <f>IF(ISERROR(FIND("Possible Sources: ",A6)),"",MID(A6,FIND("Possible Sources: ",A6)+18,FIND("Resolution: ",A6)-FIND("Possible Sources: ",A6)-19))</f>
        <v>Low Harmony, violating a totem’s ban, or a number of Gifts and rites.</v>
      </c>
      <c r="F6" s="7" t="str">
        <f>MID(A6,FIND("Resolution: ",A6)+12,FIND("Beat: ",A6)-FIND("Resolution: ",A6)-12)</f>
        <v xml:space="preserve">If the ban is not persistent then the Condition is resolved when your character’s adherence to the ban causes her a significant setback. Otherwise, the resolution depends on the nature of the ban. </v>
      </c>
      <c r="G6" s="7" t="str">
        <f>RIGHT(A6,LEN(A6)-FIND("Beat: ",A6)-5)</f>
        <v>Your character’s adherence to the ban causes her a significant setback.</v>
      </c>
    </row>
    <row r="7" spans="1:7" ht="90" x14ac:dyDescent="0.25">
      <c r="A7" t="s">
        <v>85</v>
      </c>
      <c r="B7" s="7" t="s">
        <v>57</v>
      </c>
      <c r="C7" s="7" t="s">
        <v>8</v>
      </c>
      <c r="D7" s="7" t="str">
        <f>MID(A7,FIND("Description: ",A7) + 13,IF(ISERROR(FIND("Possible Sources: ",A7)),FIND("Resolution: ",A7),FIND("Possible Sources: ",A7))- FIND("Description: ",A7) - 13)</f>
        <v xml:space="preserve">Your character has had a spark of berserk rage lit within her. The fury inside demands that she lash out, and the descending red mist makes it hard to tell friend from foe. Each turn, she must succeed at a Resolve + Composure roll or attack the nearest target with whatever weapons she has to hand. Even if she succeeds, she suffers a –3 penalty on all actions other than attacking the nearest target. </v>
      </c>
      <c r="E7" s="7" t="str">
        <f>IF(ISERROR(FIND("Possible Sources: ",A7)),"",MID(A7,FIND("Possible Sources: ",A7)+18,FIND("Resolution: ",A7)-FIND("Possible Sources: ",A7)-19))</f>
        <v>A number of Gifts and abilities that kindle a form of the Uratha’s rage in non-werewolves.</v>
      </c>
      <c r="F7" s="7" t="str">
        <f>MID(A7,FIND("Resolution: ",A7)+12,FIND("Beat: ",A7)-FIND("Resolution: ",A7)-12)</f>
        <v xml:space="preserve">The character becomes unconscious. There are no targets left to attack. The source of the Lunacy leaves your character’s presence, or stops inflicting Lunacy. </v>
      </c>
      <c r="G7" s="7" t="str">
        <f>RIGHT(A7,LEN(A7)-FIND("Beat: ",A7)-5)</f>
        <v>n/a</v>
      </c>
    </row>
    <row r="8" spans="1:7" ht="75" x14ac:dyDescent="0.25">
      <c r="A8" t="s">
        <v>61</v>
      </c>
      <c r="B8" s="7" t="s">
        <v>58</v>
      </c>
      <c r="C8" s="7" t="str">
        <f>LEFT(A8,FIND("Description: ",A8)-2)</f>
        <v>Blind (Persistent)</v>
      </c>
      <c r="D8" s="7" t="str">
        <f>MID(A8,FIND("Description: ",A8) + 13,IF(ISERROR(FIND("Example Skills: ",A8)),FIND("Resolution: ",A8),FIND("Example Skills: ",A8))- FIND("Description: ",A8) - 13)</f>
        <v xml:space="preserve">Your character cannot see. Any rolls requiring sight may only use a chance die. If another sense can be reasonably substituted, make the roll at –3 instead. In a combat situation, she suffers the drawbacks of the Blinded Tilt (see p. 208). This Condition may be temporary, but that is usually the result of a combat effect, in which case the Blindness Tilt would apply. </v>
      </c>
      <c r="E8" s="7" t="str">
        <f>IF(ISERROR(FIND("Example Skills: ",A8)),"",MID(A8,FIND("Example Skills: ",A8)+16,FIND("Resolution: ",A8)-FIND("Example Skills: ",A8)-17))</f>
        <v/>
      </c>
      <c r="F8" s="7" t="str">
        <f>MID(A8,FIND("Resolution: ",A8)+12,FIND("Beat: ",A8)-FIND("Resolution: ",A8)-12)</f>
        <v xml:space="preserve">Your character regains her sight. </v>
      </c>
      <c r="G8" s="7" t="str">
        <f>RIGHT(A8,LEN(A8)-FIND("Beat: ",A8)-5)</f>
        <v>Your character encounters a limitation or difficulty that inconveniences her.</v>
      </c>
    </row>
    <row r="9" spans="1:7" ht="60" x14ac:dyDescent="0.25">
      <c r="A9" t="s">
        <v>63</v>
      </c>
      <c r="B9" s="7" t="s">
        <v>58</v>
      </c>
      <c r="C9" s="7" t="str">
        <f>LEFT(A9,FIND("Description: ",A9)-2)</f>
        <v>Bonded</v>
      </c>
      <c r="D9" s="7" t="str">
        <f>MID(A9,FIND("Description: ",A9) + 13,IF(ISERROR(FIND("Example Skills: ",A9)),FIND("Resolution: ",A9),FIND("Example Skills: ",A9))- FIND("Description: ",A9) - 13)</f>
        <v xml:space="preserve">Your character has established an extensive bond with a specific animal. She gains +2 on any rolls to influence or persuade her bonded animal. It may add your Animal Ken to any rolls to resist coercion or fear when in your character’s presence. The animal may add your character’s Animal Ken to any one die roll. </v>
      </c>
      <c r="E9" s="7" t="str">
        <f>IF(ISERROR(FIND("Example Skills: ",A9)),"",MID(A9,FIND("Example Skills: ",A9)+16,FIND("Resolution: ",A9)-FIND("Example Skills: ",A9)-17))</f>
        <v/>
      </c>
      <c r="F9" s="7" t="str">
        <f>MID(A9,FIND("Resolution: ",A9)+12,FIND("Beat: ",A9)-FIND("Resolution: ",A9)-12)</f>
        <v xml:space="preserve">The bonded animal dies or is otherwise parted from the character. </v>
      </c>
      <c r="G9" s="7" t="str">
        <f>RIGHT(A9,LEN(A9)-FIND("Beat: ",A9)-5)</f>
        <v>n/a</v>
      </c>
    </row>
    <row r="10" spans="1:7" ht="60" x14ac:dyDescent="0.25">
      <c r="A10" t="s">
        <v>62</v>
      </c>
      <c r="B10" s="7" t="s">
        <v>58</v>
      </c>
      <c r="C10" s="7" t="str">
        <f>LEFT(A10,FIND("Description: ",A10)-2)</f>
        <v>Broken (Persistent)</v>
      </c>
      <c r="D10" s="7" t="str">
        <f>MID(A10,FIND("Description: ",A10) + 13,IF(ISERROR(FIND("Example Skills: ",A10)),FIND("Resolution: ",A10),FIND("Example Skills: ",A10))- FIND("Description: ",A10) - 13)</f>
        <v xml:space="preserve">Whatever you did or saw, something inside you snapped. You can barely muster up the will to do your job anymore, and anything more emotionally intense than a raised voice makes you flinch and back down. Apply a –2 to all Social rolls and rolls involving Resolve and a –5 to all use of the Intimidation Skill. </v>
      </c>
      <c r="E10" s="7" t="str">
        <f>IF(ISERROR(FIND("Example Skills: ",A10)),"",MID(A10,FIND("Example Skills: ",A10)+16,FIND("Resolution: ",A10)-FIND("Example Skills: ",A10)-17))</f>
        <v/>
      </c>
      <c r="F10" s="7" t="str">
        <f>MID(A10,FIND("Resolution: ",A10)+12,FIND("Beat: ",A10)-FIND("Resolution: ",A10)-12)</f>
        <v xml:space="preserve">Regain a dot of Integrity, lose another dot of Integrity, or achieve an exceptional success on a breaking point. </v>
      </c>
      <c r="G10" s="7" t="str">
        <f>RIGHT(A10,LEN(A10)-FIND("Beat: ",A10)-5)</f>
        <v>You back down from a confrontation or fail a roll due to this Condition.</v>
      </c>
    </row>
    <row r="11" spans="1:7" ht="45" x14ac:dyDescent="0.25">
      <c r="A11" t="s">
        <v>86</v>
      </c>
      <c r="B11" s="7" t="s">
        <v>57</v>
      </c>
      <c r="C11" s="7" t="s">
        <v>9</v>
      </c>
      <c r="D11" s="7" t="str">
        <f>MID(A11,FIND("Description: ",A11) + 13,IF(ISERROR(FIND("Possible Sources: ",A11)),FIND("Resolution: ",A11),FIND("Possible Sources: ",A11))- FIND("Description: ",A11) - 13)</f>
        <v xml:space="preserve">Your character cannot think straight. She suffers a –2 penalty to all Intelligence and Wits rolls. </v>
      </c>
      <c r="E11" s="7" t="str">
        <f>IF(ISERROR(FIND("Possible Sources: ",A11)),"",MID(A11,FIND("Possible Sources: ",A11)+18,FIND("Resolution: ",A11)-FIND("Possible Sources: ",A11)-19))</f>
        <v>Facing overwhelming sensory information, some Gifts.</v>
      </c>
      <c r="F11" s="7" t="str">
        <f>MID(A11,FIND("Resolution: ",A11)+12,FIND("Beat: ",A11)-FIND("Resolution: ",A11)-12)</f>
        <v xml:space="preserve">Take half an hour to clear the mind. Take any amount of lethal damage. </v>
      </c>
      <c r="G11" s="7" t="str">
        <f>RIGHT(A11,LEN(A11)-FIND("Beat: ",A11)-5)</f>
        <v>n/a</v>
      </c>
    </row>
    <row r="12" spans="1:7" ht="105" x14ac:dyDescent="0.25">
      <c r="A12" t="s">
        <v>64</v>
      </c>
      <c r="B12" s="7" t="s">
        <v>58</v>
      </c>
      <c r="C12" s="7" t="str">
        <f>LEFT(A12,FIND("Description: ",A12)-2)</f>
        <v>Connected (Persistent)</v>
      </c>
      <c r="D12" s="7" t="str">
        <f>MID(A12,FIND("Description: ",A12) + 13,IF(ISERROR(FIND("Example Skills: ",A12)),FIND("Resolution: ",A12),FIND("Example Skills: ",A12))- FIND("Description: ",A12) - 13)</f>
        <v xml:space="preserve">Your character has made inroads with a specified group. While she has this Condition, she gets a +2 to all rolls relating to that group. Alternately, she can shed this Condition to gain a one-time automatic exceptional success on the next roll to influence or otherwise take advantage of the group. Once Connected is resolved, the character is considered to have burned her bridges and is no longer an accepted member. The character may be able to regain Connected with the specified group per Storyteller approval. </v>
      </c>
      <c r="E12" s="7" t="str">
        <f>IF(ISERROR(FIND("Example Skills: ",A12)),"",MID(A12,FIND("Example Skills: ",A12)+16,FIND("Resolution: ",A12)-FIND("Example Skills: ",A12)-17))</f>
        <v>Politics, Socialize</v>
      </c>
      <c r="F12" s="7" t="str">
        <f>MID(A12,FIND("Resolution: ",A12)+12,FIND("Beat: ",A12)-FIND("Resolution: ",A12)-12)</f>
        <v xml:space="preserve">The character loses her membership or otherwise loses her standing with the group. </v>
      </c>
      <c r="G12" s="7" t="str">
        <f>RIGHT(A12,LEN(A12)-FIND("Beat: ",A12)-5)</f>
        <v>The character is asked to perform a favor for the group that inconveniences her.</v>
      </c>
    </row>
    <row r="13" spans="1:7" ht="90" x14ac:dyDescent="0.25">
      <c r="A13" t="s">
        <v>87</v>
      </c>
      <c r="B13" s="7" t="s">
        <v>57</v>
      </c>
      <c r="C13" s="7" t="s">
        <v>10</v>
      </c>
      <c r="D13" s="7" t="str">
        <f>MID(A13,FIND("Description: ",A13) + 13,IF(ISERROR(FIND("Possible Sources: ",A13)),FIND("Resolution: ",A13),FIND("Possible Sources: ",A13))- FIND("Description: ",A13) - 13)</f>
        <v xml:space="preserve">Your character has been put in her place through the violence and dominance of another. She suffers a –2 penalty on any Physical and Social rolls to oppose the character who inflicted this Condition if she does not spend Willpower. </v>
      </c>
      <c r="E13" s="7" t="str">
        <f>IF(ISERROR(FIND("Possible Sources: ",A13)),"",MID(A13,FIND("Possible Sources: ",A13)+18,FIND("Resolution: ",A13)-FIND("Possible Sources: ",A13)-19))</f>
        <v>Having another character determine her superiority to yours, some supernatural powers.</v>
      </c>
      <c r="F13" s="7" t="str">
        <f>MID(A13,FIND("Resolution: ",A13)+12,FIND("Beat: ",A13)-FIND("Resolution: ",A13)-12)</f>
        <v xml:space="preserve">The character successfully injures or intimidates the character who inflicted the Condition. The character regains Willpower through her Blood Archetype. </v>
      </c>
      <c r="G13" s="7" t="str">
        <f>RIGHT(A13,LEN(A13)-FIND("Beat: ",A13)-5)</f>
        <v>n/a</v>
      </c>
    </row>
    <row r="14" spans="1:7" ht="135" x14ac:dyDescent="0.25">
      <c r="A14" t="s">
        <v>88</v>
      </c>
      <c r="B14" s="7" t="s">
        <v>57</v>
      </c>
      <c r="C14" s="7" t="s">
        <v>11</v>
      </c>
      <c r="D14" s="7" t="str">
        <f>MID(A14,FIND("Description: ",A14) + 13,IF(ISERROR(FIND("Possible Sources: ",A14)),FIND("Resolution: ",A14),FIND("Possible Sources: ",A14))- FIND("Description: ",A14) - 13)</f>
        <v xml:space="preserve">Your character is Cunning. She beguiles, tricks, sneaks, and charms. This makes everyone around her suspicious of her because they know she’s shifty and clever. Characters trying to detect lies or notice your character sneaking enjoy a +2 bonus to any relevant Empathy, Investigation, or other rolls. Your character knows this, and can use this as a diversion for her true goals. </v>
      </c>
      <c r="E14" s="7" t="str">
        <f>IF(ISERROR(FIND("Possible Sources: ",A14)),"",MID(A14,FIND("Possible Sources: ",A14)+18,FIND("Resolution: ",A14)-FIND("Possible Sources: ",A14)-19))</f>
        <v>Flaring Cunning Renown brands with Essence.</v>
      </c>
      <c r="F14" s="7" t="str">
        <f>MID(A14,FIND("Resolution: ",A14)+12,FIND("Beat: ",A14)-FIND("Resolution: ",A14)-12)</f>
        <v xml:space="preserve">Once at least one individual has used the +2 bonus, you may choose to shed this Condition to add the character’s Cunning Renown in automatic successes to any Larceny, Stealth, or Subterfuge action, even if she rolls no successes. </v>
      </c>
      <c r="G14" s="7" t="str">
        <f>RIGHT(A14,LEN(A14)-FIND("Beat: ",A14)-5)</f>
        <v>n/a</v>
      </c>
    </row>
    <row r="15" spans="1:7" ht="90" x14ac:dyDescent="0.25">
      <c r="A15" t="s">
        <v>89</v>
      </c>
      <c r="B15" s="7" t="s">
        <v>57</v>
      </c>
      <c r="C15" s="7" t="s">
        <v>12</v>
      </c>
      <c r="D15" s="7" t="str">
        <f>MID(A15,FIND("Description: ",A15) + 13,IF(ISERROR(FIND("Possible Sources: ",A15)),FIND("Resolution: ",A15),FIND("Possible Sources: ",A15))- FIND("Description: ",A15) - 13)</f>
        <v xml:space="preserve">Your character cannot make sense of the world she perceives, and because of this, she avoids that which would make her question. When facing the supernatural, or something she suspects to be the source of this Condition, she flees. If she cannot flee, she shuts down. Every action she takes that is not fleeing requires a Willpower point. </v>
      </c>
      <c r="E15" s="7" t="str">
        <f>IF(ISERROR(FIND("Possible Sources: ",A15)),"",MID(A15,FIND("Possible Sources: ",A15)+18,FIND("Resolution: ",A15)-FIND("Possible Sources: ",A15)-19))</f>
        <v>Succumbing to Lunacy.</v>
      </c>
      <c r="F15" s="7" t="str">
        <f>MID(A15,FIND("Resolution: ",A15)+12,FIND("Beat: ",A15)-FIND("Resolution: ",A15)-12)</f>
        <v xml:space="preserve">Your character reaffirms her sense of reality by expending Willpower and learning something new, something deeply secret about the source of the Condition. </v>
      </c>
      <c r="G15" s="7" t="str">
        <f>RIGHT(A15,LEN(A15)-FIND("Beat: ",A15)-5)</f>
        <v>n/a</v>
      </c>
    </row>
    <row r="16" spans="1:7" ht="75" x14ac:dyDescent="0.25">
      <c r="A16" t="s">
        <v>90</v>
      </c>
      <c r="B16" s="7" t="s">
        <v>57</v>
      </c>
      <c r="C16" s="7" t="s">
        <v>13</v>
      </c>
      <c r="D16" s="7" t="str">
        <f>MID(A16,FIND("Description: ",A16) + 13,IF(ISERROR(FIND("Possible Sources: ",A16)),FIND("Resolution: ",A16),FIND("Possible Sources: ",A16))- FIND("Description: ",A16) - 13)</f>
        <v xml:space="preserve">Your character is demoralized and hesitant in the face of the enemy. Spending a Willpower point only adds one die to her attack pool rather than the usual three. She also suffers a –4 penalty to her Initiative, and a –2 penalty to her Resolve and Composure whenever they are used to resist or contest a dice pool. </v>
      </c>
      <c r="E16" s="7" t="str">
        <f>IF(ISERROR(FIND("Possible Sources: ",A16)),"",MID(A16,FIND("Possible Sources: ",A16)+18,FIND("Resolution: ",A16)-FIND("Possible Sources: ",A16)-19))</f>
        <v>Attempting something momentous and failing at the last hurdle, some Gifts.</v>
      </c>
      <c r="F16" s="7" t="str">
        <f>MID(A16,FIND("Resolution: ",A16)+12,FIND("Beat: ",A16)-FIND("Resolution: ",A16)-12)</f>
        <v xml:space="preserve">The character achieves an exceptional success on an attack roll, wins a combat, or survives a combat unharmed. A week passes. </v>
      </c>
      <c r="G16" s="7" t="str">
        <f>RIGHT(A16,LEN(A16)-FIND("Beat: ",A16)-5)</f>
        <v>n/a</v>
      </c>
    </row>
    <row r="17" spans="1:7" ht="60" x14ac:dyDescent="0.25">
      <c r="A17" t="s">
        <v>66</v>
      </c>
      <c r="B17" s="7" t="s">
        <v>58</v>
      </c>
      <c r="C17" s="7" t="str">
        <f>LEFT(A17,FIND("Description: ",A17)-2)</f>
        <v>Deprived</v>
      </c>
      <c r="D17" s="7" t="str">
        <f>MID(A17,FIND("Description: ",A17) + 13,IF(ISERROR(FIND("Example Skills: ",A17)),FIND("Resolution: ",A17),FIND("Example Skills: ",A17))- FIND("Description: ",A17) - 13)</f>
        <v xml:space="preserve">Your character suffers from an addiction. She is unable to get her fix, however, leaving her irritable, anxious, and unable to focus. Remove one from her Stamina, Resolve, and Composure dice pools. This does not influence derived traits; it only influences dice pools that use these Attributes. </v>
      </c>
      <c r="E17" s="7" t="str">
        <f>IF(ISERROR(FIND("Example Skills: ",A17)),"",MID(A17,FIND("Example Skills: ",A17)+16,FIND("Resolution: ",A17)-FIND("Example Skills: ",A17)-17))</f>
        <v/>
      </c>
      <c r="F17" s="7" t="str">
        <f>MID(A17,FIND("Resolution: ",A17)+12,FIND("Beat: ",A17)-FIND("Resolution: ",A17)-12)</f>
        <v xml:space="preserve">Your character indulges her addiction. </v>
      </c>
      <c r="G17" s="7" t="str">
        <f>RIGHT(A17,LEN(A17)-FIND("Beat: ",A17)-5)</f>
        <v>n/a</v>
      </c>
    </row>
    <row r="18" spans="1:7" ht="90" x14ac:dyDescent="0.25">
      <c r="A18" s="3" t="s">
        <v>65</v>
      </c>
      <c r="B18" s="7" t="s">
        <v>58</v>
      </c>
      <c r="C18" s="7" t="str">
        <f>LEFT(A18,FIND("Description: ",A18)-2)</f>
        <v>Disabled (Persistent)</v>
      </c>
      <c r="D18" s="7" t="str">
        <f>MID(A18,FIND("Description: ",A18) + 13,IF(ISERROR(FIND("Example Skills: ",A18)),FIND("Resolution: ",A18),FIND("Example Skills: ",A18))- FIND("Description: ",A18) - 13)</f>
        <v xml:space="preserve">Your character has limited or no ability to walk. Her Speed trait is effectively 1. She must rely on a wheelchair or other device to travel. A manual wheelchair’s Speed is equal to your character’s Strength and requires use of her hands. Electric wheelchairs have a Speed of 3, but allow the free use of the character’s hands.
An injury can cause this Condition temporarily, in which case it is resolved when the injury heals and the character regains mobility. </v>
      </c>
      <c r="E18" s="7" t="str">
        <f>IF(ISERROR(FIND("Example Skills: ",A18)),"",MID(A18,FIND("Example Skills: ",A18)+16,FIND("Resolution: ",A18)-FIND("Example Skills: ",A18)-17))</f>
        <v/>
      </c>
      <c r="F18" s="7" t="str">
        <f>MID(A18,FIND("Resolution: ",A18)+12,FIND("Beat: ",A18)-FIND("Resolution: ",A18)-12)</f>
        <v xml:space="preserve">The character’s disability is cured by mundane or supernatural means. </v>
      </c>
      <c r="G18" s="7" t="str">
        <f>RIGHT(A18,LEN(A18)-FIND("Beat: ",A18)-5)</f>
        <v>Your character’s limited mobility inconveniences your character and makes her slow to respond.</v>
      </c>
    </row>
    <row r="19" spans="1:7" ht="75" x14ac:dyDescent="0.25">
      <c r="A19" t="s">
        <v>91</v>
      </c>
      <c r="B19" s="7" t="s">
        <v>57</v>
      </c>
      <c r="C19" s="7" t="s">
        <v>14</v>
      </c>
      <c r="D19" s="7" t="str">
        <f>MID(A19,FIND("Description: ",A19) + 13,IF(ISERROR(FIND("Possible Sources: ",A19)),FIND("Resolution: ",A19),FIND("Possible Sources: ",A19))- FIND("Description: ",A19) - 13)</f>
        <v xml:space="preserve">Through carelessness or ignorance, your character leaves a clear trail for any hunter to follow. All attempts to find the character through searching or tracking gain +2 dice. </v>
      </c>
      <c r="E19" s="7" t="str">
        <f>IF(ISERROR(FIND("Possible Sources: ",A19)),"",MID(A19,FIND("Possible Sources: ",A19)+18,FIND("Resolution: ",A19)-FIND("Possible Sources: ",A19)-19))</f>
        <v>Dramatically failing in a contested tracking action.</v>
      </c>
      <c r="F19" s="7" t="str">
        <f>MID(A19,FIND("Resolution: ",A19)+12,FIND("Beat: ",A19)-FIND("Resolution: ",A19)-12)</f>
        <v xml:space="preserve">A hunter locates your character and harms him — physically, mentally, or socially — raising his awareness of his carelessness. </v>
      </c>
      <c r="G19" s="7" t="str">
        <f>RIGHT(A19,LEN(A19)-FIND("Beat: ",A19)-5)</f>
        <v>n/a</v>
      </c>
    </row>
    <row r="20" spans="1:7" ht="60" x14ac:dyDescent="0.25">
      <c r="A20" t="s">
        <v>67</v>
      </c>
      <c r="B20" s="7" t="s">
        <v>58</v>
      </c>
      <c r="C20" s="7" t="str">
        <f>LEFT(A20,FIND("Description: ",A20)-2)</f>
        <v>Embarrassing Secret</v>
      </c>
      <c r="D20" s="7" t="str">
        <f>MID(A20,FIND("Description: ",A20) + 13,IF(ISERROR(FIND("Example Skills: ",A20)),FIND("Resolution: ",A20),FIND("Example Skills: ",A20))- FIND("Description: ",A20) - 13)</f>
        <v xml:space="preserve">Your character has a secret from his past that could come back to haunt him. If this secret gets out, he could be ostracized or maybe even arrested. If it becomes known, this Condition is exchanged for Notoriety (p. 183). </v>
      </c>
      <c r="E20" s="7" t="str">
        <f>IF(ISERROR(FIND("Example Skills: ",A20)),"",MID(A20,FIND("Example Skills: ",A20)+16,FIND("Resolution: ",A20)-FIND("Example Skills: ",A20)-17))</f>
        <v/>
      </c>
      <c r="F20" s="7" t="str">
        <f>MID(A20,FIND("Resolution: ",A20)+12,FIND("Beat: ",A20)-FIND("Resolution: ",A20)-12)</f>
        <v xml:space="preserve">The character’s secret is made public, or the character does whatever is necessary to make sure it never comes to light. </v>
      </c>
      <c r="G20" s="7" t="str">
        <f>RIGHT(A20,LEN(A20)-FIND("Beat: ",A20)-5)</f>
        <v>n/a</v>
      </c>
    </row>
    <row r="21" spans="1:7" ht="75" x14ac:dyDescent="0.25">
      <c r="A21" t="s">
        <v>92</v>
      </c>
      <c r="B21" s="7" t="s">
        <v>57</v>
      </c>
      <c r="C21" s="7" t="s">
        <v>15</v>
      </c>
      <c r="D21" s="7" t="str">
        <f>MID(A21,FIND("Description: ",A21) + 13,IF(ISERROR(FIND("Possible Sources: ",A21)),FIND("Resolution: ",A21),FIND("Possible Sources: ",A21))- FIND("Description: ",A21) - 13)</f>
        <v xml:space="preserve">Your character has attempted to channel immensely powerful forces through her Essence, and has lost control. Sparks and heatless flame sputter and limn her. Whenever she spends a point of Essence, she must succeed at a Stamina roll or suffer one point of lethal damage. Whenever she suffers an injury from an attack, she also bleeds out one point of Essence. </v>
      </c>
      <c r="E21" s="7" t="str">
        <f>IF(ISERROR(FIND("Possible Sources: ",A21)),"",MID(A21,FIND("Possible Sources: ",A21)+18,FIND("Resolution: ",A21)-FIND("Possible Sources: ",A21)-19))</f>
        <v>Some Gifts.</v>
      </c>
      <c r="F21" s="7" t="str">
        <f>MID(A21,FIND("Resolution: ",A21)+12,FIND("Beat: ",A21)-FIND("Resolution: ",A21)-12)</f>
        <v xml:space="preserve">The character empties her Essence pool or earths the overloaded energies through a powerful spiritual conduit. </v>
      </c>
      <c r="G21" s="7" t="str">
        <f>RIGHT(A21,LEN(A21)-FIND("Beat: ",A21)-5)</f>
        <v>n/a</v>
      </c>
    </row>
    <row r="22" spans="1:7" ht="30" x14ac:dyDescent="0.25">
      <c r="A22" t="s">
        <v>93</v>
      </c>
      <c r="B22" s="7" t="s">
        <v>57</v>
      </c>
      <c r="C22" s="7" t="s">
        <v>16</v>
      </c>
      <c r="D22" s="7" t="str">
        <f>MID(A22,FIND("Description: ",A22) + 13,IF(ISERROR(FIND("Possible Sources: ",A22)),FIND("Resolution: ",A22),FIND("Possible Sources: ",A22))- FIND("Description: ",A22) - 13)</f>
        <v xml:space="preserve">Your character has been run ragged and desperately needs a good rest. She suffers a –2 penalty to all physical actions and rolls to remain conscious. </v>
      </c>
      <c r="E22" s="7" t="str">
        <f>IF(ISERROR(FIND("Possible Sources: ",A22)),"",MID(A22,FIND("Possible Sources: ",A22)+18,FIND("Resolution: ",A22)-FIND("Possible Sources: ",A22)-19))</f>
        <v>Sleep deprivation or persistent nightmares, some Gifts.</v>
      </c>
      <c r="F22" s="7" t="str">
        <f>MID(A22,FIND("Resolution: ",A22)+12,FIND("Beat: ",A22)-FIND("Resolution: ",A22)-12)</f>
        <v xml:space="preserve">The character has restful sleep. </v>
      </c>
      <c r="G22" s="7" t="str">
        <f>RIGHT(A22,LEN(A22)-FIND("Beat: ",A22)-5)</f>
        <v>n/a</v>
      </c>
    </row>
    <row r="23" spans="1:7" ht="90" x14ac:dyDescent="0.25">
      <c r="A23" t="s">
        <v>68</v>
      </c>
      <c r="B23" s="7" t="s">
        <v>58</v>
      </c>
      <c r="C23" s="7" t="str">
        <f>LEFT(A23,FIND("Description: ",A23)-2)</f>
        <v>Fugue (Persistent)</v>
      </c>
      <c r="D23" s="7" t="str">
        <f>MID(A23,FIND("Description: ",A23) + 13,IF(ISERROR(FIND("Example Skills: ",A23)),FIND("Resolution: ",A23),FIND("Example Skills: ",A23))- FIND("Description: ",A23) - 13)</f>
        <v xml:space="preserve">Something terrible happened. Rather than deal with it or let it break you, your mind shuts it out. You are prone to blackouts and lost time. Whenever circumstances become too similar to the situation that led to your gaining this Condition, the player rolls Resolve + Composure. If you fail the roll, the Storyteller controls your character for the next scene; your character, left to his own devices, will seek to avoid the conflict and get away from the area. </v>
      </c>
      <c r="E23" s="7" t="str">
        <f>IF(ISERROR(FIND("Example Skills: ",A23)),"",MID(A23,FIND("Example Skills: ",A23)+16,FIND("Resolution: ",A23)-FIND("Example Skills: ",A23)-17))</f>
        <v/>
      </c>
      <c r="F23" s="7" t="str">
        <f>MID(A23,FIND("Resolution: ",A23)+12,FIND("Beat: ",A23)-FIND("Resolution: ",A23)-12)</f>
        <v xml:space="preserve">Regain a dot of Integrity, lose another dot of Integrity, or achieve an exceptional success on a breaking point. </v>
      </c>
      <c r="G23" s="7" t="str">
        <f>RIGHT(A23,LEN(A23)-FIND("Beat: ",A23)-5)</f>
        <v>You enter a fugue state as described above.</v>
      </c>
    </row>
    <row r="24" spans="1:7" ht="135" x14ac:dyDescent="0.25">
      <c r="A24" t="s">
        <v>94</v>
      </c>
      <c r="B24" s="7" t="s">
        <v>57</v>
      </c>
      <c r="C24" s="7" t="s">
        <v>17</v>
      </c>
      <c r="D24" s="7" t="str">
        <f>MID(A24,FIND("Description: ",A24) + 13,IF(ISERROR(FIND("Possible Sources: ",A24)),FIND("Resolution: ",A24),FIND("Possible Sources: ",A24))- FIND("Description: ",A24) - 13)</f>
        <v xml:space="preserve">Your character is Glorious. She’s faced down superior opponents, committed great acts of courage, and lived to tell the tale. This impresses onlookers, and draws their attention. Individuals so impressed will confront your character first. Arguments and attacks against your character gain +2 dice. Your character may impress witnesses by weathering the storm and turning it around on her opponents. </v>
      </c>
      <c r="E24" s="7" t="str">
        <f>IF(ISERROR(FIND("Possible Sources: ",A24)),"",MID(A24,FIND("Possible Sources: ",A24)+18,FIND("Resolution: ",A24)-FIND("Possible Sources: ",A24)-19))</f>
        <v>Flaring Glory Renown brands with Essence.</v>
      </c>
      <c r="F24" s="7" t="str">
        <f>MID(A24,FIND("Resolution: ",A24)+12,FIND("Beat: ",A24)-FIND("Resolution: ",A24)-12)</f>
        <v xml:space="preserve">Once at least one individual has used the +2 bonus, you may choose to shed this Condition to add your character’s Glory Renown in automatic successes to any Expression, Intimidation, or Persuasion action, even if she rolls no successes. </v>
      </c>
      <c r="G24" s="7" t="str">
        <f>RIGHT(A24,LEN(A24)-FIND("Beat: ",A24)-5)</f>
        <v>n/a</v>
      </c>
    </row>
    <row r="25" spans="1:7" ht="60" x14ac:dyDescent="0.25">
      <c r="A25" s="4" t="s">
        <v>95</v>
      </c>
      <c r="B25" s="8" t="s">
        <v>57</v>
      </c>
      <c r="C25" s="8" t="s">
        <v>18</v>
      </c>
      <c r="D25" s="8" t="str">
        <f>MID(A25,FIND("Description: ",A25) + 13,IF(ISERROR(FIND("Possible Sources: ",A25)),FIND("Resolution: ",A25),FIND("Possible Sources: ",A25))- FIND("Description: ",A25) - 13)</f>
        <v xml:space="preserve">Your character is experiencing deep-seated feelings of guilt and remorse. This Condition is commonly applied after a successful breaking point roll (p. 104). While the character is under the effects of this Condition, he receives a –2 to any Resolve or Composure rolls to defend against Subterfuge, Empathy, or Intimidation rolls. </v>
      </c>
      <c r="E25" s="8" t="str">
        <f>IF(ISERROR(FIND("Possible Sources: ",A25)),"",MID(A25,FIND("Possible Sources: ",A25)+18,FIND("Resolution: ",A25)-FIND("Possible Sources: ",A25)-19))</f>
        <v>Encountering a breaking point</v>
      </c>
      <c r="F25" s="8" t="str">
        <f>MID(A25,FIND("Resolution: ",A25)+12,FIND("Beat: ",A25)-FIND("Resolution: ",A25)-12)</f>
        <v xml:space="preserve">The character confesses his crimes and makes restitution for whatever he did. </v>
      </c>
      <c r="G25" s="8" t="str">
        <f>RIGHT(A25,LEN(A25)-FIND("Beat: ",A25)-5)</f>
        <v>n/a</v>
      </c>
    </row>
    <row r="26" spans="1:7" ht="60" x14ac:dyDescent="0.25">
      <c r="A26" s="4" t="s">
        <v>69</v>
      </c>
      <c r="B26" s="8" t="s">
        <v>58</v>
      </c>
      <c r="C26" s="8" t="str">
        <f>LEFT(A26,FIND("Description: ",A26)-2)</f>
        <v>Guilty</v>
      </c>
      <c r="D26" s="8" t="str">
        <f>MID(A26,FIND("Description: ",A26) + 13,IF(ISERROR(FIND("Example Skills: ",A26)),FIND("Resolution: ",A26),FIND("Example Skills: ",A26))- FIND("Description: ",A26) - 13)</f>
        <v xml:space="preserve">Your character is experiencing deep-seated feelings of guilt and remorse. This Condition is commonly applied after a successful breaking point roll (p. 185). While the character is under the effects of this Condition, he receives a –2 to any Resolve or Composure rolls to defend against Subterfuge, Empathy or Intimidation rolls. </v>
      </c>
      <c r="E26" s="8" t="str">
        <f>IF(ISERROR(FIND("Example Skills: ",A26)),"",MID(A26,FIND("Example Skills: ",A26)+16,FIND("Resolution: ",A26)-FIND("Example Skills: ",A26)-17))</f>
        <v/>
      </c>
      <c r="F26" s="8" t="str">
        <f>MID(A26,FIND("Resolution: ",A26)+12,FIND("Beat: ",A26)-FIND("Resolution: ",A26)-12)</f>
        <v xml:space="preserve">The character confesses his crimes and makes restitution for whatever he did. </v>
      </c>
      <c r="G26" s="8" t="str">
        <f>RIGHT(A26,LEN(A26)-FIND("Beat: ",A26)-5)</f>
        <v>n/a</v>
      </c>
    </row>
    <row r="27" spans="1:7" ht="75" x14ac:dyDescent="0.25">
      <c r="A27" t="s">
        <v>96</v>
      </c>
      <c r="B27" s="7" t="s">
        <v>57</v>
      </c>
      <c r="C27" s="7" t="s">
        <v>19</v>
      </c>
      <c r="D27" s="7" t="str">
        <f>MID(A27,FIND("Description: ",A27) + 13,IF(ISERROR(FIND("Possible Sources: ",A27)),FIND("Resolution: ",A27),FIND("Possible Sources: ",A27))- FIND("Description: ",A27) - 13)</f>
        <v xml:space="preserve">Your character is Honorable. She wields honesty the way some Uratha wield their claws. She fights fairly, and pursues fair prey. She does not abuse the already downtrodden, or take advantage of the innocent. Individuals knowing of her Honor will attempt to fool or take advantage of her. Any such rolls gain +2 dice. When your character bears that weight, her humble dignity gives her an aura of grace and respect. </v>
      </c>
      <c r="E27" s="7" t="str">
        <f>IF(ISERROR(FIND("Possible Sources: ",A27)),"",MID(A27,FIND("Possible Sources: ",A27)+18,FIND("Resolution: ",A27)-FIND("Possible Sources: ",A27)-19))</f>
        <v>Flaring Honor Renown brands with Essence.</v>
      </c>
      <c r="F27" s="7" t="e">
        <f>MID(A27,FIND("Resolution: ",A27)+12,FIND("Beat: ",A27)-FIND("Resolution: ",A27)-12)</f>
        <v>#VALUE!</v>
      </c>
      <c r="G27" s="7" t="e">
        <f>RIGHT(A27,LEN(A27)-FIND("Beat: ",A27)-5)</f>
        <v>#VALUE!</v>
      </c>
    </row>
    <row r="28" spans="1:7" ht="120" x14ac:dyDescent="0.25">
      <c r="A28" s="3" t="s">
        <v>70</v>
      </c>
      <c r="B28" s="7" t="s">
        <v>58</v>
      </c>
      <c r="C28" s="7" t="str">
        <f>LEFT(A28,FIND("Description: ",A28)-2)</f>
        <v>Informed</v>
      </c>
      <c r="D28" s="7" t="str">
        <f>MID(A28,FIND("Description: ",A28) + 13,IF(ISERROR(FIND("Example Skills: ",A28)),FIND("Resolution: ",A28),FIND("Example Skills: ",A28))- FIND("Description: ",A28) - 13)</f>
        <v xml:space="preserve">Your character has a breadth of research information based on the topic she investigated. When you make a roll relating to the topic, you may choose to resolve this Condition. If you resolve it and the roll failed, it is instead considered to have a single success. If it succeeded, the roll is considered an exceptional success.
The roll that benefits from the Informed Condition can be any relevant Skill roll. For example, a character with Informed (Werewolves) might gain its benefits when using researched information to build a silver bear trap with the Crafts Skill. Combat rolls cannot benefit from this Condition. </v>
      </c>
      <c r="E28" s="7" t="str">
        <f>IF(ISERROR(FIND("Example Skills: ",A28)),"",MID(A28,FIND("Example Skills: ",A28)+16,FIND("Resolution: ",A28)-FIND("Example Skills: ",A28)-17))</f>
        <v>Academics, Investigation, Occult, Science</v>
      </c>
      <c r="F28" s="7" t="str">
        <f>MID(A28,FIND("Resolution: ",A28)+12,FIND("Beat: ",A28)-FIND("Resolution: ",A28)-12)</f>
        <v xml:space="preserve">Your character uses her research to gain information; the Condition is resolved as described above. </v>
      </c>
      <c r="G28" s="7" t="str">
        <f>RIGHT(A28,LEN(A28)-FIND("Beat: ",A28)-5)</f>
        <v>n/a</v>
      </c>
    </row>
    <row r="29" spans="1:7" ht="60" x14ac:dyDescent="0.25">
      <c r="A29" s="4" t="s">
        <v>97</v>
      </c>
      <c r="B29" s="8" t="s">
        <v>57</v>
      </c>
      <c r="C29" s="8" t="s">
        <v>20</v>
      </c>
      <c r="D29" s="8" t="str">
        <f>MID(A29,FIND("Description: ",A29) + 13,IF(ISERROR(FIND("Possible Sources: ",A29)),FIND("Resolution: ",A29),FIND("Possible Sources: ",A29))- FIND("Description: ",A29) - 13)</f>
        <v xml:space="preserve">Your character is deeply inspired. When your character takes an action pertaining to that inspiration, you may choose to resolve this Condition. An exceptional success on that roll requires only three successes instead of five and you gain a point of Willpower. </v>
      </c>
      <c r="E29" s="8" t="str">
        <f>IF(ISERROR(FIND("Possible Sources: ",A29)),"",MID(A29,FIND("Possible Sources: ",A29)+18,FIND("Resolution: ",A29)-FIND("Possible Sources: ",A29)-19))</f>
        <v>Exceptional success with Crafts or Expression, the Inspiring Merit.</v>
      </c>
      <c r="F29" s="8" t="str">
        <f>MID(A29,FIND("Resolution: ",A29)+12,FIND("Beat: ",A29)-FIND("Resolution: ",A29)-12)</f>
        <v xml:space="preserve">You spend inspiration to spur yourself to greater success, resolving the Condition as described above. </v>
      </c>
      <c r="G29" s="8" t="str">
        <f>RIGHT(A29,LEN(A29)-FIND("Beat: ",A29)-5)</f>
        <v>n/a</v>
      </c>
    </row>
    <row r="30" spans="1:7" ht="60" x14ac:dyDescent="0.25">
      <c r="A30" s="4" t="s">
        <v>71</v>
      </c>
      <c r="B30" s="8" t="s">
        <v>58</v>
      </c>
      <c r="C30" s="8" t="str">
        <f>LEFT(A30,FIND("Description: ",A30)-2)</f>
        <v>Inspired</v>
      </c>
      <c r="D30" s="8" t="str">
        <f>MID(A30,FIND("Description: ",A30) + 13,IF(ISERROR(FIND("Example Skills: ",A30)),FIND("Resolution: ",A30),FIND("Example Skills: ",A30))- FIND("Description: ",A30) - 13)</f>
        <v xml:space="preserve">Your character is deeply inspired. When your character takes an action pertaining to that inspiration, you may resolve this Condition. An exceptional success on that roll requires only three successes instead of five and you gain a point of Willpower. </v>
      </c>
      <c r="E30" s="8" t="str">
        <f>IF(ISERROR(FIND("Example Skills: ",A30)),"",MID(A30,FIND("Example Skills: ",A30)+16,FIND("Resolution: ",A30)-FIND("Example Skills: ",A30)-17))</f>
        <v>Crafts, Expression</v>
      </c>
      <c r="F30" s="8" t="str">
        <f>MID(A30,FIND("Resolution: ",A30)+12,FIND("Beat: ",A30)-FIND("Resolution: ",A30)-12)</f>
        <v xml:space="preserve">You spend inspiration to spur yourself to greater success, resolving the Condition as described above. </v>
      </c>
      <c r="G30" s="8" t="str">
        <f>RIGHT(A30,LEN(A30)-FIND("Beat: ",A30)-5)</f>
        <v>n/a</v>
      </c>
    </row>
    <row r="31" spans="1:7" ht="75" x14ac:dyDescent="0.25">
      <c r="A31" t="s">
        <v>98</v>
      </c>
      <c r="B31" s="7" t="s">
        <v>57</v>
      </c>
      <c r="C31" s="7" t="s">
        <v>21</v>
      </c>
      <c r="D31" s="7" t="str">
        <f>MID(A31,FIND("Description: ",A31) + 13,IF(ISERROR(FIND("Possible Sources: ",A31)),FIND("Resolution: ",A31),FIND("Possible Sources: ",A31))- FIND("Description: ",A31) - 13)</f>
        <v xml:space="preserve">Your character has so successfully infiltrated her prey’s domain that he is oblivious to her presence. The prey suffers –2 to all rolls to detect or prepare for the hunter’s arrival while this Condition is active. </v>
      </c>
      <c r="E31" s="7" t="str">
        <f>IF(ISERROR(FIND("Possible Sources: ",A31)),"",MID(A31,FIND("Possible Sources: ",A31)+18,FIND("Resolution: ",A31)-FIND("Possible Sources: ",A31)-19))</f>
        <v>Exceptional success in a tracking action.</v>
      </c>
      <c r="F31" s="7" t="str">
        <f>MID(A31,FIND("Resolution: ",A31)+12,FIND("Beat: ",A31)-FIND("Resolution: ",A31)-12)</f>
        <v xml:space="preserve">The hunter deals damage or otherwise hurts her prey, either through attack, social manipulation or stealing her possessions. </v>
      </c>
      <c r="G31" s="7" t="str">
        <f>RIGHT(A31,LEN(A31)-FIND("Beat: ",A31)-5)</f>
        <v>n/a</v>
      </c>
    </row>
    <row r="32" spans="1:7" s="5" customFormat="1" ht="90" x14ac:dyDescent="0.25">
      <c r="A32" t="s">
        <v>99</v>
      </c>
      <c r="B32" s="7" t="s">
        <v>57</v>
      </c>
      <c r="C32" s="7" t="s">
        <v>22</v>
      </c>
      <c r="D32" s="7" t="str">
        <f>MID(A32,FIND("Description: ",A32) + 13,IF(ISERROR(FIND("Possible Sources: ",A32)),FIND("Resolution: ",A32),FIND("Possible Sources: ",A32))- FIND("Description: ",A32) - 13)</f>
        <v xml:space="preserve">Your character has been split from his crew, drawn and called out, cornered and quartered. His friends hesitate to assist him; they’re resigned to his fate. With this Condition, your character cannot benefit from or participate in teamwork rolls (see p. 162). Additionally, your character cannot take advantage of the Defense reduction for multiple attackers; every enemy he faces has access to its full Defense, no matter how many times it’s been attacked in a turn. </v>
      </c>
      <c r="E32" s="7" t="str">
        <f>IF(ISERROR(FIND("Possible Sources: ",A32)),"",MID(A32,FIND("Possible Sources: ",A32)+18,FIND("Resolution: ",A32)-FIND("Possible Sources: ",A32)-19))</f>
        <v>The Elodoth’s Isolating hunter aspect.</v>
      </c>
      <c r="F32" s="7" t="str">
        <f>MID(A32,FIND("Resolution: ",A32)+12,FIND("Beat: ",A32)-FIND("Resolution: ",A32)-12)</f>
        <v xml:space="preserve">Suffer a wound penalty from lethal or aggravated wounds, or suffer a lethal wound in your character’s last Health box. </v>
      </c>
      <c r="G32" s="7" t="str">
        <f>RIGHT(A32,LEN(A32)-FIND("Beat: ",A32)-5)</f>
        <v>n/a</v>
      </c>
    </row>
    <row r="33" spans="1:7" ht="90" x14ac:dyDescent="0.25">
      <c r="A33" s="4" t="s">
        <v>100</v>
      </c>
      <c r="B33" s="8" t="s">
        <v>57</v>
      </c>
      <c r="C33" s="8" t="s">
        <v>23</v>
      </c>
      <c r="D33" s="8" t="str">
        <f>MID(A33,FIND("Description: ",A33) + 13,IF(ISERROR(FIND("Possible Sources: ",A33)),FIND("Resolution: ",A33),FIND("Possible Sources: ",A33))- FIND("Description: ",A33) - 13)</f>
        <v xml:space="preserve">Your character has been blackmailed, tricked, convinced, or otherwise leveraged into doing what another individual wishes. You may have the Leveraged Condition multiple times, imposed by different characters. Any time the specified character requests something of you, you may resolve this Condition if your character does as requested without rolling to resist. </v>
      </c>
      <c r="E33" s="8" t="str">
        <f>IF(ISERROR(FIND("Possible Sources: ",A33)),"",MID(A33,FIND("Possible Sources: ",A33)+18,FIND("Resolution: ",A33)-FIND("Possible Sources: ",A33)-19))</f>
        <v>Another character finds out damning information about your character.</v>
      </c>
      <c r="F33" s="8" t="str">
        <f>MID(A33,FIND("Resolution: ",A33)+12,FIND("Beat: ",A33)-FIND("Resolution: ",A33)-12)</f>
        <v xml:space="preserve">Your character may either resolve the Condition by complying with a request as above, or if you apply the Leveraged condition to the specified individual. </v>
      </c>
      <c r="G33" s="8" t="str">
        <f>RIGHT(A33,LEN(A33)-FIND("Beat: ",A33)-5)</f>
        <v>n/a</v>
      </c>
    </row>
    <row r="34" spans="1:7" ht="90" x14ac:dyDescent="0.25">
      <c r="A34" s="4" t="s">
        <v>72</v>
      </c>
      <c r="B34" s="8" t="s">
        <v>58</v>
      </c>
      <c r="C34" s="8" t="str">
        <f>LEFT(A34,FIND("Description: ",A34)-2)</f>
        <v>Leveraged</v>
      </c>
      <c r="D34" s="8" t="str">
        <f>MID(A34,FIND("Description: ",A34) + 13,IF(ISERROR(FIND("Example Skills: ",A34)),FIND("Resolution: ",A34),FIND("Example Skills: ",A34))- FIND("Description: ",A34) - 13)</f>
        <v xml:space="preserve">Your character has been blackmailed, tricked, convinced, or otherwise leveraged into doing what another character wishes. You may have the Leveraged Condition multiple times for different characters. Any time the specified character requests something of you, you may resolve this Condition if your character does as requested without rolling to resist. </v>
      </c>
      <c r="E34" s="8" t="str">
        <f>IF(ISERROR(FIND("Example Skills: ",A34)),"",MID(A34,FIND("Example Skills: ",A34)+16,FIND("Resolution: ",A34)-FIND("Example Skills: ",A34)-17))</f>
        <v>Empathy, Persuasion, Subterfuge</v>
      </c>
      <c r="F34" s="8" t="str">
        <f>MID(A34,FIND("Resolution: ",A34)+12,FIND("Beat: ",A34)-FIND("Resolution: ",A34)-12)</f>
        <v xml:space="preserve">Your character may either resolve the Condition by complying with a request as above, or if you apply the Leveraged condition to the specified character. </v>
      </c>
      <c r="G34" s="8" t="str">
        <f>RIGHT(A34,LEN(A34)-FIND("Beat: ",A34)-5)</f>
        <v>n/a</v>
      </c>
    </row>
    <row r="35" spans="1:7" ht="90" x14ac:dyDescent="0.25">
      <c r="A35" t="s">
        <v>73</v>
      </c>
      <c r="B35" s="7" t="s">
        <v>58</v>
      </c>
      <c r="C35" s="7" t="str">
        <f>LEFT(A35,FIND("Description: ",A35)-2)</f>
        <v>Lost</v>
      </c>
      <c r="D35" s="7" t="str">
        <f>MID(A35,FIND("Description: ",A35) + 13,IF(ISERROR(FIND("Example Skills: ",A35)),FIND("Resolution: ",A35),FIND("Example Skills: ",A35))- FIND("Description: ",A35) - 13)</f>
        <v xml:space="preserve">Your character has no idea where she is or how to reach her target. Characters with the Lost Condition remove one die from their Composure dice pools. This does not influence derived traits; it only influences dice pools that use these Attributes. A Lost character cannot make any headway toward her goal without first navigating and finding her place. This requires a successful Wits + Streetwise action (in the city) or Wits + Survival action (in the wilderness). </v>
      </c>
      <c r="E35" s="7" t="str">
        <f>IF(ISERROR(FIND("Example Skills: ",A35)),"",MID(A35,FIND("Example Skills: ",A35)+16,FIND("Resolution: ",A35)-FIND("Example Skills: ",A35)-17))</f>
        <v/>
      </c>
      <c r="F35" s="7" t="str">
        <f>MID(A35,FIND("Resolution: ",A35)+12,FIND("Beat: ",A35)-FIND("Resolution: ",A35)-12)</f>
        <v xml:space="preserve">Your character gives up on reaching her intended destination, or she successfully navigates as described above. </v>
      </c>
      <c r="G35" s="7" t="str">
        <f>RIGHT(A35,LEN(A35)-FIND("Beat: ",A35)-5)</f>
        <v>n/a</v>
      </c>
    </row>
    <row r="36" spans="1:7" ht="45" x14ac:dyDescent="0.25">
      <c r="A36" t="s">
        <v>101</v>
      </c>
      <c r="B36" s="7" t="s">
        <v>57</v>
      </c>
      <c r="C36" s="7" t="s">
        <v>24</v>
      </c>
      <c r="D36" s="7" t="str">
        <f>MID(A36,FIND("Description: ",A36) + 13,IF(ISERROR(FIND("Possible Sources: ",A36)),FIND("Resolution: ",A36),FIND("Possible Sources: ",A36))- FIND("Description: ",A36) - 13)</f>
        <v xml:space="preserve">Your character has lost faith in her abilities because she failed to find her prey. She suffers –2 to all tracking rolls while this Condition remains. </v>
      </c>
      <c r="E36" s="7" t="str">
        <f>IF(ISERROR(FIND("Possible Sources: ",A36)),"",MID(A36,FIND("Possible Sources: ",A36)+18,FIND("Resolution: ",A36)-FIND("Possible Sources: ",A36)-19))</f>
        <v>Dramatic failure on a tracking action.</v>
      </c>
      <c r="F36" s="7" t="str">
        <f>MID(A36,FIND("Resolution: ",A36)+12,FIND("Beat: ",A36)-FIND("Resolution: ",A36)-12)</f>
        <v xml:space="preserve">The hunter succeeds in tracking her quarry despite the penalty, regaining faith in her ability. </v>
      </c>
      <c r="G36" s="7" t="str">
        <f>RIGHT(A36,LEN(A36)-FIND("Beat: ",A36)-5)</f>
        <v>n/a</v>
      </c>
    </row>
    <row r="37" spans="1:7" ht="210" x14ac:dyDescent="0.25">
      <c r="A37" s="3" t="s">
        <v>102</v>
      </c>
      <c r="B37" s="7" t="s">
        <v>57</v>
      </c>
      <c r="C37" s="7" t="s">
        <v>25</v>
      </c>
      <c r="D37" s="7" t="str">
        <f>MID(A37,FIND("Description: ",A37) + 13,IF(ISERROR(FIND("Possible Sources: ",A37)),FIND("Resolution: ",A37),FIND("Possible Sources: ",A37))- FIND("Description: ",A37) - 13)</f>
        <v xml:space="preserve">Your character has been lured into an action; she is absolutely convinced she saw or heard something over there that she needs to check out, or has seen something she wants to investigate, becoming completely focused on it. She will move away from a group of allies who are not also Lured without informing them; calling for back-up won’t even cross her mind until an actual threat makes itself real. If she investigates the distraction and finds nothing, she will react the same way to any other distractions of the same sort that she encounters while under the Condition.
If allies who are not Lured notice what she is doing and try to get her to stay with the group, she will give the best argument she can as to why they should let her split off, and attempts to convince her otherwise suffer a –5 penalty. Attempts to forcibly restrain her or prevent her from going will likely convince her that something is wrong with her allies — they’re being blinded to the danger that she has to check out, or they’re going mad and they’re now a danger that she needs to get away from. She will attempt to do so as intelligently as she can. </v>
      </c>
      <c r="E37" s="7" t="str">
        <f>IF(ISERROR(FIND("Possible Sources: ",A37)),"",MID(A37,FIND("Possible Sources: ",A37)+18,FIND("Resolution: ",A37)-FIND("Possible Sources: ",A37)-19))</f>
        <v>Some Gifts.</v>
      </c>
      <c r="F37" s="7" t="str">
        <f>MID(A37,FIND("Resolution: ",A37)+12,FIND("Beat: ",A37)-FIND("Resolution: ",A37)-12)</f>
        <v xml:space="preserve">The character investigates the lure and encounters a threat. An hour passes. </v>
      </c>
      <c r="G37" s="7" t="str">
        <f>RIGHT(A37,LEN(A37)-FIND("Beat: ",A37)-5)</f>
        <v>Your character causes disruption and confusion amongst her allies.</v>
      </c>
    </row>
    <row r="38" spans="1:7" ht="90" x14ac:dyDescent="0.25">
      <c r="A38" s="4" t="s">
        <v>103</v>
      </c>
      <c r="B38" s="8" t="s">
        <v>57</v>
      </c>
      <c r="C38" s="8" t="s">
        <v>26</v>
      </c>
      <c r="D38" s="8" t="str">
        <f>MID(A38,FIND("Description: ",A38) + 13,IF(ISERROR(FIND("Possible Sources: ",A38)),FIND("Resolution: ",A38),FIND("Possible Sources: ",A38))- FIND("Description: ",A38) - 13)</f>
        <v xml:space="preserve">Your character saw or did something that jarred her loose from reality. This isn’t a mental illness born of brain chemistry — that, at least, might be treatable. This madness is the product of supernatural tampering or witnessing something that humanity was never meant to comprehend. The Storyteller has a pool of dice equal to 10 – (character’s Integrity). Once per chapter, the Storyteller can apply those dice as a negative modifier to any Mental or Social roll made for the character. </v>
      </c>
      <c r="E38" s="8" t="str">
        <f>IF(ISERROR(FIND("Possible Sources: ",A38)),"",MID(A38,FIND("Possible Sources: ",A38)+18,FIND("Resolution: ",A38)-FIND("Possible Sources: ",A38)-19))</f>
        <v>Supernatural visions, losing a dot of Integrity.</v>
      </c>
      <c r="F38" s="8" t="str">
        <f>MID(A38,FIND("Resolution: ",A38)+12,FIND("Beat: ",A38)-FIND("Resolution: ",A38)-12)</f>
        <v xml:space="preserve">Regain a dot of Integrity, lose another dot of Integrity, or achieve an exceptional success on a breaking point. </v>
      </c>
      <c r="G38" s="8" t="str">
        <f>RIGHT(A38,LEN(A38)-FIND("Beat: ",A38)-5)</f>
        <v>The character fails a roll because of this Condition.</v>
      </c>
    </row>
    <row r="39" spans="1:7" ht="90" x14ac:dyDescent="0.25">
      <c r="A39" s="4" t="s">
        <v>74</v>
      </c>
      <c r="B39" s="8" t="s">
        <v>58</v>
      </c>
      <c r="C39" s="8" t="str">
        <f>LEFT(A39,FIND("Description: ",A39)-2)</f>
        <v>Madness (Persistent)</v>
      </c>
      <c r="D39" s="8" t="str">
        <f>MID(A39,FIND("Description: ",A39) + 13,IF(ISERROR(FIND("Example Skills: ",A39)),FIND("Resolution: ",A39),FIND("Example Skills: ",A39))- FIND("Description: ",A39) - 13)</f>
        <v xml:space="preserve">Your character saw or did something that jarred her loose from reality. This isn’t a mental illness born of brain chemistry — that, at least, might be treatable. This madness is the product of supernatural tampering or witnessing something that humanity was never meant to comprehend. The Storyteller has a pool of dice equal to 10 – (character’s Integrity). Once per chapter, the Storyteller can apply those dice as a negative modifier to any Mental or Social roll made for the character. </v>
      </c>
      <c r="E39" s="8" t="str">
        <f>IF(ISERROR(FIND("Example Skills: ",A39)),"",MID(A39,FIND("Example Skills: ",A39)+16,FIND("Resolution: ",A39)-FIND("Example Skills: ",A39)-17))</f>
        <v/>
      </c>
      <c r="F39" s="8" t="str">
        <f>MID(A39,FIND("Resolution: ",A39)+12,FIND("Beat: ",A39)-FIND("Resolution: ",A39)-12)</f>
        <v xml:space="preserve">Regain a dot of Integrity, lose another dot of Integrity, or achieve an exceptional success on a breaking point. </v>
      </c>
      <c r="G39" s="8" t="str">
        <f>RIGHT(A39,LEN(A39)-FIND("Beat: ",A39)-5)</f>
        <v>The character fails a roll because of this Condition.</v>
      </c>
    </row>
    <row r="40" spans="1:7" ht="135" x14ac:dyDescent="0.25">
      <c r="A40" t="s">
        <v>104</v>
      </c>
      <c r="B40" s="7" t="s">
        <v>57</v>
      </c>
      <c r="C40" s="7" t="s">
        <v>27</v>
      </c>
      <c r="D40" s="7" t="str">
        <f>MID(A40,FIND("Description: ",A40) + 13,IF(ISERROR(FIND("Possible Sources: ",A40)),FIND("Resolution: ",A40),FIND("Possible Sources: ",A40))- FIND("Description: ",A40) - 13)</f>
        <v xml:space="preserve">Your character has been infected with the warping taint of Luna. From time to time, her skin crawls or shivers in strange and unpleasant ways. She suffers from the Poisoned Tilt while the Condition lasts. The first time she sees the full moon after suffering Moon Taint, she is aff licted by spasming agony and must achieve 5 successes on an extended Resolve + Composure roll with each roll representing 1 minute. If she succeeds then the Condition ends and the pain ceases. If she fails any of the rolls, she immediately enters Dalu and gains regeneration as if she were a werewolf with Primal Urge 1. She also enters Wasu- Im. She returns to normal when the sun rises, whereupon this Condition ends. </v>
      </c>
      <c r="E40" s="7" t="str">
        <f>IF(ISERROR(FIND("Possible Sources: ",A40)),"",MID(A40,FIND("Possible Sources: ",A40)+18,FIND("Resolution: ",A40)-FIND("Possible Sources: ",A40)-19))</f>
        <v>Being bitten by a werewolf using some Gifts.</v>
      </c>
      <c r="F40" s="7" t="str">
        <f>MID(A40,FIND("Resolution: ",A40)+12,FIND("Beat: ",A40)-FIND("Resolution: ",A40)-12)</f>
        <v xml:space="preserve">Resisting the change. The sun rises after changing. The character poisons herself with wolfsbane. </v>
      </c>
      <c r="G40" s="7" t="str">
        <f>RIGHT(A40,LEN(A40)-FIND("Beat: ",A40)-5)</f>
        <v>n/a</v>
      </c>
    </row>
    <row r="41" spans="1:7" ht="45" x14ac:dyDescent="0.25">
      <c r="A41" t="s">
        <v>75</v>
      </c>
      <c r="B41" s="7" t="s">
        <v>58</v>
      </c>
      <c r="C41" s="7" t="str">
        <f>LEFT(A41,FIND("Description: ",A41)-2)</f>
        <v>Mute (Persistent)</v>
      </c>
      <c r="D41" s="7" t="str">
        <f>MID(A41,FIND("Description: ",A41) + 13,IF(ISERROR(FIND("Example Skills: ",A41)),FIND("Resolution: ",A41),FIND("Example Skills: ",A41))- FIND("Description: ",A41) - 13)</f>
        <v xml:space="preserve">Your character cannot speak. Any communication must be done through writing, gestures, or hand signs. Illness, injury, or supernatural powers can inflict this Condition on a temporary basis. </v>
      </c>
      <c r="E41" s="7" t="str">
        <f>IF(ISERROR(FIND("Example Skills: ",A41)),"",MID(A41,FIND("Example Skills: ",A41)+16,FIND("Resolution: ",A41)-FIND("Example Skills: ",A41)-17))</f>
        <v/>
      </c>
      <c r="F41" s="7" t="str">
        <f>MID(A41,FIND("Resolution: ",A41)+12,FIND("Beat: ",A41)-FIND("Resolution: ",A41)-12)</f>
        <v xml:space="preserve">The character regains her voice through mundane or supernatural means. </v>
      </c>
      <c r="G41" s="7" t="str">
        <f>RIGHT(A41,LEN(A41)-FIND("Beat: ",A41)-5)</f>
        <v>Your character suffers a limitation or communication difficulty that heightens immediate danger.</v>
      </c>
    </row>
    <row r="42" spans="1:7" ht="105" x14ac:dyDescent="0.25">
      <c r="A42" t="s">
        <v>105</v>
      </c>
      <c r="B42" s="7" t="s">
        <v>57</v>
      </c>
      <c r="C42" s="7" t="s">
        <v>28</v>
      </c>
      <c r="D42" s="7" t="str">
        <f>MID(A42,FIND("Description: ",A42) + 13,IF(ISERROR(FIND("Possible Sources: ",A42)),FIND("Resolution: ",A42),FIND("Possible Sources: ",A42))- FIND("Description: ",A42) - 13)</f>
        <v xml:space="preserve">Your character faced an Ithaeur, and now he feels the dread of the spirit wilds wherever he goes. He finds solace only in the Gauntlet. Subtract the current Gauntlet rating (see p. 101) from 6. That number acts as a penalty to all your character’s Mental actions. If that penalty exceeds your character’s Composure dots, your character does not benefit from the 10-again quality on any rolls. If used on a spirit, this works in reverse. Subtract the Gauntlet modifier from all actions, as the spirit becomes afraid of the human world. </v>
      </c>
      <c r="E42" s="7" t="str">
        <f>IF(ISERROR(FIND("Possible Sources: ",A42)),"",MID(A42,FIND("Possible Sources: ",A42)+18,FIND("Resolution: ",A42)-FIND("Possible Sources: ",A42)-19))</f>
        <v>The Ithaeur’s Mystic hunter aspect.</v>
      </c>
      <c r="F42" s="7" t="str">
        <f>MID(A42,FIND("Resolution: ",A42)+12,FIND("Beat: ",A42)-FIND("Resolution: ",A42)-12)</f>
        <v xml:space="preserve">Suffer a wound penalty from lethal or aggravated wounds, or suffer a lethal wound in your character’s last Health box. </v>
      </c>
      <c r="G42" s="7" t="str">
        <f>RIGHT(A42,LEN(A42)-FIND("Beat: ",A42)-5)</f>
        <v>n/a</v>
      </c>
    </row>
    <row r="43" spans="1:7" ht="75" x14ac:dyDescent="0.25">
      <c r="A43" t="s">
        <v>76</v>
      </c>
      <c r="B43" s="7" t="s">
        <v>58</v>
      </c>
      <c r="C43" s="7" t="str">
        <f>LEFT(A43,FIND("Description: ",A43)-2)</f>
        <v>Notoriety</v>
      </c>
      <c r="D43" s="7" t="str">
        <f>MID(A43,FIND("Description: ",A43) + 13,IF(ISERROR(FIND("Example Skills: ",A43)),FIND("Resolution: ",A43),FIND("Example Skills: ",A43))- FIND("Description: ",A43) - 13)</f>
        <v xml:space="preserve">Whether or not your character actually did something heinous in the past, the wrong people think he did and now he’s ostracized by the general public. Your character suffers a –2 on any Social rolls against those who know of his notoriety. If using Social maneuvering (p. 188), the character must open one extra Door if his target knows of his notoriety. </v>
      </c>
      <c r="E43" s="7" t="str">
        <f>IF(ISERROR(FIND("Example Skills: ",A43)),"",MID(A43,FIND("Example Skills: ",A43)+16,FIND("Resolution: ",A43)-FIND("Example Skills: ",A43)-17))</f>
        <v>Subterfuge, Socialize</v>
      </c>
      <c r="F43" s="7" t="str">
        <f>MID(A43,FIND("Resolution: ",A43)+12,FIND("Beat: ",A43)-FIND("Resolution: ",A43)-12)</f>
        <v xml:space="preserve">The story is debunked or the character’s name is cleared. </v>
      </c>
      <c r="G43" s="7" t="str">
        <f>RIGHT(A43,LEN(A43)-FIND("Beat: ",A43)-5)</f>
        <v>n/a</v>
      </c>
    </row>
    <row r="44" spans="1:7" ht="60" x14ac:dyDescent="0.25">
      <c r="A44" t="s">
        <v>77</v>
      </c>
      <c r="B44" s="7" t="s">
        <v>58</v>
      </c>
      <c r="C44" s="7" t="str">
        <f>LEFT(A44,FIND("Description: ",A44)-2)</f>
        <v>Obsession (Persistent)</v>
      </c>
      <c r="D44" s="7" t="str">
        <f>MID(A44,FIND("Description: ",A44) + 13,IF(ISERROR(FIND("Example Skills: ",A44)),FIND("Resolution: ",A44),FIND("Example Skills: ",A44))- FIND("Description: ",A44) - 13)</f>
        <v xml:space="preserve">Something’s on your character’s mind and she just can’t shake it. She gains the 9-again quality on all rolls related to pursuing her obsession. On rolls that are unrelated to her obsession, she loses the 10-again quality. Obsession can be a temporary quality per Storyteller approval. </v>
      </c>
      <c r="E44" s="7" t="str">
        <f>IF(ISERROR(FIND("Example Skills: ",A44)),"",MID(A44,FIND("Example Skills: ",A44)+16,FIND("Resolution: ",A44)-FIND("Example Skills: ",A44)-17))</f>
        <v/>
      </c>
      <c r="F44" s="7" t="str">
        <f>MID(A44,FIND("Resolution: ",A44)+12,FIND("Beat: ",A44)-FIND("Resolution: ",A44)-12)</f>
        <v xml:space="preserve">The character sheds or purges her fixation. </v>
      </c>
      <c r="G44" s="7" t="str">
        <f>RIGHT(A44,LEN(A44)-FIND("Beat: ",A44)-5)</f>
        <v>Character fails to fulfill an obligation due to pursuing her obsession.</v>
      </c>
    </row>
    <row r="45" spans="1:7" ht="90" x14ac:dyDescent="0.25">
      <c r="A45" t="s">
        <v>106</v>
      </c>
      <c r="B45" s="7" t="s">
        <v>57</v>
      </c>
      <c r="C45" s="7" t="s">
        <v>29</v>
      </c>
      <c r="D45" s="7" t="str">
        <f>MID(A45,FIND("Description: ",A45) + 13,IF(ISERROR(FIND("Possible Sources: ",A45)),FIND("Resolution: ",A45),FIND("Possible Sources: ",A45))- FIND("Description: ",A45) - 13)</f>
        <v xml:space="preserve">Your character has been reduced to a state of rampant paranoia. She jumps at shadows, sees threats everywhere, and finds it hard to trust. She suffers a –2 penalty to Perception rolls, Social actions, and dice pools to draw upon the Allies, Contacts, Mentor, Retainer, Staff, and Status Merits. </v>
      </c>
      <c r="E45" s="7" t="str">
        <f>IF(ISERROR(FIND("Possible Sources: ",A45)),"",MID(A45,FIND("Possible Sources: ",A45)+18,FIND("Resolution: ",A45)-FIND("Possible Sources: ",A45)-19))</f>
        <v>Some Gifts.</v>
      </c>
      <c r="F45" s="7" t="str">
        <f>MID(A45,FIND("Resolution: ",A45)+12,FIND("Beat: ",A45)-FIND("Resolution: ",A45)-12)</f>
        <v xml:space="preserve">A week without any threat actually manifesting; a friend or ally achieving an exceptional success on a Social action to convince you of their trustworthiness. </v>
      </c>
      <c r="G45" s="7" t="str">
        <f>RIGHT(A45,LEN(A45)-FIND("Beat: ",A45)-5)</f>
        <v>n/a</v>
      </c>
    </row>
    <row r="46" spans="1:7" ht="135" x14ac:dyDescent="0.25">
      <c r="A46" t="s">
        <v>107</v>
      </c>
      <c r="B46" s="7" t="s">
        <v>57</v>
      </c>
      <c r="C46" s="7" t="s">
        <v>30</v>
      </c>
      <c r="D46" s="7" t="str">
        <f>MID(A46,FIND("Description: ",A46) + 13,IF(ISERROR(FIND("Possible Sources: ",A46)),FIND("Resolution: ",A46),FIND("Possible Sources: ",A46))- FIND("Description: ",A46) - 13)</f>
        <v xml:space="preserve">Your character is Pure. She adheres to the Oath of the Moon in all things. She’s known to put her ancestral duties above everything in her life. To some, this looks a weakness to exploit. It tempts others to challenge her adherence to her Oath. Sometimes this is due to malice, sometimes jealousy, sometimes disbelief. Any such rolls to tempt her to disgrace gain +2 dice. When your character stands up to that temptation, she carries the terrifying mantle of her ancestors. </v>
      </c>
      <c r="E46" s="7" t="str">
        <f>IF(ISERROR(FIND("Possible Sources: ",A46)),"",MID(A46,FIND("Possible Sources: ",A46)+18,FIND("Resolution: ",A46)-FIND("Possible Sources: ",A46)-19))</f>
        <v>Flaring Purity Renown brands with Essence.</v>
      </c>
      <c r="F46" s="7" t="str">
        <f>MID(A46,FIND("Resolution: ",A46)+12,FIND("Beat: ",A46)-FIND("Resolution: ",A46)-12)</f>
        <v xml:space="preserve">Once at least one individual has used the +2 bonus, you may choose to shed this Condition to add your character’s Purity Renown in automatic successes to any Athletics, Brawl, or Survival action, even if she rolls no successes. </v>
      </c>
      <c r="G46" s="7" t="str">
        <f>RIGHT(A46,LEN(A46)-FIND("Beat: ",A46)-5)</f>
        <v>n/a</v>
      </c>
    </row>
    <row r="47" spans="1:7" ht="105" x14ac:dyDescent="0.25">
      <c r="A47" t="s">
        <v>108</v>
      </c>
      <c r="B47" s="7" t="s">
        <v>57</v>
      </c>
      <c r="C47" s="7" t="s">
        <v>31</v>
      </c>
      <c r="D47" s="7" t="str">
        <f>MID(A47,FIND("Description: ",A47) + 13,IF(ISERROR(FIND("Possible Sources: ",A47)),FIND("Resolution: ",A47),FIND("Possible Sources: ",A47))- FIND("Description: ",A47) - 13)</f>
        <v xml:space="preserve">Your character has opened to the spirit world, as result of her experience with Lunacy. She cannot resist possession (see p. 190), and she bleeds Essence. Every day, she generates Essence equal to her Resolve score. Spirits can consume the Essence by touching her, but werewolves must eat her flesh — gaining the Essence in addition to the amount normally given by eating human meat. If she dramatically fails an action, she may slip into the Hisil instead of suffering the normal dramatic failure for the action. </v>
      </c>
      <c r="E47" s="7" t="str">
        <f>IF(ISERROR(FIND("Possible Sources: ",A47)),"",MID(A47,FIND("Possible Sources: ",A47)+18,FIND("Resolution: ",A47)-FIND("Possible Sources: ",A47)-19))</f>
        <v>Succumbing to Lunacy.</v>
      </c>
      <c r="F47" s="7" t="str">
        <f>MID(A47,FIND("Resolution: ",A47)+12,FIND("Beat: ",A47)-FIND("Resolution: ",A47)-12)</f>
        <v xml:space="preserve">Your character experiences grave danger as result of her experience with the Hisil. </v>
      </c>
      <c r="G47" s="7" t="str">
        <f>RIGHT(A47,LEN(A47)-FIND("Beat: ",A47)-5)</f>
        <v>n/a</v>
      </c>
    </row>
    <row r="48" spans="1:7" ht="75" x14ac:dyDescent="0.25">
      <c r="A48" t="s">
        <v>109</v>
      </c>
      <c r="B48" s="7" t="s">
        <v>57</v>
      </c>
      <c r="C48" s="7" t="s">
        <v>32</v>
      </c>
      <c r="D48" s="7" t="str">
        <f>MID(A48,FIND("Description: ",A48) + 13,IF(ISERROR(FIND("Possible Sources: ",A48)),FIND("Resolution: ",A48),FIND("Possible Sources: ",A48))- FIND("Description: ",A48) - 13)</f>
        <v xml:space="preserve">Your character faced down his hunter, and the frightening beast has shown him the essence of doom. While he may still fight or flee, there’s a part of him inside that welcomes the release of death. Your character may not spend Willpower to add dice or resistance for any action to defend himself from a deadly threat. He can fuel Gifts or use other actions, but his self-defense becomes lackluster at best. </v>
      </c>
      <c r="E48" s="7" t="str">
        <f>IF(ISERROR(FIND("Possible Sources: ",A48)),"",MID(A48,FIND("Possible Sources: ",A48)+18,FIND("Resolution: ",A48)-FIND("Possible Sources: ",A48)-19))</f>
        <v>The Cahalith’s Monstrous hunter aspect.</v>
      </c>
      <c r="F48" s="7" t="str">
        <f>MID(A48,FIND("Resolution: ",A48)+12,FIND("Beat: ",A48)-FIND("Resolution: ",A48)-12)</f>
        <v xml:space="preserve">Suffer a wound penalty from lethal or aggravated damage, or suffer a lethal wound in your character’s last Health box. </v>
      </c>
      <c r="G48" s="7" t="str">
        <f>RIGHT(A48,LEN(A48)-FIND("Beat: ",A48)-5)</f>
        <v>n/a</v>
      </c>
    </row>
    <row r="49" spans="1:7" ht="105" x14ac:dyDescent="0.25">
      <c r="A49" t="s">
        <v>110</v>
      </c>
      <c r="B49" s="7" t="s">
        <v>57</v>
      </c>
      <c r="C49" s="7" t="s">
        <v>33</v>
      </c>
      <c r="D49" s="7" t="str">
        <f>MID(A49,FIND("Description: ",A49) + 13,IF(ISERROR(FIND("Possible Sources: ",A49)),FIND("Resolution: ",A49),FIND("Possible Sources: ",A49))- FIND("Description: ",A49) - 13)</f>
        <v xml:space="preserve">Your character has been afflicted with a supernatural panic; she is jumpy and on edge, afraid that every shadow might contain sharp teeth and sudden death. She suffers a –2 penalty to all Perception rolls. Any failure on a Perception roll becomes a dramatic failure as she thinks she sees an attacker or threat out of the corner of her eye, and she will react with panic; if she’s carrying a firearm she will likely start firing at shadows. Thinking rationally is difficult in the face of such fear and she suffers a –2 penalty on all Intelligence- and Witsbased dice pools. </v>
      </c>
      <c r="E49" s="7" t="str">
        <f>IF(ISERROR(FIND("Possible Sources: ",A49)),"",MID(A49,FIND("Possible Sources: ",A49)+18,FIND("Resolution: ",A49)-FIND("Possible Sources: ",A49)-19))</f>
        <v>Some Gifts.</v>
      </c>
      <c r="F49" s="7" t="str">
        <f>MID(A49,FIND("Resolution: ",A49)+12,FIND("Beat: ",A49)-FIND("Resolution: ",A49)-12)</f>
        <v xml:space="preserve">The character reaches a place of safety. The character achieves an exceptional success on a Perception roll. </v>
      </c>
      <c r="G49" s="7" t="str">
        <f>RIGHT(A49,LEN(A49)-FIND("Beat: ",A49)-5)</f>
        <v>n/a</v>
      </c>
    </row>
    <row r="50" spans="1:7" ht="60" x14ac:dyDescent="0.25">
      <c r="A50" s="5" t="s">
        <v>112</v>
      </c>
      <c r="B50" s="9" t="s">
        <v>57</v>
      </c>
      <c r="C50" s="9" t="s">
        <v>35</v>
      </c>
      <c r="D50" s="7" t="str">
        <f>MID(A50,FIND("Description: ",A50) + 13,IF(ISERROR(FIND("Possible Sources: ",A50)),FIND("Resolution: ",A50),FIND("Possible Sources: ",A50))- FIND("Description: ",A50) - 13)</f>
        <v xml:space="preserve">Your character failed to master the laws of the Shadow and now suffers for her hubris. For as long as the Condition lasts, she suffers a –2 penalty on all rolls involving interaction with the Shadow and its denizens. </v>
      </c>
      <c r="E50" s="7" t="str">
        <f>IF(ISERROR(FIND("Possible Sources: ",A50)),"",MID(A50,FIND("Possible Sources: ",A50)+18,FIND("Resolution: ",A50)-FIND("Possible Sources: ",A50)-19))</f>
        <v>Dramatic failure on a rite.</v>
      </c>
      <c r="F50" s="7" t="str">
        <f>MID(A50,FIND("Resolution: ",A50)+12,FIND("Beat: ",A50)-FIND("Resolution: ",A50)-12)</f>
        <v xml:space="preserve">Successfully perform a rite. Have a meaningful interaction with a spiritual Touchstone. Meditate in the Shadow. </v>
      </c>
      <c r="G50" s="7" t="str">
        <f>RIGHT(A50,LEN(A50)-FIND("Beat: ",A50)-5)</f>
        <v>n/a</v>
      </c>
    </row>
    <row r="51" spans="1:7" ht="45" x14ac:dyDescent="0.25">
      <c r="A51" s="4" t="s">
        <v>111</v>
      </c>
      <c r="B51" s="8" t="s">
        <v>57</v>
      </c>
      <c r="C51" s="8" t="s">
        <v>34</v>
      </c>
      <c r="D51" s="8" t="str">
        <f>MID(A51,FIND("Description: ",A51) + 13,IF(ISERROR(FIND("Possible Sources: ",A51)),FIND("Resolution: ",A51),FIND("Possible Sources: ",A51))- FIND("Description: ",A51) - 13)</f>
        <v xml:space="preserve">Something has severely frightened your character. Any time your character is taking an action where that fear might hinder her, you may opt to fail the roll and resolve this Condition. This Condition can be imposed by undergoing a breaking point roll. </v>
      </c>
      <c r="E51" s="8" t="str">
        <f>IF(ISERROR(FIND("Possible Sources: ",A51)),"",MID(A51,FIND("Possible Sources: ",A51)+18,FIND("Resolution: ",A51)-FIND("Possible Sources: ",A51)-19))</f>
        <v>Facing a breaking point.</v>
      </c>
      <c r="F51" s="8" t="str">
        <f>MID(A51,FIND("Resolution: ",A51)+12,FIND("Beat: ",A51)-FIND("Resolution: ",A51)-12)</f>
        <v xml:space="preserve">The character gives into her fear and fails a roll as described above. </v>
      </c>
      <c r="G51" s="8" t="str">
        <f>RIGHT(A51,LEN(A51)-FIND("Beat: ",A51)-5)</f>
        <v>n/a</v>
      </c>
    </row>
    <row r="52" spans="1:7" ht="45" x14ac:dyDescent="0.25">
      <c r="A52" s="4" t="s">
        <v>78</v>
      </c>
      <c r="B52" s="8" t="s">
        <v>58</v>
      </c>
      <c r="C52" s="8" t="str">
        <f>LEFT(A52,FIND("Description: ",A52)-2)</f>
        <v>Shaken</v>
      </c>
      <c r="D52" s="8" t="str">
        <f>MID(A52,FIND("Description: ",A52) + 13,IF(ISERROR(FIND("Example Skills: ",A52)),FIND("Resolution: ",A52),FIND("Example Skills: ",A52))- FIND("Description: ",A52) - 13)</f>
        <v xml:space="preserve">Something has severely frightened your character. Any time your character is taking an action where that fear might hinder her, you may opt to fail the roll and resolve this Condition. This Condition can be imposed by undergoing a breaking point roll. </v>
      </c>
      <c r="E52" s="8" t="str">
        <f>IF(ISERROR(FIND("Example Skills: ",A52)),"",MID(A52,FIND("Example Skills: ",A52)+16,FIND("Resolution: ",A52)-FIND("Example Skills: ",A52)-17))</f>
        <v>Brawl, Firearms, Intimidation, Weaponry</v>
      </c>
      <c r="F52" s="8" t="str">
        <f>MID(A52,FIND("Resolution: ",A52)+12,FIND("Beat: ",A52)-FIND("Resolution: ",A52)-12)</f>
        <v xml:space="preserve">The character gives into her fear and fails a roll as described above. </v>
      </c>
      <c r="G52" s="8" t="str">
        <f>RIGHT(A52,LEN(A52)-FIND("Beat: ",A52)-5)</f>
        <v>n/a</v>
      </c>
    </row>
    <row r="53" spans="1:7" ht="270" x14ac:dyDescent="0.25">
      <c r="A53" s="3" t="s">
        <v>113</v>
      </c>
      <c r="B53" s="7" t="s">
        <v>57</v>
      </c>
      <c r="C53" s="7" t="s">
        <v>36</v>
      </c>
      <c r="D53" s="7" t="str">
        <f>MID(A53,FIND("Description: ",A53) + 13,IF(ISERROR(FIND("Possible Sources: ",A53)),FIND("Resolution: ",A53),FIND("Possible Sources: ",A53))- FIND("Description: ",A53) - 13)</f>
        <v xml:space="preserve">Your character is on the Siskur-Dah, the Sacred Hunt. She gains a specific benefit depending on the ritemaster’s tribe.
The Blood Talon Sacred Hunt grants your character the ability to perceive the Renown brands of werewolf prey. She can see them as a clear silver glow (or a fiery red for Pure) and can read the prey’s value in each Renown with a reflexive action.
The Bone Shadow Sacred Hunt grants your character the ability to touch and strike ephemeral entities nominated as prey with her natural weapons.
The Hunter in Darkness Sacred Hunt grants your character the ability to sense the state of the Gauntlet in your presence; you are constantly aware of its current strength and if it has been increased or decreased compared to its normal strength; if the hunt’s prey is responsible then you know this. You can also sense any other breaches in reality that your prey has moved through in the last lunar month — gateways to places and realms other than the Shadow.
The Iron Master Sacred Hunt grants your character the ability to choose which of the Lunacy Conditions she inflicts on humans while hunting the prey.
The Storm Lord Sacred Hunt grants your character the ability to clearly perceive prey that is possessed, Urged, or Claimed. If your character looks at a Ridden human who is the prey of the hunt, for example, she will see the spirit coiled up within him. </v>
      </c>
      <c r="E53" s="7" t="str">
        <f>IF(ISERROR(FIND("Possible Sources: ",A53)),"",MID(A53,FIND("Possible Sources: ",A53)+18,FIND("Resolution: ",A53)-FIND("Possible Sources: ",A53)-19))</f>
        <v>The Sacred Hunt rite, or being personally blessed by a Firstborn.</v>
      </c>
      <c r="F53" s="7" t="str">
        <f>MID(A53,FIND("Resolution: ",A53)+12,FIND("Beat: ",A53)-FIND("Resolution: ",A53)-12)</f>
        <v xml:space="preserve">The prey is brought down (a kill is not necessary) or the pack breaks off the Siskur-Dah by taking any significant actions towards ends other than the hunt. </v>
      </c>
      <c r="G53" s="7" t="str">
        <f>RIGHT(A53,LEN(A53)-FIND("Beat: ",A53)-5)</f>
        <v>Your character achieves an exceptional success on an action involving the prey.</v>
      </c>
    </row>
    <row r="54" spans="1:7" ht="150" x14ac:dyDescent="0.25">
      <c r="A54" s="4" t="s">
        <v>114</v>
      </c>
      <c r="B54" s="8" t="s">
        <v>57</v>
      </c>
      <c r="C54" s="8" t="s">
        <v>37</v>
      </c>
      <c r="D54" s="8" t="str">
        <f>MID(A54,FIND("Description: ",A54) + 13,IF(ISERROR(FIND("Possible Sources: ",A54)),FIND("Resolution: ",A54),FIND("Possible Sources: ",A54))- FIND("Description: ",A54) - 13)</f>
        <v xml:space="preserve">Your character has seen something supernatural — not overt enough to terrify her, but unmistakably otherworldly. How your character responds to this is up to you, but it captivates her and dominates her focus. </v>
      </c>
      <c r="E54" s="8" t="str">
        <f>IF(ISERROR(FIND("Possible Sources: ",A54)),"",MID(A54,FIND("Possible Sources: ",A54)+18,FIND("Resolution: ",A54)-FIND("Possible Sources: ",A54)-19))</f>
        <v>Facing a breaking point, encountering the supernatural.</v>
      </c>
      <c r="F54" s="8" t="str">
        <f>MID(A54,FIND("Resolution: ",A54)+12,FIND("Beat: ",A54)-FIND("Resolution: ",A54)-12)</f>
        <v xml:space="preserve">This Condition is resolved when your character’s fear and fascination causes her to do something that hinders the group or complicates things (she goes off alone to investigate a strange noise, stays up all night researching, runs away instead of holding her ground, etc.). </v>
      </c>
      <c r="G54" s="8" t="str">
        <f>RIGHT(A54,LEN(A54)-FIND("Beat: ",A54)-5)</f>
        <v>n/a</v>
      </c>
    </row>
    <row r="55" spans="1:7" ht="150" x14ac:dyDescent="0.25">
      <c r="A55" s="4" t="s">
        <v>79</v>
      </c>
      <c r="B55" s="8" t="s">
        <v>58</v>
      </c>
      <c r="C55" s="8" t="str">
        <f>LEFT(A55,FIND("Description: ",A55)-2)</f>
        <v>Spooked</v>
      </c>
      <c r="D55" s="8" t="str">
        <f>MID(A55,FIND("Description: ",A55) + 13,IF(ISERROR(FIND("Example Skills: ",A55)),FIND("Resolution: ",A55),FIND("Example Skills: ",A55))- FIND("Description: ",A55) - 13)</f>
        <v xml:space="preserve">Your character has seen something supernatural — not overt enough to terrify her, but unmistakably otherworldly. How your character responds to this is up to you, but it captivates her and dominates her focus. </v>
      </c>
      <c r="E55" s="8" t="str">
        <f>IF(ISERROR(FIND("Example Skills: ",A55)),"",MID(A55,FIND("Example Skills: ",A55)+16,FIND("Resolution: ",A55)-FIND("Example Skills: ",A55)-17))</f>
        <v/>
      </c>
      <c r="F55" s="8" t="str">
        <f>MID(A55,FIND("Resolution: ",A55)+12,FIND("Beat: ",A55)-FIND("Resolution: ",A55)-12)</f>
        <v xml:space="preserve">This Condition is resolved when your character’s fear and fascination causes her to do something that hinders the group or complicates things (she goes off alone to investigate a strange noise, stays up all night researching, runs away instead of holding her ground, etc.). </v>
      </c>
      <c r="G55" s="8" t="str">
        <f>RIGHT(A55,LEN(A55)-FIND("Beat: ",A55)-5)</f>
        <v>n/a</v>
      </c>
    </row>
    <row r="56" spans="1:7" ht="45" x14ac:dyDescent="0.25">
      <c r="A56" s="4" t="s">
        <v>115</v>
      </c>
      <c r="B56" s="8" t="s">
        <v>57</v>
      </c>
      <c r="C56" s="8" t="s">
        <v>38</v>
      </c>
      <c r="D56" s="8" t="str">
        <f>MID(A56,FIND("Description: ",A56) + 13,IF(ISERROR(FIND("Possible Sources: ",A56)),FIND("Resolution: ",A56),FIND("Possible Sources: ",A56))- FIND("Description: ",A56) - 13)</f>
        <v xml:space="preserve">Your character is confident and resolved. When she fails a roll, you may choose to resolve this Condition to treat the result as if you’d rolled a single success. If the roll is a chance die, you may resolve this Condition and roll a single regular die instead. </v>
      </c>
      <c r="E56" s="8" t="str">
        <f>IF(ISERROR(FIND("Possible Sources: ",A56)),"",MID(A56,FIND("Possible Sources: ",A56)+18,FIND("Resolution: ",A56)-FIND("Possible Sources: ",A56)-19))</f>
        <v>Facing a breaking point.</v>
      </c>
      <c r="F56" s="8" t="str">
        <f>MID(A56,FIND("Resolution: ",A56)+12,FIND("Beat: ",A56)-FIND("Resolution: ",A56)-12)</f>
        <v xml:space="preserve">You use this Condition as described above. </v>
      </c>
      <c r="G56" s="8" t="str">
        <f>RIGHT(A56,LEN(A56)-FIND("Beat: ",A56)-5)</f>
        <v>n/a</v>
      </c>
    </row>
    <row r="57" spans="1:7" ht="60" x14ac:dyDescent="0.25">
      <c r="A57" s="4" t="s">
        <v>80</v>
      </c>
      <c r="B57" s="8" t="s">
        <v>58</v>
      </c>
      <c r="C57" s="8" t="str">
        <f>LEFT(A57,FIND("Description: ",A57)-2)</f>
        <v>Steadfast</v>
      </c>
      <c r="D57" s="8" t="str">
        <f>MID(A57,FIND("Description: ",A57) + 13,IF(ISERROR(FIND("Example Skills: ",A57)),FIND("Resolution: ",A57),FIND("Example Skills: ",A57))- FIND("Description: ",A57) - 13)</f>
        <v xml:space="preserve">Your character is confident and resolved. When you’ve failed a roll, you may choose resolve this Condition to instead treat the action as if you’d rolled a single success. If the roll is a chance die, you may choose to resolve this Condition and roll a single regular die instead. </v>
      </c>
      <c r="E57" s="8" t="str">
        <f>IF(ISERROR(FIND("Example Skills: ",A57)),"",MID(A57,FIND("Example Skills: ",A57)+16,FIND("Resolution: ",A57)-FIND("Example Skills: ",A57)-17))</f>
        <v/>
      </c>
      <c r="F57" s="8" t="str">
        <f>MID(A57,FIND("Resolution: ",A57)+12,FIND("Beat: ",A57)-FIND("Resolution: ",A57)-12)</f>
        <v xml:space="preserve">Your character’s confidence carries him through and the worst is avoided; the Condition is resolved as described above. </v>
      </c>
      <c r="G57" s="8" t="str">
        <f>RIGHT(A57,LEN(A57)-FIND("Beat: ",A57)-5)</f>
        <v>n/a</v>
      </c>
    </row>
    <row r="58" spans="1:7" ht="45" x14ac:dyDescent="0.25">
      <c r="A58" t="s">
        <v>116</v>
      </c>
      <c r="B58" s="7" t="s">
        <v>57</v>
      </c>
      <c r="C58" s="7" t="s">
        <v>39</v>
      </c>
      <c r="D58" s="7" t="str">
        <f>MID(A58,FIND("Description: ",A58) + 13,IF(ISERROR(FIND("Possible Sources: ",A58)),FIND("Resolution: ",A58),FIND("Possible Sources: ",A58))- FIND("Description: ",A58) - 13)</f>
        <v xml:space="preserve">Your character has hit a complication during an extended action. Each successive roll on the extended action is at a –3 penalty. This condition does not grant a Beat when resolved. </v>
      </c>
      <c r="E58" s="7" t="str">
        <f>IF(ISERROR(FIND("Possible Sources: ",A58)),"",MID(A58,FIND("Possible Sources: ",A58)+18,FIND("Resolution: ",A58)-FIND("Possible Sources: ",A58)-19))</f>
        <v>Failure during a rite or Facet use.</v>
      </c>
      <c r="F58" s="7" t="str">
        <f>MID(A58,FIND("Resolution: ",A58)+12,FIND("Beat: ",A58)-FIND("Resolution: ",A58)-12)</f>
        <v xml:space="preserve">The extended action ends. </v>
      </c>
      <c r="G58" s="7" t="str">
        <f>RIGHT(A58,LEN(A58)-FIND("Beat: ",A58)-5)</f>
        <v>n/a</v>
      </c>
    </row>
    <row r="59" spans="1:7" ht="90" x14ac:dyDescent="0.25">
      <c r="A59" t="s">
        <v>117</v>
      </c>
      <c r="B59" s="7" t="s">
        <v>57</v>
      </c>
      <c r="C59" s="7" t="s">
        <v>40</v>
      </c>
      <c r="D59" s="7" t="str">
        <f>MID(A59,FIND("Description: ",A59) + 13,IF(ISERROR(FIND("Possible Sources: ",A59)),FIND("Resolution: ",A59),FIND("Possible Sources: ",A59))- FIND("Description: ",A59) - 13)</f>
        <v xml:space="preserve">Your character faced the full bore of a Rahu’s essence. He’s sure that he can win in the face of the Rahu’s fury. He can not prepare himself to face the Rahu or her pack in any way — buying weapons, laying traps, or changing his normal routine — without first spending a Willpower point and making an extended, reflexive Resolve + Composure roll. You may make one roll per turn, but each roll requires an additional point of Willpower. The target number of successes is equal to the Rahu’s Purity. </v>
      </c>
      <c r="E59" s="7" t="str">
        <f>IF(ISERROR(FIND("Possible Sources: ",A59)),"",MID(A59,FIND("Possible Sources: ",A59)+18,FIND("Resolution: ",A59)-FIND("Possible Sources: ",A59)-19))</f>
        <v>The Rahu’s Dominant hunter aspect.</v>
      </c>
      <c r="F59" s="7" t="str">
        <f>MID(A59,FIND("Resolution: ",A59)+12,FIND("Beat: ",A59)-FIND("Resolution: ",A59)-12)</f>
        <v xml:space="preserve">Suffer a wound penalty from lethal or aggravated wounds, or suffer a lethal wound in your character’s last Health box. </v>
      </c>
      <c r="G59" s="7" t="str">
        <f>RIGHT(A59,LEN(A59)-FIND("Beat: ",A59)-5)</f>
        <v>n/a</v>
      </c>
    </row>
    <row r="60" spans="1:7" ht="105" x14ac:dyDescent="0.25">
      <c r="A60" s="4" t="s">
        <v>118</v>
      </c>
      <c r="B60" s="8" t="s">
        <v>57</v>
      </c>
      <c r="C60" s="8" t="s">
        <v>41</v>
      </c>
      <c r="D60" s="8" t="str">
        <f>MID(A60,FIND("Description: ",A60) + 13,IF(ISERROR(FIND("Possible Sources: ",A60)),FIND("Resolution: ",A60),FIND("Possible Sources: ",A60))- FIND("Description: ",A60) - 13)</f>
        <v xml:space="preserve">Your character is attracted to someone and is vulnerable where he or she is concerned. He may have the proverbial “butterflies in his stomach” or just be constantly aware of the object of his affection. A character may have multiple instances of this Condition, reflecting affection for multiple individuals. He suffers a –2 to any rolls that would adversely affect the specified individual, who also gains +2 on any Social rolls against him. If the individual is attempting Social maneuvering on the Swooning character, the impression level is considered one higher (maximum of perfect; see p. 164). </v>
      </c>
      <c r="E60" s="8" t="str">
        <f>IF(ISERROR(FIND("Possible Sources: ",A60)),"",MID(A60,FIND("Possible Sources: ",A60)+18,FIND("Resolution: ",A60)-FIND("Possible Sources: ",A60)-19))</f>
        <v>Be on the receiving end of an exceptional success of a Persuasion or Subterfuge roll, have another character help you fulfill your Vice (if human).</v>
      </c>
      <c r="F60" s="8" t="str">
        <f>MID(A60,FIND("Resolution: ",A60)+12,FIND("Beat: ",A60)-FIND("Resolution: ",A60)-12)</f>
        <v xml:space="preserve">Your character does something for his love interest that puts him in danger, or he opts to fail a roll to resist a Social action by the specified character. </v>
      </c>
      <c r="G60" s="8" t="str">
        <f>RIGHT(A60,LEN(A60)-FIND("Beat: ",A60)-5)</f>
        <v>n/a</v>
      </c>
    </row>
    <row r="61" spans="1:7" ht="120" x14ac:dyDescent="0.25">
      <c r="A61" s="4" t="s">
        <v>81</v>
      </c>
      <c r="B61" s="8" t="s">
        <v>58</v>
      </c>
      <c r="C61" s="8" t="str">
        <f>LEFT(A61,FIND("Description: ",A61)-2)</f>
        <v>Swooning</v>
      </c>
      <c r="D61" s="8" t="str">
        <f>MID(A61,FIND("Description: ",A61) + 13,IF(ISERROR(FIND("Example Skills: ",A61)),FIND("Resolution: ",A61),FIND("Example Skills: ",A61))- FIND("Description: ",A61) - 13)</f>
        <v xml:space="preserve">Your character is attracted to someone and is vulnerable where they are concerned. He may have the proverbial “butterflies in his stomach” or just be constantly aware of the object of his affection. A character may have multiple instances of this Condition, reflecting affection for multiple characters. He suffers a –2 to any rolls that would adversely affect the specified character, who also gains +2 on any Social rolls against him. If the specified character is attempting Social maneuvering on the Swooning character, the impression level is considered one higher (maximum of perfect; see p. 193). </v>
      </c>
      <c r="E61" s="8" t="str">
        <f>IF(ISERROR(FIND("Example Skills: ",A61)),"",MID(A61,FIND("Example Skills: ",A61)+16,FIND("Resolution: ",A61)-FIND("Example Skills: ",A61)-17))</f>
        <v>Persuasion, Subterfuge</v>
      </c>
      <c r="F61" s="8" t="str">
        <f>MID(A61,FIND("Resolution: ",A61)+12,FIND("Beat: ",A61)-FIND("Resolution: ",A61)-12)</f>
        <v xml:space="preserve">Your character does something for his love interest that puts him in danger, or he opts to fail a roll to resist a Social action by the specified character. </v>
      </c>
      <c r="G61" s="8" t="str">
        <f>RIGHT(A61,LEN(A61)-FIND("Beat: ",A61)-5)</f>
        <v>n/a</v>
      </c>
    </row>
    <row r="62" spans="1:7" ht="60" x14ac:dyDescent="0.25">
      <c r="A62" t="s">
        <v>119</v>
      </c>
      <c r="B62" s="7" t="s">
        <v>57</v>
      </c>
      <c r="C62" s="7" t="s">
        <v>42</v>
      </c>
      <c r="D62" s="7" t="str">
        <f>MID(A62,FIND("Description: ",A62) + 13,IF(ISERROR(FIND("Possible Sources: ",A62)),FIND("Resolution: ",A62),FIND("Possible Sources: ",A62))- FIND("Description: ",A62) - 13)</f>
        <v xml:space="preserve">Your character is filled with the symbolic power of the rite that she has invoked, becoming a channel for it. She achieves an exceptional success on interactions with spirits with three successes instead of five, and her effective spirit Rank is increased by one. </v>
      </c>
      <c r="E62" s="7" t="str">
        <f>IF(ISERROR(FIND("Possible Sources: ",A62)),"",MID(A62,FIND("Possible Sources: ",A62)+18,FIND("Resolution: ",A62)-FIND("Possible Sources: ",A62)-19))</f>
        <v>Exceptional success during a rite.</v>
      </c>
      <c r="F62" s="7" t="str">
        <f>MID(A62,FIND("Resolution: ",A62)+12,FIND("Beat: ",A62)-FIND("Resolution: ",A62)-12)</f>
        <v xml:space="preserve">Exceptional success on an interaction with a spirit. Falling into Wasu-Im. Breaking any ban she possesses. </v>
      </c>
      <c r="G62" s="7" t="str">
        <f>RIGHT(A62,LEN(A62)-FIND("Beat: ",A62)-5)</f>
        <v>n/a</v>
      </c>
    </row>
    <row r="63" spans="1:7" ht="60" x14ac:dyDescent="0.25">
      <c r="A63" t="s">
        <v>120</v>
      </c>
      <c r="B63" s="7" t="s">
        <v>57</v>
      </c>
      <c r="C63" s="7" t="s">
        <v>43</v>
      </c>
      <c r="D63" s="7" t="str">
        <f>MID(A63,FIND("Description: ",A63) + 13,IF(ISERROR(FIND("Possible Sources: ",A63)),FIND("Resolution: ",A63),FIND("Possible Sources: ",A63))- FIND("Description: ",A63) - 13)</f>
        <v xml:space="preserve">Your character has been dazed and confused, distracted, and internalized. He’s so withdrawn inward, that he cannot notice the proverbial (or literal) wolf at his door. Reduce his Composure by (the Irraka’s Cunning – 1), with a minimum of –1 — if the Irraka has Cunning 4, it reduces Composure by –3.) </v>
      </c>
      <c r="E63" s="7" t="str">
        <f>IF(ISERROR(FIND("Possible Sources: ",A63)),"",MID(A63,FIND("Possible Sources: ",A63)+18,FIND("Resolution: ",A63)-FIND("Possible Sources: ",A63)-19))</f>
        <v>The Irraka’s Blissful hunter aspect.</v>
      </c>
      <c r="F63" s="7" t="str">
        <f>MID(A63,FIND("Resolution: ",A63)+12,FIND("Beat: ",A63)-FIND("Resolution: ",A63)-12)</f>
        <v xml:space="preserve">Suffer a wound penalty from lethal or aggravated wounds, or suffer a lethal wound in your character’s last Health box. </v>
      </c>
      <c r="G63" s="7" t="str">
        <f>RIGHT(A63,LEN(A63)-FIND("Beat: ",A63)-5)</f>
        <v>n/a</v>
      </c>
    </row>
    <row r="64" spans="1:7" ht="60" x14ac:dyDescent="0.25">
      <c r="A64" t="s">
        <v>121</v>
      </c>
      <c r="B64" s="7" t="s">
        <v>57</v>
      </c>
      <c r="C64" s="7" t="s">
        <v>44</v>
      </c>
      <c r="D64" s="7" t="str">
        <f>MID(A64,FIND("Description: ",A64) + 13,IF(ISERROR(FIND("Possible Sources: ",A64)),FIND("Resolution: ",A64),FIND("Possible Sources: ",A64))- FIND("Description: ",A64) - 13)</f>
        <v xml:space="preserve">Through care and attention to detail, your character leaves little evidence of her passage for others to follow. All attempts to track her suffer –2 dice. </v>
      </c>
      <c r="E64" s="7" t="str">
        <f>IF(ISERROR(FIND("Possible Sources: ",A64)),"",MID(A64,FIND("Possible Sources: ",A64)+18,FIND("Resolution: ",A64)-FIND("Possible Sources: ",A64)-19))</f>
        <v>Exceptional success on a tracking action.</v>
      </c>
      <c r="F64" s="7" t="str">
        <f>MID(A64,FIND("Resolution: ",A64)+12,FIND("Beat: ",A64)-FIND("Resolution: ",A64)-12)</f>
        <v xml:space="preserve">This Condition hampers a number of tracking attempts against her equal to the greater of her Survival or Streetwise. </v>
      </c>
      <c r="G64" s="7" t="str">
        <f>RIGHT(A64,LEN(A64)-FIND("Beat: ",A64)-5)</f>
        <v>n/a</v>
      </c>
    </row>
    <row r="65" spans="1:7" ht="135" x14ac:dyDescent="0.25">
      <c r="A65" t="s">
        <v>122</v>
      </c>
      <c r="B65" s="7" t="s">
        <v>57</v>
      </c>
      <c r="C65" s="7" t="s">
        <v>45</v>
      </c>
      <c r="D65" s="7" t="str">
        <f>MID(A65,FIND("Description: ",A65) + 13,IF(ISERROR(FIND("Possible Sources: ",A65)),FIND("Resolution: ",A65),FIND("Possible Sources: ",A65))- FIND("Description: ",A65) - 13)</f>
        <v xml:space="preserve">Your character is Wise. She seeks the intelligent, reasoned answer in all things. She looks to past successes and failures, and those successes and failures of others so as to take a smarter course of action. This inspires others to challenge her wisdom, and question her foundation of knowledge. Any rolls to defy or question her advice gain +2 dice. When she’s proven her reason sound, she’s redoubled in her understanding of the world. </v>
      </c>
      <c r="E65" s="7" t="str">
        <f>IF(ISERROR(FIND("Possible Sources: ",A65)),"",MID(A65,FIND("Possible Sources: ",A65)+18,FIND("Resolution: ",A65)-FIND("Possible Sources: ",A65)-19))</f>
        <v>Flaring Wisdom Renown brands with Essence.</v>
      </c>
      <c r="F65" s="7" t="str">
        <f>MID(A65,FIND("Resolution: ",A65)+12,FIND("Beat: ",A65)-FIND("Resolution: ",A65)-12)</f>
        <v xml:space="preserve">Once at least one individual has used the +2 bonus, you may choose to shed this Condition to add your character’s Wisdom Renown in automatic successes to any Investigation, Medicine, or Occult action, even if she rolls no successes. </v>
      </c>
      <c r="G65" s="7" t="str">
        <f>RIGHT(A65,LEN(A65)-FIND("Beat: ",A65)-5)</f>
        <v>n/a</v>
      </c>
    </row>
  </sheetData>
  <autoFilter ref="A1:G65" xr:uid="{940F58DF-C779-41DF-B65E-DA3262D1A7C3}">
    <sortState xmlns:xlrd2="http://schemas.microsoft.com/office/spreadsheetml/2017/richdata2" ref="A2:G65">
      <sortCondition ref="C1:C65"/>
    </sortState>
  </autoFilter>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5C0BB8-057D-47B4-9ABC-18D1A275BB50}">
  <dimension ref="A1:E9"/>
  <sheetViews>
    <sheetView workbookViewId="0">
      <selection activeCell="E1" sqref="E1"/>
    </sheetView>
  </sheetViews>
  <sheetFormatPr baseColWidth="10" defaultRowHeight="15" x14ac:dyDescent="0.25"/>
  <cols>
    <col min="1" max="1" width="14.140625" bestFit="1" customWidth="1"/>
    <col min="2" max="2" width="13.42578125" bestFit="1" customWidth="1"/>
    <col min="3" max="3" width="7.5703125" bestFit="1" customWidth="1"/>
    <col min="4" max="4" width="9.28515625" bestFit="1" customWidth="1"/>
    <col min="5" max="5" width="12.85546875" bestFit="1" customWidth="1"/>
  </cols>
  <sheetData>
    <row r="1" spans="1:5" s="1" customFormat="1" x14ac:dyDescent="0.25">
      <c r="A1" s="1" t="s">
        <v>0</v>
      </c>
      <c r="B1" s="1" t="s">
        <v>1</v>
      </c>
      <c r="C1" s="1" t="s">
        <v>46</v>
      </c>
      <c r="D1" s="1" t="s">
        <v>47</v>
      </c>
      <c r="E1" s="1" t="s">
        <v>3</v>
      </c>
    </row>
    <row r="2" spans="1:5" x14ac:dyDescent="0.25">
      <c r="A2" t="s">
        <v>48</v>
      </c>
    </row>
    <row r="3" spans="1:5" x14ac:dyDescent="0.25">
      <c r="A3" t="s">
        <v>49</v>
      </c>
    </row>
    <row r="4" spans="1:5" x14ac:dyDescent="0.25">
      <c r="A4" t="s">
        <v>50</v>
      </c>
    </row>
    <row r="5" spans="1:5" x14ac:dyDescent="0.25">
      <c r="A5" t="s">
        <v>51</v>
      </c>
    </row>
    <row r="6" spans="1:5" x14ac:dyDescent="0.25">
      <c r="A6" t="s">
        <v>52</v>
      </c>
    </row>
    <row r="7" spans="1:5" x14ac:dyDescent="0.25">
      <c r="A7" t="s">
        <v>53</v>
      </c>
    </row>
    <row r="8" spans="1:5" x14ac:dyDescent="0.25">
      <c r="A8" t="s">
        <v>54</v>
      </c>
    </row>
    <row r="9" spans="1:5" x14ac:dyDescent="0.25">
      <c r="A9" t="s">
        <v>55</v>
      </c>
    </row>
  </sheetData>
  <autoFilter ref="A1:E1" xr:uid="{518D5A9A-081D-4C1F-8191-ADB5FBCD75C8}"/>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2</vt:i4>
      </vt:variant>
    </vt:vector>
  </HeadingPairs>
  <TitlesOfParts>
    <vt:vector size="2" baseType="lpstr">
      <vt:lpstr>Etats</vt:lpstr>
      <vt:lpstr>Tilts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2020-02-25T14:48:36Z</dcterms:modified>
</cp:coreProperties>
</file>