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<sst xmlns="http://schemas.openxmlformats.org/spreadsheetml/2006/main" count="147" uniqueCount="77">
  <si>
    <t>OCAK 2025 SATIŞ RAPORU</t>
  </si>
  <si>
    <t xml:space="preserve">TEMSİLCİ </t>
  </si>
  <si>
    <t>PRİM DURUMU</t>
  </si>
  <si>
    <t>TARİH</t>
  </si>
  <si>
    <t>KOD</t>
  </si>
  <si>
    <t>HEKİM ADI</t>
  </si>
  <si>
    <t>HASTA ADI</t>
  </si>
  <si>
    <t>PAKET TÜRÜ</t>
  </si>
  <si>
    <t>AÇIKLAMA</t>
  </si>
  <si>
    <t>HEDİYE VB</t>
  </si>
  <si>
    <t>ÖDEME TÜRÜ</t>
  </si>
  <si>
    <t>FATURA</t>
  </si>
  <si>
    <t>KES-YÜZ</t>
  </si>
  <si>
    <t>PRİME ESAS MİKTAR</t>
  </si>
  <si>
    <t>ANA ÖDEME</t>
  </si>
  <si>
    <t>PRİM</t>
  </si>
  <si>
    <t>ÖDENDİ</t>
  </si>
  <si>
    <t>ESRA ÖNAL</t>
  </si>
  <si>
    <t>Mustafa Göksu</t>
  </si>
  <si>
    <t>FULL</t>
  </si>
  <si>
    <t>NAKİT</t>
  </si>
  <si>
    <t>HAYDAR ALİ ÖZKALE</t>
  </si>
  <si>
    <t>Kübranur Şenyayla</t>
  </si>
  <si>
    <t>FIRAT KARAKAYA</t>
  </si>
  <si>
    <t>Kevser Yılmaz</t>
  </si>
  <si>
    <t>SÜLEYMAN SAİD ŞEN</t>
  </si>
  <si>
    <t>Taner Yıldırım</t>
  </si>
  <si>
    <t>İREM İŞLER KARAKUŞ</t>
  </si>
  <si>
    <t>10 LU UNLTD</t>
  </si>
  <si>
    <t>ALDI.</t>
  </si>
  <si>
    <t>İRFAN ALİHAN ERŞEN</t>
  </si>
  <si>
    <t>Dilara Nur Dönmez</t>
  </si>
  <si>
    <t>UNLTD</t>
  </si>
  <si>
    <t>EMİNE EDİZGİL</t>
  </si>
  <si>
    <t>Adnan Gök</t>
  </si>
  <si>
    <t>Ceyda Erdoğan</t>
  </si>
  <si>
    <t>Duru Acar</t>
  </si>
  <si>
    <t>ESRA TEDİK</t>
  </si>
  <si>
    <t>Poyraz Beydemir</t>
  </si>
  <si>
    <t>M. ALİ MERT</t>
  </si>
  <si>
    <t>İrem Akman</t>
  </si>
  <si>
    <t>RABİA KUŞÇUOĞLU</t>
  </si>
  <si>
    <t>Teoman Öz</t>
  </si>
  <si>
    <t xml:space="preserve">UNLTD </t>
  </si>
  <si>
    <t>Beyza Mıcır</t>
  </si>
  <si>
    <t xml:space="preserve">TEK QCK </t>
  </si>
  <si>
    <t>Elif Fidan</t>
  </si>
  <si>
    <t>SALİH KAZAN</t>
  </si>
  <si>
    <t>Harun Otakçı</t>
  </si>
  <si>
    <t>ÖDENECEK</t>
  </si>
  <si>
    <t>TAYFUN ESEN</t>
  </si>
  <si>
    <t>PAKET</t>
  </si>
  <si>
    <t>10 LU FULL</t>
  </si>
  <si>
    <t>ŞHAVALE</t>
  </si>
  <si>
    <t>CEYDA YILDIZ</t>
  </si>
  <si>
    <t>5 LI UNLTD</t>
  </si>
  <si>
    <t>PAYTR</t>
  </si>
  <si>
    <t>MUSTAFA ŞİRİN</t>
  </si>
  <si>
    <t>Aleyna Has</t>
  </si>
  <si>
    <t>SERGEN ULUSOY</t>
  </si>
  <si>
    <t>Rüya Seymen</t>
  </si>
  <si>
    <t>GÖKNİL UZUN</t>
  </si>
  <si>
    <t>Nuran Çoraklı</t>
  </si>
  <si>
    <t>CAN GİDERLER</t>
  </si>
  <si>
    <t>Burcu Dağlı</t>
  </si>
  <si>
    <t>ELİF GİZEM IŞIK</t>
  </si>
  <si>
    <t>Ecrin Yaz</t>
  </si>
  <si>
    <t>ÜMİT KAYA</t>
  </si>
  <si>
    <t>Neslihan Kınalı</t>
  </si>
  <si>
    <t>TEK FULL</t>
  </si>
  <si>
    <t>M. ALİ ARIKAN</t>
  </si>
  <si>
    <t>Hümeyra Üstün</t>
  </si>
  <si>
    <t>FATİH BERKAY DUMAN</t>
  </si>
  <si>
    <t>İbrahim Kanpolat</t>
  </si>
  <si>
    <t>ERDOĞAN HORUZ</t>
  </si>
  <si>
    <t>100BİN ÇEK</t>
  </si>
  <si>
    <t>SATIŞ TOPLAM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</si>
</sst>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0.0"/>
      <color theme="1"/>
      <name val="Times New Roman"/>
    </font>
    <font/>
    <font>
      <sz val="11.0"/>
      <color theme="1"/>
      <name val="Calibri"/>
    </font>
    <font>
      <b/>
      <sz val="12.0"/>
      <color rgb="FFFFFFFF"/>
      <name val="Times New Roman"/>
    </font>
    <font>
      <b/>
      <color rgb="FFFFFFFF"/>
      <name val="Times New Roman"/>
    </font>
    <font>
      <b/>
      <color theme="1"/>
      <name val="Times New Roman"/>
    </font>
    <font>
      <b/>
      <sz val="9.0"/>
      <color theme="1"/>
      <name val="Times New Roman"/>
    </font>
    <font>
      <b/>
      <sz val="8.0"/>
      <color theme="1"/>
      <name val="Times New Roman"/>
    </font>
    <font>
      <color theme="1"/>
      <name val="Arial"/>
    </font>
    <font>
      <b/>
      <sz val="12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FFCC00"/>
        <bgColor rgb="FFFFCC00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99CC00"/>
        <bgColor rgb="FF99CC0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bottom"/>
    </xf>
    <xf borderId="5" fillId="4" fontId="3" numFmtId="0" xfId="0" applyAlignment="1" applyBorder="1" applyFill="1" applyFont="1">
      <alignment vertical="bottom"/>
    </xf>
    <xf borderId="5" fillId="4" fontId="3" numFmtId="9" xfId="0" applyAlignment="1" applyBorder="1" applyFont="1" applyNumberFormat="1">
      <alignment vertical="bottom"/>
    </xf>
    <xf borderId="5" fillId="4" fontId="3" numFmtId="14" xfId="0" applyAlignment="1" applyBorder="1" applyFont="1" applyNumberFormat="1">
      <alignment vertical="bottom"/>
    </xf>
    <xf borderId="5" fillId="4" fontId="4" numFmtId="0" xfId="0" applyAlignment="1" applyBorder="1" applyFont="1">
      <alignment horizontal="center" vertical="bottom"/>
    </xf>
    <xf borderId="5" fillId="5" fontId="5" numFmtId="0" xfId="0" applyAlignment="1" applyBorder="1" applyFill="1" applyFont="1">
      <alignment vertical="bottom"/>
    </xf>
    <xf borderId="5" fillId="5" fontId="6" numFmtId="14" xfId="0" applyAlignment="1" applyBorder="1" applyFont="1" applyNumberFormat="1">
      <alignment horizontal="center" vertical="bottom"/>
    </xf>
    <xf borderId="5" fillId="5" fontId="6" numFmtId="0" xfId="0" applyAlignment="1" applyBorder="1" applyFont="1">
      <alignment horizontal="center" vertical="bottom"/>
    </xf>
    <xf borderId="5" fillId="5" fontId="6" numFmtId="0" xfId="0" applyAlignment="1" applyBorder="1" applyFont="1">
      <alignment vertical="bottom"/>
    </xf>
    <xf borderId="5" fillId="6" fontId="7" numFmtId="9" xfId="0" applyAlignment="1" applyBorder="1" applyFill="1" applyFont="1" applyNumberFormat="1">
      <alignment horizontal="center" vertical="bottom"/>
    </xf>
    <xf borderId="5" fillId="5" fontId="8" numFmtId="0" xfId="0" applyAlignment="1" applyBorder="1" applyFont="1">
      <alignment horizontal="center" vertical="bottom"/>
    </xf>
    <xf borderId="5" fillId="5" fontId="8" numFmtId="0" xfId="0" applyAlignment="1" applyBorder="1" applyFont="1">
      <alignment vertical="bottom"/>
    </xf>
    <xf borderId="5" fillId="5" fontId="8" numFmtId="3" xfId="0" applyAlignment="1" applyBorder="1" applyFont="1" applyNumberFormat="1">
      <alignment vertical="bottom"/>
    </xf>
    <xf borderId="5" fillId="7" fontId="9" numFmtId="0" xfId="0" applyAlignment="1" applyBorder="1" applyFill="1" applyFont="1">
      <alignment readingOrder="0" vertical="bottom"/>
    </xf>
    <xf borderId="5" fillId="3" fontId="3" numFmtId="14" xfId="0" applyAlignment="1" applyBorder="1" applyFont="1" applyNumberFormat="1">
      <alignment vertical="bottom"/>
    </xf>
    <xf borderId="5" fillId="0" fontId="3" numFmtId="14" xfId="0" applyAlignment="1" applyBorder="1" applyFont="1" applyNumberFormat="1">
      <alignment vertical="bottom"/>
    </xf>
    <xf borderId="5" fillId="3" fontId="6" numFmtId="14" xfId="0" applyAlignment="1" applyBorder="1" applyFont="1" applyNumberFormat="1">
      <alignment vertical="bottom"/>
    </xf>
    <xf borderId="5" fillId="3" fontId="6" numFmtId="0" xfId="0" applyAlignment="1" applyBorder="1" applyFont="1">
      <alignment vertical="bottom"/>
    </xf>
    <xf borderId="5" fillId="3" fontId="6" numFmtId="0" xfId="0" applyAlignment="1" applyBorder="1" applyFont="1">
      <alignment horizontal="center" vertical="bottom"/>
    </xf>
    <xf borderId="5" fillId="3" fontId="3" numFmtId="0" xfId="0" applyAlignment="1" applyBorder="1" applyFont="1">
      <alignment vertical="bottom"/>
    </xf>
    <xf borderId="5" fillId="8" fontId="4" numFmtId="0" xfId="0" applyAlignment="1" applyBorder="1" applyFill="1" applyFont="1">
      <alignment horizontal="center" readingOrder="0" vertical="bottom"/>
    </xf>
    <xf borderId="5" fillId="8" fontId="3" numFmtId="0" xfId="0" applyAlignment="1" applyBorder="1" applyFont="1">
      <alignment vertical="bottom"/>
    </xf>
    <xf borderId="5" fillId="8" fontId="4" numFmtId="3" xfId="0" applyAlignment="1" applyBorder="1" applyFont="1" applyNumberFormat="1">
      <alignment horizontal="center" readingOrder="0" vertical="bottom"/>
    </xf>
    <xf borderId="5" fillId="3" fontId="10" numFmtId="0" xfId="0" applyAlignment="1" applyBorder="1" applyFont="1">
      <alignment horizontal="center" readingOrder="0" vertical="bottom"/>
    </xf>
    <xf borderId="5" fillId="3" fontId="10" numFmtId="0" xfId="0" applyAlignment="1" applyBorder="1" applyFont="1">
      <alignment horizontal="center" vertical="bottom"/>
    </xf>
    <xf borderId="5" fillId="0" fontId="6" numFmtId="14" xfId="0" applyAlignment="1" applyBorder="1" applyFont="1" applyNumberFormat="1">
      <alignment vertical="bottom"/>
    </xf>
    <xf borderId="5" fillId="3" fontId="9" numFmtId="14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5" fillId="0" fontId="9" numFmtId="14" xfId="0" applyAlignment="1" applyBorder="1" applyFont="1" applyNumberFormat="1">
      <alignment vertical="bottom"/>
    </xf>
    <xf borderId="5" fillId="8" fontId="4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readingOrder="0" vertical="bottom"/>
    </xf>
    <xf borderId="5" fillId="3" fontId="6" numFmtId="0" xfId="0" applyAlignment="1" applyBorder="1" applyFont="1">
      <alignment readingOrder="0" vertical="bottom"/>
    </xf>
    <xf borderId="6" fillId="8" fontId="1" numFmtId="0" xfId="0" applyAlignment="1" applyBorder="1" applyFont="1">
      <alignment horizontal="center" vertical="bottom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vertical="bottom"/>
    </xf>
    <xf borderId="9" fillId="0" fontId="10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63"/>
    <col customWidth="1" min="12" max="12" width="15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/>
      <c r="B2" s="5"/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A3" s="5"/>
      <c r="B3" s="7"/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8" t="s">
        <v>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9" t="s">
        <v>2</v>
      </c>
      <c r="B4" s="10" t="s">
        <v>3</v>
      </c>
      <c r="C4" s="10" t="s">
        <v>4</v>
      </c>
      <c r="D4" s="10" t="s">
        <v>5</v>
      </c>
      <c r="E4" s="11" t="s">
        <v>6</v>
      </c>
      <c r="F4" s="12" t="s">
        <v>7</v>
      </c>
      <c r="G4" s="11" t="s">
        <v>8</v>
      </c>
      <c r="H4" s="13" t="s">
        <v>9</v>
      </c>
      <c r="I4" s="14" t="s">
        <v>10</v>
      </c>
      <c r="J4" s="15" t="s">
        <v>11</v>
      </c>
      <c r="K4" s="14" t="s">
        <v>12</v>
      </c>
      <c r="L4" s="16" t="s">
        <v>13</v>
      </c>
      <c r="M4" s="11" t="s">
        <v>14</v>
      </c>
      <c r="N4" s="13" t="s">
        <v>15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>
      <c r="A5" s="17" t="s">
        <v>16</v>
      </c>
      <c r="B5" s="18"/>
      <c r="C5" s="19"/>
      <c r="D5" s="20" t="s">
        <v>17</v>
      </c>
      <c r="E5" s="21" t="s">
        <v>18</v>
      </c>
      <c r="F5" s="22" t="s">
        <v>19</v>
      </c>
      <c r="G5" s="23"/>
      <c r="H5" s="23"/>
      <c r="I5" s="24" t="s">
        <v>20</v>
      </c>
      <c r="J5" s="25"/>
      <c r="K5" s="24">
        <v>0.0</v>
      </c>
      <c r="L5" s="26">
        <v>19900.0</v>
      </c>
      <c r="M5" s="27">
        <v>19900.0</v>
      </c>
      <c r="N5" s="28">
        <f t="shared" ref="N5:N19" si="1">PRODUCT(L5,0.25)</f>
        <v>4975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17" t="s">
        <v>16</v>
      </c>
      <c r="B6" s="19"/>
      <c r="C6" s="19"/>
      <c r="D6" s="29" t="s">
        <v>21</v>
      </c>
      <c r="E6" s="21" t="s">
        <v>22</v>
      </c>
      <c r="F6" s="22" t="s">
        <v>19</v>
      </c>
      <c r="G6" s="23"/>
      <c r="H6" s="23"/>
      <c r="I6" s="24" t="s">
        <v>20</v>
      </c>
      <c r="J6" s="25"/>
      <c r="K6" s="24">
        <v>0.0</v>
      </c>
      <c r="L6" s="26">
        <v>19900.0</v>
      </c>
      <c r="M6" s="27">
        <v>19900.0</v>
      </c>
      <c r="N6" s="28">
        <f t="shared" si="1"/>
        <v>4975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17" t="s">
        <v>16</v>
      </c>
      <c r="B7" s="18"/>
      <c r="C7" s="19"/>
      <c r="D7" s="29" t="s">
        <v>23</v>
      </c>
      <c r="E7" s="21" t="s">
        <v>24</v>
      </c>
      <c r="F7" s="22" t="s">
        <v>19</v>
      </c>
      <c r="G7" s="23"/>
      <c r="H7" s="23"/>
      <c r="I7" s="24" t="s">
        <v>20</v>
      </c>
      <c r="J7" s="25"/>
      <c r="K7" s="24">
        <v>0.0</v>
      </c>
      <c r="L7" s="26">
        <v>19900.0</v>
      </c>
      <c r="M7" s="27">
        <v>19900.0</v>
      </c>
      <c r="N7" s="28">
        <f t="shared" si="1"/>
        <v>4975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17" t="s">
        <v>16</v>
      </c>
      <c r="B8" s="30"/>
      <c r="C8" s="30"/>
      <c r="D8" s="29" t="s">
        <v>25</v>
      </c>
      <c r="E8" s="21" t="s">
        <v>26</v>
      </c>
      <c r="F8" s="22" t="s">
        <v>19</v>
      </c>
      <c r="G8" s="23"/>
      <c r="H8" s="23"/>
      <c r="I8" s="24" t="s">
        <v>20</v>
      </c>
      <c r="J8" s="25"/>
      <c r="K8" s="24">
        <v>0.0</v>
      </c>
      <c r="L8" s="26">
        <v>19900.0</v>
      </c>
      <c r="M8" s="27">
        <v>19900.0</v>
      </c>
      <c r="N8" s="28">
        <f t="shared" si="1"/>
        <v>4975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31"/>
    </row>
    <row r="9">
      <c r="A9" s="17" t="s">
        <v>16</v>
      </c>
      <c r="B9" s="30"/>
      <c r="C9" s="32"/>
      <c r="D9" s="20" t="s">
        <v>27</v>
      </c>
      <c r="E9" s="21"/>
      <c r="F9" s="22" t="s">
        <v>28</v>
      </c>
      <c r="G9" s="23" t="s">
        <v>29</v>
      </c>
      <c r="H9" s="23"/>
      <c r="I9" s="24" t="s">
        <v>20</v>
      </c>
      <c r="J9" s="25"/>
      <c r="K9" s="24">
        <v>0.0</v>
      </c>
      <c r="L9" s="24">
        <v>146300.0</v>
      </c>
      <c r="M9" s="27">
        <v>146300.0</v>
      </c>
      <c r="N9" s="28">
        <f t="shared" si="1"/>
        <v>36575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31"/>
    </row>
    <row r="10">
      <c r="A10" s="17" t="s">
        <v>16</v>
      </c>
      <c r="B10" s="30"/>
      <c r="C10" s="32"/>
      <c r="D10" s="20" t="s">
        <v>30</v>
      </c>
      <c r="E10" s="21" t="s">
        <v>31</v>
      </c>
      <c r="F10" s="22" t="s">
        <v>32</v>
      </c>
      <c r="G10" s="23"/>
      <c r="H10" s="23"/>
      <c r="I10" s="24" t="s">
        <v>20</v>
      </c>
      <c r="J10" s="33"/>
      <c r="K10" s="24">
        <v>0.0</v>
      </c>
      <c r="L10" s="26">
        <v>24900.0</v>
      </c>
      <c r="M10" s="27">
        <v>24900.0</v>
      </c>
      <c r="N10" s="28">
        <f t="shared" si="1"/>
        <v>6225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31"/>
    </row>
    <row r="11">
      <c r="A11" s="17" t="s">
        <v>16</v>
      </c>
      <c r="B11" s="30"/>
      <c r="C11" s="32"/>
      <c r="D11" s="20" t="s">
        <v>33</v>
      </c>
      <c r="E11" s="21" t="s">
        <v>34</v>
      </c>
      <c r="F11" s="22" t="s">
        <v>19</v>
      </c>
      <c r="G11" s="23"/>
      <c r="H11" s="23"/>
      <c r="I11" s="24" t="s">
        <v>20</v>
      </c>
      <c r="J11" s="33"/>
      <c r="K11" s="24">
        <v>0.0</v>
      </c>
      <c r="L11" s="26">
        <v>19900.0</v>
      </c>
      <c r="M11" s="27">
        <v>19900.0</v>
      </c>
      <c r="N11" s="28">
        <f t="shared" si="1"/>
        <v>4975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31"/>
    </row>
    <row r="12">
      <c r="A12" s="17" t="s">
        <v>16</v>
      </c>
      <c r="B12" s="30"/>
      <c r="C12" s="32"/>
      <c r="D12" s="29" t="s">
        <v>33</v>
      </c>
      <c r="E12" s="21" t="s">
        <v>35</v>
      </c>
      <c r="F12" s="22" t="s">
        <v>19</v>
      </c>
      <c r="G12" s="23"/>
      <c r="H12" s="23"/>
      <c r="I12" s="24" t="s">
        <v>20</v>
      </c>
      <c r="J12" s="33"/>
      <c r="K12" s="24">
        <v>0.0</v>
      </c>
      <c r="L12" s="26">
        <v>19900.0</v>
      </c>
      <c r="M12" s="27">
        <v>19900.0</v>
      </c>
      <c r="N12" s="28">
        <f t="shared" si="1"/>
        <v>4975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31"/>
    </row>
    <row r="13">
      <c r="A13" s="17" t="s">
        <v>16</v>
      </c>
      <c r="B13" s="30"/>
      <c r="C13" s="32"/>
      <c r="D13" s="29" t="s">
        <v>33</v>
      </c>
      <c r="E13" s="21" t="s">
        <v>36</v>
      </c>
      <c r="F13" s="22" t="s">
        <v>19</v>
      </c>
      <c r="G13" s="23"/>
      <c r="H13" s="23"/>
      <c r="I13" s="24" t="s">
        <v>20</v>
      </c>
      <c r="J13" s="33"/>
      <c r="K13" s="24">
        <v>0.0</v>
      </c>
      <c r="L13" s="26">
        <v>19900.0</v>
      </c>
      <c r="M13" s="27">
        <v>19900.0</v>
      </c>
      <c r="N13" s="28">
        <f t="shared" si="1"/>
        <v>4975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31"/>
    </row>
    <row r="14">
      <c r="A14" s="17" t="s">
        <v>16</v>
      </c>
      <c r="B14" s="30"/>
      <c r="C14" s="32"/>
      <c r="D14" s="29" t="s">
        <v>37</v>
      </c>
      <c r="E14" s="21" t="s">
        <v>38</v>
      </c>
      <c r="F14" s="22" t="s">
        <v>19</v>
      </c>
      <c r="G14" s="23"/>
      <c r="H14" s="23"/>
      <c r="I14" s="24" t="s">
        <v>20</v>
      </c>
      <c r="J14" s="33"/>
      <c r="K14" s="24">
        <v>0.0</v>
      </c>
      <c r="L14" s="26">
        <v>19900.0</v>
      </c>
      <c r="M14" s="27">
        <v>19900.0</v>
      </c>
      <c r="N14" s="28">
        <f t="shared" si="1"/>
        <v>4975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1"/>
    </row>
    <row r="15">
      <c r="A15" s="17" t="s">
        <v>16</v>
      </c>
      <c r="B15" s="30"/>
      <c r="C15" s="32"/>
      <c r="D15" s="29" t="s">
        <v>39</v>
      </c>
      <c r="E15" s="21" t="s">
        <v>40</v>
      </c>
      <c r="F15" s="22" t="s">
        <v>19</v>
      </c>
      <c r="G15" s="23"/>
      <c r="H15" s="23"/>
      <c r="I15" s="24" t="s">
        <v>20</v>
      </c>
      <c r="J15" s="33"/>
      <c r="K15" s="24">
        <v>0.0</v>
      </c>
      <c r="L15" s="26">
        <v>19900.0</v>
      </c>
      <c r="M15" s="27">
        <v>19900.0</v>
      </c>
      <c r="N15" s="28">
        <f t="shared" si="1"/>
        <v>4975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31"/>
    </row>
    <row r="16">
      <c r="A16" s="17" t="s">
        <v>16</v>
      </c>
      <c r="B16" s="30"/>
      <c r="C16" s="32"/>
      <c r="D16" s="29" t="s">
        <v>41</v>
      </c>
      <c r="E16" s="21" t="s">
        <v>42</v>
      </c>
      <c r="F16" s="34" t="s">
        <v>43</v>
      </c>
      <c r="G16" s="23"/>
      <c r="H16" s="23"/>
      <c r="I16" s="24" t="s">
        <v>20</v>
      </c>
      <c r="J16" s="33"/>
      <c r="K16" s="24">
        <v>0.0</v>
      </c>
      <c r="L16" s="26">
        <v>20900.0</v>
      </c>
      <c r="M16" s="27">
        <v>20900.0</v>
      </c>
      <c r="N16" s="28">
        <f t="shared" si="1"/>
        <v>5225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31"/>
    </row>
    <row r="17">
      <c r="A17" s="17" t="s">
        <v>16</v>
      </c>
      <c r="B17" s="30"/>
      <c r="C17" s="32"/>
      <c r="D17" s="20" t="s">
        <v>41</v>
      </c>
      <c r="E17" s="21" t="s">
        <v>44</v>
      </c>
      <c r="F17" s="34" t="s">
        <v>45</v>
      </c>
      <c r="G17" s="23"/>
      <c r="H17" s="23"/>
      <c r="I17" s="24" t="s">
        <v>20</v>
      </c>
      <c r="J17" s="33"/>
      <c r="K17" s="24">
        <v>0.0</v>
      </c>
      <c r="L17" s="26">
        <v>10900.0</v>
      </c>
      <c r="M17" s="27">
        <v>10900.0</v>
      </c>
      <c r="N17" s="28">
        <f t="shared" si="1"/>
        <v>2725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31"/>
    </row>
    <row r="18">
      <c r="A18" s="17" t="s">
        <v>16</v>
      </c>
      <c r="B18" s="30"/>
      <c r="C18" s="32"/>
      <c r="D18" s="20" t="s">
        <v>41</v>
      </c>
      <c r="E18" s="21" t="s">
        <v>46</v>
      </c>
      <c r="F18" s="34" t="s">
        <v>45</v>
      </c>
      <c r="G18" s="23"/>
      <c r="H18" s="23"/>
      <c r="I18" s="24" t="s">
        <v>20</v>
      </c>
      <c r="J18" s="33"/>
      <c r="K18" s="24">
        <v>0.0</v>
      </c>
      <c r="L18" s="26">
        <v>10900.0</v>
      </c>
      <c r="M18" s="27">
        <v>10900.0</v>
      </c>
      <c r="N18" s="28">
        <f t="shared" si="1"/>
        <v>2725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31"/>
    </row>
    <row r="19">
      <c r="A19" s="17" t="s">
        <v>16</v>
      </c>
      <c r="B19" s="18"/>
      <c r="C19" s="19"/>
      <c r="D19" s="20" t="s">
        <v>47</v>
      </c>
      <c r="E19" s="21" t="s">
        <v>48</v>
      </c>
      <c r="F19" s="34" t="s">
        <v>32</v>
      </c>
      <c r="G19" s="23"/>
      <c r="H19" s="23"/>
      <c r="I19" s="24" t="s">
        <v>20</v>
      </c>
      <c r="J19" s="33"/>
      <c r="K19" s="24">
        <v>0.0</v>
      </c>
      <c r="L19" s="26">
        <v>20900.0</v>
      </c>
      <c r="M19" s="27">
        <v>20900.0</v>
      </c>
      <c r="N19" s="28">
        <f t="shared" si="1"/>
        <v>5225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31"/>
    </row>
    <row r="20">
      <c r="A20" s="13" t="s">
        <v>49</v>
      </c>
      <c r="B20" s="30"/>
      <c r="C20" s="30"/>
      <c r="D20" s="29" t="s">
        <v>50</v>
      </c>
      <c r="E20" s="21" t="s">
        <v>51</v>
      </c>
      <c r="F20" s="22" t="s">
        <v>52</v>
      </c>
      <c r="G20" s="23"/>
      <c r="H20" s="23"/>
      <c r="I20" s="24" t="s">
        <v>53</v>
      </c>
      <c r="J20" s="25"/>
      <c r="K20" s="24">
        <v>10.0</v>
      </c>
      <c r="L20" s="26">
        <v>104300.0</v>
      </c>
      <c r="M20" s="28">
        <f t="shared" ref="M20:M29" si="2">PRODUCT(L20,1.1)</f>
        <v>114730</v>
      </c>
      <c r="N20" s="28">
        <f>PRODUCT(L20,0.18)</f>
        <v>18774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31"/>
    </row>
    <row r="21">
      <c r="A21" s="13" t="s">
        <v>49</v>
      </c>
      <c r="B21" s="30"/>
      <c r="C21" s="32"/>
      <c r="D21" s="20" t="s">
        <v>54</v>
      </c>
      <c r="E21" s="21" t="s">
        <v>51</v>
      </c>
      <c r="F21" s="22" t="s">
        <v>55</v>
      </c>
      <c r="G21" s="23"/>
      <c r="H21" s="23"/>
      <c r="I21" s="24" t="s">
        <v>56</v>
      </c>
      <c r="J21" s="25"/>
      <c r="K21" s="24">
        <v>13.0</v>
      </c>
      <c r="L21" s="26">
        <v>99600.0</v>
      </c>
      <c r="M21" s="28">
        <f t="shared" si="2"/>
        <v>109560</v>
      </c>
      <c r="N21" s="28">
        <f t="shared" ref="N21:N28" si="3">PRODUCT(L21,0.2175)</f>
        <v>21663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31"/>
    </row>
    <row r="22">
      <c r="A22" s="13" t="s">
        <v>49</v>
      </c>
      <c r="B22" s="30"/>
      <c r="C22" s="32"/>
      <c r="D22" s="20" t="s">
        <v>57</v>
      </c>
      <c r="E22" s="21" t="s">
        <v>58</v>
      </c>
      <c r="F22" s="22" t="s">
        <v>19</v>
      </c>
      <c r="G22" s="23"/>
      <c r="H22" s="23"/>
      <c r="I22" s="24" t="s">
        <v>56</v>
      </c>
      <c r="J22" s="25"/>
      <c r="K22" s="24">
        <v>13.0</v>
      </c>
      <c r="L22" s="26">
        <v>19900.0</v>
      </c>
      <c r="M22" s="28">
        <f t="shared" si="2"/>
        <v>21890</v>
      </c>
      <c r="N22" s="28">
        <f t="shared" si="3"/>
        <v>4328.25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31"/>
    </row>
    <row r="23">
      <c r="A23" s="13" t="s">
        <v>49</v>
      </c>
      <c r="B23" s="30"/>
      <c r="C23" s="32"/>
      <c r="D23" s="20" t="s">
        <v>59</v>
      </c>
      <c r="E23" s="21" t="s">
        <v>60</v>
      </c>
      <c r="F23" s="22" t="s">
        <v>19</v>
      </c>
      <c r="G23" s="23"/>
      <c r="H23" s="23"/>
      <c r="I23" s="24" t="s">
        <v>56</v>
      </c>
      <c r="J23" s="25"/>
      <c r="K23" s="24">
        <v>13.0</v>
      </c>
      <c r="L23" s="26">
        <v>19900.0</v>
      </c>
      <c r="M23" s="28">
        <f t="shared" si="2"/>
        <v>21890</v>
      </c>
      <c r="N23" s="28">
        <f t="shared" si="3"/>
        <v>4328.25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31"/>
    </row>
    <row r="24">
      <c r="A24" s="13" t="s">
        <v>49</v>
      </c>
      <c r="B24" s="30"/>
      <c r="C24" s="32"/>
      <c r="D24" s="29" t="s">
        <v>61</v>
      </c>
      <c r="E24" s="21" t="s">
        <v>62</v>
      </c>
      <c r="F24" s="22" t="s">
        <v>19</v>
      </c>
      <c r="G24" s="23"/>
      <c r="H24" s="23"/>
      <c r="I24" s="24" t="s">
        <v>56</v>
      </c>
      <c r="J24" s="25"/>
      <c r="K24" s="24">
        <v>13.0</v>
      </c>
      <c r="L24" s="26">
        <v>19900.0</v>
      </c>
      <c r="M24" s="28">
        <f t="shared" si="2"/>
        <v>21890</v>
      </c>
      <c r="N24" s="28">
        <f t="shared" si="3"/>
        <v>4328.25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31"/>
    </row>
    <row r="25">
      <c r="A25" s="13" t="s">
        <v>49</v>
      </c>
      <c r="B25" s="30"/>
      <c r="C25" s="32"/>
      <c r="D25" s="29" t="s">
        <v>63</v>
      </c>
      <c r="E25" s="21" t="s">
        <v>64</v>
      </c>
      <c r="F25" s="22" t="s">
        <v>32</v>
      </c>
      <c r="G25" s="23"/>
      <c r="H25" s="23"/>
      <c r="I25" s="24" t="s">
        <v>56</v>
      </c>
      <c r="J25" s="25"/>
      <c r="K25" s="24">
        <v>13.0</v>
      </c>
      <c r="L25" s="26">
        <v>24900.0</v>
      </c>
      <c r="M25" s="28">
        <f t="shared" si="2"/>
        <v>27390</v>
      </c>
      <c r="N25" s="28">
        <f t="shared" si="3"/>
        <v>5415.75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31"/>
    </row>
    <row r="26">
      <c r="A26" s="13" t="s">
        <v>49</v>
      </c>
      <c r="B26" s="30"/>
      <c r="C26" s="32"/>
      <c r="D26" s="29" t="s">
        <v>65</v>
      </c>
      <c r="E26" s="21" t="s">
        <v>66</v>
      </c>
      <c r="F26" s="22" t="s">
        <v>32</v>
      </c>
      <c r="G26" s="23"/>
      <c r="H26" s="23"/>
      <c r="I26" s="24" t="s">
        <v>56</v>
      </c>
      <c r="J26" s="25"/>
      <c r="K26" s="24">
        <v>13.0</v>
      </c>
      <c r="L26" s="26">
        <v>24900.0</v>
      </c>
      <c r="M26" s="28">
        <f t="shared" si="2"/>
        <v>27390</v>
      </c>
      <c r="N26" s="28">
        <f t="shared" si="3"/>
        <v>5415.75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31"/>
    </row>
    <row r="27">
      <c r="A27" s="13" t="s">
        <v>49</v>
      </c>
      <c r="B27" s="30"/>
      <c r="C27" s="32"/>
      <c r="D27" s="29" t="s">
        <v>67</v>
      </c>
      <c r="E27" s="21" t="s">
        <v>68</v>
      </c>
      <c r="F27" s="22" t="s">
        <v>69</v>
      </c>
      <c r="G27" s="23"/>
      <c r="H27" s="23"/>
      <c r="I27" s="24" t="s">
        <v>56</v>
      </c>
      <c r="J27" s="25"/>
      <c r="K27" s="24">
        <v>13.0</v>
      </c>
      <c r="L27" s="26">
        <v>15900.0</v>
      </c>
      <c r="M27" s="28">
        <f t="shared" si="2"/>
        <v>17490</v>
      </c>
      <c r="N27" s="28">
        <f t="shared" si="3"/>
        <v>3458.25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31"/>
    </row>
    <row r="28">
      <c r="A28" s="13" t="s">
        <v>49</v>
      </c>
      <c r="B28" s="30"/>
      <c r="C28" s="32"/>
      <c r="D28" s="29" t="s">
        <v>70</v>
      </c>
      <c r="E28" s="21" t="s">
        <v>71</v>
      </c>
      <c r="F28" s="22" t="s">
        <v>69</v>
      </c>
      <c r="G28" s="23"/>
      <c r="H28" s="23"/>
      <c r="I28" s="24" t="s">
        <v>56</v>
      </c>
      <c r="J28" s="25"/>
      <c r="K28" s="24">
        <v>13.0</v>
      </c>
      <c r="L28" s="26">
        <v>15900.0</v>
      </c>
      <c r="M28" s="28">
        <f t="shared" si="2"/>
        <v>17490</v>
      </c>
      <c r="N28" s="28">
        <f t="shared" si="3"/>
        <v>3458.25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31"/>
    </row>
    <row r="29">
      <c r="A29" s="13" t="s">
        <v>49</v>
      </c>
      <c r="B29" s="30"/>
      <c r="C29" s="32"/>
      <c r="D29" s="20" t="s">
        <v>72</v>
      </c>
      <c r="E29" s="21" t="s">
        <v>73</v>
      </c>
      <c r="F29" s="22" t="s">
        <v>19</v>
      </c>
      <c r="G29" s="23"/>
      <c r="H29" s="23"/>
      <c r="I29" s="24" t="s">
        <v>53</v>
      </c>
      <c r="J29" s="25"/>
      <c r="K29" s="24">
        <v>10.0</v>
      </c>
      <c r="L29" s="26">
        <v>19900.0</v>
      </c>
      <c r="M29" s="28">
        <f t="shared" si="2"/>
        <v>21890</v>
      </c>
      <c r="N29" s="28">
        <f>PRODUCT(L29,0.225)</f>
        <v>4477.5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31"/>
    </row>
    <row r="30">
      <c r="A30" s="13" t="s">
        <v>49</v>
      </c>
      <c r="B30" s="30"/>
      <c r="C30" s="32"/>
      <c r="D30" s="35" t="s">
        <v>74</v>
      </c>
      <c r="E30" s="35" t="s">
        <v>51</v>
      </c>
      <c r="F30" s="22" t="s">
        <v>75</v>
      </c>
      <c r="G30" s="23"/>
      <c r="H30" s="23"/>
      <c r="I30" s="24" t="s">
        <v>20</v>
      </c>
      <c r="J30" s="25"/>
      <c r="K30" s="24">
        <v>0.0</v>
      </c>
      <c r="L30" s="26">
        <v>100000.0</v>
      </c>
      <c r="M30" s="27">
        <v>100000.0</v>
      </c>
      <c r="N30" s="28">
        <f>PRODUCT(L30,0.25)</f>
        <v>25000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31"/>
    </row>
    <row r="31">
      <c r="A31" s="36" t="s">
        <v>76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8"/>
      <c r="M31" s="39"/>
      <c r="N31" s="40">
        <f>SUM(N20:N30)</f>
        <v>100647.25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31"/>
    </row>
    <row r="32"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31"/>
    </row>
    <row r="33" ht="30.75" customHeight="1">
      <c r="O33" s="4"/>
      <c r="P33" s="4"/>
      <c r="Q33" s="4"/>
      <c r="R33" s="4"/>
      <c r="S33" s="4"/>
      <c r="T33" s="31"/>
    </row>
    <row r="34">
      <c r="O34" s="4"/>
      <c r="P34" s="4"/>
      <c r="Q34" s="4"/>
      <c r="R34" s="4"/>
      <c r="S34" s="4"/>
      <c r="T34" s="31"/>
    </row>
    <row r="35">
      <c r="O35" s="4"/>
      <c r="P35" s="4"/>
      <c r="Q35" s="4"/>
      <c r="R35" s="4"/>
      <c r="S35" s="4"/>
      <c r="T35" s="31"/>
    </row>
    <row r="36">
      <c r="O36" s="4"/>
      <c r="P36" s="4"/>
      <c r="Q36" s="4"/>
      <c r="R36" s="4"/>
      <c r="S36" s="4"/>
      <c r="T36" s="31"/>
    </row>
    <row r="37">
      <c r="O37" s="4"/>
      <c r="P37" s="4"/>
      <c r="Q37" s="4"/>
      <c r="R37" s="4"/>
      <c r="S37" s="4"/>
      <c r="T37" s="4"/>
    </row>
    <row r="38">
      <c r="O38" s="4"/>
      <c r="P38" s="4"/>
      <c r="Q38" s="4"/>
      <c r="R38" s="4"/>
      <c r="S38" s="4"/>
      <c r="T38" s="4"/>
    </row>
    <row r="39">
      <c r="O39" s="4"/>
      <c r="P39" s="4"/>
      <c r="Q39" s="4"/>
      <c r="R39" s="4"/>
      <c r="S39" s="4"/>
      <c r="T39" s="4"/>
    </row>
    <row r="40">
      <c r="O40" s="4"/>
      <c r="P40" s="4"/>
      <c r="Q40" s="4"/>
      <c r="R40" s="4"/>
      <c r="S40" s="4"/>
      <c r="T40" s="4"/>
    </row>
    <row r="41">
      <c r="O41" s="4"/>
      <c r="P41" s="4"/>
      <c r="Q41" s="4"/>
      <c r="R41" s="4"/>
      <c r="S41" s="4"/>
      <c r="T41" s="4"/>
    </row>
    <row r="42">
      <c r="O42" s="4"/>
      <c r="P42" s="4"/>
      <c r="Q42" s="4"/>
      <c r="R42" s="4"/>
      <c r="S42" s="4"/>
      <c r="T42" s="4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4"/>
      <c r="P43" s="4"/>
      <c r="Q43" s="4"/>
      <c r="R43" s="4"/>
      <c r="S43" s="4"/>
      <c r="T43" s="4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4"/>
      <c r="P44" s="4"/>
      <c r="Q44" s="4"/>
      <c r="R44" s="4"/>
      <c r="S44" s="4"/>
      <c r="T44" s="4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4"/>
      <c r="P45" s="4"/>
      <c r="Q45" s="4"/>
      <c r="R45" s="4"/>
      <c r="S45" s="4"/>
      <c r="T45" s="4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4"/>
      <c r="P46" s="4"/>
      <c r="Q46" s="4"/>
      <c r="R46" s="4"/>
      <c r="S46" s="4"/>
      <c r="T46" s="4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4"/>
      <c r="P47" s="4"/>
      <c r="Q47" s="4"/>
      <c r="R47" s="4"/>
      <c r="S47" s="4"/>
      <c r="T47" s="4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4"/>
      <c r="P48" s="4"/>
      <c r="Q48" s="4"/>
      <c r="R48" s="4"/>
      <c r="S48" s="4"/>
      <c r="T48" s="4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4"/>
      <c r="P49" s="4"/>
      <c r="Q49" s="4"/>
      <c r="R49" s="4"/>
      <c r="S49" s="4"/>
      <c r="T49" s="4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4"/>
      <c r="P50" s="4"/>
      <c r="Q50" s="4"/>
      <c r="R50" s="4"/>
      <c r="S50" s="4"/>
      <c r="T50" s="4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4"/>
      <c r="P51" s="4"/>
      <c r="Q51" s="4"/>
      <c r="R51" s="4"/>
      <c r="S51" s="4"/>
      <c r="T51" s="4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4"/>
      <c r="P52" s="4"/>
      <c r="Q52" s="4"/>
      <c r="R52" s="4"/>
      <c r="S52" s="4"/>
      <c r="T52" s="4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4"/>
      <c r="P53" s="4"/>
      <c r="Q53" s="4"/>
      <c r="R53" s="4"/>
      <c r="S53" s="4"/>
      <c r="T53" s="4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4"/>
      <c r="P54" s="4"/>
      <c r="Q54" s="4"/>
      <c r="R54" s="4"/>
      <c r="S54" s="4"/>
      <c r="T54" s="4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4"/>
      <c r="P55" s="4"/>
      <c r="Q55" s="4"/>
      <c r="R55" s="4"/>
      <c r="S55" s="4"/>
      <c r="T55" s="4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4"/>
      <c r="P56" s="4"/>
      <c r="Q56" s="4"/>
      <c r="R56" s="4"/>
      <c r="S56" s="4"/>
      <c r="T56" s="4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4"/>
      <c r="P57" s="4"/>
      <c r="Q57" s="4"/>
      <c r="R57" s="4"/>
      <c r="S57" s="4"/>
      <c r="T57" s="4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4"/>
      <c r="P58" s="4"/>
      <c r="Q58" s="4"/>
      <c r="R58" s="4"/>
      <c r="S58" s="4"/>
      <c r="T58" s="4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4"/>
      <c r="P59" s="4"/>
      <c r="Q59" s="4"/>
      <c r="R59" s="4"/>
      <c r="S59" s="4"/>
      <c r="T59" s="4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4"/>
      <c r="P60" s="4"/>
      <c r="Q60" s="4"/>
      <c r="R60" s="4"/>
      <c r="S60" s="4"/>
      <c r="T60" s="4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4"/>
      <c r="P61" s="4"/>
      <c r="Q61" s="4"/>
      <c r="R61" s="4"/>
      <c r="S61" s="4"/>
      <c r="T61" s="4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4"/>
      <c r="P62" s="4"/>
      <c r="Q62" s="4"/>
      <c r="R62" s="4"/>
      <c r="S62" s="4"/>
      <c r="T62" s="4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4"/>
      <c r="P63" s="4"/>
      <c r="Q63" s="4"/>
      <c r="R63" s="4"/>
      <c r="S63" s="4"/>
      <c r="T63" s="4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4"/>
      <c r="P64" s="4"/>
      <c r="Q64" s="4"/>
      <c r="R64" s="4"/>
      <c r="S64" s="4"/>
      <c r="T64" s="4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4"/>
      <c r="P65" s="4"/>
      <c r="Q65" s="4"/>
      <c r="R65" s="4"/>
      <c r="S65" s="4"/>
      <c r="T65" s="4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4"/>
      <c r="P66" s="4"/>
      <c r="Q66" s="4"/>
      <c r="R66" s="4"/>
      <c r="S66" s="4"/>
      <c r="T66" s="4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</sheetData>
  <mergeCells count="2">
    <mergeCell ref="A1:N1"/>
    <mergeCell ref="A31:L31"/>
  </mergeCells>
  <drawing r:id="rId1"/>
</worksheet>
</file>