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4"/>
  </bookViews>
  <sheets>
    <sheet r:id="rId1" sheetId="1" name="Задача №1"/>
    <sheet r:id="rId2" sheetId="2" name="Задача №2"/>
    <sheet r:id="rId3" sheetId="3" name="Задача №3"/>
    <sheet r:id="rId4" sheetId="4" name="Задача №4"/>
    <sheet r:id="rId5" sheetId="5" name="Задача №5"/>
  </sheets>
  <calcPr fullCalcOnLoad="1"/>
</workbook>
</file>

<file path=xl/sharedStrings.xml><?xml version="1.0" encoding="utf-8"?>
<sst xmlns="http://schemas.openxmlformats.org/spreadsheetml/2006/main" count="49" uniqueCount="41">
  <si>
    <t xml:space="preserve">Задача 5. </t>
  </si>
  <si>
    <t>Аналитик собрал статистические данные между ценой акции перерабатывающей компании и ценой ресурса, который эта компания перерабатывает:</t>
  </si>
  <si>
    <t>Месяц 1 2 3 4 5 6 7 8 9 10 11 12</t>
  </si>
  <si>
    <t>Цена акции, $ 12,1 15,2 15,3 15,7 15,2 16,1 16,5 17,1 17,2 17,0 16,8 16,9</t>
  </si>
  <si>
    <t>Цена ресурса, $ 115,0 119,0 121,0 130,0 131,0 150,0 155,0 172,0 174,0 168,0 161,0 159,0</t>
  </si>
  <si>
    <t>И предположил, что цена акции зависит от цены ресурса с задержкой на 1 месяц. Определить уравнение регрессии для этого предположения и сделать на его основе прогноз цены акции на 13 месяц.</t>
  </si>
  <si>
    <t>Решение:</t>
  </si>
  <si>
    <t>Месяц</t>
  </si>
  <si>
    <t>Цена акции, $</t>
  </si>
  <si>
    <t>Цена ресурса, $</t>
  </si>
  <si>
    <t>Корреляция</t>
  </si>
  <si>
    <t>Уравнение регрессии:
Цена акции = 0,0331 * Цена ресурса + 11,4652</t>
  </si>
  <si>
    <t>Коэффициенты регрессии</t>
  </si>
  <si>
    <t>b1</t>
  </si>
  <si>
    <t>b0</t>
  </si>
  <si>
    <t>Ответ:</t>
  </si>
  <si>
    <t>Прогноз цены акции на 13-й месяц: 16.7336</t>
  </si>
  <si>
    <r>
      <t/>
    </r>
    <r>
      <rPr>
        <b/>
        <sz val="10"/>
        <color rgb="FF000000"/>
        <rFont val="Arial"/>
        <family val="2"/>
      </rPr>
      <t xml:space="preserve">Задача 4. 
</t>
    </r>
    <r>
      <rPr>
        <sz val="10"/>
        <color rgb="FF000000"/>
        <rFont val="Arial"/>
        <family val="2"/>
      </rPr>
      <t>Компания по страхованию автомобилей разделяет водителей по трем категориям в зависимости от опыта: категория 1 (стаж вождения более 10 лет), категория 2 (стаж более 2 лет, но меньше 10), категория 3 (стаж менее 2 лет). Для данной компании среди 100% застрахованных 30% принадлежат категории 1, 50% – категории 2, 20% – категории 3. Вероятность того, что в течение года водитель категории 1 попадет хотя бы в одно ДТП равна 1%; для водителя категории 2 - 3%, а для водителя категории 3 – 10%. Клиент компании застраховал автомобиль и попал в ДТП. Какова вероятность того, что он относится к категории 1?</t>
    </r>
  </si>
  <si>
    <t>Решение</t>
  </si>
  <si>
    <t>1 Категория</t>
  </si>
  <si>
    <t>2 Категория</t>
  </si>
  <si>
    <t>3 Категория</t>
  </si>
  <si>
    <t>Количество, %</t>
  </si>
  <si>
    <t>Вероятность ДТП</t>
  </si>
  <si>
    <t>Вероятность того, что попавший в ДТП водитель из 1 категории</t>
  </si>
  <si>
    <r>
      <t/>
    </r>
    <r>
      <rPr>
        <b/>
        <sz val="10"/>
        <color rgb="FF000000"/>
        <rFont val="Arial"/>
        <family val="2"/>
      </rPr>
      <t xml:space="preserve">Задача 3. 
</t>
    </r>
    <r>
      <rPr>
        <sz val="10"/>
        <color rgb="FF000000"/>
        <rFont val="Arial"/>
        <family val="2"/>
      </rPr>
      <t>В инвестиционном анализе есть т.н. показатель Шарпа, который характеризует эффективность инвестиции в фонд. Он рассчитывается как отношение средней доходности к риску (волатильности). Рассчитайте этот коэффициент для условий задачи 2.</t>
    </r>
  </si>
  <si>
    <t>Средняя доходность =</t>
  </si>
  <si>
    <t>Волатильность=</t>
  </si>
  <si>
    <t>Показатель Шарпа=</t>
  </si>
  <si>
    <r>
      <t/>
    </r>
    <r>
      <rPr>
        <b/>
        <sz val="10"/>
        <color rgb="FF000000"/>
        <rFont val="Arial"/>
        <family val="2"/>
      </rPr>
      <t xml:space="preserve">Задача 2. 
</t>
    </r>
    <r>
      <rPr>
        <sz val="10"/>
        <color rgb="FF000000"/>
        <rFont val="Arial"/>
        <family val="2"/>
      </rPr>
      <t>Инвестиционный фонд за 7 предыдущих лет заработал следующие годовые доходности: +5%; -2%; +12%; +7%; -4%; +11%; +9%. Если предположить, что в среднем фонд будет зарабатывать такую же доходность, как и по итогам прошедших 7 лет (в смысле геометрической доходности), и вложить $100 тыс. в этот фонд, то какой ожидаемый результат будет через 5 лет?</t>
    </r>
  </si>
  <si>
    <t>Год</t>
  </si>
  <si>
    <t>Доходность</t>
  </si>
  <si>
    <t>Прирост</t>
  </si>
  <si>
    <t>Среднее геометрическое</t>
  </si>
  <si>
    <t>Среднее геометрическое (формула)</t>
  </si>
  <si>
    <t>Вложения</t>
  </si>
  <si>
    <t>Ожидаемый результат через 5 лет</t>
  </si>
  <si>
    <r>
      <t/>
    </r>
    <r>
      <rPr>
        <b/>
        <sz val="10"/>
        <color rgb="FF000000"/>
        <rFont val="Arial"/>
        <family val="2"/>
      </rPr>
      <t xml:space="preserve">Задача 1. 
</t>
    </r>
    <r>
      <rPr>
        <sz val="10"/>
        <color rgb="FF000000"/>
        <rFont val="Arial"/>
        <family val="2"/>
      </rPr>
      <t>Аналитик собрал статистику за 36 прошедших месяцев, согласно которой вложение в акцию компании АВС позволило за месяц заработать 15% в 1 случае из 36 проанализированных месяцев, 10% - в 2 случаях, 5% - в 3 случаях, 0% в 23 случаях, потерять 5% в 6 случаях, и потерять 10% в оставшихся случаях. Определить ожидаемое значение доходности инвестиции.</t>
    </r>
  </si>
  <si>
    <t>% случаев</t>
  </si>
  <si>
    <t>Заработок</t>
  </si>
  <si>
    <t>Ожидаемое значение доходности инвестиции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</si>
</sst>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5">
    <numFmt numFmtId="164" formatCode="#,##0.0000"/>
    <numFmt numFmtId="165" formatCode="#,##0%"/>
    <numFmt numFmtId="166" formatCode="#,##0.00%"/>
    <numFmt numFmtId="167" formatCode="#,##0.000000"/>
    <numFmt numFmtId="168" formatCode="$#,##0_);($#,##0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color rgb="FF000000"/>
      <name val="Calibri"/>
      <family val="2"/>
    </font>
    <font>
      <sz val="10"/>
      <color theme="1"/>
      <name val="Arial"/>
      <family val="2"/>
    </font>
    <font>
      <b/>
      <sz val="10"/>
      <color rgb="FF000000"/>
      <name val="Calibri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c6d9f1"/>
      </patternFill>
    </fill>
    <fill>
      <patternFill patternType="solid">
        <fgColor rgb="FFffff00"/>
      </patternFill>
    </fill>
    <fill>
      <patternFill patternType="solid">
        <fgColor rgb="FFff0000"/>
      </patternFill>
    </fill>
    <fill>
      <patternFill patternType="solid">
        <fgColor rgb="FFffffff"/>
      </patternFill>
    </fill>
  </fills>
  <borders count="16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 style="thin">
        <color rgb="FFc6c6c6"/>
      </right>
      <top style="medium">
        <color rgb="FF000000"/>
      </top>
      <bottom style="thin">
        <color rgb="FFc6c6c6"/>
      </bottom>
      <diagonal/>
    </border>
    <border>
      <left style="medium">
        <color rgb="FF000000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medium">
        <color rgb="FF000000"/>
      </left>
      <right style="thin">
        <color rgb="FFc6c6c6"/>
      </right>
      <top style="thin">
        <color rgb="FFc6c6c6"/>
      </top>
      <bottom style="medium">
        <color rgb="FF000000"/>
      </bottom>
      <diagonal/>
    </border>
    <border>
      <left style="medium">
        <color rgb="FF000000"/>
      </left>
      <right style="thin">
        <color rgb="FFc6c6c6"/>
      </right>
      <top style="medium">
        <color rgb="FF000000"/>
      </top>
      <bottom style="medium">
        <color rgb="FF000000"/>
      </bottom>
      <diagonal/>
    </border>
    <border>
      <left style="thin">
        <color rgb="FFc6c6c6"/>
      </left>
      <right style="thin">
        <color rgb="FFc6c6c6"/>
      </right>
      <top style="medium">
        <color rgb="FF000000"/>
      </top>
      <bottom style="thin">
        <color rgb="FFc6c6c6"/>
      </bottom>
      <diagonal/>
    </border>
    <border>
      <left style="thin">
        <color rgb="FFc6c6c6"/>
      </left>
      <right style="medium">
        <color rgb="FF000000"/>
      </right>
      <top style="medium">
        <color rgb="FF000000"/>
      </top>
      <bottom style="thin">
        <color rgb="FFc6c6c6"/>
      </bottom>
      <diagonal/>
    </border>
    <border>
      <left style="thin">
        <color rgb="FFc6c6c6"/>
      </left>
      <right style="medium">
        <color rgb="FF000000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medium">
        <color rgb="FF000000"/>
      </bottom>
      <diagonal/>
    </border>
    <border>
      <left style="thin">
        <color rgb="FFc6c6c6"/>
      </left>
      <right style="medium">
        <color rgb="FF000000"/>
      </right>
      <top style="thin">
        <color rgb="FFc6c6c6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c6c6c6"/>
      </top>
      <bottom style="thin">
        <color rgb="FF000000"/>
      </bottom>
      <diagonal/>
    </border>
    <border>
      <left style="thin">
        <color rgb="FFc6c6c6"/>
      </left>
      <right style="thin">
        <color rgb="FF000000"/>
      </right>
      <top style="thin">
        <color rgb="FFc6c6c6"/>
      </top>
      <bottom style="thin">
        <color rgb="FF000000"/>
      </bottom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1">
    <xf xfId="0" numFmtId="0" borderId="0" fontId="0" fillId="0"/>
    <xf xfId="0" numFmtId="0" borderId="1" applyBorder="1" fontId="1" applyFont="1" fillId="2" applyFill="1" applyAlignment="1">
      <alignment horizontal="left" wrapText="1"/>
    </xf>
    <xf xfId="0" numFmtId="0" borderId="1" applyBorder="1" fontId="1" applyFont="1" fillId="2" applyFill="1" applyAlignment="1">
      <alignment horizontal="left"/>
    </xf>
    <xf xfId="0" numFmtId="164" applyNumberFormat="1" borderId="1" applyBorder="1" fontId="1" applyFont="1" fillId="2" applyFill="1" applyAlignment="1">
      <alignment horizontal="left"/>
    </xf>
    <xf xfId="0" numFmtId="3" applyNumberFormat="1" borderId="1" applyBorder="1" fontId="1" applyFont="1" fillId="2" applyFill="1" applyAlignment="1">
      <alignment horizontal="left"/>
    </xf>
    <xf xfId="0" numFmtId="3" applyNumberFormat="1" borderId="0" fontId="0" fillId="0" applyAlignment="1">
      <alignment horizontal="general"/>
    </xf>
    <xf xfId="0" numFmtId="0" borderId="0" fontId="0" fillId="0" applyAlignment="1">
      <alignment horizontal="general"/>
    </xf>
    <xf xfId="0" numFmtId="164" applyNumberFormat="1" borderId="0" fontId="0" fillId="0" applyAlignment="1">
      <alignment horizontal="center"/>
    </xf>
    <xf xfId="0" numFmtId="164" applyNumberFormat="1" borderId="0" fontId="0" fillId="0" applyAlignment="1">
      <alignment horizontal="general"/>
    </xf>
    <xf xfId="0" numFmtId="0" borderId="1" applyBorder="1" fontId="1" applyFont="1" fillId="3" applyFill="1" applyAlignment="1">
      <alignment horizontal="center"/>
    </xf>
    <xf xfId="0" numFmtId="0" borderId="2" applyBorder="1" fontId="2" applyFont="1" fillId="3" applyFill="1" applyAlignment="1">
      <alignment horizontal="center" wrapText="1"/>
    </xf>
    <xf xfId="0" numFmtId="3" applyNumberFormat="1" borderId="2" applyBorder="1" fontId="2" applyFont="1" fillId="3" applyFill="1" applyAlignment="1">
      <alignment horizontal="center"/>
    </xf>
    <xf xfId="0" numFmtId="4" applyNumberFormat="1" borderId="2" applyBorder="1" fontId="2" applyFont="1" fillId="3" applyFill="1" applyAlignment="1">
      <alignment horizontal="center"/>
    </xf>
    <xf xfId="0" numFmtId="3" applyNumberFormat="1" borderId="2" applyBorder="1" fontId="2" applyFont="1" fillId="3" applyFill="1" applyAlignment="1">
      <alignment horizontal="center" wrapText="1"/>
    </xf>
    <xf xfId="0" numFmtId="4" applyNumberFormat="1" borderId="2" applyBorder="1" fontId="2" applyFont="1" fillId="3" applyFill="1" applyAlignment="1">
      <alignment horizontal="center" wrapText="1"/>
    </xf>
    <xf xfId="0" numFmtId="164" applyNumberFormat="1" borderId="2" applyBorder="1" fontId="1" applyFont="1" fillId="3" applyFill="1" applyAlignment="1">
      <alignment horizontal="left"/>
    </xf>
    <xf xfId="0" numFmtId="3" applyNumberFormat="1" borderId="2" applyBorder="1" fontId="2" applyFont="1" fillId="3" applyFill="1" applyAlignment="1">
      <alignment horizontal="center" vertical="top"/>
    </xf>
    <xf xfId="0" numFmtId="3" applyNumberFormat="1" borderId="2" applyBorder="1" fontId="1" applyFont="1" fillId="3" applyFill="1" applyAlignment="1">
      <alignment horizontal="left"/>
    </xf>
    <xf xfId="0" numFmtId="0" borderId="2" applyBorder="1" fontId="2" applyFont="1" fillId="3" applyFill="1" applyAlignment="1">
      <alignment horizontal="center" vertical="top" wrapText="1"/>
    </xf>
    <xf xfId="0" numFmtId="164" applyNumberFormat="1" borderId="2" applyBorder="1" fontId="2" applyFont="1" fillId="3" applyFill="1" applyAlignment="1">
      <alignment horizontal="center"/>
    </xf>
    <xf xfId="0" numFmtId="164" applyNumberFormat="1" borderId="2" applyBorder="1" fontId="2" applyFont="1" fillId="3" applyFill="1" applyAlignment="1">
      <alignment horizontal="center" wrapText="1"/>
    </xf>
    <xf xfId="0" numFmtId="0" borderId="2" applyBorder="1" fontId="3" applyFont="1" fillId="3" applyFill="1" applyAlignment="1">
      <alignment horizontal="left"/>
    </xf>
    <xf xfId="0" numFmtId="3" applyNumberFormat="1" borderId="2" applyBorder="1" fontId="3" applyFont="1" fillId="3" applyFill="1" applyAlignment="1">
      <alignment horizontal="left"/>
    </xf>
    <xf xfId="0" numFmtId="3" applyNumberFormat="1" borderId="2" applyBorder="1" fontId="2" applyFont="1" fillId="3" applyFill="1" applyAlignment="1">
      <alignment horizontal="left"/>
    </xf>
    <xf xfId="0" numFmtId="4" applyNumberFormat="1" borderId="3" applyBorder="1" fontId="2" applyFont="1" fillId="0" applyAlignment="1">
      <alignment horizontal="center"/>
    </xf>
    <xf xfId="0" numFmtId="164" applyNumberFormat="1" borderId="3" applyBorder="1" fontId="1" applyFont="1" fillId="0" applyAlignment="1">
      <alignment horizontal="center"/>
    </xf>
    <xf xfId="0" numFmtId="3" applyNumberFormat="1" borderId="3" applyBorder="1" fontId="1" applyFont="1" fillId="0" applyAlignment="1">
      <alignment horizontal="center"/>
    </xf>
    <xf xfId="0" numFmtId="164" applyNumberFormat="1" borderId="1" applyBorder="1" fontId="1" applyFont="1" fillId="4" applyFill="1" applyAlignment="1">
      <alignment horizontal="center"/>
    </xf>
    <xf xfId="0" numFmtId="164" applyNumberFormat="1" borderId="1" applyBorder="1" fontId="1" applyFont="1" fillId="4" applyFill="1" applyAlignment="1">
      <alignment horizontal="left"/>
    </xf>
    <xf xfId="0" numFmtId="3" applyNumberFormat="1" borderId="1" applyBorder="1" fontId="1" applyFont="1" fillId="4" applyFill="1" applyAlignment="1">
      <alignment horizontal="left"/>
    </xf>
    <xf xfId="0" numFmtId="0" borderId="0" fontId="0" fillId="0" applyAlignment="1">
      <alignment horizontal="general"/>
    </xf>
    <xf xfId="0" numFmtId="164" applyNumberFormat="1" borderId="0" fontId="0" fillId="0" applyAlignment="1">
      <alignment horizontal="center"/>
    </xf>
    <xf xfId="0" numFmtId="164" applyNumberFormat="1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0" borderId="4" applyBorder="1" fontId="2" applyFont="1" fillId="2" applyFill="1" applyAlignment="1">
      <alignment horizontal="center" vertical="top" wrapText="1"/>
    </xf>
    <xf xfId="0" numFmtId="0" borderId="2" applyBorder="1" fontId="4" applyFont="1" fillId="3" applyFill="1" applyAlignment="1">
      <alignment horizontal="left" vertical="top"/>
    </xf>
    <xf xfId="0" numFmtId="165" applyNumberFormat="1" borderId="2" applyBorder="1" fontId="2" applyFont="1" fillId="3" applyFill="1" applyAlignment="1">
      <alignment horizontal="center" wrapText="1"/>
    </xf>
    <xf xfId="0" numFmtId="166" applyNumberFormat="1" borderId="2" applyBorder="1" fontId="2" applyFont="1" fillId="3" applyFill="1" applyAlignment="1">
      <alignment horizontal="center" wrapText="1"/>
    </xf>
    <xf xfId="0" numFmtId="0" borderId="5" applyBorder="1" fontId="3" applyFont="1" fillId="2" applyFill="1" applyAlignment="1">
      <alignment horizontal="center"/>
    </xf>
    <xf xfId="0" numFmtId="0" borderId="2" applyBorder="1" fontId="1" applyFont="1" fillId="3" applyFill="1" applyAlignment="1">
      <alignment horizontal="left"/>
    </xf>
    <xf xfId="0" numFmtId="0" borderId="6" applyBorder="1" fontId="3" applyFont="1" fillId="2" applyFill="1" applyAlignment="1">
      <alignment horizontal="center"/>
    </xf>
    <xf xfId="0" numFmtId="0" borderId="2" applyBorder="1" fontId="1" applyFont="1" fillId="4" applyFill="1" applyAlignment="1">
      <alignment horizontal="center"/>
    </xf>
    <xf xfId="0" numFmtId="0" borderId="2" applyBorder="1" fontId="2" applyFont="1" fillId="4" applyFill="1" applyAlignment="1">
      <alignment horizontal="left" vertical="top" wrapText="1"/>
    </xf>
    <xf xfId="0" numFmtId="165" applyNumberFormat="1" borderId="2" applyBorder="1" fontId="1" applyFont="1" fillId="4" applyFill="1" applyAlignment="1">
      <alignment horizontal="left"/>
    </xf>
    <xf xfId="0" numFmtId="166" applyNumberFormat="1" borderId="2" applyBorder="1" fontId="2" applyFont="1" fillId="4" applyFill="1" applyAlignment="1">
      <alignment horizontal="center" vertical="top"/>
    </xf>
    <xf xfId="0" numFmtId="166" applyNumberFormat="1" borderId="2" applyBorder="1" fontId="3" applyFont="1" fillId="4" applyFill="1" applyAlignment="1">
      <alignment horizontal="right"/>
    </xf>
    <xf xfId="0" numFmtId="0" borderId="2" applyBorder="1" fontId="1" applyFont="1" fillId="4" applyFill="1" applyAlignment="1">
      <alignment horizontal="left"/>
    </xf>
    <xf xfId="0" numFmtId="0" borderId="2" applyBorder="1" fontId="3" applyFont="1" fillId="4" applyFill="1" applyAlignment="1">
      <alignment horizontal="left"/>
    </xf>
    <xf xfId="0" numFmtId="165" applyNumberFormat="1" borderId="2" applyBorder="1" fontId="3" applyFont="1" fillId="4" applyFill="1" applyAlignment="1">
      <alignment horizontal="left"/>
    </xf>
    <xf xfId="0" numFmtId="165" applyNumberFormat="1" borderId="0" fontId="0" fillId="0" applyAlignment="1">
      <alignment horizontal="general"/>
    </xf>
    <xf xfId="0" numFmtId="166" applyNumberFormat="1" borderId="0" fontId="0" fillId="0" applyAlignment="1">
      <alignment horizontal="general"/>
    </xf>
    <xf xfId="0" numFmtId="0" borderId="7" applyBorder="1" fontId="5" applyFont="1" fillId="2" applyFill="1" applyAlignment="1">
      <alignment horizontal="center" wrapText="1"/>
    </xf>
    <xf xfId="0" numFmtId="0" borderId="2" applyBorder="1" fontId="4" applyFont="1" fillId="3" applyFill="1" applyAlignment="1">
      <alignment horizontal="left"/>
    </xf>
    <xf xfId="0" numFmtId="0" borderId="2" applyBorder="1" fontId="2" applyFont="1" fillId="3" applyFill="1" applyAlignment="1">
      <alignment horizontal="center"/>
    </xf>
    <xf xfId="0" numFmtId="165" applyNumberFormat="1" borderId="2" applyBorder="1" fontId="6" applyFont="1" fillId="3" applyFill="1" applyAlignment="1">
      <alignment horizontal="center"/>
    </xf>
    <xf xfId="0" numFmtId="0" borderId="2" applyBorder="1" fontId="1" applyFont="1" fillId="3" applyFill="1" applyAlignment="1">
      <alignment horizontal="center"/>
    </xf>
    <xf xfId="0" numFmtId="4" applyNumberFormat="1" borderId="2" applyBorder="1" fontId="1" applyFont="1" fillId="3" applyFill="1" applyAlignment="1">
      <alignment horizontal="center"/>
    </xf>
    <xf xfId="0" numFmtId="167" applyNumberFormat="1" borderId="2" applyBorder="1" fontId="1" applyFont="1" fillId="3" applyFill="1" applyAlignment="1">
      <alignment horizontal="center"/>
    </xf>
    <xf xfId="0" numFmtId="4" applyNumberFormat="1" borderId="2" applyBorder="1" fontId="1" applyFont="1" fillId="4" applyFill="1" applyAlignment="1">
      <alignment horizontal="center"/>
    </xf>
    <xf xfId="0" numFmtId="4" applyNumberFormat="1" borderId="0" fontId="0" fillId="0" applyAlignment="1">
      <alignment horizontal="general"/>
    </xf>
    <xf xfId="0" numFmtId="167" applyNumberFormat="1" borderId="0" fontId="0" fillId="0" applyAlignment="1">
      <alignment horizontal="general"/>
    </xf>
    <xf xfId="0" numFmtId="0" borderId="0" fontId="0" fillId="0" applyAlignment="1">
      <alignment horizontal="center"/>
    </xf>
    <xf xfId="0" numFmtId="4" applyNumberFormat="1" borderId="0" fontId="0" fillId="0" applyAlignment="1">
      <alignment horizontal="center"/>
    </xf>
    <xf xfId="0" numFmtId="4" applyNumberFormat="1" borderId="0" fontId="0" fillId="0" applyAlignment="1">
      <alignment horizontal="general"/>
    </xf>
    <xf xfId="0" numFmtId="167" applyNumberFormat="1" borderId="0" fontId="0" fillId="0" applyAlignment="1">
      <alignment horizontal="general"/>
    </xf>
    <xf xfId="0" numFmtId="0" borderId="8" applyBorder="1" fontId="4" applyFont="1" fillId="3" applyFill="1" applyAlignment="1">
      <alignment horizontal="left" vertical="top"/>
    </xf>
    <xf xfId="0" numFmtId="0" borderId="8" applyBorder="1" fontId="2" applyFont="1" fillId="3" applyFill="1" applyAlignment="1">
      <alignment horizontal="center"/>
    </xf>
    <xf xfId="0" numFmtId="3" applyNumberFormat="1" borderId="8" applyBorder="1" fontId="2" applyFont="1" fillId="3" applyFill="1" applyAlignment="1">
      <alignment horizontal="center"/>
    </xf>
    <xf xfId="0" numFmtId="3" applyNumberFormat="1" borderId="9" applyBorder="1" fontId="2" applyFont="1" fillId="3" applyFill="1" applyAlignment="1">
      <alignment horizontal="center"/>
    </xf>
    <xf xfId="0" numFmtId="0" borderId="1" applyBorder="1" fontId="1" applyFont="1" fillId="3" applyFill="1" applyAlignment="1">
      <alignment horizontal="left"/>
    </xf>
    <xf xfId="0" numFmtId="0" borderId="1" applyBorder="1" fontId="2" applyFont="1" fillId="3" applyFill="1" applyAlignment="1">
      <alignment horizontal="center"/>
    </xf>
    <xf xfId="0" numFmtId="165" applyNumberFormat="1" borderId="1" applyBorder="1" fontId="2" applyFont="1" fillId="3" applyFill="1" applyAlignment="1">
      <alignment horizontal="center"/>
    </xf>
    <xf xfId="0" numFmtId="165" applyNumberFormat="1" borderId="10" applyBorder="1" fontId="2" applyFont="1" fillId="3" applyFill="1" applyAlignment="1">
      <alignment horizontal="center"/>
    </xf>
    <xf xfId="0" numFmtId="0" borderId="1" applyBorder="1" fontId="2" applyFont="1" fillId="3" applyFill="1" applyAlignment="1">
      <alignment horizontal="left"/>
    </xf>
    <xf xfId="0" numFmtId="165" applyNumberFormat="1" borderId="1" applyBorder="1" fontId="1" applyFont="1" fillId="3" applyFill="1" applyAlignment="1">
      <alignment horizontal="left"/>
    </xf>
    <xf xfId="0" numFmtId="166" applyNumberFormat="1" borderId="1" applyBorder="1" fontId="2" applyFont="1" fillId="3" applyFill="1" applyAlignment="1">
      <alignment horizontal="center"/>
    </xf>
    <xf xfId="0" numFmtId="165" applyNumberFormat="1" borderId="10" applyBorder="1" fontId="2" applyFont="1" fillId="3" applyFill="1" applyAlignment="1">
      <alignment horizontal="left"/>
    </xf>
    <xf xfId="0" numFmtId="168" applyNumberFormat="1" borderId="1" applyBorder="1" fontId="2" applyFont="1" fillId="3" applyFill="1" applyAlignment="1">
      <alignment horizontal="center"/>
    </xf>
    <xf xfId="0" numFmtId="0" borderId="1" applyBorder="1" fontId="3" applyFont="1" fillId="3" applyFill="1" applyAlignment="1">
      <alignment horizontal="left"/>
    </xf>
    <xf xfId="0" numFmtId="165" applyNumberFormat="1" borderId="11" applyBorder="1" fontId="2" applyFont="1" fillId="3" applyFill="1" applyAlignment="1">
      <alignment horizontal="center"/>
    </xf>
    <xf xfId="0" numFmtId="165" applyNumberFormat="1" borderId="12" applyBorder="1" fontId="2" applyFont="1" fillId="3" applyFill="1" applyAlignment="1">
      <alignment horizontal="left"/>
    </xf>
    <xf xfId="0" numFmtId="0" borderId="2" applyBorder="1" fontId="2" applyFont="1" fillId="4" applyFill="1" applyAlignment="1">
      <alignment horizontal="center"/>
    </xf>
    <xf xfId="0" numFmtId="165" applyNumberFormat="1" borderId="2" applyBorder="1" fontId="3" applyFont="1" fillId="4" applyFill="1" applyAlignment="1">
      <alignment horizontal="center"/>
    </xf>
    <xf xfId="0" numFmtId="168" applyNumberFormat="1" borderId="2" applyBorder="1" fontId="2" applyFont="1" fillId="4" applyFill="1" applyAlignment="1">
      <alignment horizontal="center"/>
    </xf>
    <xf xfId="0" numFmtId="165" applyNumberFormat="1" borderId="0" fontId="0" fillId="0" applyAlignment="1">
      <alignment horizontal="general"/>
    </xf>
    <xf xfId="0" numFmtId="165" applyNumberFormat="1" borderId="0" fontId="0" fillId="0" applyAlignment="1">
      <alignment horizontal="center"/>
    </xf>
    <xf xfId="0" numFmtId="168" applyNumberFormat="1" borderId="0" fontId="0" fillId="0" applyAlignment="1">
      <alignment horizontal="center"/>
    </xf>
    <xf xfId="0" numFmtId="0" borderId="2" applyBorder="1" fontId="4" applyFont="1" fillId="3" applyFill="1" applyAlignment="1">
      <alignment horizontal="center" vertical="top"/>
    </xf>
    <xf xfId="0" numFmtId="166" applyNumberFormat="1" borderId="2" applyBorder="1" fontId="2" applyFont="1" fillId="3" applyFill="1" applyAlignment="1">
      <alignment horizontal="center"/>
    </xf>
    <xf xfId="0" numFmtId="165" applyNumberFormat="1" borderId="2" applyBorder="1" fontId="2" applyFont="1" fillId="3" applyFill="1" applyAlignment="1">
      <alignment horizontal="center"/>
    </xf>
    <xf xfId="0" numFmtId="0" borderId="2" applyBorder="1" fontId="3" applyFont="1" fillId="3" applyFill="1" applyAlignment="1">
      <alignment horizontal="center"/>
    </xf>
    <xf xfId="0" numFmtId="0" borderId="13" applyBorder="1" fontId="1" applyFont="1" fillId="4" applyFill="1" applyAlignment="1">
      <alignment horizontal="center"/>
    </xf>
    <xf xfId="0" numFmtId="0" borderId="14" applyBorder="1" fontId="2" applyFont="1" fillId="4" applyFill="1" applyAlignment="1">
      <alignment horizontal="center" vertical="top"/>
    </xf>
    <xf xfId="0" numFmtId="165" applyNumberFormat="1" borderId="13" applyBorder="1" fontId="1" applyFont="1" fillId="4" applyFill="1" applyAlignment="1">
      <alignment horizontal="left"/>
    </xf>
    <xf xfId="0" numFmtId="166" applyNumberFormat="1" borderId="13" applyBorder="1" fontId="2" applyFont="1" fillId="4" applyFill="1" applyAlignment="1">
      <alignment horizontal="center" vertical="top"/>
    </xf>
    <xf xfId="0" numFmtId="0" borderId="2" applyBorder="1" fontId="1" applyFont="1" fillId="5" applyFill="1" applyAlignment="1">
      <alignment horizontal="center"/>
    </xf>
    <xf xfId="0" numFmtId="0" borderId="15" applyBorder="1" fontId="1" applyFont="1" fillId="4" applyFill="1" applyAlignment="1">
      <alignment horizontal="left"/>
    </xf>
    <xf xfId="0" numFmtId="166" applyNumberFormat="1" borderId="2" applyBorder="1" fontId="1" applyFont="1" fillId="4" applyFill="1" applyAlignment="1">
      <alignment horizontal="left"/>
    </xf>
    <xf xfId="0" numFmtId="0" borderId="2" applyBorder="1" fontId="1" applyFont="1" fillId="0" applyAlignment="1">
      <alignment horizontal="left"/>
    </xf>
    <xf xfId="0" numFmtId="0" borderId="15" applyBorder="1" fontId="3" applyFont="1" fillId="4" applyFill="1" applyAlignment="1">
      <alignment horizontal="left"/>
    </xf>
    <xf xfId="0" numFmtId="166" applyNumberFormat="1" borderId="2" applyBorder="1" fontId="3" applyFont="1" fillId="4" applyFill="1" applyAlignment="1">
      <alignment horizontal="lef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sharedStrings.xml" Type="http://schemas.openxmlformats.org/officeDocument/2006/relationships/sharedStrings" Id="rId6"/><Relationship Target="styles.xml" Type="http://schemas.openxmlformats.org/officeDocument/2006/relationships/styles" Id="rId7"/><Relationship Target="theme/theme1.xml" Type="http://schemas.openxmlformats.org/officeDocument/2006/relationships/theme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I8"/>
  <sheetViews>
    <sheetView workbookViewId="0"/>
  </sheetViews>
  <sheetFormatPr defaultRowHeight="15" x14ac:dyDescent="0.25"/>
  <cols>
    <col min="1" max="1" style="30" width="73.29071428571429" customWidth="1" bestFit="1"/>
    <col min="2" max="2" style="30" width="11.005" customWidth="1" bestFit="1"/>
    <col min="3" max="3" style="30" width="11.147857142857141" customWidth="1" bestFit="1"/>
    <col min="4" max="4" style="49" width="13.576428571428572" customWidth="1" bestFit="1"/>
    <col min="5" max="5" style="49" width="13.576428571428572" customWidth="1" bestFit="1"/>
    <col min="6" max="6" style="49" width="13.576428571428572" customWidth="1" bestFit="1"/>
    <col min="7" max="7" style="50" width="13.576428571428572" customWidth="1" bestFit="1"/>
    <col min="8" max="8" style="49" width="13.576428571428572" customWidth="1" bestFit="1"/>
    <col min="9" max="9" style="49" width="13.576428571428572" customWidth="1" bestFit="1"/>
  </cols>
  <sheetData>
    <row x14ac:dyDescent="0.25" r="1" customHeight="1" ht="18.75">
      <c r="A1" s="34" t="s">
        <v>37</v>
      </c>
      <c r="B1" s="87" t="s">
        <v>6</v>
      </c>
      <c r="C1" s="53" t="s">
        <v>38</v>
      </c>
      <c r="D1" s="88">
        <f>1/36</f>
      </c>
      <c r="E1" s="88">
        <f>2/36</f>
      </c>
      <c r="F1" s="88">
        <f>3/36</f>
      </c>
      <c r="G1" s="88">
        <f>23/36</f>
      </c>
      <c r="H1" s="88">
        <f>6/36</f>
      </c>
      <c r="I1" s="88">
        <f>1-SUM(D1:H1)</f>
      </c>
    </row>
    <row x14ac:dyDescent="0.25" r="2" customHeight="1" ht="18.75">
      <c r="A2" s="38"/>
      <c r="B2" s="55"/>
      <c r="C2" s="53" t="s">
        <v>39</v>
      </c>
      <c r="D2" s="89">
        <v>0.15</v>
      </c>
      <c r="E2" s="89">
        <v>0.1</v>
      </c>
      <c r="F2" s="89">
        <v>0.05</v>
      </c>
      <c r="G2" s="89">
        <v>0</v>
      </c>
      <c r="H2" s="89">
        <v>-0.05</v>
      </c>
      <c r="I2" s="89">
        <v>-0.1</v>
      </c>
    </row>
    <row x14ac:dyDescent="0.25" r="3" customHeight="1" ht="18.75">
      <c r="A3" s="38"/>
      <c r="B3" s="55"/>
      <c r="C3" s="53"/>
      <c r="D3" s="89"/>
      <c r="E3" s="89"/>
      <c r="F3" s="89"/>
      <c r="G3" s="89"/>
      <c r="H3" s="89"/>
      <c r="I3" s="89"/>
    </row>
    <row x14ac:dyDescent="0.25" r="4" customHeight="1" ht="18.75">
      <c r="A4" s="38"/>
      <c r="B4" s="55"/>
      <c r="C4" s="53"/>
      <c r="D4" s="89"/>
      <c r="E4" s="89"/>
      <c r="F4" s="89"/>
      <c r="G4" s="89"/>
      <c r="H4" s="89"/>
      <c r="I4" s="89"/>
    </row>
    <row x14ac:dyDescent="0.25" r="5" customHeight="1" ht="18.75">
      <c r="A5" s="40"/>
      <c r="B5" s="90"/>
      <c r="C5" s="53"/>
      <c r="D5" s="89"/>
      <c r="E5" s="89"/>
      <c r="F5" s="89"/>
      <c r="G5" s="89"/>
      <c r="H5" s="89"/>
      <c r="I5" s="89"/>
    </row>
    <row x14ac:dyDescent="0.25" r="6" customHeight="1" ht="18.75">
      <c r="A6" s="6"/>
      <c r="B6" s="91" t="s">
        <v>15</v>
      </c>
      <c r="C6" s="92" t="s">
        <v>40</v>
      </c>
      <c r="D6" s="93"/>
      <c r="E6" s="93"/>
      <c r="F6" s="93"/>
      <c r="G6" s="94">
        <f>SUMPRODUCT(D1:I1,D2:I2)</f>
      </c>
      <c r="H6" s="84"/>
      <c r="I6" s="84"/>
    </row>
    <row x14ac:dyDescent="0.25" r="7" customHeight="1" ht="18.75">
      <c r="A7" s="6"/>
      <c r="B7" s="95"/>
      <c r="C7" s="96"/>
      <c r="D7" s="43"/>
      <c r="E7" s="43"/>
      <c r="F7" s="43"/>
      <c r="G7" s="97"/>
      <c r="H7" s="84"/>
      <c r="I7" s="84"/>
    </row>
    <row x14ac:dyDescent="0.25" r="8" customHeight="1" ht="18.75">
      <c r="A8" s="6"/>
      <c r="B8" s="98"/>
      <c r="C8" s="99"/>
      <c r="D8" s="48"/>
      <c r="E8" s="48"/>
      <c r="F8" s="48"/>
      <c r="G8" s="100"/>
      <c r="H8" s="84"/>
      <c r="I8" s="84"/>
    </row>
  </sheetData>
  <mergeCells count="4">
    <mergeCell ref="A1:A5"/>
    <mergeCell ref="B1:B5"/>
    <mergeCell ref="C6:F8"/>
    <mergeCell ref="G6:G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J8"/>
  <sheetViews>
    <sheetView workbookViewId="0"/>
  </sheetViews>
  <sheetFormatPr defaultRowHeight="15" x14ac:dyDescent="0.25"/>
  <cols>
    <col min="1" max="1" style="30" width="54.43357142857143" customWidth="1" bestFit="1"/>
    <col min="2" max="2" style="61" width="13.576428571428572" customWidth="1" bestFit="1"/>
    <col min="3" max="3" style="61" width="10.576428571428572" customWidth="1" bestFit="1"/>
    <col min="4" max="4" style="85" width="13.576428571428572" customWidth="1" bestFit="1"/>
    <col min="5" max="5" style="85" width="11.147857142857141" customWidth="1" bestFit="1"/>
    <col min="6" max="6" style="86" width="13.576428571428572" customWidth="1" bestFit="1"/>
    <col min="7" max="7" style="49" width="13.576428571428572" customWidth="1" bestFit="1"/>
    <col min="8" max="8" style="49" width="13.576428571428572" customWidth="1" bestFit="1"/>
    <col min="9" max="9" style="49" width="13.576428571428572" customWidth="1" bestFit="1"/>
    <col min="10" max="10" style="49" width="13.576428571428572" customWidth="1" bestFit="1"/>
  </cols>
  <sheetData>
    <row x14ac:dyDescent="0.25" r="1" customHeight="1" ht="18.75">
      <c r="A1" s="34" t="s">
        <v>29</v>
      </c>
      <c r="B1" s="65" t="s">
        <v>18</v>
      </c>
      <c r="C1" s="66" t="s">
        <v>30</v>
      </c>
      <c r="D1" s="67">
        <v>1</v>
      </c>
      <c r="E1" s="67">
        <v>2</v>
      </c>
      <c r="F1" s="67">
        <v>3</v>
      </c>
      <c r="G1" s="67">
        <v>4</v>
      </c>
      <c r="H1" s="67">
        <v>5</v>
      </c>
      <c r="I1" s="67">
        <v>6</v>
      </c>
      <c r="J1" s="68">
        <v>7</v>
      </c>
    </row>
    <row x14ac:dyDescent="0.25" r="2" customHeight="1" ht="18.75">
      <c r="A2" s="38"/>
      <c r="B2" s="69"/>
      <c r="C2" s="70" t="s">
        <v>31</v>
      </c>
      <c r="D2" s="71">
        <v>0.05</v>
      </c>
      <c r="E2" s="71">
        <v>-0.02</v>
      </c>
      <c r="F2" s="71">
        <v>0.12</v>
      </c>
      <c r="G2" s="71">
        <v>0.07</v>
      </c>
      <c r="H2" s="71">
        <v>-0.04</v>
      </c>
      <c r="I2" s="71">
        <v>0.11</v>
      </c>
      <c r="J2" s="72">
        <v>0.09</v>
      </c>
    </row>
    <row x14ac:dyDescent="0.25" r="3" customHeight="1" ht="18.75">
      <c r="A3" s="38"/>
      <c r="B3" s="69"/>
      <c r="C3" s="70" t="s">
        <v>32</v>
      </c>
      <c r="D3" s="71">
        <f>1+D2</f>
      </c>
      <c r="E3" s="71">
        <f>1+E2</f>
      </c>
      <c r="F3" s="71">
        <f>1+F2</f>
      </c>
      <c r="G3" s="71">
        <f>1+G2</f>
      </c>
      <c r="H3" s="71">
        <f>1+H2</f>
      </c>
      <c r="I3" s="71">
        <f>1+I2</f>
      </c>
      <c r="J3" s="72">
        <f>1+J2</f>
      </c>
    </row>
    <row x14ac:dyDescent="0.25" r="4" customHeight="1" ht="18.75">
      <c r="A4" s="38"/>
      <c r="B4" s="69"/>
      <c r="C4" s="73" t="s">
        <v>33</v>
      </c>
      <c r="D4" s="74"/>
      <c r="E4" s="74"/>
      <c r="F4" s="75">
        <f>PRODUCT(D3:J3)^(1/7) - 1</f>
      </c>
      <c r="G4" s="75"/>
      <c r="H4" s="71"/>
      <c r="I4" s="71"/>
      <c r="J4" s="76"/>
    </row>
    <row x14ac:dyDescent="0.25" r="5" customHeight="1" ht="18.75">
      <c r="A5" s="38"/>
      <c r="B5" s="69"/>
      <c r="C5" s="73" t="s">
        <v>34</v>
      </c>
      <c r="D5" s="74"/>
      <c r="E5" s="74"/>
      <c r="F5" s="75">
        <f>GEOMEAN(D3:J3) - 100%</f>
      </c>
      <c r="G5" s="75"/>
      <c r="H5" s="71"/>
      <c r="I5" s="71"/>
      <c r="J5" s="76"/>
    </row>
    <row x14ac:dyDescent="0.25" r="6" customHeight="1" ht="18.75">
      <c r="A6" s="38"/>
      <c r="B6" s="69"/>
      <c r="C6" s="73" t="s">
        <v>35</v>
      </c>
      <c r="D6" s="74"/>
      <c r="E6" s="74"/>
      <c r="F6" s="77">
        <v>100000</v>
      </c>
      <c r="G6" s="71"/>
      <c r="H6" s="71"/>
      <c r="I6" s="71"/>
      <c r="J6" s="76"/>
    </row>
    <row x14ac:dyDescent="0.25" r="7" customHeight="1" ht="18.75">
      <c r="A7" s="40"/>
      <c r="B7" s="78"/>
      <c r="C7" s="73"/>
      <c r="D7" s="74"/>
      <c r="E7" s="74"/>
      <c r="F7" s="77"/>
      <c r="G7" s="79"/>
      <c r="H7" s="79"/>
      <c r="I7" s="79"/>
      <c r="J7" s="80"/>
    </row>
    <row x14ac:dyDescent="0.25" r="8" customHeight="1" ht="18.75">
      <c r="A8" s="6"/>
      <c r="B8" s="41" t="s">
        <v>15</v>
      </c>
      <c r="C8" s="81" t="s">
        <v>36</v>
      </c>
      <c r="D8" s="82"/>
      <c r="E8" s="82"/>
      <c r="F8" s="83">
        <f>F6*(1+F4)^5</f>
      </c>
      <c r="G8" s="84"/>
      <c r="H8" s="84"/>
      <c r="I8" s="84"/>
      <c r="J8" s="84"/>
    </row>
  </sheetData>
  <mergeCells count="6">
    <mergeCell ref="A1:A7"/>
    <mergeCell ref="B1:B7"/>
    <mergeCell ref="C4:E4"/>
    <mergeCell ref="C5:E5"/>
    <mergeCell ref="C6:E6"/>
    <mergeCell ref="C8:E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H2"/>
  <sheetViews>
    <sheetView workbookViewId="0"/>
  </sheetViews>
  <sheetFormatPr defaultRowHeight="15" x14ac:dyDescent="0.25"/>
  <cols>
    <col min="1" max="1" style="30" width="36.71928571428572" customWidth="1" bestFit="1"/>
    <col min="2" max="2" style="61" width="13.576428571428572" customWidth="1" bestFit="1"/>
    <col min="3" max="3" style="30" width="19.862142857142857" customWidth="1" bestFit="1"/>
    <col min="4" max="4" style="62" width="10.147857142857141" customWidth="1" bestFit="1"/>
    <col min="5" max="5" style="30" width="15.719285714285713" customWidth="1" bestFit="1"/>
    <col min="6" max="6" style="63" width="13.576428571428572" customWidth="1" bestFit="1"/>
    <col min="7" max="7" style="30" width="19.14785714285714" customWidth="1" bestFit="1"/>
    <col min="8" max="8" style="64" width="13.576428571428572" customWidth="1" bestFit="1"/>
  </cols>
  <sheetData>
    <row x14ac:dyDescent="0.25" r="1" customHeight="1" ht="18.75">
      <c r="A1" s="51" t="s">
        <v>25</v>
      </c>
      <c r="B1" s="52" t="s">
        <v>6</v>
      </c>
      <c r="C1" s="53" t="s">
        <v>26</v>
      </c>
      <c r="D1" s="54">
        <f>AVERAGE('Задача №2'!D2:J2)</f>
      </c>
      <c r="E1" s="55" t="s">
        <v>27</v>
      </c>
      <c r="F1" s="56">
        <f>STDEV('Задача №2'!D2:J2)</f>
      </c>
      <c r="G1" s="55" t="s">
        <v>28</v>
      </c>
      <c r="H1" s="57">
        <f> D1/F1</f>
      </c>
    </row>
    <row x14ac:dyDescent="0.25" r="2" customHeight="1" ht="18.75">
      <c r="A2" s="6"/>
      <c r="B2" s="41" t="s">
        <v>15</v>
      </c>
      <c r="C2" s="46" t="s">
        <v>28</v>
      </c>
      <c r="D2" s="58">
        <v>0.87</v>
      </c>
      <c r="E2" s="6"/>
      <c r="F2" s="59"/>
      <c r="G2" s="6"/>
      <c r="H2" s="6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F7"/>
  <sheetViews>
    <sheetView workbookViewId="0"/>
  </sheetViews>
  <sheetFormatPr defaultRowHeight="15" x14ac:dyDescent="0.25"/>
  <cols>
    <col min="1" max="1" style="30" width="89.57642857142856" customWidth="1" bestFit="1"/>
    <col min="2" max="2" style="30" width="13.576428571428572" customWidth="1" bestFit="1"/>
    <col min="3" max="3" style="30" width="17.576428571428572" customWidth="1" bestFit="1"/>
    <col min="4" max="4" style="49" width="13.576428571428572" customWidth="1" bestFit="1"/>
    <col min="5" max="5" style="50" width="13.576428571428572" customWidth="1" bestFit="1"/>
    <col min="6" max="6" style="49" width="13.576428571428572" customWidth="1" bestFit="1"/>
  </cols>
  <sheetData>
    <row x14ac:dyDescent="0.25" r="1" customHeight="1" ht="18.75">
      <c r="A1" s="34" t="s">
        <v>17</v>
      </c>
      <c r="B1" s="35" t="s">
        <v>18</v>
      </c>
      <c r="C1" s="10"/>
      <c r="D1" s="36" t="s">
        <v>19</v>
      </c>
      <c r="E1" s="37" t="s">
        <v>20</v>
      </c>
      <c r="F1" s="36" t="s">
        <v>21</v>
      </c>
    </row>
    <row x14ac:dyDescent="0.25" r="2" customHeight="1" ht="18.75">
      <c r="A2" s="38"/>
      <c r="B2" s="39"/>
      <c r="C2" s="10" t="s">
        <v>22</v>
      </c>
      <c r="D2" s="36">
        <v>0.3</v>
      </c>
      <c r="E2" s="36">
        <v>0.5</v>
      </c>
      <c r="F2" s="36">
        <v>0.2</v>
      </c>
    </row>
    <row x14ac:dyDescent="0.25" r="3" customHeight="1" ht="18.75">
      <c r="A3" s="38"/>
      <c r="B3" s="39"/>
      <c r="C3" s="10" t="s">
        <v>23</v>
      </c>
      <c r="D3" s="36">
        <v>0.01</v>
      </c>
      <c r="E3" s="36">
        <v>0.03</v>
      </c>
      <c r="F3" s="36">
        <v>0.1</v>
      </c>
    </row>
    <row x14ac:dyDescent="0.25" r="4" customHeight="1" ht="18.75">
      <c r="A4" s="38"/>
      <c r="B4" s="39"/>
      <c r="C4" s="10"/>
      <c r="D4" s="36"/>
      <c r="E4" s="36"/>
      <c r="F4" s="36"/>
    </row>
    <row x14ac:dyDescent="0.25" r="5" customHeight="1" ht="38.6">
      <c r="A5" s="40"/>
      <c r="B5" s="21"/>
      <c r="C5" s="10"/>
      <c r="D5" s="36"/>
      <c r="E5" s="36"/>
      <c r="F5" s="36"/>
    </row>
    <row x14ac:dyDescent="0.25" r="6" customHeight="1" ht="18.75">
      <c r="A6" s="6"/>
      <c r="B6" s="41" t="s">
        <v>15</v>
      </c>
      <c r="C6" s="42" t="s">
        <v>24</v>
      </c>
      <c r="D6" s="43"/>
      <c r="E6" s="44">
        <f>D3*D2/(D2*D3+E2*E3+F2*F3)</f>
      </c>
      <c r="F6" s="45"/>
    </row>
    <row x14ac:dyDescent="0.25" r="7" customHeight="1" ht="18.75">
      <c r="A7" s="6"/>
      <c r="B7" s="46"/>
      <c r="C7" s="47"/>
      <c r="D7" s="48"/>
      <c r="E7" s="45"/>
      <c r="F7" s="45"/>
    </row>
  </sheetData>
  <mergeCells count="4">
    <mergeCell ref="A1:A5"/>
    <mergeCell ref="B1:B5"/>
    <mergeCell ref="C6:D7"/>
    <mergeCell ref="E6:F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38"/>
  <sheetViews>
    <sheetView workbookViewId="0" tabSelected="1"/>
  </sheetViews>
  <sheetFormatPr defaultRowHeight="15" x14ac:dyDescent="0.25"/>
  <cols>
    <col min="1" max="1" style="30" width="13.576428571428572" customWidth="1" bestFit="1"/>
    <col min="2" max="2" style="30" width="13.576428571428572" customWidth="1" bestFit="1"/>
    <col min="3" max="3" style="30" width="11.862142857142858" customWidth="1" bestFit="1"/>
    <col min="4" max="4" style="30" width="16.719285714285714" customWidth="1" bestFit="1"/>
    <col min="5" max="5" style="31" width="13.576428571428572" customWidth="1" bestFit="1"/>
    <col min="6" max="6" style="32" width="12.862142857142858" customWidth="1" bestFit="1"/>
    <col min="7" max="7" style="33" width="16.862142857142857" customWidth="1" bestFit="1"/>
    <col min="8" max="8" style="33" width="17.433571428571426" customWidth="1" bestFit="1"/>
    <col min="9" max="9" style="33" width="36.43357142857143" customWidth="1" bestFit="1"/>
    <col min="10" max="10" style="33" width="13.576428571428572" customWidth="1" bestFit="1"/>
    <col min="11" max="11" style="33" width="13.576428571428572" customWidth="1" bestFit="1"/>
    <col min="12" max="12" style="33" width="13.576428571428572" customWidth="1" bestFit="1"/>
    <col min="13" max="13" style="33" width="13.576428571428572" customWidth="1" bestFit="1"/>
    <col min="14" max="14" style="33" width="13.576428571428572" customWidth="1" bestFit="1"/>
    <col min="15" max="15" style="33" width="13.576428571428572" customWidth="1" bestFit="1"/>
    <col min="16" max="16" style="33" width="13.576428571428572" customWidth="1" bestFit="1"/>
    <col min="17" max="17" style="30" width="13.576428571428572" customWidth="1" bestFit="1"/>
    <col min="18" max="18" style="30" width="13.576428571428572" customWidth="1" bestFit="1"/>
    <col min="19" max="19" style="30" width="13.576428571428572" customWidth="1" bestFit="1"/>
    <col min="20" max="20" style="30" width="13.576428571428572" customWidth="1" bestFit="1"/>
    <col min="21" max="21" style="33" width="13.576428571428572" customWidth="1" bestFit="1"/>
    <col min="22" max="22" style="33" width="12.576428571428572" customWidth="1" bestFit="1"/>
  </cols>
  <sheetData>
    <row x14ac:dyDescent="0.25" r="1" customHeight="1" ht="18.75">
      <c r="A1" s="1" t="s">
        <v>0</v>
      </c>
      <c r="B1" s="2"/>
      <c r="C1" s="2"/>
      <c r="D1" s="2"/>
      <c r="E1" s="3"/>
      <c r="F1" s="3"/>
      <c r="G1" s="4"/>
      <c r="H1" s="4"/>
      <c r="I1" s="4"/>
      <c r="J1" s="4"/>
      <c r="K1" s="4"/>
      <c r="L1" s="4"/>
      <c r="M1" s="4"/>
      <c r="N1" s="4"/>
      <c r="O1" s="4"/>
      <c r="P1" s="4"/>
      <c r="Q1" s="2"/>
      <c r="R1" s="2"/>
      <c r="S1" s="2"/>
      <c r="T1" s="2"/>
      <c r="U1" s="5"/>
      <c r="V1" s="5"/>
    </row>
    <row x14ac:dyDescent="0.25" r="2" customHeight="1" ht="18.75">
      <c r="A2" s="2" t="s">
        <v>1</v>
      </c>
      <c r="B2" s="2"/>
      <c r="C2" s="2"/>
      <c r="D2" s="2"/>
      <c r="E2" s="3"/>
      <c r="F2" s="3"/>
      <c r="G2" s="4"/>
      <c r="H2" s="4"/>
      <c r="I2" s="4"/>
      <c r="J2" s="4"/>
      <c r="K2" s="4"/>
      <c r="L2" s="4"/>
      <c r="M2" s="4"/>
      <c r="N2" s="4"/>
      <c r="O2" s="4"/>
      <c r="P2" s="4"/>
      <c r="Q2" s="2"/>
      <c r="R2" s="2"/>
      <c r="S2" s="2"/>
      <c r="T2" s="2"/>
      <c r="U2" s="5"/>
      <c r="V2" s="5"/>
    </row>
    <row x14ac:dyDescent="0.25" r="3" customHeight="1" ht="18.75">
      <c r="A3" s="2" t="s">
        <v>2</v>
      </c>
      <c r="B3" s="2"/>
      <c r="C3" s="2"/>
      <c r="D3" s="2"/>
      <c r="E3" s="3"/>
      <c r="F3" s="3"/>
      <c r="G3" s="4"/>
      <c r="H3" s="4"/>
      <c r="I3" s="4"/>
      <c r="J3" s="4"/>
      <c r="K3" s="4"/>
      <c r="L3" s="4"/>
      <c r="M3" s="4"/>
      <c r="N3" s="4"/>
      <c r="O3" s="4"/>
      <c r="P3" s="4"/>
      <c r="Q3" s="2"/>
      <c r="R3" s="2"/>
      <c r="S3" s="2"/>
      <c r="T3" s="2"/>
      <c r="U3" s="5"/>
      <c r="V3" s="5"/>
    </row>
    <row x14ac:dyDescent="0.25" r="4" customHeight="1" ht="18.75">
      <c r="A4" s="2" t="s">
        <v>3</v>
      </c>
      <c r="B4" s="2"/>
      <c r="C4" s="2"/>
      <c r="D4" s="2"/>
      <c r="E4" s="3"/>
      <c r="F4" s="3"/>
      <c r="G4" s="4"/>
      <c r="H4" s="4"/>
      <c r="I4" s="4"/>
      <c r="J4" s="4"/>
      <c r="K4" s="4"/>
      <c r="L4" s="4"/>
      <c r="M4" s="4"/>
      <c r="N4" s="4"/>
      <c r="O4" s="4"/>
      <c r="P4" s="4"/>
      <c r="Q4" s="2"/>
      <c r="R4" s="2"/>
      <c r="S4" s="2"/>
      <c r="T4" s="2"/>
      <c r="U4" s="5"/>
      <c r="V4" s="5"/>
    </row>
    <row x14ac:dyDescent="0.25" r="5" customHeight="1" ht="18.75">
      <c r="A5" s="2" t="s">
        <v>4</v>
      </c>
      <c r="B5" s="2"/>
      <c r="C5" s="2"/>
      <c r="D5" s="2"/>
      <c r="E5" s="3"/>
      <c r="F5" s="3"/>
      <c r="G5" s="4"/>
      <c r="H5" s="4"/>
      <c r="I5" s="4"/>
      <c r="J5" s="4"/>
      <c r="K5" s="4"/>
      <c r="L5" s="4"/>
      <c r="M5" s="4"/>
      <c r="N5" s="4"/>
      <c r="O5" s="4"/>
      <c r="P5" s="4"/>
      <c r="Q5" s="2"/>
      <c r="R5" s="2"/>
      <c r="S5" s="2"/>
      <c r="T5" s="2"/>
      <c r="U5" s="5"/>
      <c r="V5" s="5"/>
    </row>
    <row x14ac:dyDescent="0.25" r="6" customHeight="1" ht="18.75">
      <c r="A6" s="2" t="s">
        <v>5</v>
      </c>
      <c r="B6" s="2"/>
      <c r="C6" s="2"/>
      <c r="D6" s="2"/>
      <c r="E6" s="3"/>
      <c r="F6" s="3"/>
      <c r="G6" s="4"/>
      <c r="H6" s="4"/>
      <c r="I6" s="4"/>
      <c r="J6" s="4"/>
      <c r="K6" s="4"/>
      <c r="L6" s="4"/>
      <c r="M6" s="4"/>
      <c r="N6" s="4"/>
      <c r="O6" s="4"/>
      <c r="P6" s="4"/>
      <c r="Q6" s="2"/>
      <c r="R6" s="2"/>
      <c r="S6" s="2"/>
      <c r="T6" s="2"/>
      <c r="U6" s="5"/>
      <c r="V6" s="5"/>
    </row>
    <row x14ac:dyDescent="0.25" r="7" customHeight="1" ht="18.75">
      <c r="A7" s="6"/>
      <c r="B7" s="6"/>
      <c r="C7" s="6"/>
      <c r="D7" s="6"/>
      <c r="E7" s="7"/>
      <c r="F7" s="8"/>
      <c r="G7" s="5"/>
      <c r="H7" s="5"/>
      <c r="I7" s="5"/>
      <c r="J7" s="5"/>
      <c r="K7" s="5"/>
      <c r="L7" s="5"/>
      <c r="M7" s="5"/>
      <c r="N7" s="5"/>
      <c r="O7" s="5"/>
      <c r="P7" s="5"/>
      <c r="Q7" s="6"/>
      <c r="R7" s="6"/>
      <c r="S7" s="6"/>
      <c r="T7" s="6"/>
      <c r="U7" s="5"/>
      <c r="V7" s="5"/>
    </row>
    <row x14ac:dyDescent="0.25" r="8" customHeight="1" ht="18.75">
      <c r="A8" s="6"/>
      <c r="B8" s="6"/>
      <c r="C8" s="6"/>
      <c r="D8" s="6"/>
      <c r="E8" s="7"/>
      <c r="F8" s="8"/>
      <c r="G8" s="5"/>
      <c r="H8" s="5"/>
      <c r="I8" s="5"/>
      <c r="J8" s="5"/>
      <c r="K8" s="5"/>
      <c r="L8" s="5"/>
      <c r="M8" s="5"/>
      <c r="N8" s="5"/>
      <c r="O8" s="5"/>
      <c r="P8" s="5"/>
      <c r="Q8" s="6"/>
      <c r="R8" s="6"/>
      <c r="S8" s="6"/>
      <c r="T8" s="6"/>
      <c r="U8" s="5"/>
      <c r="V8" s="5"/>
    </row>
    <row x14ac:dyDescent="0.25" r="9" customHeight="1" ht="18.75">
      <c r="A9" s="6"/>
      <c r="B9" s="6"/>
      <c r="C9" s="9" t="s">
        <v>6</v>
      </c>
      <c r="D9" s="10" t="s">
        <v>7</v>
      </c>
      <c r="E9" s="11">
        <v>1</v>
      </c>
      <c r="F9" s="11">
        <v>2</v>
      </c>
      <c r="G9" s="11">
        <v>3</v>
      </c>
      <c r="H9" s="11">
        <v>4</v>
      </c>
      <c r="I9" s="11">
        <v>5</v>
      </c>
      <c r="J9" s="11">
        <v>6</v>
      </c>
      <c r="K9" s="11">
        <v>7</v>
      </c>
      <c r="L9" s="11">
        <v>8</v>
      </c>
      <c r="M9" s="11">
        <v>9</v>
      </c>
      <c r="N9" s="11">
        <v>10</v>
      </c>
      <c r="O9" s="11">
        <v>11</v>
      </c>
      <c r="P9" s="11">
        <v>12</v>
      </c>
      <c r="Q9" s="6"/>
      <c r="R9" s="6"/>
      <c r="S9" s="6"/>
      <c r="T9" s="6"/>
      <c r="U9" s="5"/>
      <c r="V9" s="5"/>
    </row>
    <row x14ac:dyDescent="0.25" r="10" customHeight="1" ht="18.75">
      <c r="A10" s="6"/>
      <c r="B10" s="6"/>
      <c r="C10" s="6"/>
      <c r="D10" s="10" t="s">
        <v>8</v>
      </c>
      <c r="E10" s="12">
        <v>12.1</v>
      </c>
      <c r="F10" s="12">
        <v>15.2</v>
      </c>
      <c r="G10" s="12">
        <v>15.3</v>
      </c>
      <c r="H10" s="12">
        <v>15.7</v>
      </c>
      <c r="I10" s="12">
        <v>15.2</v>
      </c>
      <c r="J10" s="12">
        <v>16.1</v>
      </c>
      <c r="K10" s="12">
        <v>16.5</v>
      </c>
      <c r="L10" s="12">
        <v>17.1</v>
      </c>
      <c r="M10" s="12">
        <v>17.2</v>
      </c>
      <c r="N10" s="11">
        <v>17</v>
      </c>
      <c r="O10" s="12">
        <v>16.8</v>
      </c>
      <c r="P10" s="12">
        <v>16.9</v>
      </c>
      <c r="Q10" s="6"/>
      <c r="R10" s="6"/>
      <c r="S10" s="6"/>
      <c r="T10" s="6"/>
      <c r="U10" s="5"/>
      <c r="V10" s="5"/>
    </row>
    <row x14ac:dyDescent="0.25" r="11" customHeight="1" ht="18.75">
      <c r="A11" s="6"/>
      <c r="B11" s="6"/>
      <c r="C11" s="6"/>
      <c r="D11" s="10" t="s">
        <v>9</v>
      </c>
      <c r="E11" s="13">
        <v>115</v>
      </c>
      <c r="F11" s="13">
        <v>119</v>
      </c>
      <c r="G11" s="13">
        <v>121</v>
      </c>
      <c r="H11" s="13">
        <v>130</v>
      </c>
      <c r="I11" s="13">
        <v>131</v>
      </c>
      <c r="J11" s="13">
        <v>150</v>
      </c>
      <c r="K11" s="13">
        <v>155</v>
      </c>
      <c r="L11" s="13">
        <v>172</v>
      </c>
      <c r="M11" s="13">
        <v>174</v>
      </c>
      <c r="N11" s="13">
        <v>168</v>
      </c>
      <c r="O11" s="11">
        <v>161</v>
      </c>
      <c r="P11" s="11">
        <v>159</v>
      </c>
      <c r="Q11" s="6"/>
      <c r="R11" s="6"/>
      <c r="S11" s="6"/>
      <c r="T11" s="6"/>
      <c r="U11" s="5"/>
      <c r="V11" s="5"/>
    </row>
    <row x14ac:dyDescent="0.25" r="12" customHeight="1" ht="18.75">
      <c r="A12" s="6"/>
      <c r="B12" s="6"/>
      <c r="C12" s="6"/>
      <c r="D12" s="10" t="s">
        <v>10</v>
      </c>
      <c r="E12" s="14">
        <f>CORREL(F10:P10,E11:O11)</f>
      </c>
      <c r="F12" s="15"/>
      <c r="G12" s="16" t="s">
        <v>11</v>
      </c>
      <c r="H12" s="17"/>
      <c r="I12" s="17"/>
      <c r="J12" s="11"/>
      <c r="K12" s="17"/>
      <c r="L12" s="17"/>
      <c r="M12" s="17"/>
      <c r="N12" s="17"/>
      <c r="O12" s="17"/>
      <c r="P12" s="17"/>
      <c r="Q12" s="6"/>
      <c r="R12" s="6"/>
      <c r="S12" s="6"/>
      <c r="T12" s="6"/>
      <c r="U12" s="5"/>
      <c r="V12" s="5"/>
    </row>
    <row x14ac:dyDescent="0.25" r="13" customHeight="1" ht="18.75">
      <c r="A13" s="6"/>
      <c r="B13" s="6"/>
      <c r="C13" s="6"/>
      <c r="D13" s="18" t="s">
        <v>12</v>
      </c>
      <c r="E13" s="19" t="s">
        <v>13</v>
      </c>
      <c r="F13" s="20" t="s">
        <v>14</v>
      </c>
      <c r="G13" s="17"/>
      <c r="H13" s="17"/>
      <c r="I13" s="17"/>
      <c r="J13" s="11"/>
      <c r="K13" s="17"/>
      <c r="L13" s="17"/>
      <c r="M13" s="17"/>
      <c r="N13" s="17"/>
      <c r="O13" s="17"/>
      <c r="P13" s="17"/>
      <c r="Q13" s="6"/>
      <c r="R13" s="6"/>
      <c r="S13" s="6"/>
      <c r="T13" s="6"/>
      <c r="U13" s="5"/>
      <c r="V13" s="5"/>
    </row>
    <row x14ac:dyDescent="0.25" r="14" customHeight="1" ht="18.75">
      <c r="A14" s="6"/>
      <c r="B14" s="6"/>
      <c r="C14" s="6"/>
      <c r="D14" s="21"/>
      <c r="E14" s="20">
        <f>LINEST(F10:P10,E11:O11)</f>
      </c>
      <c r="F14" s="20">
        <v>11.46516498146882</v>
      </c>
      <c r="G14" s="22"/>
      <c r="H14" s="22"/>
      <c r="I14" s="22"/>
      <c r="J14" s="11"/>
      <c r="K14" s="23"/>
      <c r="L14" s="23"/>
      <c r="M14" s="23"/>
      <c r="N14" s="23"/>
      <c r="O14" s="23"/>
      <c r="P14" s="23"/>
      <c r="Q14" s="6"/>
      <c r="R14" s="6"/>
      <c r="S14" s="6"/>
      <c r="T14" s="6"/>
      <c r="U14" s="5"/>
      <c r="V14" s="5"/>
    </row>
    <row x14ac:dyDescent="0.25" r="15" customHeight="1" ht="18.75">
      <c r="A15" s="6"/>
      <c r="B15" s="6"/>
      <c r="C15" s="6"/>
      <c r="D15" s="6"/>
      <c r="E15" s="7"/>
      <c r="F15" s="8"/>
      <c r="G15" s="5"/>
      <c r="H15" s="5"/>
      <c r="I15" s="5"/>
      <c r="J15" s="5"/>
      <c r="K15" s="5"/>
      <c r="L15" s="5"/>
      <c r="M15" s="5"/>
      <c r="N15" s="5"/>
      <c r="O15" s="5"/>
      <c r="P15" s="5"/>
      <c r="Q15" s="6"/>
      <c r="R15" s="6"/>
      <c r="S15" s="6"/>
      <c r="T15" s="6"/>
      <c r="U15" s="5"/>
      <c r="V15" s="5"/>
    </row>
    <row x14ac:dyDescent="0.25" r="16" customHeight="1" ht="18.75">
      <c r="A16" s="6"/>
      <c r="B16" s="6"/>
      <c r="C16" s="6"/>
      <c r="D16" s="6"/>
      <c r="E16" s="7"/>
      <c r="F16" s="8"/>
      <c r="G16" s="5"/>
      <c r="H16" s="5"/>
      <c r="I16" s="5"/>
      <c r="J16" s="5"/>
      <c r="K16" s="5"/>
      <c r="L16" s="5"/>
      <c r="M16" s="5"/>
      <c r="N16" s="5"/>
      <c r="O16" s="5"/>
      <c r="P16" s="5"/>
      <c r="Q16" s="6"/>
      <c r="R16" s="6"/>
      <c r="S16" s="6"/>
      <c r="T16" s="6"/>
      <c r="U16" s="5"/>
      <c r="V16" s="5"/>
    </row>
    <row x14ac:dyDescent="0.25" r="17" customHeight="1" ht="18.75">
      <c r="A17" s="6"/>
      <c r="B17" s="6"/>
      <c r="C17" s="6"/>
      <c r="D17" s="6"/>
      <c r="E17" s="7"/>
      <c r="F17" s="8"/>
      <c r="G17" s="5"/>
      <c r="H17" s="5"/>
      <c r="I17" s="5"/>
      <c r="J17" s="5"/>
      <c r="K17" s="5"/>
      <c r="L17" s="5"/>
      <c r="M17" s="5"/>
      <c r="N17" s="5"/>
      <c r="O17" s="5"/>
      <c r="P17" s="5"/>
      <c r="Q17" s="6"/>
      <c r="R17" s="6"/>
      <c r="S17" s="6"/>
      <c r="T17" s="6"/>
      <c r="U17" s="5"/>
      <c r="V17" s="5"/>
    </row>
    <row x14ac:dyDescent="0.25" r="18" customHeight="1" ht="18.75">
      <c r="A18" s="6"/>
      <c r="B18" s="6"/>
      <c r="C18" s="6"/>
      <c r="D18" s="6"/>
      <c r="E18" s="7"/>
      <c r="F18" s="8"/>
      <c r="G18" s="5"/>
      <c r="H18" s="5"/>
      <c r="I18" s="5"/>
      <c r="J18" s="5"/>
      <c r="K18" s="5"/>
      <c r="L18" s="5"/>
      <c r="M18" s="5"/>
      <c r="N18" s="5"/>
      <c r="O18" s="5"/>
      <c r="P18" s="5"/>
      <c r="Q18" s="6"/>
      <c r="R18" s="6"/>
      <c r="S18" s="6"/>
      <c r="T18" s="6"/>
      <c r="U18" s="5"/>
      <c r="V18" s="5"/>
    </row>
    <row x14ac:dyDescent="0.25" r="19" customHeight="1" ht="18.75">
      <c r="A19" s="6"/>
      <c r="B19" s="6"/>
      <c r="C19" s="6"/>
      <c r="D19" s="6"/>
      <c r="E19" s="7"/>
      <c r="F19" s="8"/>
      <c r="G19" s="5"/>
      <c r="H19" s="5"/>
      <c r="I19" s="5"/>
      <c r="J19" s="5"/>
      <c r="K19" s="5"/>
      <c r="L19" s="5"/>
      <c r="M19" s="5"/>
      <c r="N19" s="5"/>
      <c r="O19" s="5"/>
      <c r="P19" s="5"/>
      <c r="Q19" s="6"/>
      <c r="R19" s="6"/>
      <c r="S19" s="6"/>
      <c r="T19" s="6"/>
      <c r="U19" s="5"/>
      <c r="V19" s="5"/>
    </row>
    <row x14ac:dyDescent="0.25" r="20" customHeight="1" ht="18.75">
      <c r="A20" s="6"/>
      <c r="B20" s="6"/>
      <c r="C20" s="6"/>
      <c r="D20" s="6"/>
      <c r="E20" s="7"/>
      <c r="F20" s="8"/>
      <c r="G20" s="5"/>
      <c r="H20" s="5"/>
      <c r="I20" s="5"/>
      <c r="J20" s="5"/>
      <c r="K20" s="5"/>
      <c r="L20" s="5"/>
      <c r="M20" s="5"/>
      <c r="N20" s="5"/>
      <c r="O20" s="5"/>
      <c r="P20" s="5"/>
      <c r="Q20" s="6"/>
      <c r="R20" s="6"/>
      <c r="S20" s="6"/>
      <c r="T20" s="6"/>
      <c r="U20" s="24">
        <v>16.9</v>
      </c>
      <c r="V20" s="25">
        <v>16.7336026051599</v>
      </c>
    </row>
    <row x14ac:dyDescent="0.25" r="21" customHeight="1" ht="18.75">
      <c r="A21" s="6"/>
      <c r="B21" s="6"/>
      <c r="C21" s="6"/>
      <c r="D21" s="6"/>
      <c r="E21" s="7"/>
      <c r="F21" s="8"/>
      <c r="G21" s="5"/>
      <c r="H21" s="5"/>
      <c r="I21" s="5"/>
      <c r="J21" s="5"/>
      <c r="K21" s="5"/>
      <c r="L21" s="5"/>
      <c r="M21" s="5"/>
      <c r="N21" s="5"/>
      <c r="O21" s="5"/>
      <c r="P21" s="5"/>
      <c r="Q21" s="6"/>
      <c r="R21" s="6"/>
      <c r="S21" s="6"/>
      <c r="T21" s="6"/>
      <c r="U21" s="26">
        <v>161</v>
      </c>
      <c r="V21" s="26">
        <v>159</v>
      </c>
    </row>
    <row x14ac:dyDescent="0.25" r="22" customHeight="1" ht="18.75">
      <c r="A22" s="6"/>
      <c r="B22" s="6"/>
      <c r="C22" s="6"/>
      <c r="D22" s="6"/>
      <c r="E22" s="7"/>
      <c r="F22" s="8"/>
      <c r="G22" s="5"/>
      <c r="H22" s="5"/>
      <c r="I22" s="5"/>
      <c r="J22" s="5"/>
      <c r="K22" s="5"/>
      <c r="L22" s="5"/>
      <c r="M22" s="5"/>
      <c r="N22" s="5"/>
      <c r="O22" s="5"/>
      <c r="P22" s="5"/>
      <c r="Q22" s="6"/>
      <c r="R22" s="6"/>
      <c r="S22" s="6"/>
      <c r="T22" s="6"/>
      <c r="U22" s="5"/>
      <c r="V22" s="5"/>
    </row>
    <row x14ac:dyDescent="0.25" r="23" customHeight="1" ht="18.75">
      <c r="A23" s="6"/>
      <c r="B23" s="6"/>
      <c r="C23" s="6"/>
      <c r="D23" s="6"/>
      <c r="E23" s="7"/>
      <c r="F23" s="8"/>
      <c r="G23" s="5"/>
      <c r="H23" s="5"/>
      <c r="I23" s="5"/>
      <c r="J23" s="5"/>
      <c r="K23" s="5"/>
      <c r="L23" s="5"/>
      <c r="M23" s="5"/>
      <c r="N23" s="5"/>
      <c r="O23" s="5"/>
      <c r="P23" s="5"/>
      <c r="Q23" s="6"/>
      <c r="R23" s="6"/>
      <c r="S23" s="6"/>
      <c r="T23" s="6"/>
      <c r="U23" s="5"/>
      <c r="V23" s="5"/>
    </row>
    <row x14ac:dyDescent="0.25" r="24" customHeight="1" ht="18.75">
      <c r="A24" s="6"/>
      <c r="B24" s="6"/>
      <c r="C24" s="6"/>
      <c r="D24" s="6"/>
      <c r="E24" s="7"/>
      <c r="F24" s="8"/>
      <c r="G24" s="5"/>
      <c r="H24" s="5"/>
      <c r="I24" s="5"/>
      <c r="J24" s="5"/>
      <c r="K24" s="5"/>
      <c r="L24" s="5"/>
      <c r="M24" s="5"/>
      <c r="N24" s="5"/>
      <c r="O24" s="5"/>
      <c r="P24" s="5"/>
      <c r="Q24" s="6"/>
      <c r="R24" s="6"/>
      <c r="S24" s="6"/>
      <c r="T24" s="6"/>
      <c r="U24" s="5"/>
      <c r="V24" s="5"/>
    </row>
    <row x14ac:dyDescent="0.25" r="25" customHeight="1" ht="18.75">
      <c r="A25" s="6"/>
      <c r="B25" s="6"/>
      <c r="C25" s="6"/>
      <c r="D25" s="6"/>
      <c r="E25" s="7"/>
      <c r="F25" s="8"/>
      <c r="G25" s="5"/>
      <c r="H25" s="5"/>
      <c r="I25" s="5"/>
      <c r="J25" s="5"/>
      <c r="K25" s="5"/>
      <c r="L25" s="5"/>
      <c r="M25" s="5"/>
      <c r="N25" s="5"/>
      <c r="O25" s="5"/>
      <c r="P25" s="5"/>
      <c r="Q25" s="6"/>
      <c r="R25" s="6"/>
      <c r="S25" s="6"/>
      <c r="T25" s="6"/>
      <c r="U25" s="5"/>
      <c r="V25" s="5"/>
    </row>
    <row x14ac:dyDescent="0.25" r="26" customHeight="1" ht="18.75">
      <c r="A26" s="6"/>
      <c r="B26" s="6"/>
      <c r="C26" s="6"/>
      <c r="D26" s="6"/>
      <c r="E26" s="7"/>
      <c r="F26" s="8"/>
      <c r="G26" s="5"/>
      <c r="H26" s="5"/>
      <c r="I26" s="5"/>
      <c r="J26" s="5"/>
      <c r="K26" s="5"/>
      <c r="L26" s="5"/>
      <c r="M26" s="5"/>
      <c r="N26" s="5"/>
      <c r="O26" s="5"/>
      <c r="P26" s="5"/>
      <c r="Q26" s="6"/>
      <c r="R26" s="6"/>
      <c r="S26" s="6"/>
      <c r="T26" s="6"/>
      <c r="U26" s="5"/>
      <c r="V26" s="5"/>
    </row>
    <row x14ac:dyDescent="0.25" r="27" customHeight="1" ht="18.75">
      <c r="A27" s="6"/>
      <c r="B27" s="6"/>
      <c r="C27" s="6"/>
      <c r="D27" s="6"/>
      <c r="E27" s="7"/>
      <c r="F27" s="8"/>
      <c r="G27" s="5"/>
      <c r="H27" s="5"/>
      <c r="I27" s="5"/>
      <c r="J27" s="5"/>
      <c r="K27" s="5"/>
      <c r="L27" s="5"/>
      <c r="M27" s="5"/>
      <c r="N27" s="5"/>
      <c r="O27" s="5"/>
      <c r="P27" s="5"/>
      <c r="Q27" s="6"/>
      <c r="R27" s="6"/>
      <c r="S27" s="6"/>
      <c r="T27" s="6"/>
      <c r="U27" s="5"/>
      <c r="V27" s="5"/>
    </row>
    <row x14ac:dyDescent="0.25" r="28" customHeight="1" ht="18.75">
      <c r="A28" s="6"/>
      <c r="B28" s="6"/>
      <c r="C28" s="6"/>
      <c r="D28" s="6"/>
      <c r="E28" s="7"/>
      <c r="F28" s="8"/>
      <c r="G28" s="5"/>
      <c r="H28" s="5"/>
      <c r="I28" s="5"/>
      <c r="J28" s="5"/>
      <c r="K28" s="5"/>
      <c r="L28" s="5"/>
      <c r="M28" s="5"/>
      <c r="N28" s="5"/>
      <c r="O28" s="5"/>
      <c r="P28" s="5"/>
      <c r="Q28" s="6"/>
      <c r="R28" s="6"/>
      <c r="S28" s="6"/>
      <c r="T28" s="6"/>
      <c r="U28" s="5"/>
      <c r="V28" s="5"/>
    </row>
    <row x14ac:dyDescent="0.25" r="29" customHeight="1" ht="18.75">
      <c r="A29" s="6"/>
      <c r="B29" s="6"/>
      <c r="C29" s="6"/>
      <c r="D29" s="6"/>
      <c r="E29" s="7"/>
      <c r="F29" s="8"/>
      <c r="G29" s="5"/>
      <c r="H29" s="5"/>
      <c r="I29" s="5"/>
      <c r="J29" s="5"/>
      <c r="K29" s="5"/>
      <c r="L29" s="5"/>
      <c r="M29" s="5"/>
      <c r="N29" s="5"/>
      <c r="O29" s="5"/>
      <c r="P29" s="5"/>
      <c r="Q29" s="6"/>
      <c r="R29" s="6"/>
      <c r="S29" s="6"/>
      <c r="T29" s="6"/>
      <c r="U29" s="5"/>
      <c r="V29" s="5"/>
    </row>
    <row x14ac:dyDescent="0.25" r="30" customHeight="1" ht="18.75">
      <c r="A30" s="6"/>
      <c r="B30" s="6"/>
      <c r="C30" s="6"/>
      <c r="D30" s="6"/>
      <c r="E30" s="7"/>
      <c r="F30" s="8"/>
      <c r="G30" s="5"/>
      <c r="H30" s="5"/>
      <c r="I30" s="5"/>
      <c r="J30" s="5"/>
      <c r="K30" s="5"/>
      <c r="L30" s="5"/>
      <c r="M30" s="5"/>
      <c r="N30" s="5"/>
      <c r="O30" s="5"/>
      <c r="P30" s="5"/>
      <c r="Q30" s="6"/>
      <c r="R30" s="6"/>
      <c r="S30" s="6"/>
      <c r="T30" s="6"/>
      <c r="U30" s="5"/>
      <c r="V30" s="5"/>
    </row>
    <row x14ac:dyDescent="0.25" r="31" customHeight="1" ht="18.75">
      <c r="A31" s="6"/>
      <c r="B31" s="6"/>
      <c r="C31" s="6"/>
      <c r="D31" s="6"/>
      <c r="E31" s="7"/>
      <c r="F31" s="8"/>
      <c r="G31" s="5"/>
      <c r="H31" s="5"/>
      <c r="I31" s="5"/>
      <c r="J31" s="5"/>
      <c r="K31" s="5"/>
      <c r="L31" s="5"/>
      <c r="M31" s="5"/>
      <c r="N31" s="5"/>
      <c r="O31" s="5"/>
      <c r="P31" s="5"/>
      <c r="Q31" s="6"/>
      <c r="R31" s="6"/>
      <c r="S31" s="6"/>
      <c r="T31" s="6"/>
      <c r="U31" s="5"/>
      <c r="V31" s="5"/>
    </row>
    <row x14ac:dyDescent="0.25" r="32" customHeight="1" ht="18.75">
      <c r="A32" s="6"/>
      <c r="B32" s="6"/>
      <c r="C32" s="6"/>
      <c r="D32" s="6"/>
      <c r="E32" s="7"/>
      <c r="F32" s="8"/>
      <c r="G32" s="5"/>
      <c r="H32" s="5"/>
      <c r="I32" s="5"/>
      <c r="J32" s="5"/>
      <c r="K32" s="5"/>
      <c r="L32" s="5"/>
      <c r="M32" s="5"/>
      <c r="N32" s="5"/>
      <c r="O32" s="5"/>
      <c r="P32" s="5"/>
      <c r="Q32" s="6"/>
      <c r="R32" s="6"/>
      <c r="S32" s="6"/>
      <c r="T32" s="6"/>
      <c r="U32" s="5"/>
      <c r="V32" s="5"/>
    </row>
    <row x14ac:dyDescent="0.25" r="33" customHeight="1" ht="18.75">
      <c r="A33" s="6"/>
      <c r="B33" s="6"/>
      <c r="C33" s="6"/>
      <c r="D33" s="6"/>
      <c r="E33" s="7"/>
      <c r="F33" s="8"/>
      <c r="G33" s="5"/>
      <c r="H33" s="5"/>
      <c r="I33" s="5"/>
      <c r="J33" s="5"/>
      <c r="K33" s="5"/>
      <c r="L33" s="5"/>
      <c r="M33" s="5"/>
      <c r="N33" s="5"/>
      <c r="O33" s="5"/>
      <c r="P33" s="5"/>
      <c r="Q33" s="6"/>
      <c r="R33" s="6"/>
      <c r="S33" s="6"/>
      <c r="T33" s="6"/>
      <c r="U33" s="5"/>
      <c r="V33" s="5"/>
    </row>
    <row x14ac:dyDescent="0.25" r="34" customHeight="1" ht="18.75">
      <c r="A34" s="6"/>
      <c r="B34" s="6"/>
      <c r="C34" s="6"/>
      <c r="D34" s="6"/>
      <c r="E34" s="7"/>
      <c r="F34" s="8"/>
      <c r="G34" s="5"/>
      <c r="H34" s="5"/>
      <c r="I34" s="5"/>
      <c r="J34" s="5"/>
      <c r="K34" s="5"/>
      <c r="L34" s="5"/>
      <c r="M34" s="5"/>
      <c r="N34" s="5"/>
      <c r="O34" s="5"/>
      <c r="P34" s="5"/>
      <c r="Q34" s="6"/>
      <c r="R34" s="6"/>
      <c r="S34" s="6"/>
      <c r="T34" s="6"/>
      <c r="U34" s="5"/>
      <c r="V34" s="5"/>
    </row>
    <row x14ac:dyDescent="0.25" r="35" customHeight="1" ht="18.75">
      <c r="A35" s="6"/>
      <c r="B35" s="6"/>
      <c r="C35" s="6"/>
      <c r="D35" s="6"/>
      <c r="E35" s="7"/>
      <c r="F35" s="8"/>
      <c r="G35" s="5"/>
      <c r="H35" s="5"/>
      <c r="I35" s="5"/>
      <c r="J35" s="5"/>
      <c r="K35" s="5"/>
      <c r="L35" s="5"/>
      <c r="M35" s="5"/>
      <c r="N35" s="5"/>
      <c r="O35" s="5"/>
      <c r="P35" s="5"/>
      <c r="Q35" s="6"/>
      <c r="R35" s="6"/>
      <c r="S35" s="6"/>
      <c r="T35" s="6"/>
      <c r="U35" s="5"/>
      <c r="V35" s="5"/>
    </row>
    <row x14ac:dyDescent="0.25" r="36" customHeight="1" ht="18.75">
      <c r="A36" s="6"/>
      <c r="B36" s="6"/>
      <c r="C36" s="6"/>
      <c r="D36" s="6"/>
      <c r="E36" s="7"/>
      <c r="F36" s="8"/>
      <c r="G36" s="5"/>
      <c r="H36" s="5"/>
      <c r="I36" s="5"/>
      <c r="J36" s="5"/>
      <c r="K36" s="5"/>
      <c r="L36" s="5"/>
      <c r="M36" s="5"/>
      <c r="N36" s="5"/>
      <c r="O36" s="5"/>
      <c r="P36" s="5"/>
      <c r="Q36" s="6"/>
      <c r="R36" s="6"/>
      <c r="S36" s="6"/>
      <c r="T36" s="6"/>
      <c r="U36" s="5"/>
      <c r="V36" s="5"/>
    </row>
    <row x14ac:dyDescent="0.25" r="37" customHeight="1" ht="18.75">
      <c r="A37" s="6"/>
      <c r="B37" s="6"/>
      <c r="C37" s="6"/>
      <c r="D37" s="6"/>
      <c r="E37" s="7"/>
      <c r="F37" s="8"/>
      <c r="G37" s="5"/>
      <c r="H37" s="5"/>
      <c r="I37" s="5"/>
      <c r="J37" s="5"/>
      <c r="K37" s="5"/>
      <c r="L37" s="5"/>
      <c r="M37" s="5"/>
      <c r="N37" s="5"/>
      <c r="O37" s="5"/>
      <c r="P37" s="5"/>
      <c r="Q37" s="6"/>
      <c r="R37" s="6"/>
      <c r="S37" s="6"/>
      <c r="T37" s="6"/>
      <c r="U37" s="5"/>
      <c r="V37" s="5"/>
    </row>
    <row x14ac:dyDescent="0.25" r="38" customHeight="1" ht="18.75">
      <c r="A38" s="6"/>
      <c r="B38" s="6"/>
      <c r="C38" s="6"/>
      <c r="D38" s="6"/>
      <c r="E38" s="27" t="s">
        <v>15</v>
      </c>
      <c r="F38" s="28" t="s">
        <v>16</v>
      </c>
      <c r="G38" s="29"/>
      <c r="H38" s="29"/>
      <c r="I38" s="5"/>
      <c r="J38" s="5"/>
      <c r="K38" s="5"/>
      <c r="L38" s="5"/>
      <c r="M38" s="5"/>
      <c r="N38" s="5"/>
      <c r="O38" s="5"/>
      <c r="P38" s="5"/>
      <c r="Q38" s="6"/>
      <c r="R38" s="6"/>
      <c r="S38" s="6"/>
      <c r="T38" s="6"/>
      <c r="U38" s="5"/>
      <c r="V38" s="5"/>
    </row>
  </sheetData>
  <mergeCells count="3">
    <mergeCell ref="E12:F12"/>
    <mergeCell ref="G12:I14"/>
    <mergeCell ref="D13:D14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5</vt:i4>
      </vt:variant>
    </vt:vector>
  </HeadingPairs>
  <TitlesOfParts>
    <vt:vector baseType="lpstr" size="5">
      <vt:lpstr>Задача №1</vt:lpstr>
      <vt:lpstr>Задача №2</vt:lpstr>
      <vt:lpstr>Задача №3</vt:lpstr>
      <vt:lpstr>Задача №4</vt:lpstr>
      <vt:lpstr>Задача №5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2023-08-09T06:51:41.644Z</dcterms:created>
  <dcterms:modified xsi:type="dcterms:W3CDTF">2023-08-09T06:51:41.644Z</dcterms:modified>
</cp:coreProperties>
</file>