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dmin123\Desktop\"/>
    </mc:Choice>
  </mc:AlternateContent>
  <xr:revisionPtr revIDLastSave="0" documentId="8_{00FD8C65-0DDC-4301-BEAF-B7BF915C7E9C}" xr6:coauthVersionLast="45" xr6:coauthVersionMax="45" xr10:uidLastSave="{00000000-0000-0000-0000-000000000000}"/>
  <bookViews>
    <workbookView xWindow="28680" yWindow="-120" windowWidth="20640" windowHeight="11160" firstSheet="4" activeTab="8" xr2:uid="{00000000-000D-0000-FFFF-FFFF00000000}"/>
  </bookViews>
  <sheets>
    <sheet name="Задача 1" sheetId="1" r:id="rId1"/>
    <sheet name="Задача 2" sheetId="2" r:id="rId2"/>
    <sheet name="Задача 3" sheetId="3" r:id="rId3"/>
    <sheet name="Расчёт суточной калорийности" sheetId="6" r:id="rId4"/>
    <sheet name="Массивы" sheetId="7" r:id="rId5"/>
    <sheet name="Оценки студентов" sheetId="8" r:id="rId6"/>
    <sheet name="Условное форматирование" sheetId="9" r:id="rId7"/>
    <sheet name="Экзамен" sheetId="10" r:id="rId8"/>
    <sheet name="Диаграммы" sheetId="11" r:id="rId9"/>
  </sheets>
  <definedNames>
    <definedName name="act_mut">'Расчёт суточной калорийности'!$N$12:$N$16</definedName>
    <definedName name="act_name">'Расчёт суточной калорийности'!$M$12:$M$16</definedName>
    <definedName name="course">Массивы!$B$1:$D$2</definedName>
    <definedName name="dol">Массивы!$B$6</definedName>
    <definedName name="eur">Массивы!$B$6</definedName>
    <definedName name="gender">'Расчёт суточной калорийности'!$K$13:$K$14</definedName>
    <definedName name="money">Массивы!$B$1:$D$1</definedName>
    <definedName name="rub">Массивы!$B$5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7" l="1"/>
  <c r="G11" i="6"/>
  <c r="H11" i="6" s="1"/>
  <c r="E11" i="6"/>
  <c r="D5" i="6"/>
  <c r="B3" i="6"/>
  <c r="C3" i="6"/>
  <c r="D3" i="6"/>
  <c r="E3" i="6"/>
  <c r="F3" i="6"/>
  <c r="B4" i="6"/>
  <c r="C4" i="6"/>
  <c r="D4" i="6"/>
  <c r="E4" i="6"/>
  <c r="F4" i="6"/>
  <c r="B5" i="6"/>
  <c r="C5" i="6"/>
  <c r="E5" i="6"/>
  <c r="F5" i="6"/>
  <c r="B6" i="6"/>
  <c r="C6" i="6"/>
  <c r="D6" i="6"/>
  <c r="E6" i="6"/>
  <c r="F6" i="6"/>
  <c r="C2" i="6"/>
  <c r="D2" i="6"/>
  <c r="E2" i="6"/>
  <c r="F2" i="6"/>
  <c r="B2" i="6"/>
  <c r="B2" i="3" l="1"/>
  <c r="B4" i="3"/>
  <c r="B3" i="3"/>
  <c r="B5" i="3"/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M18" i="2"/>
  <c r="O18" i="2" s="1"/>
  <c r="P18" i="2" s="1"/>
  <c r="M17" i="2"/>
  <c r="O17" i="2" s="1"/>
  <c r="P17" i="2" s="1"/>
  <c r="M16" i="2"/>
  <c r="O16" i="2" s="1"/>
  <c r="P16" i="2" s="1"/>
  <c r="M15" i="2"/>
  <c r="O15" i="2" s="1"/>
  <c r="P15" i="2" s="1"/>
  <c r="M14" i="2"/>
  <c r="O14" i="2" s="1"/>
  <c r="P14" i="2" s="1"/>
  <c r="M13" i="2"/>
  <c r="O13" i="2" s="1"/>
  <c r="P13" i="2" s="1"/>
  <c r="M12" i="2"/>
  <c r="O12" i="2" s="1"/>
  <c r="P12" i="2" s="1"/>
  <c r="M11" i="2"/>
  <c r="O11" i="2" s="1"/>
  <c r="P11" i="2" s="1"/>
  <c r="M10" i="2"/>
  <c r="O10" i="2" s="1"/>
  <c r="P10" i="2" s="1"/>
  <c r="M9" i="2"/>
  <c r="O9" i="2" s="1"/>
  <c r="P9" i="2" s="1"/>
  <c r="M8" i="2"/>
  <c r="O8" i="2" s="1"/>
  <c r="P8" i="2" s="1"/>
  <c r="M7" i="2"/>
  <c r="O7" i="2" s="1"/>
  <c r="P7" i="2" s="1"/>
  <c r="M6" i="2"/>
  <c r="O6" i="2" s="1"/>
  <c r="P6" i="2" s="1"/>
  <c r="M5" i="2"/>
  <c r="O5" i="2" s="1"/>
  <c r="P5" i="2" s="1"/>
  <c r="P19" i="2" l="1"/>
</calcChain>
</file>

<file path=xl/sharedStrings.xml><?xml version="1.0" encoding="utf-8"?>
<sst xmlns="http://schemas.openxmlformats.org/spreadsheetml/2006/main" count="80" uniqueCount="54">
  <si>
    <t>Код товара</t>
  </si>
  <si>
    <t>Цена</t>
  </si>
  <si>
    <t>Закупка магазина</t>
  </si>
  <si>
    <t>AA</t>
  </si>
  <si>
    <t>Количество</t>
  </si>
  <si>
    <t>Стоимость</t>
  </si>
  <si>
    <t>BBB</t>
  </si>
  <si>
    <t>CC</t>
  </si>
  <si>
    <t>DD</t>
  </si>
  <si>
    <t>FF</t>
  </si>
  <si>
    <t>Итого:</t>
  </si>
  <si>
    <t>Выручка</t>
  </si>
  <si>
    <t>Предложение</t>
  </si>
  <si>
    <t>рост</t>
  </si>
  <si>
    <t>вес</t>
  </si>
  <si>
    <t>возраст</t>
  </si>
  <si>
    <t>пол</t>
  </si>
  <si>
    <t>имт</t>
  </si>
  <si>
    <t>уровень активности</t>
  </si>
  <si>
    <t>пбм</t>
  </si>
  <si>
    <t>рск</t>
  </si>
  <si>
    <t xml:space="preserve">мужской </t>
  </si>
  <si>
    <t>женский</t>
  </si>
  <si>
    <t>минимальный</t>
  </si>
  <si>
    <t>умеренный</t>
  </si>
  <si>
    <t>высокий</t>
  </si>
  <si>
    <t>экстремальный</t>
  </si>
  <si>
    <t>низкий</t>
  </si>
  <si>
    <t>коэффицент</t>
  </si>
  <si>
    <t>$</t>
  </si>
  <si>
    <t>¥</t>
  </si>
  <si>
    <t>€</t>
  </si>
  <si>
    <t>курс</t>
  </si>
  <si>
    <t>сумма р</t>
  </si>
  <si>
    <t>Валюта</t>
  </si>
  <si>
    <t>Результат</t>
  </si>
  <si>
    <t>ФИО студента</t>
  </si>
  <si>
    <t>Антонов А. В</t>
  </si>
  <si>
    <t>Маруся К. А</t>
  </si>
  <si>
    <t>балл</t>
  </si>
  <si>
    <t>оценка</t>
  </si>
  <si>
    <t>D</t>
  </si>
  <si>
    <t>F</t>
  </si>
  <si>
    <t>C</t>
  </si>
  <si>
    <t>Критерий оценивания</t>
  </si>
  <si>
    <t>баллы</t>
  </si>
  <si>
    <t>оценки</t>
  </si>
  <si>
    <t>расшифровка</t>
  </si>
  <si>
    <t>A</t>
  </si>
  <si>
    <t>не удолетвор</t>
  </si>
  <si>
    <t>удо</t>
  </si>
  <si>
    <t>хорошо</t>
  </si>
  <si>
    <t>очень хорошо</t>
  </si>
  <si>
    <t>отлично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</si>
</sst>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.00\ &quot;₽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434343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5" fillId="3" borderId="0" applyFill="0"/>
  </cellStyleXfs>
  <cellXfs count="23">
    <xf numFmtId="0" fontId="0" fillId="0" borderId="0" xfId="0"/>
    <xf numFmtId="0" fontId="2" fillId="0" borderId="0" xfId="0" applyFont="1"/>
    <xf numFmtId="164" fontId="0" fillId="0" borderId="0" xfId="0" applyNumberFormat="1"/>
    <xf numFmtId="164" fontId="3" fillId="0" borderId="0" xfId="0" applyNumberFormat="1" applyFont="1" applyAlignment="1">
      <alignment vertical="center"/>
    </xf>
    <xf numFmtId="0" fontId="1" fillId="2" borderId="0" xfId="0" applyFont="1" applyFill="1"/>
    <xf numFmtId="164" fontId="0" fillId="2" borderId="0" xfId="0" applyNumberFormat="1" applyFill="1"/>
    <xf numFmtId="0" fontId="4" fillId="0" borderId="1" xfId="0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3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4" xfId="0" applyFont="1" applyBorder="1" applyAlignment="1">
      <alignment horizontal="right" wrapText="1"/>
    </xf>
    <xf numFmtId="0" fontId="0" fillId="3" borderId="0" xfId="0" applyFill="1"/>
    <xf numFmtId="44" fontId="0" fillId="0" borderId="0" xfId="0" applyNumberFormat="1"/>
    <xf numFmtId="2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3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Обычный" xfId="0" builtinId="0"/>
    <cellStyle name="Стиль 1" xfId="1" xr:uid="{D80711EB-D62C-49CC-ABAC-A0D2202D6793}"/>
  </cellStyles>
  <dxfs count="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'Задача 1'!$A$1:$A$50</c:f>
              <c:numCache>
                <c:formatCode>General</c:formatCode>
                <c:ptCount val="50"/>
                <c:pt idx="0">
                  <c:v>0.3</c:v>
                </c:pt>
                <c:pt idx="1">
                  <c:v>0.84</c:v>
                </c:pt>
                <c:pt idx="2">
                  <c:v>0.53760000000000008</c:v>
                </c:pt>
                <c:pt idx="3">
                  <c:v>0.99434495999999994</c:v>
                </c:pt>
                <c:pt idx="4">
                  <c:v>2.249224209039382E-2</c:v>
                </c:pt>
                <c:pt idx="5">
                  <c:v>8.7945364544563753E-2</c:v>
                </c:pt>
                <c:pt idx="6">
                  <c:v>0.32084390959875014</c:v>
                </c:pt>
                <c:pt idx="7">
                  <c:v>0.87161238108855688</c:v>
                </c:pt>
                <c:pt idx="8">
                  <c:v>0.44761695288677272</c:v>
                </c:pt>
                <c:pt idx="9">
                  <c:v>0.98902406550053368</c:v>
                </c:pt>
                <c:pt idx="10">
                  <c:v>4.3421853445318986E-2</c:v>
                </c:pt>
                <c:pt idx="11">
                  <c:v>0.16614558435476889</c:v>
                </c:pt>
                <c:pt idx="12">
                  <c:v>0.55416491661672507</c:v>
                </c:pt>
                <c:pt idx="13">
                  <c:v>0.98826464723161289</c:v>
                </c:pt>
                <c:pt idx="14">
                  <c:v>4.6390537055154467E-2</c:v>
                </c:pt>
                <c:pt idx="15">
                  <c:v>0.17695382050755523</c:v>
                </c:pt>
                <c:pt idx="16">
                  <c:v>0.58256466366134063</c:v>
                </c:pt>
                <c:pt idx="17">
                  <c:v>0.97273230525795884</c:v>
                </c:pt>
                <c:pt idx="18">
                  <c:v>0.10609667026198408</c:v>
                </c:pt>
                <c:pt idx="19">
                  <c:v>0.37936066728521561</c:v>
                </c:pt>
                <c:pt idx="20">
                  <c:v>0.94178460560852617</c:v>
                </c:pt>
                <c:pt idx="21">
                  <c:v>0.21930544898927595</c:v>
                </c:pt>
                <c:pt idx="22">
                  <c:v>0.68484227613155213</c:v>
                </c:pt>
                <c:pt idx="23">
                  <c:v>0.86333333181802818</c:v>
                </c:pt>
                <c:pt idx="24">
                  <c:v>0.47195555996004251</c:v>
                </c:pt>
                <c:pt idx="25">
                  <c:v>0.99685403753138102</c:v>
                </c:pt>
                <c:pt idx="26">
                  <c:v>1.2544261555060079E-2</c:v>
                </c:pt>
                <c:pt idx="27">
                  <c:v>4.9547612228393281E-2</c:v>
                </c:pt>
                <c:pt idx="28">
                  <c:v>0.18837058540343221</c:v>
                </c:pt>
                <c:pt idx="29">
                  <c:v>0.61154843183280183</c:v>
                </c:pt>
                <c:pt idx="30">
                  <c:v>0.95022778942257102</c:v>
                </c:pt>
                <c:pt idx="31">
                  <c:v>0.18917975052666017</c:v>
                </c:pt>
                <c:pt idx="32">
                  <c:v>0.61356309006932319</c:v>
                </c:pt>
                <c:pt idx="33">
                  <c:v>0.94841369829562716</c:v>
                </c:pt>
                <c:pt idx="34">
                  <c:v>0.19570062072335304</c:v>
                </c:pt>
                <c:pt idx="35">
                  <c:v>0.62960755108738942</c:v>
                </c:pt>
                <c:pt idx="36">
                  <c:v>0.93280753080451895</c:v>
                </c:pt>
                <c:pt idx="37">
                  <c:v>0.25071056511558154</c:v>
                </c:pt>
                <c:pt idx="38">
                  <c:v>0.7514191106200292</c:v>
                </c:pt>
                <c:pt idx="39">
                  <c:v>0.74715372326013407</c:v>
                </c:pt>
                <c:pt idx="40">
                  <c:v>0.75566014831461226</c:v>
                </c:pt>
                <c:pt idx="41">
                  <c:v>0.73855155425500185</c:v>
                </c:pt>
                <c:pt idx="42">
                  <c:v>0.77237262385009164</c:v>
                </c:pt>
                <c:pt idx="43">
                  <c:v>0.70325261510806591</c:v>
                </c:pt>
                <c:pt idx="44">
                  <c:v>0.83475349780692965</c:v>
                </c:pt>
                <c:pt idx="45">
                  <c:v>0.55176038282410378</c:v>
                </c:pt>
                <c:pt idx="46">
                  <c:v>0.98928345107960891</c:v>
                </c:pt>
                <c:pt idx="47">
                  <c:v>4.2406817998511814E-2</c:v>
                </c:pt>
                <c:pt idx="48">
                  <c:v>0.16243391914301164</c:v>
                </c:pt>
                <c:pt idx="49">
                  <c:v>0.54419656421941276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A-4514-AB1D-0F2BF950C285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'Задача 1'!$B$1:$B$50</c:f>
              <c:numCache>
                <c:formatCode>General</c:formatCode>
                <c:ptCount val="50"/>
                <c:pt idx="0">
                  <c:v>0.30000100000000002</c:v>
                </c:pt>
                <c:pt idx="1">
                  <c:v>0.8400015999960001</c:v>
                </c:pt>
                <c:pt idx="2">
                  <c:v>0.53759564800063975</c:v>
                </c:pt>
                <c:pt idx="3">
                  <c:v>0.99434626900564793</c:v>
                </c:pt>
                <c:pt idx="4">
                  <c:v>2.2487065280782287E-2</c:v>
                </c:pt>
                <c:pt idx="5">
                  <c:v>8.7925588703360494E-2</c:v>
                </c:pt>
                <c:pt idx="6">
                  <c:v>0.32077871821811188</c:v>
                </c:pt>
                <c:pt idx="7">
                  <c:v>0.87151892862582825</c:v>
                </c:pt>
                <c:pt idx="8">
                  <c:v>0.44789474269086693</c:v>
                </c:pt>
                <c:pt idx="9">
                  <c:v>0.98914016864299614</c:v>
                </c:pt>
                <c:pt idx="10">
                  <c:v>4.2967581679605175E-2</c:v>
                </c:pt>
                <c:pt idx="11">
                  <c:v>0.16448547441684655</c:v>
                </c:pt>
                <c:pt idx="12">
                  <c:v>0.5497200124908459</c:v>
                </c:pt>
                <c:pt idx="13">
                  <c:v>0.99011168143164052</c:v>
                </c:pt>
                <c:pt idx="14">
                  <c:v>3.9162158897000462E-2</c:v>
                </c:pt>
                <c:pt idx="15">
                  <c:v>0.15051393683010619</c:v>
                </c:pt>
                <c:pt idx="16">
                  <c:v>0.51143796660003604</c:v>
                </c:pt>
                <c:pt idx="17">
                  <c:v>0.99947669168022579</c:v>
                </c:pt>
                <c:pt idx="18">
                  <c:v>2.0921378727066491E-3</c:v>
                </c:pt>
                <c:pt idx="19">
                  <c:v>8.3510433273129431E-3</c:v>
                </c:pt>
                <c:pt idx="20">
                  <c:v>3.3125213610633142E-2</c:v>
                </c:pt>
                <c:pt idx="21">
                  <c:v>0.12811173533553227</c:v>
                </c:pt>
                <c:pt idx="22">
                  <c:v>0.44679647441940318</c:v>
                </c:pt>
                <c:pt idx="23">
                  <c:v>0.98867753946317916</c:v>
                </c:pt>
                <c:pt idx="24">
                  <c:v>4.4777049696851916E-2</c:v>
                </c:pt>
                <c:pt idx="25">
                  <c:v>0.17108826206919028</c:v>
                </c:pt>
                <c:pt idx="26">
                  <c:v>0.56726827460533746</c:v>
                </c:pt>
                <c:pt idx="27">
                  <c:v>0.9818999169264836</c:v>
                </c:pt>
                <c:pt idx="28">
                  <c:v>7.1089880264992841E-2</c:v>
                </c:pt>
                <c:pt idx="29">
                  <c:v>0.26414443675560728</c:v>
                </c:pt>
                <c:pt idx="30">
                  <c:v>0.77748861314668105</c:v>
                </c:pt>
                <c:pt idx="31">
                  <c:v>0.6920002782957263</c:v>
                </c:pt>
                <c:pt idx="32">
                  <c:v>0.85254357253745461</c:v>
                </c:pt>
                <c:pt idx="33">
                  <c:v>0.50285211785011397</c:v>
                </c:pt>
                <c:pt idx="34">
                  <c:v>0.99996746169507622</c:v>
                </c:pt>
                <c:pt idx="35">
                  <c:v>1.3014898472996791E-4</c:v>
                </c:pt>
                <c:pt idx="36">
                  <c:v>5.2052818388696666E-4</c:v>
                </c:pt>
                <c:pt idx="37">
                  <c:v>2.0810289371869842E-3</c:v>
                </c:pt>
                <c:pt idx="38">
                  <c:v>8.3067930229982993E-3</c:v>
                </c:pt>
                <c:pt idx="39">
                  <c:v>3.2951160850685467E-2</c:v>
                </c:pt>
                <c:pt idx="40">
                  <c:v>0.12746152739711086</c:v>
                </c:pt>
                <c:pt idx="41">
                  <c:v>0.44486034572282568</c:v>
                </c:pt>
                <c:pt idx="42">
                  <c:v>0.98783847410477466</c:v>
                </c:pt>
                <c:pt idx="43">
                  <c:v>4.8054492732500433E-2</c:v>
                </c:pt>
                <c:pt idx="44">
                  <c:v>0.18298103384289</c:v>
                </c:pt>
                <c:pt idx="45">
                  <c:v>0.59799590038670858</c:v>
                </c:pt>
                <c:pt idx="46">
                  <c:v>0.96158721402959313</c:v>
                </c:pt>
                <c:pt idx="47">
                  <c:v>0.14774897537759435</c:v>
                </c:pt>
                <c:pt idx="48">
                  <c:v>0.50367686260986144</c:v>
                </c:pt>
                <c:pt idx="49">
                  <c:v>0.99994592272539284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A-4514-AB1D-0F2BF950C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958160"/>
        <c:axId val="948528752"/>
      </c:lineChart>
      <c:catAx>
        <c:axId val="951958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528752"/>
        <c:crosses val="autoZero"/>
        <c:auto val="1"/>
        <c:lblAlgn val="ctr"/>
        <c:lblOffset val="100"/>
        <c:noMultiLvlLbl val="0"/>
      </c:catAx>
      <c:valAx>
        <c:axId val="948528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195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3</xdr:row>
      <xdr:rowOff>104775</xdr:rowOff>
    </xdr:from>
    <xdr:to>
      <xdr:col>19</xdr:col>
      <xdr:colOff>609599</xdr:colOff>
      <xdr:row>19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7026ED5-8082-44BD-88EF-BAA9B3E1D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workbookViewId="0">
      <selection activeCell="E30" sqref="E30"/>
    </sheetView>
  </sheetViews>
  <sheetFormatPr defaultRowHeight="15" x14ac:dyDescent="0.25"/>
  <cols>
    <col min="2" max="2" width="9.5703125" bestFit="1" customWidth="1"/>
  </cols>
  <sheetData>
    <row r="1" spans="1:5" ht="15.75" thickBot="1" x14ac:dyDescent="0.3">
      <c r="A1" s="6">
        <v>0.3</v>
      </c>
      <c r="B1" s="6">
        <v>0.30000100000000002</v>
      </c>
    </row>
    <row r="2" spans="1:5" ht="15.75" thickBot="1" x14ac:dyDescent="0.3">
      <c r="A2" s="6">
        <f>4*A1*(1-A1)</f>
        <v>0.84</v>
      </c>
      <c r="B2" s="6">
        <f>4*B1*(1-B1)</f>
        <v>0.8400015999960001</v>
      </c>
    </row>
    <row r="3" spans="1:5" ht="15.75" thickBot="1" x14ac:dyDescent="0.3">
      <c r="A3" s="6">
        <f t="shared" ref="A3:A50" si="0">4*A2*(1-A2)</f>
        <v>0.53760000000000008</v>
      </c>
      <c r="B3" s="6">
        <f t="shared" ref="B3:B50" si="1">4*B2*(1-B2)</f>
        <v>0.53759564800063975</v>
      </c>
      <c r="D3" s="7"/>
      <c r="E3" s="7"/>
    </row>
    <row r="4" spans="1:5" ht="15.75" thickBot="1" x14ac:dyDescent="0.3">
      <c r="A4" s="6">
        <f t="shared" si="0"/>
        <v>0.99434495999999994</v>
      </c>
      <c r="B4" s="6">
        <f t="shared" si="1"/>
        <v>0.99434626900564793</v>
      </c>
      <c r="D4" s="7"/>
      <c r="E4" s="7"/>
    </row>
    <row r="5" spans="1:5" ht="15.75" thickBot="1" x14ac:dyDescent="0.3">
      <c r="A5" s="6">
        <f t="shared" si="0"/>
        <v>2.249224209039382E-2</v>
      </c>
      <c r="B5" s="6">
        <f t="shared" si="1"/>
        <v>2.2487065280782287E-2</v>
      </c>
      <c r="D5" s="7"/>
      <c r="E5" s="7"/>
    </row>
    <row r="6" spans="1:5" ht="15.75" thickBot="1" x14ac:dyDescent="0.3">
      <c r="A6" s="6">
        <f t="shared" si="0"/>
        <v>8.7945364544563753E-2</v>
      </c>
      <c r="B6" s="6">
        <f t="shared" si="1"/>
        <v>8.7925588703360494E-2</v>
      </c>
      <c r="D6" s="7"/>
      <c r="E6" s="7"/>
    </row>
    <row r="7" spans="1:5" ht="15.75" thickBot="1" x14ac:dyDescent="0.3">
      <c r="A7" s="6">
        <f t="shared" si="0"/>
        <v>0.32084390959875014</v>
      </c>
      <c r="B7" s="6">
        <f t="shared" si="1"/>
        <v>0.32077871821811188</v>
      </c>
      <c r="D7" s="7"/>
      <c r="E7" s="7"/>
    </row>
    <row r="8" spans="1:5" ht="15.75" thickBot="1" x14ac:dyDescent="0.3">
      <c r="A8" s="6">
        <f t="shared" si="0"/>
        <v>0.87161238108855688</v>
      </c>
      <c r="B8" s="6">
        <f t="shared" si="1"/>
        <v>0.87151892862582825</v>
      </c>
      <c r="D8" s="7"/>
      <c r="E8" s="7"/>
    </row>
    <row r="9" spans="1:5" ht="15.75" thickBot="1" x14ac:dyDescent="0.3">
      <c r="A9" s="6">
        <f t="shared" si="0"/>
        <v>0.44761695288677272</v>
      </c>
      <c r="B9" s="6">
        <f t="shared" si="1"/>
        <v>0.44789474269086693</v>
      </c>
      <c r="D9" s="7"/>
      <c r="E9" s="7"/>
    </row>
    <row r="10" spans="1:5" ht="15.75" thickBot="1" x14ac:dyDescent="0.3">
      <c r="A10" s="6">
        <f t="shared" si="0"/>
        <v>0.98902406550053368</v>
      </c>
      <c r="B10" s="6">
        <f t="shared" si="1"/>
        <v>0.98914016864299614</v>
      </c>
      <c r="D10" s="7"/>
      <c r="E10" s="7"/>
    </row>
    <row r="11" spans="1:5" ht="15.75" thickBot="1" x14ac:dyDescent="0.3">
      <c r="A11" s="6">
        <f t="shared" si="0"/>
        <v>4.3421853445318986E-2</v>
      </c>
      <c r="B11" s="6">
        <f t="shared" si="1"/>
        <v>4.2967581679605175E-2</v>
      </c>
      <c r="D11" s="7"/>
      <c r="E11" s="7"/>
    </row>
    <row r="12" spans="1:5" ht="15.75" thickBot="1" x14ac:dyDescent="0.3">
      <c r="A12" s="6">
        <f t="shared" si="0"/>
        <v>0.16614558435476889</v>
      </c>
      <c r="B12" s="6">
        <f t="shared" si="1"/>
        <v>0.16448547441684655</v>
      </c>
      <c r="D12" s="7"/>
      <c r="E12" s="7"/>
    </row>
    <row r="13" spans="1:5" ht="15.75" thickBot="1" x14ac:dyDescent="0.3">
      <c r="A13" s="6">
        <f t="shared" si="0"/>
        <v>0.55416491661672507</v>
      </c>
      <c r="B13" s="6">
        <f t="shared" si="1"/>
        <v>0.5497200124908459</v>
      </c>
      <c r="D13" s="7"/>
      <c r="E13" s="7"/>
    </row>
    <row r="14" spans="1:5" ht="15.75" thickBot="1" x14ac:dyDescent="0.3">
      <c r="A14" s="6">
        <f t="shared" si="0"/>
        <v>0.98826464723161289</v>
      </c>
      <c r="B14" s="6">
        <f t="shared" si="1"/>
        <v>0.99011168143164052</v>
      </c>
      <c r="D14" s="7"/>
      <c r="E14" s="7"/>
    </row>
    <row r="15" spans="1:5" ht="15.75" thickBot="1" x14ac:dyDescent="0.3">
      <c r="A15" s="6">
        <f t="shared" si="0"/>
        <v>4.6390537055154467E-2</v>
      </c>
      <c r="B15" s="6">
        <f t="shared" si="1"/>
        <v>3.9162158897000462E-2</v>
      </c>
      <c r="D15" s="7"/>
      <c r="E15" s="7"/>
    </row>
    <row r="16" spans="1:5" ht="15.75" thickBot="1" x14ac:dyDescent="0.3">
      <c r="A16" s="6">
        <f t="shared" si="0"/>
        <v>0.17695382050755523</v>
      </c>
      <c r="B16" s="6">
        <f t="shared" si="1"/>
        <v>0.15051393683010619</v>
      </c>
      <c r="D16" s="7"/>
      <c r="E16" s="7"/>
    </row>
    <row r="17" spans="1:5" ht="15.75" thickBot="1" x14ac:dyDescent="0.3">
      <c r="A17" s="6">
        <f t="shared" si="0"/>
        <v>0.58256466366134063</v>
      </c>
      <c r="B17" s="6">
        <f t="shared" si="1"/>
        <v>0.51143796660003604</v>
      </c>
      <c r="D17" s="7"/>
      <c r="E17" s="7"/>
    </row>
    <row r="18" spans="1:5" ht="15.75" thickBot="1" x14ac:dyDescent="0.3">
      <c r="A18" s="6">
        <f t="shared" si="0"/>
        <v>0.97273230525795884</v>
      </c>
      <c r="B18" s="6">
        <f t="shared" si="1"/>
        <v>0.99947669168022579</v>
      </c>
      <c r="D18" s="7"/>
      <c r="E18" s="7"/>
    </row>
    <row r="19" spans="1:5" ht="15.75" thickBot="1" x14ac:dyDescent="0.3">
      <c r="A19" s="6">
        <f t="shared" si="0"/>
        <v>0.10609667026198408</v>
      </c>
      <c r="B19" s="6">
        <f t="shared" si="1"/>
        <v>2.0921378727066491E-3</v>
      </c>
      <c r="D19" s="7"/>
      <c r="E19" s="7"/>
    </row>
    <row r="20" spans="1:5" ht="15.75" thickBot="1" x14ac:dyDescent="0.3">
      <c r="A20" s="6">
        <f t="shared" si="0"/>
        <v>0.37936066728521561</v>
      </c>
      <c r="B20" s="6">
        <f t="shared" si="1"/>
        <v>8.3510433273129431E-3</v>
      </c>
      <c r="D20" s="7"/>
      <c r="E20" s="7"/>
    </row>
    <row r="21" spans="1:5" ht="15.75" thickBot="1" x14ac:dyDescent="0.3">
      <c r="A21" s="6">
        <f t="shared" si="0"/>
        <v>0.94178460560852617</v>
      </c>
      <c r="B21" s="6">
        <f t="shared" si="1"/>
        <v>3.3125213610633142E-2</v>
      </c>
      <c r="D21" s="7"/>
      <c r="E21" s="7"/>
    </row>
    <row r="22" spans="1:5" ht="15.75" thickBot="1" x14ac:dyDescent="0.3">
      <c r="A22" s="6">
        <f t="shared" si="0"/>
        <v>0.21930544898927595</v>
      </c>
      <c r="B22" s="6">
        <f t="shared" si="1"/>
        <v>0.12811173533553227</v>
      </c>
      <c r="D22" s="7"/>
      <c r="E22" s="7"/>
    </row>
    <row r="23" spans="1:5" ht="15.75" thickBot="1" x14ac:dyDescent="0.3">
      <c r="A23" s="6">
        <f t="shared" si="0"/>
        <v>0.68484227613155213</v>
      </c>
      <c r="B23" s="6">
        <f t="shared" si="1"/>
        <v>0.44679647441940318</v>
      </c>
      <c r="D23" s="7"/>
      <c r="E23" s="7"/>
    </row>
    <row r="24" spans="1:5" ht="15.75" thickBot="1" x14ac:dyDescent="0.3">
      <c r="A24" s="6">
        <f t="shared" si="0"/>
        <v>0.86333333181802818</v>
      </c>
      <c r="B24" s="6">
        <f t="shared" si="1"/>
        <v>0.98867753946317916</v>
      </c>
      <c r="D24" s="7"/>
      <c r="E24" s="7"/>
    </row>
    <row r="25" spans="1:5" ht="15.75" thickBot="1" x14ac:dyDescent="0.3">
      <c r="A25" s="6">
        <f t="shared" si="0"/>
        <v>0.47195555996004251</v>
      </c>
      <c r="B25" s="6">
        <f t="shared" si="1"/>
        <v>4.4777049696851916E-2</v>
      </c>
      <c r="D25" s="7"/>
      <c r="E25" s="7"/>
    </row>
    <row r="26" spans="1:5" ht="15.75" thickBot="1" x14ac:dyDescent="0.3">
      <c r="A26" s="6">
        <f t="shared" si="0"/>
        <v>0.99685403753138102</v>
      </c>
      <c r="B26" s="6">
        <f t="shared" si="1"/>
        <v>0.17108826206919028</v>
      </c>
      <c r="D26" s="7"/>
      <c r="E26" s="7"/>
    </row>
    <row r="27" spans="1:5" ht="15.75" thickBot="1" x14ac:dyDescent="0.3">
      <c r="A27" s="6">
        <f t="shared" si="0"/>
        <v>1.2544261555060079E-2</v>
      </c>
      <c r="B27" s="6">
        <f t="shared" si="1"/>
        <v>0.56726827460533746</v>
      </c>
      <c r="D27" s="7"/>
      <c r="E27" s="7"/>
    </row>
    <row r="28" spans="1:5" ht="15.75" thickBot="1" x14ac:dyDescent="0.3">
      <c r="A28" s="6">
        <f t="shared" si="0"/>
        <v>4.9547612228393281E-2</v>
      </c>
      <c r="B28" s="6">
        <f t="shared" si="1"/>
        <v>0.9818999169264836</v>
      </c>
      <c r="D28" s="7"/>
      <c r="E28" s="7"/>
    </row>
    <row r="29" spans="1:5" ht="15.75" thickBot="1" x14ac:dyDescent="0.3">
      <c r="A29" s="6">
        <f t="shared" si="0"/>
        <v>0.18837058540343221</v>
      </c>
      <c r="B29" s="6">
        <f t="shared" si="1"/>
        <v>7.1089880264992841E-2</v>
      </c>
      <c r="D29" s="7"/>
      <c r="E29" s="7"/>
    </row>
    <row r="30" spans="1:5" ht="15.75" thickBot="1" x14ac:dyDescent="0.3">
      <c r="A30" s="6">
        <f t="shared" si="0"/>
        <v>0.61154843183280183</v>
      </c>
      <c r="B30" s="6">
        <f t="shared" si="1"/>
        <v>0.26414443675560728</v>
      </c>
      <c r="D30" s="7"/>
      <c r="E30" s="7"/>
    </row>
    <row r="31" spans="1:5" ht="15.75" thickBot="1" x14ac:dyDescent="0.3">
      <c r="A31" s="6">
        <f t="shared" si="0"/>
        <v>0.95022778942257102</v>
      </c>
      <c r="B31" s="6">
        <f t="shared" si="1"/>
        <v>0.77748861314668105</v>
      </c>
      <c r="D31" s="7"/>
      <c r="E31" s="7"/>
    </row>
    <row r="32" spans="1:5" ht="15.75" thickBot="1" x14ac:dyDescent="0.3">
      <c r="A32" s="6">
        <f t="shared" si="0"/>
        <v>0.18917975052666017</v>
      </c>
      <c r="B32" s="6">
        <f t="shared" si="1"/>
        <v>0.6920002782957263</v>
      </c>
      <c r="D32" s="7"/>
      <c r="E32" s="7"/>
    </row>
    <row r="33" spans="1:5" ht="15.75" thickBot="1" x14ac:dyDescent="0.3">
      <c r="A33" s="6">
        <f t="shared" si="0"/>
        <v>0.61356309006932319</v>
      </c>
      <c r="B33" s="6">
        <f t="shared" si="1"/>
        <v>0.85254357253745461</v>
      </c>
      <c r="D33" s="7"/>
      <c r="E33" s="7"/>
    </row>
    <row r="34" spans="1:5" ht="15.75" thickBot="1" x14ac:dyDescent="0.3">
      <c r="A34" s="6">
        <f t="shared" si="0"/>
        <v>0.94841369829562716</v>
      </c>
      <c r="B34" s="6">
        <f t="shared" si="1"/>
        <v>0.50285211785011397</v>
      </c>
      <c r="D34" s="7"/>
      <c r="E34" s="7"/>
    </row>
    <row r="35" spans="1:5" ht="15.75" thickBot="1" x14ac:dyDescent="0.3">
      <c r="A35" s="6">
        <f t="shared" si="0"/>
        <v>0.19570062072335304</v>
      </c>
      <c r="B35" s="6">
        <f t="shared" si="1"/>
        <v>0.99996746169507622</v>
      </c>
      <c r="D35" s="7"/>
      <c r="E35" s="7"/>
    </row>
    <row r="36" spans="1:5" ht="15.75" thickBot="1" x14ac:dyDescent="0.3">
      <c r="A36" s="6">
        <f t="shared" si="0"/>
        <v>0.62960755108738942</v>
      </c>
      <c r="B36" s="6">
        <f t="shared" si="1"/>
        <v>1.3014898472996791E-4</v>
      </c>
      <c r="D36" s="7"/>
      <c r="E36" s="7"/>
    </row>
    <row r="37" spans="1:5" ht="15.75" thickBot="1" x14ac:dyDescent="0.3">
      <c r="A37" s="6">
        <f t="shared" si="0"/>
        <v>0.93280753080451895</v>
      </c>
      <c r="B37" s="6">
        <f t="shared" si="1"/>
        <v>5.2052818388696666E-4</v>
      </c>
      <c r="D37" s="7"/>
      <c r="E37" s="7"/>
    </row>
    <row r="38" spans="1:5" ht="15.75" thickBot="1" x14ac:dyDescent="0.3">
      <c r="A38" s="6">
        <f t="shared" si="0"/>
        <v>0.25071056511558154</v>
      </c>
      <c r="B38" s="6">
        <f t="shared" si="1"/>
        <v>2.0810289371869842E-3</v>
      </c>
      <c r="D38" s="7"/>
      <c r="E38" s="7"/>
    </row>
    <row r="39" spans="1:5" ht="15.75" thickBot="1" x14ac:dyDescent="0.3">
      <c r="A39" s="6">
        <f t="shared" si="0"/>
        <v>0.7514191106200292</v>
      </c>
      <c r="B39" s="6">
        <f t="shared" si="1"/>
        <v>8.3067930229982993E-3</v>
      </c>
      <c r="D39" s="7"/>
      <c r="E39" s="7"/>
    </row>
    <row r="40" spans="1:5" ht="15.75" thickBot="1" x14ac:dyDescent="0.3">
      <c r="A40" s="6">
        <f t="shared" si="0"/>
        <v>0.74715372326013407</v>
      </c>
      <c r="B40" s="6">
        <f t="shared" si="1"/>
        <v>3.2951160850685467E-2</v>
      </c>
      <c r="D40" s="7"/>
      <c r="E40" s="7"/>
    </row>
    <row r="41" spans="1:5" ht="15.75" thickBot="1" x14ac:dyDescent="0.3">
      <c r="A41" s="6">
        <f t="shared" si="0"/>
        <v>0.75566014831461226</v>
      </c>
      <c r="B41" s="6">
        <f t="shared" si="1"/>
        <v>0.12746152739711086</v>
      </c>
      <c r="D41" s="7"/>
      <c r="E41" s="7"/>
    </row>
    <row r="42" spans="1:5" ht="15.75" thickBot="1" x14ac:dyDescent="0.3">
      <c r="A42" s="6">
        <f t="shared" si="0"/>
        <v>0.73855155425500185</v>
      </c>
      <c r="B42" s="6">
        <f t="shared" si="1"/>
        <v>0.44486034572282568</v>
      </c>
      <c r="D42" s="7"/>
      <c r="E42" s="7"/>
    </row>
    <row r="43" spans="1:5" ht="15.75" thickBot="1" x14ac:dyDescent="0.3">
      <c r="A43" s="6">
        <f t="shared" si="0"/>
        <v>0.77237262385009164</v>
      </c>
      <c r="B43" s="6">
        <f t="shared" si="1"/>
        <v>0.98783847410477466</v>
      </c>
      <c r="D43" s="7"/>
      <c r="E43" s="7"/>
    </row>
    <row r="44" spans="1:5" ht="15.75" thickBot="1" x14ac:dyDescent="0.3">
      <c r="A44" s="6">
        <f t="shared" si="0"/>
        <v>0.70325261510806591</v>
      </c>
      <c r="B44" s="6">
        <f t="shared" si="1"/>
        <v>4.8054492732500433E-2</v>
      </c>
      <c r="D44" s="7"/>
      <c r="E44" s="7"/>
    </row>
    <row r="45" spans="1:5" ht="15.75" thickBot="1" x14ac:dyDescent="0.3">
      <c r="A45" s="6">
        <f t="shared" si="0"/>
        <v>0.83475349780692965</v>
      </c>
      <c r="B45" s="6">
        <f t="shared" si="1"/>
        <v>0.18298103384289</v>
      </c>
      <c r="D45" s="7"/>
      <c r="E45" s="7"/>
    </row>
    <row r="46" spans="1:5" ht="15.75" thickBot="1" x14ac:dyDescent="0.3">
      <c r="A46" s="6">
        <f t="shared" si="0"/>
        <v>0.55176038282410378</v>
      </c>
      <c r="B46" s="6">
        <f t="shared" si="1"/>
        <v>0.59799590038670858</v>
      </c>
      <c r="D46" s="7"/>
      <c r="E46" s="7"/>
    </row>
    <row r="47" spans="1:5" ht="15.75" thickBot="1" x14ac:dyDescent="0.3">
      <c r="A47" s="6">
        <f t="shared" si="0"/>
        <v>0.98928345107960891</v>
      </c>
      <c r="B47" s="6">
        <f t="shared" si="1"/>
        <v>0.96158721402959313</v>
      </c>
      <c r="D47" s="7"/>
      <c r="E47" s="7"/>
    </row>
    <row r="48" spans="1:5" ht="15.75" thickBot="1" x14ac:dyDescent="0.3">
      <c r="A48" s="6">
        <f t="shared" si="0"/>
        <v>4.2406817998511814E-2</v>
      </c>
      <c r="B48" s="6">
        <f t="shared" si="1"/>
        <v>0.14774897537759435</v>
      </c>
      <c r="D48" s="7"/>
      <c r="E48" s="7"/>
    </row>
    <row r="49" spans="1:5" ht="15.75" thickBot="1" x14ac:dyDescent="0.3">
      <c r="A49" s="6">
        <f t="shared" si="0"/>
        <v>0.16243391914301164</v>
      </c>
      <c r="B49" s="6">
        <f t="shared" si="1"/>
        <v>0.50367686260986144</v>
      </c>
      <c r="D49" s="7"/>
      <c r="E49" s="7"/>
    </row>
    <row r="50" spans="1:5" ht="15.75" thickBot="1" x14ac:dyDescent="0.3">
      <c r="A50" s="6">
        <f t="shared" si="0"/>
        <v>0.54419656421941276</v>
      </c>
      <c r="B50" s="6">
        <f t="shared" si="1"/>
        <v>0.99994592272539284</v>
      </c>
      <c r="D50" s="7"/>
      <c r="E50" s="7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CEB4-7F94-4F70-81FB-2D1CE5DF4C6C}">
  <dimension ref="F3:P86"/>
  <sheetViews>
    <sheetView workbookViewId="0">
      <selection activeCell="K12" sqref="K12"/>
    </sheetView>
  </sheetViews>
  <sheetFormatPr defaultRowHeight="15" x14ac:dyDescent="0.25"/>
  <cols>
    <col min="6" max="6" width="12.7109375" customWidth="1"/>
    <col min="13" max="13" width="12.42578125" customWidth="1"/>
    <col min="14" max="14" width="13.28515625" customWidth="1"/>
    <col min="16" max="16" width="11.42578125" customWidth="1"/>
  </cols>
  <sheetData>
    <row r="3" spans="6:16" x14ac:dyDescent="0.25">
      <c r="F3" t="s">
        <v>0</v>
      </c>
      <c r="G3" t="s">
        <v>1</v>
      </c>
      <c r="M3" s="1" t="s">
        <v>2</v>
      </c>
    </row>
    <row r="4" spans="6:16" x14ac:dyDescent="0.25">
      <c r="F4" t="s">
        <v>3</v>
      </c>
      <c r="G4" s="2">
        <v>9</v>
      </c>
      <c r="M4" t="s">
        <v>0</v>
      </c>
      <c r="N4" t="s">
        <v>4</v>
      </c>
      <c r="O4" t="s">
        <v>1</v>
      </c>
      <c r="P4" t="s">
        <v>5</v>
      </c>
    </row>
    <row r="5" spans="6:16" x14ac:dyDescent="0.25">
      <c r="F5" t="s">
        <v>6</v>
      </c>
      <c r="G5" s="2">
        <v>8.6999999999999993</v>
      </c>
      <c r="M5">
        <f>F38</f>
        <v>30</v>
      </c>
      <c r="N5">
        <v>28</v>
      </c>
      <c r="O5" s="2">
        <f>VLOOKUP(M5,$F$4:$G$86,2,)</f>
        <v>18.899999999999999</v>
      </c>
      <c r="P5" s="3">
        <f>SUM(O5*N5)</f>
        <v>529.19999999999993</v>
      </c>
    </row>
    <row r="6" spans="6:16" x14ac:dyDescent="0.25">
      <c r="F6" t="s">
        <v>7</v>
      </c>
      <c r="G6" s="2">
        <v>14</v>
      </c>
      <c r="M6">
        <f>F32</f>
        <v>24</v>
      </c>
      <c r="N6">
        <v>28</v>
      </c>
      <c r="O6" s="2">
        <f t="shared" ref="O6:O18" si="0">VLOOKUP(M6,$F$4:$G$86,2,)</f>
        <v>19.3</v>
      </c>
      <c r="P6" s="3">
        <f t="shared" ref="P6:P18" si="1">SUM(O6*N6)</f>
        <v>540.4</v>
      </c>
    </row>
    <row r="7" spans="6:16" x14ac:dyDescent="0.25">
      <c r="F7" t="s">
        <v>8</v>
      </c>
      <c r="G7" s="2">
        <v>2.9</v>
      </c>
      <c r="M7">
        <f>F81</f>
        <v>73</v>
      </c>
      <c r="N7">
        <v>44</v>
      </c>
      <c r="O7" s="2">
        <f t="shared" si="0"/>
        <v>13.6</v>
      </c>
      <c r="P7" s="3">
        <f t="shared" si="1"/>
        <v>598.4</v>
      </c>
    </row>
    <row r="8" spans="6:16" x14ac:dyDescent="0.25">
      <c r="F8" t="s">
        <v>9</v>
      </c>
      <c r="G8" s="2">
        <v>11.9</v>
      </c>
      <c r="M8">
        <f>F29</f>
        <v>21</v>
      </c>
      <c r="N8">
        <v>31</v>
      </c>
      <c r="O8" s="2">
        <f t="shared" si="0"/>
        <v>10.6</v>
      </c>
      <c r="P8" s="3">
        <f t="shared" si="1"/>
        <v>328.59999999999997</v>
      </c>
    </row>
    <row r="9" spans="6:16" x14ac:dyDescent="0.25">
      <c r="F9">
        <v>1</v>
      </c>
      <c r="G9" s="2">
        <v>11.8</v>
      </c>
      <c r="M9">
        <f>F52</f>
        <v>44</v>
      </c>
      <c r="N9">
        <v>22</v>
      </c>
      <c r="O9" s="2">
        <f t="shared" si="0"/>
        <v>19.3</v>
      </c>
      <c r="P9" s="3">
        <f t="shared" si="1"/>
        <v>424.6</v>
      </c>
    </row>
    <row r="10" spans="6:16" x14ac:dyDescent="0.25">
      <c r="F10">
        <v>2</v>
      </c>
      <c r="G10" s="2">
        <v>10.199999999999999</v>
      </c>
      <c r="M10">
        <f>F72</f>
        <v>64</v>
      </c>
      <c r="N10">
        <v>30</v>
      </c>
      <c r="O10" s="2">
        <f t="shared" si="0"/>
        <v>11.7</v>
      </c>
      <c r="P10" s="3">
        <f t="shared" si="1"/>
        <v>351</v>
      </c>
    </row>
    <row r="11" spans="6:16" x14ac:dyDescent="0.25">
      <c r="F11">
        <v>3</v>
      </c>
      <c r="G11" s="2">
        <v>2</v>
      </c>
      <c r="M11">
        <f>F65</f>
        <v>57</v>
      </c>
      <c r="N11">
        <v>22</v>
      </c>
      <c r="O11" s="2">
        <f t="shared" si="0"/>
        <v>12.1</v>
      </c>
      <c r="P11" s="3">
        <f t="shared" si="1"/>
        <v>266.2</v>
      </c>
    </row>
    <row r="12" spans="6:16" x14ac:dyDescent="0.25">
      <c r="F12">
        <v>4</v>
      </c>
      <c r="G12" s="2">
        <v>3.6</v>
      </c>
      <c r="M12">
        <f>F27</f>
        <v>19</v>
      </c>
      <c r="N12">
        <v>39</v>
      </c>
      <c r="O12" s="2">
        <f t="shared" si="0"/>
        <v>14.1</v>
      </c>
      <c r="P12" s="3">
        <f t="shared" si="1"/>
        <v>549.9</v>
      </c>
    </row>
    <row r="13" spans="6:16" x14ac:dyDescent="0.25">
      <c r="F13">
        <v>5</v>
      </c>
      <c r="G13" s="2">
        <v>7.8</v>
      </c>
      <c r="M13">
        <f>F65</f>
        <v>57</v>
      </c>
      <c r="N13">
        <v>20</v>
      </c>
      <c r="O13" s="2">
        <f t="shared" si="0"/>
        <v>12.1</v>
      </c>
      <c r="P13" s="3">
        <f t="shared" si="1"/>
        <v>242</v>
      </c>
    </row>
    <row r="14" spans="6:16" x14ac:dyDescent="0.25">
      <c r="F14">
        <v>6</v>
      </c>
      <c r="G14" s="2">
        <v>11.2</v>
      </c>
      <c r="M14">
        <f>F13</f>
        <v>5</v>
      </c>
      <c r="N14">
        <v>50</v>
      </c>
      <c r="O14" s="2">
        <f t="shared" si="0"/>
        <v>7.8</v>
      </c>
      <c r="P14" s="3">
        <f t="shared" si="1"/>
        <v>390</v>
      </c>
    </row>
    <row r="15" spans="6:16" x14ac:dyDescent="0.25">
      <c r="F15">
        <v>7</v>
      </c>
      <c r="G15" s="2">
        <v>5.3</v>
      </c>
      <c r="M15">
        <f>F83</f>
        <v>75</v>
      </c>
      <c r="N15">
        <v>32</v>
      </c>
      <c r="O15" s="2">
        <f t="shared" si="0"/>
        <v>13.3</v>
      </c>
      <c r="P15" s="3">
        <f t="shared" si="1"/>
        <v>425.6</v>
      </c>
    </row>
    <row r="16" spans="6:16" x14ac:dyDescent="0.25">
      <c r="F16">
        <v>8</v>
      </c>
      <c r="G16" s="2">
        <v>19.3</v>
      </c>
      <c r="M16">
        <f>F17</f>
        <v>9</v>
      </c>
      <c r="N16">
        <v>23</v>
      </c>
      <c r="O16" s="2">
        <f t="shared" si="0"/>
        <v>17.600000000000001</v>
      </c>
      <c r="P16" s="3">
        <f t="shared" si="1"/>
        <v>404.8</v>
      </c>
    </row>
    <row r="17" spans="6:16" x14ac:dyDescent="0.25">
      <c r="F17">
        <v>9</v>
      </c>
      <c r="G17" s="2">
        <v>17.600000000000001</v>
      </c>
      <c r="M17" t="str">
        <f>F4</f>
        <v>AA</v>
      </c>
      <c r="N17">
        <v>31</v>
      </c>
      <c r="O17" s="2">
        <f t="shared" si="0"/>
        <v>9</v>
      </c>
      <c r="P17" s="3">
        <f t="shared" si="1"/>
        <v>279</v>
      </c>
    </row>
    <row r="18" spans="6:16" x14ac:dyDescent="0.25">
      <c r="F18">
        <v>10</v>
      </c>
      <c r="G18" s="2">
        <v>3</v>
      </c>
      <c r="M18" t="str">
        <f>F6</f>
        <v>CC</v>
      </c>
      <c r="N18">
        <v>27</v>
      </c>
      <c r="O18" s="2">
        <f t="shared" si="0"/>
        <v>14</v>
      </c>
      <c r="P18" s="3">
        <f t="shared" si="1"/>
        <v>378</v>
      </c>
    </row>
    <row r="19" spans="6:16" x14ac:dyDescent="0.25">
      <c r="F19">
        <v>11</v>
      </c>
      <c r="G19" s="2">
        <v>2.4</v>
      </c>
      <c r="O19" s="4" t="s">
        <v>10</v>
      </c>
      <c r="P19" s="5">
        <f>SUM(P5:P18)</f>
        <v>5707.7</v>
      </c>
    </row>
    <row r="20" spans="6:16" x14ac:dyDescent="0.25">
      <c r="F20">
        <v>12</v>
      </c>
      <c r="G20" s="2">
        <v>16.100000000000001</v>
      </c>
    </row>
    <row r="21" spans="6:16" x14ac:dyDescent="0.25">
      <c r="F21">
        <v>13</v>
      </c>
      <c r="G21" s="2">
        <v>18.8</v>
      </c>
    </row>
    <row r="22" spans="6:16" x14ac:dyDescent="0.25">
      <c r="F22">
        <v>14</v>
      </c>
      <c r="G22" s="2">
        <v>14.2</v>
      </c>
    </row>
    <row r="23" spans="6:16" x14ac:dyDescent="0.25">
      <c r="F23">
        <v>15</v>
      </c>
      <c r="G23" s="2">
        <v>15</v>
      </c>
    </row>
    <row r="24" spans="6:16" x14ac:dyDescent="0.25">
      <c r="F24">
        <v>16</v>
      </c>
      <c r="G24" s="2">
        <v>8.6</v>
      </c>
    </row>
    <row r="25" spans="6:16" x14ac:dyDescent="0.25">
      <c r="F25">
        <v>17</v>
      </c>
      <c r="G25" s="2">
        <v>16.2</v>
      </c>
    </row>
    <row r="26" spans="6:16" x14ac:dyDescent="0.25">
      <c r="F26">
        <v>18</v>
      </c>
      <c r="G26" s="2">
        <v>10.6</v>
      </c>
    </row>
    <row r="27" spans="6:16" x14ac:dyDescent="0.25">
      <c r="F27">
        <v>19</v>
      </c>
      <c r="G27" s="2">
        <v>14.1</v>
      </c>
    </row>
    <row r="28" spans="6:16" x14ac:dyDescent="0.25">
      <c r="F28">
        <v>20</v>
      </c>
      <c r="G28" s="2">
        <v>15.7</v>
      </c>
    </row>
    <row r="29" spans="6:16" x14ac:dyDescent="0.25">
      <c r="F29">
        <v>21</v>
      </c>
      <c r="G29" s="2">
        <v>10.6</v>
      </c>
    </row>
    <row r="30" spans="6:16" x14ac:dyDescent="0.25">
      <c r="F30">
        <v>22</v>
      </c>
      <c r="G30" s="2">
        <v>13.3</v>
      </c>
    </row>
    <row r="31" spans="6:16" x14ac:dyDescent="0.25">
      <c r="F31">
        <v>23</v>
      </c>
      <c r="G31" s="2">
        <v>16.8</v>
      </c>
    </row>
    <row r="32" spans="6:16" x14ac:dyDescent="0.25">
      <c r="F32">
        <v>24</v>
      </c>
      <c r="G32" s="2">
        <v>19.3</v>
      </c>
    </row>
    <row r="33" spans="6:7" x14ac:dyDescent="0.25">
      <c r="F33">
        <v>25</v>
      </c>
      <c r="G33" s="2">
        <v>6.2</v>
      </c>
    </row>
    <row r="34" spans="6:7" x14ac:dyDescent="0.25">
      <c r="F34">
        <v>26</v>
      </c>
      <c r="G34" s="2">
        <v>8.5</v>
      </c>
    </row>
    <row r="35" spans="6:7" x14ac:dyDescent="0.25">
      <c r="F35">
        <v>27</v>
      </c>
      <c r="G35" s="2">
        <v>10.4</v>
      </c>
    </row>
    <row r="36" spans="6:7" x14ac:dyDescent="0.25">
      <c r="F36">
        <v>28</v>
      </c>
      <c r="G36" s="2">
        <v>4.5</v>
      </c>
    </row>
    <row r="37" spans="6:7" x14ac:dyDescent="0.25">
      <c r="F37">
        <v>29</v>
      </c>
      <c r="G37" s="2">
        <v>11.5</v>
      </c>
    </row>
    <row r="38" spans="6:7" x14ac:dyDescent="0.25">
      <c r="F38">
        <v>30</v>
      </c>
      <c r="G38" s="2">
        <v>18.899999999999999</v>
      </c>
    </row>
    <row r="39" spans="6:7" x14ac:dyDescent="0.25">
      <c r="F39">
        <v>31</v>
      </c>
      <c r="G39" s="2">
        <v>13.9</v>
      </c>
    </row>
    <row r="40" spans="6:7" x14ac:dyDescent="0.25">
      <c r="F40">
        <v>32</v>
      </c>
      <c r="G40" s="2">
        <v>16.2</v>
      </c>
    </row>
    <row r="41" spans="6:7" x14ac:dyDescent="0.25">
      <c r="F41">
        <v>33</v>
      </c>
      <c r="G41" s="2">
        <v>11.1</v>
      </c>
    </row>
    <row r="42" spans="6:7" x14ac:dyDescent="0.25">
      <c r="F42">
        <v>34</v>
      </c>
      <c r="G42" s="2">
        <v>12.6</v>
      </c>
    </row>
    <row r="43" spans="6:7" x14ac:dyDescent="0.25">
      <c r="F43">
        <v>35</v>
      </c>
      <c r="G43" s="2">
        <v>5.0999999999999996</v>
      </c>
    </row>
    <row r="44" spans="6:7" x14ac:dyDescent="0.25">
      <c r="F44">
        <v>36</v>
      </c>
      <c r="G44" s="2">
        <v>6.1</v>
      </c>
    </row>
    <row r="45" spans="6:7" x14ac:dyDescent="0.25">
      <c r="F45">
        <v>37</v>
      </c>
      <c r="G45" s="2">
        <v>9.6</v>
      </c>
    </row>
    <row r="46" spans="6:7" x14ac:dyDescent="0.25">
      <c r="F46">
        <v>38</v>
      </c>
      <c r="G46" s="2">
        <v>11.6</v>
      </c>
    </row>
    <row r="47" spans="6:7" x14ac:dyDescent="0.25">
      <c r="F47">
        <v>39</v>
      </c>
      <c r="G47" s="2">
        <v>9.8000000000000007</v>
      </c>
    </row>
    <row r="48" spans="6:7" x14ac:dyDescent="0.25">
      <c r="F48">
        <v>40</v>
      </c>
      <c r="G48" s="2">
        <v>10</v>
      </c>
    </row>
    <row r="49" spans="6:7" x14ac:dyDescent="0.25">
      <c r="F49">
        <v>41</v>
      </c>
      <c r="G49" s="2">
        <v>13.4</v>
      </c>
    </row>
    <row r="50" spans="6:7" x14ac:dyDescent="0.25">
      <c r="F50">
        <v>42</v>
      </c>
      <c r="G50" s="2">
        <v>19.600000000000001</v>
      </c>
    </row>
    <row r="51" spans="6:7" x14ac:dyDescent="0.25">
      <c r="F51">
        <v>43</v>
      </c>
      <c r="G51" s="2">
        <v>16.899999999999999</v>
      </c>
    </row>
    <row r="52" spans="6:7" x14ac:dyDescent="0.25">
      <c r="F52">
        <v>44</v>
      </c>
      <c r="G52" s="2">
        <v>19.3</v>
      </c>
    </row>
    <row r="53" spans="6:7" x14ac:dyDescent="0.25">
      <c r="F53">
        <v>45</v>
      </c>
      <c r="G53" s="2">
        <v>10.9</v>
      </c>
    </row>
    <row r="54" spans="6:7" x14ac:dyDescent="0.25">
      <c r="F54">
        <v>46</v>
      </c>
      <c r="G54" s="2">
        <v>20</v>
      </c>
    </row>
    <row r="55" spans="6:7" x14ac:dyDescent="0.25">
      <c r="F55">
        <v>47</v>
      </c>
      <c r="G55" s="2">
        <v>5.8</v>
      </c>
    </row>
    <row r="56" spans="6:7" x14ac:dyDescent="0.25">
      <c r="F56">
        <v>48</v>
      </c>
      <c r="G56" s="2">
        <v>19.2</v>
      </c>
    </row>
    <row r="57" spans="6:7" x14ac:dyDescent="0.25">
      <c r="F57">
        <v>49</v>
      </c>
      <c r="G57" s="2">
        <v>14.3</v>
      </c>
    </row>
    <row r="58" spans="6:7" x14ac:dyDescent="0.25">
      <c r="F58">
        <v>50</v>
      </c>
      <c r="G58" s="2">
        <v>19.399999999999999</v>
      </c>
    </row>
    <row r="59" spans="6:7" x14ac:dyDescent="0.25">
      <c r="F59">
        <v>51</v>
      </c>
      <c r="G59" s="2">
        <v>9.3000000000000007</v>
      </c>
    </row>
    <row r="60" spans="6:7" x14ac:dyDescent="0.25">
      <c r="F60">
        <v>52</v>
      </c>
      <c r="G60" s="2">
        <v>15.2</v>
      </c>
    </row>
    <row r="61" spans="6:7" x14ac:dyDescent="0.25">
      <c r="F61">
        <v>53</v>
      </c>
      <c r="G61" s="2">
        <v>4.8</v>
      </c>
    </row>
    <row r="62" spans="6:7" x14ac:dyDescent="0.25">
      <c r="F62">
        <v>54</v>
      </c>
      <c r="G62" s="2">
        <v>11.2</v>
      </c>
    </row>
    <row r="63" spans="6:7" x14ac:dyDescent="0.25">
      <c r="F63">
        <v>55</v>
      </c>
      <c r="G63" s="2">
        <v>16.899999999999999</v>
      </c>
    </row>
    <row r="64" spans="6:7" x14ac:dyDescent="0.25">
      <c r="F64">
        <v>56</v>
      </c>
      <c r="G64" s="2">
        <v>10.9</v>
      </c>
    </row>
    <row r="65" spans="6:7" x14ac:dyDescent="0.25">
      <c r="F65">
        <v>57</v>
      </c>
      <c r="G65" s="2">
        <v>12.1</v>
      </c>
    </row>
    <row r="66" spans="6:7" x14ac:dyDescent="0.25">
      <c r="F66">
        <v>58</v>
      </c>
      <c r="G66" s="2">
        <v>17.399999999999999</v>
      </c>
    </row>
    <row r="67" spans="6:7" x14ac:dyDescent="0.25">
      <c r="F67">
        <v>59</v>
      </c>
      <c r="G67" s="2">
        <v>7.9</v>
      </c>
    </row>
    <row r="68" spans="6:7" x14ac:dyDescent="0.25">
      <c r="F68">
        <v>60</v>
      </c>
      <c r="G68" s="2">
        <v>9.4</v>
      </c>
    </row>
    <row r="69" spans="6:7" x14ac:dyDescent="0.25">
      <c r="F69">
        <v>61</v>
      </c>
      <c r="G69" s="2">
        <v>7.6</v>
      </c>
    </row>
    <row r="70" spans="6:7" x14ac:dyDescent="0.25">
      <c r="F70">
        <v>62</v>
      </c>
      <c r="G70" s="2">
        <v>2.5</v>
      </c>
    </row>
    <row r="71" spans="6:7" x14ac:dyDescent="0.25">
      <c r="F71">
        <v>63</v>
      </c>
      <c r="G71" s="2">
        <v>2.2000000000000002</v>
      </c>
    </row>
    <row r="72" spans="6:7" x14ac:dyDescent="0.25">
      <c r="F72">
        <v>64</v>
      </c>
      <c r="G72" s="2">
        <v>11.7</v>
      </c>
    </row>
    <row r="73" spans="6:7" x14ac:dyDescent="0.25">
      <c r="F73">
        <v>65</v>
      </c>
      <c r="G73" s="2">
        <v>17.600000000000001</v>
      </c>
    </row>
    <row r="74" spans="6:7" x14ac:dyDescent="0.25">
      <c r="F74">
        <v>66</v>
      </c>
      <c r="G74" s="2">
        <v>2.5</v>
      </c>
    </row>
    <row r="75" spans="6:7" x14ac:dyDescent="0.25">
      <c r="F75">
        <v>67</v>
      </c>
      <c r="G75" s="2">
        <v>10.5</v>
      </c>
    </row>
    <row r="76" spans="6:7" x14ac:dyDescent="0.25">
      <c r="F76">
        <v>68</v>
      </c>
      <c r="G76" s="2">
        <v>7.7</v>
      </c>
    </row>
    <row r="77" spans="6:7" x14ac:dyDescent="0.25">
      <c r="F77">
        <v>69</v>
      </c>
      <c r="G77" s="2">
        <v>8.8000000000000007</v>
      </c>
    </row>
    <row r="78" spans="6:7" x14ac:dyDescent="0.25">
      <c r="F78">
        <v>70</v>
      </c>
      <c r="G78" s="2">
        <v>10.4</v>
      </c>
    </row>
    <row r="79" spans="6:7" x14ac:dyDescent="0.25">
      <c r="F79">
        <v>71</v>
      </c>
      <c r="G79" s="2">
        <v>18.7</v>
      </c>
    </row>
    <row r="80" spans="6:7" x14ac:dyDescent="0.25">
      <c r="F80">
        <v>72</v>
      </c>
      <c r="G80" s="2">
        <v>19.3</v>
      </c>
    </row>
    <row r="81" spans="6:7" x14ac:dyDescent="0.25">
      <c r="F81">
        <v>73</v>
      </c>
      <c r="G81" s="2">
        <v>13.6</v>
      </c>
    </row>
    <row r="82" spans="6:7" x14ac:dyDescent="0.25">
      <c r="F82">
        <v>74</v>
      </c>
      <c r="G82" s="2">
        <v>2.5</v>
      </c>
    </row>
    <row r="83" spans="6:7" x14ac:dyDescent="0.25">
      <c r="F83">
        <v>75</v>
      </c>
      <c r="G83" s="2">
        <v>13.3</v>
      </c>
    </row>
    <row r="84" spans="6:7" x14ac:dyDescent="0.25">
      <c r="F84">
        <v>76</v>
      </c>
      <c r="G84" s="2">
        <v>12.9</v>
      </c>
    </row>
    <row r="85" spans="6:7" x14ac:dyDescent="0.25">
      <c r="F85">
        <v>77</v>
      </c>
      <c r="G85" s="2">
        <v>14.1</v>
      </c>
    </row>
    <row r="86" spans="6:7" x14ac:dyDescent="0.25">
      <c r="F86">
        <v>78</v>
      </c>
      <c r="G86" s="2">
        <v>13.7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1DDC-F109-4D11-AF22-818EFEA4665F}">
  <dimension ref="A1:B9"/>
  <sheetViews>
    <sheetView workbookViewId="0">
      <selection activeCell="B2" sqref="B2"/>
    </sheetView>
  </sheetViews>
  <sheetFormatPr defaultRowHeight="15" x14ac:dyDescent="0.25"/>
  <cols>
    <col min="1" max="1" width="16.140625" customWidth="1"/>
    <col min="2" max="2" width="16.28515625" customWidth="1"/>
  </cols>
  <sheetData>
    <row r="1" spans="1:2" x14ac:dyDescent="0.25">
      <c r="A1" s="10" t="s">
        <v>12</v>
      </c>
      <c r="B1" s="10" t="s">
        <v>11</v>
      </c>
    </row>
    <row r="2" spans="1:2" x14ac:dyDescent="0.25">
      <c r="A2" s="11">
        <v>100000</v>
      </c>
      <c r="B2" s="11">
        <f>IF(A2&gt;MAX($A$2:$A$5),A2-$A$9,-$A$9)</f>
        <v>-4000</v>
      </c>
    </row>
    <row r="3" spans="1:2" x14ac:dyDescent="0.25">
      <c r="A3" s="11">
        <v>110000</v>
      </c>
      <c r="B3" s="11">
        <f>IF(A3&gt;MAX($A$2:$A$5),A3-$A$9,-$A$9)</f>
        <v>-4000</v>
      </c>
    </row>
    <row r="4" spans="1:2" x14ac:dyDescent="0.25">
      <c r="A4" s="11">
        <v>120000</v>
      </c>
      <c r="B4" s="11">
        <f>IF(A4=MAX($A$2:$A$5),A4-$A$9,-$A$9)</f>
        <v>116000</v>
      </c>
    </row>
    <row r="5" spans="1:2" x14ac:dyDescent="0.25">
      <c r="A5" s="11">
        <v>90000</v>
      </c>
      <c r="B5" s="11">
        <f>IF(A5&gt;MAX($A$2:$A$5),A5-$A$9,-$A$9)</f>
        <v>-4000</v>
      </c>
    </row>
    <row r="6" spans="1:2" ht="15.75" thickBot="1" x14ac:dyDescent="0.3">
      <c r="A6" s="9"/>
      <c r="B6" s="9"/>
    </row>
    <row r="7" spans="1:2" ht="15.75" thickBot="1" x14ac:dyDescent="0.3">
      <c r="A7" s="8"/>
      <c r="B7" s="8"/>
    </row>
    <row r="8" spans="1:2" ht="15.75" thickBot="1" x14ac:dyDescent="0.3">
      <c r="A8" s="13"/>
      <c r="B8" s="8"/>
    </row>
    <row r="9" spans="1:2" ht="15.75" thickBot="1" x14ac:dyDescent="0.3">
      <c r="A9" s="14">
        <v>4000</v>
      </c>
      <c r="B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7A1A0-C341-4A0B-AD29-AEC0B59F1A9A}">
  <dimension ref="A1:N20"/>
  <sheetViews>
    <sheetView workbookViewId="0">
      <selection activeCell="H11" sqref="H11"/>
    </sheetView>
  </sheetViews>
  <sheetFormatPr defaultRowHeight="15" x14ac:dyDescent="0.25"/>
  <cols>
    <col min="6" max="6" width="19.85546875" customWidth="1"/>
    <col min="13" max="13" width="19.140625" customWidth="1"/>
    <col min="14" max="14" width="12.85546875" customWidth="1"/>
  </cols>
  <sheetData>
    <row r="1" spans="1:14" x14ac:dyDescent="0.25">
      <c r="A1">
        <v>10</v>
      </c>
      <c r="B1" s="15">
        <v>1</v>
      </c>
      <c r="C1" s="15">
        <v>2</v>
      </c>
      <c r="D1" s="15">
        <v>3</v>
      </c>
      <c r="E1" s="15">
        <v>4</v>
      </c>
      <c r="F1" s="15">
        <v>5</v>
      </c>
    </row>
    <row r="2" spans="1:14" x14ac:dyDescent="0.25">
      <c r="A2" s="15">
        <v>1</v>
      </c>
      <c r="B2">
        <f>B$1*$A2*$A$1</f>
        <v>10</v>
      </c>
      <c r="C2">
        <f t="shared" ref="C2:F6" si="0">C$1*$A2*$A$1</f>
        <v>20</v>
      </c>
      <c r="D2">
        <f t="shared" si="0"/>
        <v>30</v>
      </c>
      <c r="E2">
        <f t="shared" si="0"/>
        <v>40</v>
      </c>
      <c r="F2">
        <f t="shared" si="0"/>
        <v>50</v>
      </c>
    </row>
    <row r="3" spans="1:14" x14ac:dyDescent="0.25">
      <c r="A3" s="15">
        <v>2</v>
      </c>
      <c r="B3">
        <f>B$1*$A3*$A$1</f>
        <v>20</v>
      </c>
      <c r="C3">
        <f t="shared" si="0"/>
        <v>40</v>
      </c>
      <c r="D3">
        <f t="shared" si="0"/>
        <v>60</v>
      </c>
      <c r="E3">
        <f t="shared" si="0"/>
        <v>80</v>
      </c>
      <c r="F3">
        <f t="shared" si="0"/>
        <v>100</v>
      </c>
    </row>
    <row r="4" spans="1:14" x14ac:dyDescent="0.25">
      <c r="A4" s="15">
        <v>3</v>
      </c>
      <c r="B4">
        <f>B$1*$A4*$A$1</f>
        <v>30</v>
      </c>
      <c r="C4">
        <f t="shared" si="0"/>
        <v>60</v>
      </c>
      <c r="D4">
        <f t="shared" si="0"/>
        <v>90</v>
      </c>
      <c r="E4">
        <f t="shared" si="0"/>
        <v>120</v>
      </c>
      <c r="F4">
        <f t="shared" si="0"/>
        <v>150</v>
      </c>
    </row>
    <row r="5" spans="1:14" x14ac:dyDescent="0.25">
      <c r="A5" s="15">
        <v>4</v>
      </c>
      <c r="B5">
        <f>B$1*$A5*$A$1</f>
        <v>40</v>
      </c>
      <c r="C5">
        <f t="shared" si="0"/>
        <v>80</v>
      </c>
      <c r="D5">
        <f t="shared" si="0"/>
        <v>120</v>
      </c>
      <c r="E5">
        <f t="shared" si="0"/>
        <v>160</v>
      </c>
      <c r="F5">
        <f t="shared" si="0"/>
        <v>200</v>
      </c>
    </row>
    <row r="6" spans="1:14" x14ac:dyDescent="0.25">
      <c r="A6" s="15">
        <v>5</v>
      </c>
      <c r="B6">
        <f>B$1*$A6*$A$1</f>
        <v>50</v>
      </c>
      <c r="C6">
        <f t="shared" si="0"/>
        <v>100</v>
      </c>
      <c r="D6">
        <f t="shared" si="0"/>
        <v>150</v>
      </c>
      <c r="E6">
        <f t="shared" si="0"/>
        <v>200</v>
      </c>
      <c r="F6">
        <f t="shared" si="0"/>
        <v>250</v>
      </c>
    </row>
    <row r="10" spans="1:14" x14ac:dyDescent="0.25">
      <c r="A10" s="15" t="s">
        <v>13</v>
      </c>
      <c r="B10" s="15" t="s">
        <v>14</v>
      </c>
      <c r="C10" s="15" t="s">
        <v>15</v>
      </c>
      <c r="D10" s="15" t="s">
        <v>16</v>
      </c>
      <c r="E10" s="15" t="s">
        <v>17</v>
      </c>
      <c r="F10" s="15" t="s">
        <v>18</v>
      </c>
      <c r="G10" s="15" t="s">
        <v>19</v>
      </c>
      <c r="H10" s="15" t="s">
        <v>20</v>
      </c>
    </row>
    <row r="11" spans="1:14" x14ac:dyDescent="0.25">
      <c r="A11">
        <v>180</v>
      </c>
      <c r="B11">
        <v>72</v>
      </c>
      <c r="C11">
        <v>33</v>
      </c>
      <c r="D11" t="s">
        <v>21</v>
      </c>
      <c r="E11">
        <f>B11/(A11/100)^2</f>
        <v>22.222222222222221</v>
      </c>
      <c r="F11" t="s">
        <v>25</v>
      </c>
      <c r="G11">
        <f>IF(D11=K14,K19+L19*B11+M19+A11-N19*C11,K20+B11*L20+A11*M20-N20*C11)</f>
        <v>1522.328</v>
      </c>
      <c r="H11">
        <f>_xlfn.SWITCH(F11,M12,N12,M13,N13,M14,N14,M15,N15,M16,N16,)*G11</f>
        <v>2587.9575999999997</v>
      </c>
      <c r="M11" s="15" t="s">
        <v>18</v>
      </c>
      <c r="N11" s="15" t="s">
        <v>28</v>
      </c>
    </row>
    <row r="12" spans="1:14" x14ac:dyDescent="0.25">
      <c r="K12" s="15" t="s">
        <v>16</v>
      </c>
      <c r="M12" t="s">
        <v>23</v>
      </c>
      <c r="N12">
        <v>1.2</v>
      </c>
    </row>
    <row r="13" spans="1:14" x14ac:dyDescent="0.25">
      <c r="K13" t="s">
        <v>21</v>
      </c>
      <c r="M13" t="s">
        <v>27</v>
      </c>
      <c r="N13">
        <v>1.375</v>
      </c>
    </row>
    <row r="14" spans="1:14" x14ac:dyDescent="0.25">
      <c r="K14" t="s">
        <v>22</v>
      </c>
      <c r="M14" t="s">
        <v>24</v>
      </c>
      <c r="N14">
        <v>1.55</v>
      </c>
    </row>
    <row r="15" spans="1:14" x14ac:dyDescent="0.25">
      <c r="M15" t="s">
        <v>25</v>
      </c>
      <c r="N15">
        <v>1.7</v>
      </c>
    </row>
    <row r="16" spans="1:14" x14ac:dyDescent="0.25">
      <c r="M16" t="s">
        <v>26</v>
      </c>
      <c r="N16">
        <v>1.9</v>
      </c>
    </row>
    <row r="18" spans="10:14" x14ac:dyDescent="0.25">
      <c r="J18" s="15" t="s">
        <v>16</v>
      </c>
      <c r="K18" s="21" t="s">
        <v>19</v>
      </c>
      <c r="L18" s="21"/>
      <c r="M18" s="21"/>
      <c r="N18" s="21"/>
    </row>
    <row r="19" spans="10:14" x14ac:dyDescent="0.25">
      <c r="J19" t="s">
        <v>21</v>
      </c>
      <c r="K19">
        <v>66.5</v>
      </c>
      <c r="L19">
        <v>13.75</v>
      </c>
      <c r="M19">
        <v>5.0030000000000001</v>
      </c>
      <c r="N19">
        <v>6.7750000000000004</v>
      </c>
    </row>
    <row r="20" spans="10:14" x14ac:dyDescent="0.25">
      <c r="J20" t="s">
        <v>22</v>
      </c>
      <c r="K20">
        <v>655.1</v>
      </c>
      <c r="L20">
        <v>9.5630000000000006</v>
      </c>
      <c r="M20">
        <v>1.85</v>
      </c>
      <c r="N20">
        <v>4.6760000000000002</v>
      </c>
    </row>
  </sheetData>
  <mergeCells count="1">
    <mergeCell ref="K18:N18"/>
  </mergeCells>
  <dataValidations count="4">
    <dataValidation type="whole" allowBlank="1" showInputMessage="1" showErrorMessage="1" sqref="A10:A23" xr:uid="{F11BE47F-FD91-4A03-8C78-A963F203E6F0}">
      <formula1>0</formula1>
      <formula2>300</formula2>
    </dataValidation>
    <dataValidation type="whole" operator="greaterThan" allowBlank="1" showInputMessage="1" showErrorMessage="1" sqref="B10:C24" xr:uid="{7130E8A2-A1DC-498F-BCAC-9342D6B9EC87}">
      <formula1>0</formula1>
    </dataValidation>
    <dataValidation type="list" allowBlank="1" showInputMessage="1" showErrorMessage="1" sqref="D10:D26" xr:uid="{4119B245-2392-4FD6-9854-CD2B6860BFE2}">
      <formula1>gender</formula1>
    </dataValidation>
    <dataValidation type="list" allowBlank="1" showInputMessage="1" showErrorMessage="1" sqref="F10:F26" xr:uid="{FAD294EB-EB58-482F-951B-C23D5DA88836}">
      <formula1>act_name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9CD5-7B09-4691-A83C-D7BEAC26829E}">
  <dimension ref="A1:D7"/>
  <sheetViews>
    <sheetView workbookViewId="0">
      <selection activeCell="C10" sqref="C10"/>
    </sheetView>
  </sheetViews>
  <sheetFormatPr defaultRowHeight="15" x14ac:dyDescent="0.25"/>
  <cols>
    <col min="1" max="1" width="12.140625" customWidth="1"/>
    <col min="2" max="2" width="14.5703125" bestFit="1" customWidth="1"/>
  </cols>
  <sheetData>
    <row r="1" spans="1:4" x14ac:dyDescent="0.25">
      <c r="B1" s="18" t="s">
        <v>29</v>
      </c>
      <c r="C1" s="19" t="s">
        <v>31</v>
      </c>
      <c r="D1" s="18" t="s">
        <v>30</v>
      </c>
    </row>
    <row r="2" spans="1:4" x14ac:dyDescent="0.25">
      <c r="A2" s="15" t="s">
        <v>32</v>
      </c>
      <c r="B2" s="16">
        <v>63.65</v>
      </c>
      <c r="C2" s="16">
        <v>90.11</v>
      </c>
      <c r="D2" s="16">
        <v>8.5</v>
      </c>
    </row>
    <row r="5" spans="1:4" x14ac:dyDescent="0.25">
      <c r="A5" s="15" t="s">
        <v>33</v>
      </c>
      <c r="B5" s="16">
        <v>16664</v>
      </c>
    </row>
    <row r="6" spans="1:4" x14ac:dyDescent="0.25">
      <c r="A6" s="15" t="s">
        <v>34</v>
      </c>
      <c r="B6" t="s">
        <v>31</v>
      </c>
    </row>
    <row r="7" spans="1:4" x14ac:dyDescent="0.25">
      <c r="A7" s="15" t="s">
        <v>35</v>
      </c>
      <c r="B7" s="17">
        <f>rub/HLOOKUP(dol,course,2,FALSE)</f>
        <v>184.92953057374319</v>
      </c>
    </row>
  </sheetData>
  <dataValidations count="1">
    <dataValidation type="list" allowBlank="1" showInputMessage="1" showErrorMessage="1" sqref="B6" xr:uid="{45AC2069-4986-46E6-A22B-088E11E5EE2C}">
      <formula1>money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3A38-0FA5-4A22-B45F-0893C3C684F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F2F2B-EEF3-47A7-94F5-B869AF80EE52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>
        <v>10</v>
      </c>
    </row>
    <row r="2" spans="1:1" x14ac:dyDescent="0.25">
      <c r="A2">
        <v>0</v>
      </c>
    </row>
    <row r="3" spans="1:1" x14ac:dyDescent="0.25">
      <c r="A3">
        <v>-11</v>
      </c>
    </row>
  </sheetData>
  <conditionalFormatting sqref="A1:A6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83F9C-EE6A-4828-85D1-010B6C277223}">
  <dimension ref="A2:H11"/>
  <sheetViews>
    <sheetView workbookViewId="0">
      <selection activeCell="C15" sqref="C15"/>
    </sheetView>
  </sheetViews>
  <sheetFormatPr defaultRowHeight="15" x14ac:dyDescent="0.25"/>
  <cols>
    <col min="1" max="1" width="5.42578125" customWidth="1"/>
    <col min="2" max="2" width="17.85546875" customWidth="1"/>
    <col min="3" max="3" width="17.5703125" customWidth="1"/>
    <col min="4" max="4" width="14.42578125" customWidth="1"/>
    <col min="6" max="6" width="11.7109375" customWidth="1"/>
    <col min="7" max="7" width="11.28515625" customWidth="1"/>
    <col min="8" max="8" width="13.5703125" customWidth="1"/>
  </cols>
  <sheetData>
    <row r="2" spans="1:8" x14ac:dyDescent="0.25">
      <c r="B2" s="15" t="s">
        <v>36</v>
      </c>
      <c r="C2" s="15" t="s">
        <v>39</v>
      </c>
      <c r="D2" s="15" t="s">
        <v>40</v>
      </c>
    </row>
    <row r="3" spans="1:8" x14ac:dyDescent="0.25">
      <c r="A3" s="15">
        <v>1</v>
      </c>
      <c r="B3" t="s">
        <v>37</v>
      </c>
      <c r="C3">
        <v>66</v>
      </c>
      <c r="D3" t="s">
        <v>41</v>
      </c>
    </row>
    <row r="4" spans="1:8" x14ac:dyDescent="0.25">
      <c r="A4" s="15">
        <v>2</v>
      </c>
      <c r="B4" t="s">
        <v>38</v>
      </c>
      <c r="C4">
        <v>54</v>
      </c>
      <c r="D4" t="s">
        <v>42</v>
      </c>
    </row>
    <row r="5" spans="1:8" x14ac:dyDescent="0.25">
      <c r="A5" s="15">
        <v>3</v>
      </c>
      <c r="B5" t="s">
        <v>37</v>
      </c>
      <c r="C5">
        <v>56</v>
      </c>
      <c r="D5" t="s">
        <v>43</v>
      </c>
      <c r="F5" s="22" t="s">
        <v>44</v>
      </c>
      <c r="G5" s="22"/>
      <c r="H5" s="22"/>
    </row>
    <row r="6" spans="1:8" x14ac:dyDescent="0.25">
      <c r="A6" s="15">
        <v>4</v>
      </c>
      <c r="B6" t="s">
        <v>38</v>
      </c>
      <c r="C6">
        <v>67</v>
      </c>
      <c r="D6" t="s">
        <v>41</v>
      </c>
      <c r="F6" s="20" t="s">
        <v>45</v>
      </c>
      <c r="G6" s="20" t="s">
        <v>46</v>
      </c>
      <c r="H6" s="20" t="s">
        <v>47</v>
      </c>
    </row>
    <row r="7" spans="1:8" x14ac:dyDescent="0.25">
      <c r="A7" s="15">
        <v>5</v>
      </c>
      <c r="B7" t="s">
        <v>37</v>
      </c>
      <c r="C7">
        <v>89</v>
      </c>
      <c r="D7" t="s">
        <v>42</v>
      </c>
      <c r="F7" s="20">
        <v>0</v>
      </c>
      <c r="G7" s="20" t="s">
        <v>42</v>
      </c>
      <c r="H7" s="20" t="s">
        <v>49</v>
      </c>
    </row>
    <row r="8" spans="1:8" x14ac:dyDescent="0.25">
      <c r="A8" s="15">
        <v>6</v>
      </c>
      <c r="B8" t="s">
        <v>38</v>
      </c>
      <c r="C8">
        <v>56</v>
      </c>
      <c r="D8" t="s">
        <v>43</v>
      </c>
      <c r="F8" s="20">
        <v>60</v>
      </c>
      <c r="G8" s="20" t="s">
        <v>41</v>
      </c>
      <c r="H8" s="20" t="s">
        <v>50</v>
      </c>
    </row>
    <row r="9" spans="1:8" x14ac:dyDescent="0.25">
      <c r="A9" s="15">
        <v>7</v>
      </c>
      <c r="B9" t="s">
        <v>37</v>
      </c>
      <c r="C9">
        <v>78</v>
      </c>
      <c r="D9" t="s">
        <v>41</v>
      </c>
      <c r="F9" s="20">
        <v>70</v>
      </c>
      <c r="G9" s="20" t="s">
        <v>43</v>
      </c>
      <c r="H9" s="20" t="s">
        <v>51</v>
      </c>
    </row>
    <row r="10" spans="1:8" x14ac:dyDescent="0.25">
      <c r="A10" s="15">
        <v>8</v>
      </c>
      <c r="B10" t="s">
        <v>38</v>
      </c>
      <c r="C10">
        <v>56</v>
      </c>
      <c r="D10" t="s">
        <v>42</v>
      </c>
      <c r="F10" s="20">
        <v>80</v>
      </c>
      <c r="G10" s="20" t="s">
        <v>41</v>
      </c>
      <c r="H10" s="20" t="s">
        <v>52</v>
      </c>
    </row>
    <row r="11" spans="1:8" x14ac:dyDescent="0.25">
      <c r="F11" s="20">
        <v>90</v>
      </c>
      <c r="G11" s="20" t="s">
        <v>48</v>
      </c>
      <c r="H11" s="20" t="s">
        <v>53</v>
      </c>
    </row>
  </sheetData>
  <mergeCells count="1">
    <mergeCell ref="F5:H5"/>
  </mergeCells>
  <conditionalFormatting sqref="D3:D10">
    <cfRule type="containsText" dxfId="2" priority="6" operator="containsText" text="F">
      <formula>NOT(ISERROR(SEARCH("F",D3)))</formula>
    </cfRule>
    <cfRule type="containsText" dxfId="1" priority="5" operator="containsText" text="F">
      <formula>NOT(ISERROR(SEARCH("F",D3)))</formula>
    </cfRule>
  </conditionalFormatting>
  <conditionalFormatting sqref="C3:C1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{97DDD7D6-4E4D-4E5C-B008-ED186DDC05D6}</x14:id>
        </ext>
      </extLst>
    </cfRule>
  </conditionalFormatting>
  <conditionalFormatting sqref="B3:B10">
    <cfRule type="expression" priority="2">
      <formula>$C$3&lt;$F$8</formula>
    </cfRule>
    <cfRule type="expression" dxfId="0" priority="1">
      <formula>C3&lt;$F$8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DDD7D6-4E4D-4E5C-B008-ED186DDC05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6AA4A-E458-41E4-8D73-36E702BC9DD9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</vt:i4>
      </vt:variant>
    </vt:vector>
  </HeadingPairs>
  <TitlesOfParts>
    <vt:vector size="17" baseType="lpstr">
      <vt:lpstr>Задача 1</vt:lpstr>
      <vt:lpstr>Задача 2</vt:lpstr>
      <vt:lpstr>Задача 3</vt:lpstr>
      <vt:lpstr>Расчёт суточной калорийности</vt:lpstr>
      <vt:lpstr>Массивы</vt:lpstr>
      <vt:lpstr>Оценки студентов</vt:lpstr>
      <vt:lpstr>Условное форматирование</vt:lpstr>
      <vt:lpstr>Экзамен</vt:lpstr>
      <vt:lpstr>Диаграммы</vt:lpstr>
      <vt:lpstr>act_mut</vt:lpstr>
      <vt:lpstr>act_name</vt:lpstr>
      <vt:lpstr>course</vt:lpstr>
      <vt:lpstr>dol</vt:lpstr>
      <vt:lpstr>eur</vt:lpstr>
      <vt:lpstr>gender</vt:lpstr>
      <vt:lpstr>money</vt:lpstr>
      <vt:lpstr>rub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 Муц</dc:creator>
  <cp:lastModifiedBy>admin123</cp:lastModifiedBy>
  <dcterms:created xsi:type="dcterms:W3CDTF">2015-06-05T18:19:34Z</dcterms:created>
  <dcterms:modified xsi:type="dcterms:W3CDTF">2022-12-14T14:38:38Z</dcterms:modified>
</cp:coreProperties>
</file>