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tabRatio="757" firstSheet="1" activeTab="4"/>
  </bookViews>
  <sheets>
    <sheet name="硅光电池的输出特性测量" sheetId="1" r:id="rId1"/>
    <sheet name="硅光电池的暗伏安特性测量" sheetId="2" r:id="rId2"/>
    <sheet name="硅光电池开路电压与短路电流测量" sheetId="3" r:id="rId3"/>
    <sheet name="不同负载下光电池输出电压与光照强度测量" sheetId="4" r:id="rId4"/>
    <sheet name="整合报告" sheetId="5" r:id="rId5"/>
  </sheets>
  <calcPr calcId="144525"/>
</workbook>
</file>

<file path=xl/sharedStrings.xml><?xml version="1.0" encoding="utf-8"?>
<sst xmlns="http://schemas.openxmlformats.org/spreadsheetml/2006/main" count="24">
  <si>
    <t>电阻(Ω)</t>
  </si>
  <si>
    <t>d=20cm</t>
  </si>
  <si>
    <t>U(V)</t>
  </si>
  <si>
    <t>I(mA)</t>
  </si>
  <si>
    <t>P(mW)</t>
  </si>
  <si>
    <t>d=30cm</t>
  </si>
  <si>
    <t>d=40cm</t>
  </si>
  <si>
    <t>d=50cm</t>
  </si>
  <si>
    <t>电流(mA)</t>
  </si>
  <si>
    <t>电压(V)</t>
  </si>
  <si>
    <t>距离(cm)</t>
  </si>
  <si>
    <t>光强(lx)</t>
  </si>
  <si>
    <t>负载(Ω)</t>
  </si>
  <si>
    <t>开路电压(V)</t>
  </si>
  <si>
    <t>短路电压(V)</t>
  </si>
  <si>
    <t>短路电流(mA)</t>
  </si>
  <si>
    <t>最大功率(mW)</t>
  </si>
  <si>
    <t>填充因子</t>
  </si>
  <si>
    <t>R=50Ω</t>
  </si>
  <si>
    <t>负载</t>
  </si>
  <si>
    <t>硅光电池的输出特性测量</t>
  </si>
  <si>
    <t>不同负载下光电池输出电压与光照强度测量</t>
  </si>
  <si>
    <t>硅光电池开路电压与短路电流测量</t>
  </si>
  <si>
    <t>无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</si>
</sst>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00000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00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24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0"/>
  <sheetViews>
    <sheetView zoomScale="66" zoomScaleNormal="66" topLeftCell="A17" workbookViewId="0">
      <selection activeCell="A18" sqref="A18:M40"/>
    </sheetView>
  </sheetViews>
  <sheetFormatPr defaultColWidth="12.6428571428571" defaultRowHeight="30" customHeight="1"/>
  <cols>
    <col min="1" max="16384" width="12.6428571428571" style="11" customWidth="1"/>
  </cols>
  <sheetData>
    <row r="1" customHeight="1" spans="1:23">
      <c r="A1" s="11" t="s">
        <v>0</v>
      </c>
      <c r="C1" s="11">
        <v>50</v>
      </c>
      <c r="D1" s="11">
        <v>200</v>
      </c>
      <c r="E1" s="11">
        <v>300</v>
      </c>
      <c r="F1" s="11">
        <v>400</v>
      </c>
      <c r="G1" s="11">
        <v>500</v>
      </c>
      <c r="H1" s="11">
        <v>600</v>
      </c>
      <c r="I1" s="11">
        <v>700</v>
      </c>
      <c r="J1" s="11">
        <v>800</v>
      </c>
      <c r="K1" s="11">
        <v>900</v>
      </c>
      <c r="L1" s="11">
        <v>1000</v>
      </c>
      <c r="M1" s="11">
        <v>2000</v>
      </c>
      <c r="N1" s="11">
        <v>3000</v>
      </c>
      <c r="O1" s="11">
        <v>4000</v>
      </c>
      <c r="P1" s="11">
        <v>5000</v>
      </c>
      <c r="Q1" s="11">
        <v>6000</v>
      </c>
      <c r="R1" s="11">
        <v>7000</v>
      </c>
      <c r="S1" s="11">
        <v>8000</v>
      </c>
      <c r="T1" s="11">
        <v>9000</v>
      </c>
      <c r="U1" s="11">
        <v>10000</v>
      </c>
      <c r="V1" s="11">
        <v>15000</v>
      </c>
      <c r="W1" s="11">
        <v>20000</v>
      </c>
    </row>
    <row r="2" customHeight="1" spans="1:23">
      <c r="A2" s="11" t="s">
        <v>1</v>
      </c>
      <c r="B2" s="11" t="s">
        <v>2</v>
      </c>
      <c r="C2" s="11">
        <v>0.0067</v>
      </c>
      <c r="D2" s="11">
        <v>0.0273</v>
      </c>
      <c r="E2" s="11">
        <v>0.041</v>
      </c>
      <c r="F2" s="11">
        <v>0.0545</v>
      </c>
      <c r="G2" s="11">
        <v>0.0682</v>
      </c>
      <c r="H2" s="11">
        <v>0.0816</v>
      </c>
      <c r="I2" s="11">
        <v>0.0949</v>
      </c>
      <c r="J2" s="11">
        <v>0.108</v>
      </c>
      <c r="K2" s="11">
        <v>0.1209</v>
      </c>
      <c r="L2" s="11">
        <v>0.1337</v>
      </c>
      <c r="M2" s="11">
        <v>0.2377</v>
      </c>
      <c r="N2" s="11">
        <v>0.2889</v>
      </c>
      <c r="O2" s="11">
        <v>0.3128</v>
      </c>
      <c r="P2" s="11">
        <v>0.3264</v>
      </c>
      <c r="Q2" s="11">
        <v>0.335</v>
      </c>
      <c r="R2" s="11">
        <v>0.3411</v>
      </c>
      <c r="S2" s="11">
        <v>0.3454</v>
      </c>
      <c r="T2" s="11">
        <v>0.3488</v>
      </c>
      <c r="U2" s="11">
        <v>0.3515</v>
      </c>
      <c r="V2" s="11">
        <v>0.3593</v>
      </c>
      <c r="W2" s="11">
        <v>0.3631</v>
      </c>
    </row>
    <row r="3" customHeight="1" spans="2:23">
      <c r="B3" s="11" t="s">
        <v>3</v>
      </c>
      <c r="C3" s="11">
        <f>C2/C1*1000</f>
        <v>0.134</v>
      </c>
      <c r="D3" s="11">
        <f>D2/D1*1000</f>
        <v>0.1365</v>
      </c>
      <c r="E3" s="11">
        <f>E2/E1*1000</f>
        <v>0.136666666666667</v>
      </c>
      <c r="F3" s="11">
        <f>F2/F1*1000</f>
        <v>0.13625</v>
      </c>
      <c r="G3" s="11">
        <f>G2/G1*1000</f>
        <v>0.1364</v>
      </c>
      <c r="H3" s="11">
        <f t="shared" ref="H3:Q3" si="0">H2/H1*1000</f>
        <v>0.136</v>
      </c>
      <c r="I3" s="11">
        <f t="shared" si="0"/>
        <v>0.135571428571429</v>
      </c>
      <c r="J3" s="11">
        <f t="shared" si="0"/>
        <v>0.135</v>
      </c>
      <c r="K3" s="11">
        <f t="shared" si="0"/>
        <v>0.134333333333333</v>
      </c>
      <c r="L3" s="11">
        <f t="shared" si="0"/>
        <v>0.1337</v>
      </c>
      <c r="M3" s="11">
        <f t="shared" si="0"/>
        <v>0.11885</v>
      </c>
      <c r="N3" s="11">
        <f t="shared" si="0"/>
        <v>0.0963</v>
      </c>
      <c r="O3" s="11">
        <f t="shared" si="0"/>
        <v>0.0782</v>
      </c>
      <c r="P3" s="11">
        <f t="shared" si="0"/>
        <v>0.06528</v>
      </c>
      <c r="Q3" s="11">
        <f t="shared" si="0"/>
        <v>0.0558333333333333</v>
      </c>
      <c r="R3" s="11">
        <f t="shared" ref="R3:W3" si="1">R2/R1*1000</f>
        <v>0.0487285714285714</v>
      </c>
      <c r="S3" s="11">
        <f t="shared" si="1"/>
        <v>0.043175</v>
      </c>
      <c r="T3" s="11">
        <f t="shared" si="1"/>
        <v>0.0387555555555556</v>
      </c>
      <c r="U3" s="11">
        <f t="shared" si="1"/>
        <v>0.03515</v>
      </c>
      <c r="V3" s="11">
        <f t="shared" si="1"/>
        <v>0.0239533333333333</v>
      </c>
      <c r="W3" s="11">
        <f t="shared" si="1"/>
        <v>0.018155</v>
      </c>
    </row>
    <row r="4" customHeight="1" spans="2:23">
      <c r="B4" s="11" t="s">
        <v>4</v>
      </c>
      <c r="C4" s="11">
        <f>C2*C3</f>
        <v>0.0008978</v>
      </c>
      <c r="D4" s="11">
        <f t="shared" ref="D4:J4" si="2">D2*D3</f>
        <v>0.00372645</v>
      </c>
      <c r="E4" s="11">
        <f t="shared" si="2"/>
        <v>0.00560333333333333</v>
      </c>
      <c r="F4" s="11">
        <f t="shared" si="2"/>
        <v>0.007425625</v>
      </c>
      <c r="G4" s="11">
        <f t="shared" si="2"/>
        <v>0.00930248</v>
      </c>
      <c r="H4" s="11">
        <f t="shared" si="2"/>
        <v>0.0110976</v>
      </c>
      <c r="I4" s="11">
        <f t="shared" si="2"/>
        <v>0.0128657285714286</v>
      </c>
      <c r="J4" s="11">
        <f t="shared" si="2"/>
        <v>0.01458</v>
      </c>
      <c r="K4" s="11">
        <f t="shared" ref="K4:W4" si="3">K2*K3</f>
        <v>0.0162409</v>
      </c>
      <c r="L4" s="11">
        <f t="shared" si="3"/>
        <v>0.01787569</v>
      </c>
      <c r="M4" s="13">
        <f t="shared" si="3"/>
        <v>0.028250645</v>
      </c>
      <c r="N4" s="11">
        <f t="shared" si="3"/>
        <v>0.02782107</v>
      </c>
      <c r="O4" s="11">
        <f t="shared" si="3"/>
        <v>0.02446096</v>
      </c>
      <c r="P4" s="11">
        <f t="shared" si="3"/>
        <v>0.021307392</v>
      </c>
      <c r="Q4" s="11">
        <f t="shared" si="3"/>
        <v>0.0187041666666667</v>
      </c>
      <c r="R4" s="11">
        <f t="shared" si="3"/>
        <v>0.0166213157142857</v>
      </c>
      <c r="S4" s="11">
        <f t="shared" si="3"/>
        <v>0.014912645</v>
      </c>
      <c r="T4" s="11">
        <f t="shared" si="3"/>
        <v>0.0135179377777778</v>
      </c>
      <c r="U4" s="11">
        <f t="shared" si="3"/>
        <v>0.012355225</v>
      </c>
      <c r="V4" s="11">
        <f t="shared" si="3"/>
        <v>0.00860643266666667</v>
      </c>
      <c r="W4" s="11">
        <f t="shared" si="3"/>
        <v>0.0065920805</v>
      </c>
    </row>
    <row r="5" customHeight="1" spans="1:23">
      <c r="A5" s="11" t="s">
        <v>5</v>
      </c>
      <c r="B5" s="11" t="s">
        <v>2</v>
      </c>
      <c r="C5" s="11">
        <v>0.0026</v>
      </c>
      <c r="D5" s="11">
        <v>0.0111</v>
      </c>
      <c r="E5" s="11">
        <v>0.0168</v>
      </c>
      <c r="F5" s="11">
        <v>0.0225</v>
      </c>
      <c r="G5" s="11">
        <v>0.0282</v>
      </c>
      <c r="H5" s="11">
        <v>0.0336</v>
      </c>
      <c r="I5" s="11">
        <v>0.0392</v>
      </c>
      <c r="J5" s="11">
        <v>0.0448</v>
      </c>
      <c r="K5" s="11">
        <v>0.0505</v>
      </c>
      <c r="L5" s="11">
        <v>0.056</v>
      </c>
      <c r="M5" s="11">
        <v>0.1105</v>
      </c>
      <c r="N5" s="11">
        <v>0.1608</v>
      </c>
      <c r="O5" s="11">
        <v>0.2037</v>
      </c>
      <c r="P5" s="11">
        <v>0.2363</v>
      </c>
      <c r="Q5" s="11">
        <v>0.2594</v>
      </c>
      <c r="R5" s="11">
        <v>0.2749</v>
      </c>
      <c r="S5" s="11">
        <v>0.286</v>
      </c>
      <c r="T5" s="11">
        <v>0.2941</v>
      </c>
      <c r="U5" s="11">
        <v>0.3002</v>
      </c>
      <c r="V5" s="11">
        <v>0.3169</v>
      </c>
      <c r="W5" s="11">
        <v>0.3243</v>
      </c>
    </row>
    <row r="6" customHeight="1" spans="2:23">
      <c r="B6" s="11" t="s">
        <v>3</v>
      </c>
      <c r="C6" s="11">
        <f>C5/C1*1000</f>
        <v>0.052</v>
      </c>
      <c r="D6" s="11">
        <f t="shared" ref="D6:W6" si="4">D5/D1*1000</f>
        <v>0.0555</v>
      </c>
      <c r="E6" s="11">
        <f t="shared" si="4"/>
        <v>0.056</v>
      </c>
      <c r="F6" s="11">
        <f t="shared" si="4"/>
        <v>0.05625</v>
      </c>
      <c r="G6" s="11">
        <f t="shared" si="4"/>
        <v>0.0564</v>
      </c>
      <c r="H6" s="11">
        <f t="shared" si="4"/>
        <v>0.056</v>
      </c>
      <c r="I6" s="11">
        <f t="shared" si="4"/>
        <v>0.056</v>
      </c>
      <c r="J6" s="11">
        <f t="shared" si="4"/>
        <v>0.056</v>
      </c>
      <c r="K6" s="11">
        <f t="shared" si="4"/>
        <v>0.0561111111111111</v>
      </c>
      <c r="L6" s="11">
        <f t="shared" si="4"/>
        <v>0.056</v>
      </c>
      <c r="M6" s="11">
        <f t="shared" si="4"/>
        <v>0.05525</v>
      </c>
      <c r="N6" s="11">
        <f t="shared" si="4"/>
        <v>0.0536</v>
      </c>
      <c r="O6" s="11">
        <f t="shared" si="4"/>
        <v>0.050925</v>
      </c>
      <c r="P6" s="11">
        <f t="shared" si="4"/>
        <v>0.04726</v>
      </c>
      <c r="Q6" s="11">
        <f t="shared" si="4"/>
        <v>0.0432333333333333</v>
      </c>
      <c r="R6" s="11">
        <f t="shared" si="4"/>
        <v>0.0392714285714286</v>
      </c>
      <c r="S6" s="11">
        <f t="shared" si="4"/>
        <v>0.03575</v>
      </c>
      <c r="T6" s="11">
        <f t="shared" si="4"/>
        <v>0.0326777777777778</v>
      </c>
      <c r="U6" s="11">
        <f t="shared" si="4"/>
        <v>0.03002</v>
      </c>
      <c r="V6" s="11">
        <f t="shared" si="4"/>
        <v>0.0211266666666667</v>
      </c>
      <c r="W6" s="11">
        <f t="shared" si="4"/>
        <v>0.016215</v>
      </c>
    </row>
    <row r="7" customHeight="1" spans="2:23">
      <c r="B7" s="11" t="s">
        <v>4</v>
      </c>
      <c r="C7" s="11">
        <f>C5*C6</f>
        <v>0.0001352</v>
      </c>
      <c r="D7" s="11">
        <f t="shared" ref="D7:W7" si="5">D5*D6</f>
        <v>0.00061605</v>
      </c>
      <c r="E7" s="11">
        <f t="shared" si="5"/>
        <v>0.0009408</v>
      </c>
      <c r="F7" s="11">
        <f t="shared" si="5"/>
        <v>0.001265625</v>
      </c>
      <c r="G7" s="11">
        <f t="shared" si="5"/>
        <v>0.00159048</v>
      </c>
      <c r="H7" s="11">
        <f t="shared" si="5"/>
        <v>0.0018816</v>
      </c>
      <c r="I7" s="11">
        <f t="shared" si="5"/>
        <v>0.0021952</v>
      </c>
      <c r="J7" s="11">
        <f t="shared" si="5"/>
        <v>0.0025088</v>
      </c>
      <c r="K7" s="11">
        <f t="shared" si="5"/>
        <v>0.00283361111111111</v>
      </c>
      <c r="L7" s="11">
        <f t="shared" si="5"/>
        <v>0.003136</v>
      </c>
      <c r="M7" s="11">
        <f t="shared" si="5"/>
        <v>0.006105125</v>
      </c>
      <c r="N7" s="11">
        <f t="shared" si="5"/>
        <v>0.00861888</v>
      </c>
      <c r="O7" s="11">
        <f t="shared" si="5"/>
        <v>0.0103734225</v>
      </c>
      <c r="P7" s="11">
        <f t="shared" si="5"/>
        <v>0.011167538</v>
      </c>
      <c r="Q7" s="13">
        <f t="shared" si="5"/>
        <v>0.0112147266666667</v>
      </c>
      <c r="R7" s="11">
        <f t="shared" si="5"/>
        <v>0.0107957157142857</v>
      </c>
      <c r="S7" s="11">
        <f t="shared" si="5"/>
        <v>0.0102245</v>
      </c>
      <c r="T7" s="11">
        <f t="shared" si="5"/>
        <v>0.00961053444444444</v>
      </c>
      <c r="U7" s="11">
        <f t="shared" si="5"/>
        <v>0.009012004</v>
      </c>
      <c r="V7" s="11">
        <f t="shared" si="5"/>
        <v>0.00669504066666667</v>
      </c>
      <c r="W7" s="11">
        <f t="shared" si="5"/>
        <v>0.0052585245</v>
      </c>
    </row>
    <row r="8" customHeight="1" spans="1:23">
      <c r="A8" s="11" t="s">
        <v>6</v>
      </c>
      <c r="B8" s="11" t="s">
        <v>2</v>
      </c>
      <c r="C8" s="11">
        <v>0.0013</v>
      </c>
      <c r="D8" s="11">
        <v>0.0059</v>
      </c>
      <c r="E8" s="11">
        <v>0.0089</v>
      </c>
      <c r="F8" s="11">
        <v>0.0119</v>
      </c>
      <c r="G8" s="11">
        <v>0.015</v>
      </c>
      <c r="H8" s="11">
        <v>0.0181</v>
      </c>
      <c r="I8" s="11">
        <v>0.0211</v>
      </c>
      <c r="J8" s="11">
        <v>0.0241</v>
      </c>
      <c r="K8" s="11">
        <v>0.0271</v>
      </c>
      <c r="L8" s="11">
        <v>0.0301</v>
      </c>
      <c r="M8" s="11">
        <v>0.0598</v>
      </c>
      <c r="N8" s="11">
        <v>0.0888</v>
      </c>
      <c r="O8" s="11">
        <v>0.1167</v>
      </c>
      <c r="P8" s="11">
        <v>0.1428</v>
      </c>
      <c r="Q8" s="11">
        <v>0.1664</v>
      </c>
      <c r="R8" s="11">
        <v>0.1875</v>
      </c>
      <c r="S8" s="11">
        <v>0.2054</v>
      </c>
      <c r="T8" s="11">
        <v>0.2203</v>
      </c>
      <c r="U8" s="11">
        <v>0.2326</v>
      </c>
      <c r="V8" s="11">
        <v>0.2679</v>
      </c>
      <c r="W8" s="11">
        <v>0.2833</v>
      </c>
    </row>
    <row r="9" customHeight="1" spans="2:23">
      <c r="B9" s="11" t="s">
        <v>3</v>
      </c>
      <c r="C9" s="11">
        <f>C8/C1</f>
        <v>2.6e-5</v>
      </c>
      <c r="D9" s="11">
        <f t="shared" ref="D9:I9" si="6">D8/D1</f>
        <v>2.95e-5</v>
      </c>
      <c r="E9" s="11">
        <f t="shared" si="6"/>
        <v>2.96666666666667e-5</v>
      </c>
      <c r="F9" s="11">
        <f t="shared" si="6"/>
        <v>2.975e-5</v>
      </c>
      <c r="G9" s="11">
        <f t="shared" si="6"/>
        <v>3e-5</v>
      </c>
      <c r="H9" s="11">
        <f t="shared" si="6"/>
        <v>3.01666666666667e-5</v>
      </c>
      <c r="I9" s="11">
        <f t="shared" si="6"/>
        <v>3.01428571428571e-5</v>
      </c>
      <c r="J9" s="11">
        <f t="shared" ref="J9:W9" si="7">J8/J1</f>
        <v>3.0125e-5</v>
      </c>
      <c r="K9" s="11">
        <f t="shared" si="7"/>
        <v>3.01111111111111e-5</v>
      </c>
      <c r="L9" s="11">
        <f t="shared" si="7"/>
        <v>3.01e-5</v>
      </c>
      <c r="M9" s="11">
        <f t="shared" si="7"/>
        <v>2.99e-5</v>
      </c>
      <c r="N9" s="11">
        <f t="shared" si="7"/>
        <v>2.96e-5</v>
      </c>
      <c r="O9" s="11">
        <f t="shared" si="7"/>
        <v>2.9175e-5</v>
      </c>
      <c r="P9" s="11">
        <f t="shared" si="7"/>
        <v>2.856e-5</v>
      </c>
      <c r="Q9" s="11">
        <f t="shared" si="7"/>
        <v>2.77333333333333e-5</v>
      </c>
      <c r="R9" s="11">
        <f t="shared" si="7"/>
        <v>2.67857142857143e-5</v>
      </c>
      <c r="S9" s="11">
        <f t="shared" si="7"/>
        <v>2.5675e-5</v>
      </c>
      <c r="T9" s="11">
        <f t="shared" si="7"/>
        <v>2.44777777777778e-5</v>
      </c>
      <c r="U9" s="11">
        <f t="shared" si="7"/>
        <v>2.326e-5</v>
      </c>
      <c r="V9" s="11">
        <f t="shared" si="7"/>
        <v>1.786e-5</v>
      </c>
      <c r="W9" s="11">
        <f t="shared" si="7"/>
        <v>1.4165e-5</v>
      </c>
    </row>
    <row r="10" customHeight="1" spans="2:23">
      <c r="B10" s="11" t="s">
        <v>4</v>
      </c>
      <c r="C10" s="11">
        <f>C8*C9</f>
        <v>3.38e-8</v>
      </c>
      <c r="D10" s="11">
        <f t="shared" ref="D10:W10" si="8">D8*D9</f>
        <v>1.7405e-7</v>
      </c>
      <c r="E10" s="11">
        <f t="shared" si="8"/>
        <v>2.64033333333333e-7</v>
      </c>
      <c r="F10" s="11">
        <f t="shared" si="8"/>
        <v>3.54025e-7</v>
      </c>
      <c r="G10" s="11">
        <f t="shared" si="8"/>
        <v>4.5e-7</v>
      </c>
      <c r="H10" s="11">
        <f t="shared" si="8"/>
        <v>5.46016666666667e-7</v>
      </c>
      <c r="I10" s="11">
        <f t="shared" si="8"/>
        <v>6.36014285714286e-7</v>
      </c>
      <c r="J10" s="11">
        <f t="shared" si="8"/>
        <v>7.260125e-7</v>
      </c>
      <c r="K10" s="11">
        <f t="shared" si="8"/>
        <v>8.16011111111111e-7</v>
      </c>
      <c r="L10" s="11">
        <f t="shared" si="8"/>
        <v>9.0601e-7</v>
      </c>
      <c r="M10" s="11">
        <f t="shared" si="8"/>
        <v>1.78802e-6</v>
      </c>
      <c r="N10" s="11">
        <f t="shared" si="8"/>
        <v>2.62848e-6</v>
      </c>
      <c r="O10" s="11">
        <f t="shared" si="8"/>
        <v>3.4047225e-6</v>
      </c>
      <c r="P10" s="11">
        <f t="shared" si="8"/>
        <v>4.078368e-6</v>
      </c>
      <c r="Q10" s="11">
        <f t="shared" si="8"/>
        <v>4.61482666666667e-6</v>
      </c>
      <c r="R10" s="11">
        <f t="shared" si="8"/>
        <v>5.02232142857143e-6</v>
      </c>
      <c r="S10" s="11">
        <f t="shared" si="8"/>
        <v>5.273645e-6</v>
      </c>
      <c r="T10" s="11">
        <f t="shared" si="8"/>
        <v>5.39245444444444e-6</v>
      </c>
      <c r="U10" s="13">
        <f t="shared" si="8"/>
        <v>5.410276e-6</v>
      </c>
      <c r="V10" s="11">
        <f t="shared" si="8"/>
        <v>4.784694e-6</v>
      </c>
      <c r="W10" s="11">
        <f t="shared" si="8"/>
        <v>4.0129445e-6</v>
      </c>
    </row>
    <row r="11" customHeight="1" spans="1:23">
      <c r="A11" s="11" t="s">
        <v>7</v>
      </c>
      <c r="B11" s="11" t="s">
        <v>2</v>
      </c>
      <c r="C11" s="11">
        <v>0.0008</v>
      </c>
      <c r="D11" s="11">
        <v>0.0036</v>
      </c>
      <c r="E11" s="11">
        <v>0.0055</v>
      </c>
      <c r="F11" s="11">
        <v>0.0074</v>
      </c>
      <c r="G11" s="11">
        <v>0.0092</v>
      </c>
      <c r="H11" s="11">
        <v>0.0111</v>
      </c>
      <c r="I11" s="11">
        <v>0.013</v>
      </c>
      <c r="J11" s="11">
        <v>0.0148</v>
      </c>
      <c r="K11" s="11">
        <v>0.0167</v>
      </c>
      <c r="L11" s="11">
        <v>0.0185</v>
      </c>
      <c r="M11" s="11">
        <v>0.037</v>
      </c>
      <c r="N11" s="11">
        <v>0.0554</v>
      </c>
      <c r="O11" s="11">
        <v>0.073</v>
      </c>
      <c r="P11" s="11">
        <v>0.0905</v>
      </c>
      <c r="Q11" s="11">
        <v>0.1073</v>
      </c>
      <c r="R11" s="11">
        <v>0.1232</v>
      </c>
      <c r="S11" s="11">
        <v>0.1382</v>
      </c>
      <c r="T11" s="11">
        <v>0.152</v>
      </c>
      <c r="U11" s="11">
        <v>0.1649</v>
      </c>
      <c r="V11" s="11">
        <v>0.2115</v>
      </c>
      <c r="W11" s="11">
        <v>0.2371</v>
      </c>
    </row>
    <row r="12" customHeight="1" spans="2:23">
      <c r="B12" s="11" t="s">
        <v>3</v>
      </c>
      <c r="C12" s="11">
        <f>C11/C1</f>
        <v>1.6e-5</v>
      </c>
      <c r="D12" s="11">
        <f t="shared" ref="D12:J12" si="9">D11/D1</f>
        <v>1.8e-5</v>
      </c>
      <c r="E12" s="11">
        <f t="shared" si="9"/>
        <v>1.83333333333333e-5</v>
      </c>
      <c r="F12" s="11">
        <f t="shared" si="9"/>
        <v>1.85e-5</v>
      </c>
      <c r="G12" s="11">
        <f t="shared" si="9"/>
        <v>1.84e-5</v>
      </c>
      <c r="H12" s="11">
        <f t="shared" si="9"/>
        <v>1.85e-5</v>
      </c>
      <c r="I12" s="11">
        <f t="shared" si="9"/>
        <v>1.85714285714286e-5</v>
      </c>
      <c r="J12" s="11">
        <f t="shared" si="9"/>
        <v>1.85e-5</v>
      </c>
      <c r="K12" s="11">
        <f t="shared" ref="K12:W12" si="10">K11/K1</f>
        <v>1.85555555555556e-5</v>
      </c>
      <c r="L12" s="11">
        <f t="shared" si="10"/>
        <v>1.85e-5</v>
      </c>
      <c r="M12" s="11">
        <f t="shared" si="10"/>
        <v>1.85e-5</v>
      </c>
      <c r="N12" s="11">
        <f t="shared" si="10"/>
        <v>1.84666666666667e-5</v>
      </c>
      <c r="O12" s="11">
        <f t="shared" si="10"/>
        <v>1.825e-5</v>
      </c>
      <c r="P12" s="11">
        <f t="shared" si="10"/>
        <v>1.81e-5</v>
      </c>
      <c r="Q12" s="11">
        <f t="shared" si="10"/>
        <v>1.78833333333333e-5</v>
      </c>
      <c r="R12" s="11">
        <f t="shared" si="10"/>
        <v>1.76e-5</v>
      </c>
      <c r="S12" s="11">
        <f t="shared" si="10"/>
        <v>1.7275e-5</v>
      </c>
      <c r="T12" s="11">
        <f t="shared" si="10"/>
        <v>1.68888888888889e-5</v>
      </c>
      <c r="U12" s="11">
        <f t="shared" si="10"/>
        <v>1.649e-5</v>
      </c>
      <c r="V12" s="11">
        <f t="shared" si="10"/>
        <v>1.41e-5</v>
      </c>
      <c r="W12" s="11">
        <f t="shared" si="10"/>
        <v>1.1855e-5</v>
      </c>
    </row>
    <row r="13" customHeight="1" spans="2:23">
      <c r="B13" s="11" t="s">
        <v>4</v>
      </c>
      <c r="C13" s="11">
        <f>C11*C12</f>
        <v>1.28e-8</v>
      </c>
      <c r="D13" s="11">
        <f t="shared" ref="D13:W13" si="11">D11*D12</f>
        <v>6.48e-8</v>
      </c>
      <c r="E13" s="11">
        <f t="shared" si="11"/>
        <v>1.00833333333333e-7</v>
      </c>
      <c r="F13" s="11">
        <f t="shared" si="11"/>
        <v>1.369e-7</v>
      </c>
      <c r="G13" s="11">
        <f t="shared" si="11"/>
        <v>1.6928e-7</v>
      </c>
      <c r="H13" s="11">
        <f t="shared" si="11"/>
        <v>2.0535e-7</v>
      </c>
      <c r="I13" s="11">
        <f t="shared" si="11"/>
        <v>2.41428571428571e-7</v>
      </c>
      <c r="J13" s="11">
        <f t="shared" si="11"/>
        <v>2.738e-7</v>
      </c>
      <c r="K13" s="11">
        <f t="shared" si="11"/>
        <v>3.09877777777778e-7</v>
      </c>
      <c r="L13" s="11">
        <f t="shared" si="11"/>
        <v>3.4225e-7</v>
      </c>
      <c r="M13" s="11">
        <f t="shared" si="11"/>
        <v>6.845e-7</v>
      </c>
      <c r="N13" s="11">
        <f t="shared" si="11"/>
        <v>1.02305333333333e-6</v>
      </c>
      <c r="O13" s="11">
        <f t="shared" si="11"/>
        <v>1.33225e-6</v>
      </c>
      <c r="P13" s="11">
        <f t="shared" si="11"/>
        <v>1.63805e-6</v>
      </c>
      <c r="Q13" s="11">
        <f t="shared" si="11"/>
        <v>1.91888166666667e-6</v>
      </c>
      <c r="R13" s="11">
        <f t="shared" si="11"/>
        <v>2.16832e-6</v>
      </c>
      <c r="S13" s="11">
        <f t="shared" si="11"/>
        <v>2.387405e-6</v>
      </c>
      <c r="T13" s="11">
        <f t="shared" si="11"/>
        <v>2.56711111111111e-6</v>
      </c>
      <c r="U13" s="11">
        <f t="shared" si="11"/>
        <v>2.719201e-6</v>
      </c>
      <c r="V13" s="13">
        <f t="shared" si="11"/>
        <v>2.98215e-6</v>
      </c>
      <c r="W13" s="11">
        <f t="shared" si="11"/>
        <v>2.8108205e-6</v>
      </c>
    </row>
    <row r="18" customHeight="1" spans="1:11">
      <c r="A18" s="11" t="s">
        <v>0</v>
      </c>
      <c r="B18" s="11" t="s">
        <v>1</v>
      </c>
      <c r="E18" s="11" t="s">
        <v>5</v>
      </c>
      <c r="H18" s="11" t="s">
        <v>6</v>
      </c>
      <c r="K18" s="11" t="s">
        <v>7</v>
      </c>
    </row>
    <row r="19" customHeight="1" spans="2:13">
      <c r="B19" s="11" t="s">
        <v>2</v>
      </c>
      <c r="C19" s="11" t="s">
        <v>3</v>
      </c>
      <c r="D19" s="11" t="s">
        <v>4</v>
      </c>
      <c r="E19" s="11" t="s">
        <v>2</v>
      </c>
      <c r="F19" s="11" t="s">
        <v>3</v>
      </c>
      <c r="G19" s="11" t="s">
        <v>4</v>
      </c>
      <c r="H19" s="11" t="s">
        <v>2</v>
      </c>
      <c r="I19" s="11" t="s">
        <v>3</v>
      </c>
      <c r="J19" s="11" t="s">
        <v>4</v>
      </c>
      <c r="K19" s="11" t="s">
        <v>2</v>
      </c>
      <c r="L19" s="11" t="s">
        <v>3</v>
      </c>
      <c r="M19" s="11" t="s">
        <v>4</v>
      </c>
    </row>
    <row r="20" customHeight="1" spans="1:13">
      <c r="A20" s="11">
        <v>50</v>
      </c>
      <c r="B20" s="11">
        <v>0.0067</v>
      </c>
      <c r="C20" s="11">
        <v>0.134</v>
      </c>
      <c r="D20" s="11">
        <v>0.0008978</v>
      </c>
      <c r="E20" s="11">
        <v>0.0026</v>
      </c>
      <c r="F20" s="11">
        <v>0.052</v>
      </c>
      <c r="G20" s="11">
        <v>0.0001352</v>
      </c>
      <c r="H20" s="11">
        <v>0.0013</v>
      </c>
      <c r="I20" s="11">
        <v>2.6e-5</v>
      </c>
      <c r="J20" s="11">
        <v>3.38e-8</v>
      </c>
      <c r="K20" s="11">
        <v>0.0008</v>
      </c>
      <c r="L20" s="11">
        <v>1.6e-5</v>
      </c>
      <c r="M20" s="11">
        <v>1.28e-8</v>
      </c>
    </row>
    <row r="21" customHeight="1" spans="1:13">
      <c r="A21" s="11">
        <v>200</v>
      </c>
      <c r="B21" s="11">
        <v>0.0273</v>
      </c>
      <c r="C21" s="11">
        <v>0.1365</v>
      </c>
      <c r="D21" s="11">
        <v>0.00372645</v>
      </c>
      <c r="E21" s="11">
        <v>0.0111</v>
      </c>
      <c r="F21" s="11">
        <v>0.0555</v>
      </c>
      <c r="G21" s="11">
        <v>0.00061605</v>
      </c>
      <c r="H21" s="11">
        <v>0.0059</v>
      </c>
      <c r="I21" s="11">
        <v>2.95e-5</v>
      </c>
      <c r="J21" s="11">
        <v>1.7405e-7</v>
      </c>
      <c r="K21" s="11">
        <v>0.0036</v>
      </c>
      <c r="L21" s="11">
        <v>1.8e-5</v>
      </c>
      <c r="M21" s="11">
        <v>6.48e-8</v>
      </c>
    </row>
    <row r="22" customHeight="1" spans="1:13">
      <c r="A22" s="11">
        <v>300</v>
      </c>
      <c r="B22" s="11">
        <v>0.041</v>
      </c>
      <c r="C22" s="11">
        <v>0.136666666666667</v>
      </c>
      <c r="D22" s="11">
        <v>0.00560333333333333</v>
      </c>
      <c r="E22" s="11">
        <v>0.0168</v>
      </c>
      <c r="F22" s="11">
        <v>0.056</v>
      </c>
      <c r="G22" s="11">
        <v>0.0009408</v>
      </c>
      <c r="H22" s="11">
        <v>0.0089</v>
      </c>
      <c r="I22" s="11">
        <v>2.96666666666667e-5</v>
      </c>
      <c r="J22" s="11">
        <v>2.64033333333333e-7</v>
      </c>
      <c r="K22" s="11">
        <v>0.0055</v>
      </c>
      <c r="L22" s="11">
        <v>1.83333333333333e-5</v>
      </c>
      <c r="M22" s="11">
        <v>1.00833333333333e-7</v>
      </c>
    </row>
    <row r="23" customHeight="1" spans="1:13">
      <c r="A23" s="11">
        <v>400</v>
      </c>
      <c r="B23" s="11">
        <v>0.0545</v>
      </c>
      <c r="C23" s="11">
        <v>0.13625</v>
      </c>
      <c r="D23" s="11">
        <v>0.007425625</v>
      </c>
      <c r="E23" s="11">
        <v>0.0225</v>
      </c>
      <c r="F23" s="11">
        <v>0.05625</v>
      </c>
      <c r="G23" s="11">
        <v>0.001265625</v>
      </c>
      <c r="H23" s="11">
        <v>0.0119</v>
      </c>
      <c r="I23" s="11">
        <v>2.975e-5</v>
      </c>
      <c r="J23" s="11">
        <v>3.54025e-7</v>
      </c>
      <c r="K23" s="11">
        <v>0.0074</v>
      </c>
      <c r="L23" s="11">
        <v>1.85e-5</v>
      </c>
      <c r="M23" s="11">
        <v>1.369e-7</v>
      </c>
    </row>
    <row r="24" customHeight="1" spans="1:13">
      <c r="A24" s="11">
        <v>500</v>
      </c>
      <c r="B24" s="11">
        <v>0.0682</v>
      </c>
      <c r="C24" s="11">
        <v>0.1364</v>
      </c>
      <c r="D24" s="11">
        <v>0.00930248</v>
      </c>
      <c r="E24" s="11">
        <v>0.0282</v>
      </c>
      <c r="F24" s="11">
        <v>0.0564</v>
      </c>
      <c r="G24" s="11">
        <v>0.00159048</v>
      </c>
      <c r="H24" s="11">
        <v>0.015</v>
      </c>
      <c r="I24" s="11">
        <v>3e-5</v>
      </c>
      <c r="J24" s="11">
        <v>4.5e-7</v>
      </c>
      <c r="K24" s="11">
        <v>0.0092</v>
      </c>
      <c r="L24" s="11">
        <v>1.84e-5</v>
      </c>
      <c r="M24" s="11">
        <v>1.6928e-7</v>
      </c>
    </row>
    <row r="25" customHeight="1" spans="1:13">
      <c r="A25" s="11">
        <v>600</v>
      </c>
      <c r="B25" s="11">
        <v>0.0816</v>
      </c>
      <c r="C25" s="11">
        <v>0.136</v>
      </c>
      <c r="D25" s="11">
        <v>0.0110976</v>
      </c>
      <c r="E25" s="11">
        <v>0.0336</v>
      </c>
      <c r="F25" s="11">
        <v>0.056</v>
      </c>
      <c r="G25" s="11">
        <v>0.0018816</v>
      </c>
      <c r="H25" s="11">
        <v>0.0181</v>
      </c>
      <c r="I25" s="11">
        <v>3.01666666666667e-5</v>
      </c>
      <c r="J25" s="11">
        <v>5.46016666666667e-7</v>
      </c>
      <c r="K25" s="11">
        <v>0.0111</v>
      </c>
      <c r="L25" s="11">
        <v>1.85e-5</v>
      </c>
      <c r="M25" s="11">
        <v>2.0535e-7</v>
      </c>
    </row>
    <row r="26" customHeight="1" spans="1:13">
      <c r="A26" s="11">
        <v>700</v>
      </c>
      <c r="B26" s="11">
        <v>0.0949</v>
      </c>
      <c r="C26" s="11">
        <v>0.135571428571429</v>
      </c>
      <c r="D26" s="11">
        <v>0.0128657285714286</v>
      </c>
      <c r="E26" s="11">
        <v>0.0392</v>
      </c>
      <c r="F26" s="11">
        <v>0.056</v>
      </c>
      <c r="G26" s="11">
        <v>0.0021952</v>
      </c>
      <c r="H26" s="11">
        <v>0.0211</v>
      </c>
      <c r="I26" s="11">
        <v>3.01428571428571e-5</v>
      </c>
      <c r="J26" s="11">
        <v>6.36014285714286e-7</v>
      </c>
      <c r="K26" s="11">
        <v>0.013</v>
      </c>
      <c r="L26" s="11">
        <v>1.85714285714286e-5</v>
      </c>
      <c r="M26" s="11">
        <v>2.41428571428571e-7</v>
      </c>
    </row>
    <row r="27" customHeight="1" spans="1:13">
      <c r="A27" s="11">
        <v>800</v>
      </c>
      <c r="B27" s="11">
        <v>0.108</v>
      </c>
      <c r="C27" s="11">
        <v>0.135</v>
      </c>
      <c r="D27" s="11">
        <v>0.01458</v>
      </c>
      <c r="E27" s="11">
        <v>0.0448</v>
      </c>
      <c r="F27" s="11">
        <v>0.056</v>
      </c>
      <c r="G27" s="11">
        <v>0.0025088</v>
      </c>
      <c r="H27" s="11">
        <v>0.0241</v>
      </c>
      <c r="I27" s="11">
        <v>3.0125e-5</v>
      </c>
      <c r="J27" s="11">
        <v>7.260125e-7</v>
      </c>
      <c r="K27" s="11">
        <v>0.0148</v>
      </c>
      <c r="L27" s="11">
        <v>1.85e-5</v>
      </c>
      <c r="M27" s="11">
        <v>2.738e-7</v>
      </c>
    </row>
    <row r="28" customHeight="1" spans="1:13">
      <c r="A28" s="11">
        <v>900</v>
      </c>
      <c r="B28" s="11">
        <v>0.1209</v>
      </c>
      <c r="C28" s="11">
        <v>0.134333333333333</v>
      </c>
      <c r="D28" s="11">
        <v>0.0162409</v>
      </c>
      <c r="E28" s="11">
        <v>0.0505</v>
      </c>
      <c r="F28" s="11">
        <v>0.0561111111111111</v>
      </c>
      <c r="G28" s="11">
        <v>0.00283361111111111</v>
      </c>
      <c r="H28" s="11">
        <v>0.0271</v>
      </c>
      <c r="I28" s="11">
        <v>3.01111111111111e-5</v>
      </c>
      <c r="J28" s="11">
        <v>8.16011111111111e-7</v>
      </c>
      <c r="K28" s="11">
        <v>0.0167</v>
      </c>
      <c r="L28" s="11">
        <v>1.85555555555556e-5</v>
      </c>
      <c r="M28" s="11">
        <v>3.09877777777778e-7</v>
      </c>
    </row>
    <row r="29" customHeight="1" spans="1:13">
      <c r="A29" s="11">
        <v>1000</v>
      </c>
      <c r="B29" s="11">
        <v>0.1337</v>
      </c>
      <c r="C29" s="11">
        <v>0.1337</v>
      </c>
      <c r="D29" s="11">
        <v>0.01787569</v>
      </c>
      <c r="E29" s="11">
        <v>0.056</v>
      </c>
      <c r="F29" s="11">
        <v>0.056</v>
      </c>
      <c r="G29" s="11">
        <v>0.003136</v>
      </c>
      <c r="H29" s="11">
        <v>0.0301</v>
      </c>
      <c r="I29" s="11">
        <v>3.01e-5</v>
      </c>
      <c r="J29" s="11">
        <v>9.0601e-7</v>
      </c>
      <c r="K29" s="11">
        <v>0.0185</v>
      </c>
      <c r="L29" s="11">
        <v>1.85e-5</v>
      </c>
      <c r="M29" s="11">
        <v>3.4225e-7</v>
      </c>
    </row>
    <row r="30" customHeight="1" spans="1:13">
      <c r="A30" s="11">
        <v>2000</v>
      </c>
      <c r="B30" s="11">
        <v>0.2377</v>
      </c>
      <c r="C30" s="11">
        <v>0.11885</v>
      </c>
      <c r="D30" s="11">
        <v>0.028250645</v>
      </c>
      <c r="E30" s="11">
        <v>0.1105</v>
      </c>
      <c r="F30" s="11">
        <v>0.05525</v>
      </c>
      <c r="G30" s="11">
        <v>0.006105125</v>
      </c>
      <c r="H30" s="11">
        <v>0.0598</v>
      </c>
      <c r="I30" s="11">
        <v>2.99e-5</v>
      </c>
      <c r="J30" s="11">
        <v>1.78802e-6</v>
      </c>
      <c r="K30" s="11">
        <v>0.037</v>
      </c>
      <c r="L30" s="11">
        <v>1.85e-5</v>
      </c>
      <c r="M30" s="11">
        <v>6.845e-7</v>
      </c>
    </row>
    <row r="31" customHeight="1" spans="1:13">
      <c r="A31" s="11">
        <v>3000</v>
      </c>
      <c r="B31" s="11">
        <v>0.2889</v>
      </c>
      <c r="C31" s="11">
        <v>0.0963</v>
      </c>
      <c r="D31" s="11">
        <v>0.02782107</v>
      </c>
      <c r="E31" s="11">
        <v>0.1608</v>
      </c>
      <c r="F31" s="11">
        <v>0.0536</v>
      </c>
      <c r="G31" s="11">
        <v>0.00861888</v>
      </c>
      <c r="H31" s="11">
        <v>0.0888</v>
      </c>
      <c r="I31" s="11">
        <v>2.96e-5</v>
      </c>
      <c r="J31" s="11">
        <v>2.62848e-6</v>
      </c>
      <c r="K31" s="11">
        <v>0.0554</v>
      </c>
      <c r="L31" s="11">
        <v>1.84666666666667e-5</v>
      </c>
      <c r="M31" s="11">
        <v>1.02305333333333e-6</v>
      </c>
    </row>
    <row r="32" customHeight="1" spans="1:13">
      <c r="A32" s="11">
        <v>4000</v>
      </c>
      <c r="B32" s="11">
        <v>0.3128</v>
      </c>
      <c r="C32" s="11">
        <v>0.0782</v>
      </c>
      <c r="D32" s="11">
        <v>0.02446096</v>
      </c>
      <c r="E32" s="11">
        <v>0.2037</v>
      </c>
      <c r="F32" s="11">
        <v>0.050925</v>
      </c>
      <c r="G32" s="11">
        <v>0.0103734225</v>
      </c>
      <c r="H32" s="11">
        <v>0.1167</v>
      </c>
      <c r="I32" s="11">
        <v>2.9175e-5</v>
      </c>
      <c r="J32" s="11">
        <v>3.4047225e-6</v>
      </c>
      <c r="K32" s="11">
        <v>0.073</v>
      </c>
      <c r="L32" s="11">
        <v>1.825e-5</v>
      </c>
      <c r="M32" s="11">
        <v>1.33225e-6</v>
      </c>
    </row>
    <row r="33" customHeight="1" spans="1:13">
      <c r="A33" s="11">
        <v>5000</v>
      </c>
      <c r="B33" s="11">
        <v>0.3264</v>
      </c>
      <c r="C33" s="11">
        <v>0.06528</v>
      </c>
      <c r="D33" s="11">
        <v>0.021307392</v>
      </c>
      <c r="E33" s="11">
        <v>0.2363</v>
      </c>
      <c r="F33" s="11">
        <v>0.04726</v>
      </c>
      <c r="G33" s="11">
        <v>0.011167538</v>
      </c>
      <c r="H33" s="11">
        <v>0.1428</v>
      </c>
      <c r="I33" s="11">
        <v>2.856e-5</v>
      </c>
      <c r="J33" s="11">
        <v>4.078368e-6</v>
      </c>
      <c r="K33" s="11">
        <v>0.0905</v>
      </c>
      <c r="L33" s="11">
        <v>1.81e-5</v>
      </c>
      <c r="M33" s="11">
        <v>1.63805e-6</v>
      </c>
    </row>
    <row r="34" customHeight="1" spans="1:13">
      <c r="A34" s="11">
        <v>6000</v>
      </c>
      <c r="B34" s="11">
        <v>0.335</v>
      </c>
      <c r="C34" s="11">
        <v>0.0558333333333333</v>
      </c>
      <c r="D34" s="11">
        <v>0.0187041666666667</v>
      </c>
      <c r="E34" s="11">
        <v>0.2594</v>
      </c>
      <c r="F34" s="11">
        <v>0.0432333333333333</v>
      </c>
      <c r="G34" s="11">
        <v>0.0112147266666667</v>
      </c>
      <c r="H34" s="11">
        <v>0.1664</v>
      </c>
      <c r="I34" s="11">
        <v>2.77333333333333e-5</v>
      </c>
      <c r="J34" s="11">
        <v>4.61482666666667e-6</v>
      </c>
      <c r="K34" s="11">
        <v>0.1073</v>
      </c>
      <c r="L34" s="11">
        <v>1.78833333333333e-5</v>
      </c>
      <c r="M34" s="11">
        <v>1.91888166666667e-6</v>
      </c>
    </row>
    <row r="35" customHeight="1" spans="1:13">
      <c r="A35" s="11">
        <v>7000</v>
      </c>
      <c r="B35" s="11">
        <v>0.3411</v>
      </c>
      <c r="C35" s="11">
        <v>0.0487285714285714</v>
      </c>
      <c r="D35" s="11">
        <v>0.0166213157142857</v>
      </c>
      <c r="E35" s="11">
        <v>0.2749</v>
      </c>
      <c r="F35" s="11">
        <v>0.0392714285714286</v>
      </c>
      <c r="G35" s="11">
        <v>0.0107957157142857</v>
      </c>
      <c r="H35" s="11">
        <v>0.1875</v>
      </c>
      <c r="I35" s="11">
        <v>2.67857142857143e-5</v>
      </c>
      <c r="J35" s="11">
        <v>5.02232142857143e-6</v>
      </c>
      <c r="K35" s="11">
        <v>0.1232</v>
      </c>
      <c r="L35" s="11">
        <v>1.76e-5</v>
      </c>
      <c r="M35" s="11">
        <v>2.16832e-6</v>
      </c>
    </row>
    <row r="36" customHeight="1" spans="1:13">
      <c r="A36" s="11">
        <v>8000</v>
      </c>
      <c r="B36" s="11">
        <v>0.3454</v>
      </c>
      <c r="C36" s="11">
        <v>0.043175</v>
      </c>
      <c r="D36" s="11">
        <v>0.014912645</v>
      </c>
      <c r="E36" s="11">
        <v>0.286</v>
      </c>
      <c r="F36" s="11">
        <v>0.03575</v>
      </c>
      <c r="G36" s="11">
        <v>0.0102245</v>
      </c>
      <c r="H36" s="11">
        <v>0.2054</v>
      </c>
      <c r="I36" s="11">
        <v>2.5675e-5</v>
      </c>
      <c r="J36" s="11">
        <v>5.273645e-6</v>
      </c>
      <c r="K36" s="11">
        <v>0.1382</v>
      </c>
      <c r="L36" s="11">
        <v>1.7275e-5</v>
      </c>
      <c r="M36" s="11">
        <v>2.387405e-6</v>
      </c>
    </row>
    <row r="37" customHeight="1" spans="1:13">
      <c r="A37" s="11">
        <v>9000</v>
      </c>
      <c r="B37" s="11">
        <v>0.3488</v>
      </c>
      <c r="C37" s="11">
        <v>0.0387555555555556</v>
      </c>
      <c r="D37" s="11">
        <v>0.0135179377777778</v>
      </c>
      <c r="E37" s="11">
        <v>0.2941</v>
      </c>
      <c r="F37" s="11">
        <v>0.0326777777777778</v>
      </c>
      <c r="G37" s="11">
        <v>0.00961053444444444</v>
      </c>
      <c r="H37" s="11">
        <v>0.2203</v>
      </c>
      <c r="I37" s="11">
        <v>2.44777777777778e-5</v>
      </c>
      <c r="J37" s="11">
        <v>5.39245444444444e-6</v>
      </c>
      <c r="K37" s="11">
        <v>0.152</v>
      </c>
      <c r="L37" s="11">
        <v>1.68888888888889e-5</v>
      </c>
      <c r="M37" s="11">
        <v>2.56711111111111e-6</v>
      </c>
    </row>
    <row r="38" customHeight="1" spans="1:13">
      <c r="A38" s="11">
        <v>10000</v>
      </c>
      <c r="B38" s="11">
        <v>0.3515</v>
      </c>
      <c r="C38" s="11">
        <v>0.03515</v>
      </c>
      <c r="D38" s="11">
        <v>0.012355225</v>
      </c>
      <c r="E38" s="11">
        <v>0.3002</v>
      </c>
      <c r="F38" s="11">
        <v>0.03002</v>
      </c>
      <c r="G38" s="11">
        <v>0.009012004</v>
      </c>
      <c r="H38" s="11">
        <v>0.2326</v>
      </c>
      <c r="I38" s="11">
        <v>2.326e-5</v>
      </c>
      <c r="J38" s="11">
        <v>5.410276e-6</v>
      </c>
      <c r="K38" s="11">
        <v>0.1649</v>
      </c>
      <c r="L38" s="11">
        <v>1.649e-5</v>
      </c>
      <c r="M38" s="11">
        <v>2.719201e-6</v>
      </c>
    </row>
    <row r="39" customHeight="1" spans="1:13">
      <c r="A39" s="11">
        <v>15000</v>
      </c>
      <c r="B39" s="11">
        <v>0.3593</v>
      </c>
      <c r="C39" s="11">
        <v>0.0239533333333333</v>
      </c>
      <c r="D39" s="11">
        <v>0.00860643266666667</v>
      </c>
      <c r="E39" s="11">
        <v>0.3169</v>
      </c>
      <c r="F39" s="11">
        <v>0.0211266666666667</v>
      </c>
      <c r="G39" s="11">
        <v>0.00669504066666667</v>
      </c>
      <c r="H39" s="11">
        <v>0.2679</v>
      </c>
      <c r="I39" s="11">
        <v>1.786e-5</v>
      </c>
      <c r="J39" s="11">
        <v>4.784694e-6</v>
      </c>
      <c r="K39" s="11">
        <v>0.2115</v>
      </c>
      <c r="L39" s="11">
        <v>1.41e-5</v>
      </c>
      <c r="M39" s="11">
        <v>2.98215e-6</v>
      </c>
    </row>
    <row r="40" customHeight="1" spans="1:13">
      <c r="A40" s="11">
        <v>20000</v>
      </c>
      <c r="B40" s="11">
        <v>0.3631</v>
      </c>
      <c r="C40" s="11">
        <v>0.018155</v>
      </c>
      <c r="D40" s="11">
        <v>0.0065920805</v>
      </c>
      <c r="E40" s="11">
        <v>0.3243</v>
      </c>
      <c r="F40" s="11">
        <v>0.016215</v>
      </c>
      <c r="G40" s="11">
        <v>0.0052585245</v>
      </c>
      <c r="H40" s="11">
        <v>0.2833</v>
      </c>
      <c r="I40" s="11">
        <v>1.4165e-5</v>
      </c>
      <c r="J40" s="11">
        <v>4.0129445e-6</v>
      </c>
      <c r="K40" s="11">
        <v>0.2371</v>
      </c>
      <c r="L40" s="11">
        <v>1.1855e-5</v>
      </c>
      <c r="M40" s="11">
        <v>2.8108205e-6</v>
      </c>
    </row>
  </sheetData>
  <mergeCells count="10">
    <mergeCell ref="A1:B1"/>
    <mergeCell ref="B18:D18"/>
    <mergeCell ref="E18:G18"/>
    <mergeCell ref="H18:J18"/>
    <mergeCell ref="K18:M18"/>
    <mergeCell ref="A2:A4"/>
    <mergeCell ref="A5:A7"/>
    <mergeCell ref="A8:A10"/>
    <mergeCell ref="A11:A13"/>
    <mergeCell ref="A18:A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9"/>
  <sheetViews>
    <sheetView workbookViewId="0">
      <selection activeCell="C2" sqref="C2:D3"/>
    </sheetView>
  </sheetViews>
  <sheetFormatPr defaultColWidth="12.6428571428571" defaultRowHeight="30" customHeight="1" outlineLevelCol="3"/>
  <cols>
    <col min="1" max="16384" width="12.6428571428571" style="11" customWidth="1"/>
  </cols>
  <sheetData>
    <row r="1" customHeight="1" spans="1:3">
      <c r="A1" s="11" t="s">
        <v>8</v>
      </c>
      <c r="C1" s="11" t="s">
        <v>9</v>
      </c>
    </row>
    <row r="2" customHeight="1" spans="1:3">
      <c r="A2" s="11">
        <v>2</v>
      </c>
      <c r="C2" s="11">
        <v>0.7535</v>
      </c>
    </row>
    <row r="3" customHeight="1" spans="1:3">
      <c r="A3" s="11">
        <v>3</v>
      </c>
      <c r="C3" s="11">
        <v>0.8561</v>
      </c>
    </row>
    <row r="4" customHeight="1" spans="1:3">
      <c r="A4" s="11">
        <v>3.4</v>
      </c>
      <c r="C4" s="11">
        <v>0.8912</v>
      </c>
    </row>
    <row r="5" customHeight="1" spans="1:3">
      <c r="A5" s="11">
        <v>4</v>
      </c>
      <c r="C5" s="11">
        <v>0.9381</v>
      </c>
    </row>
    <row r="6" customHeight="1" spans="1:3">
      <c r="A6" s="11">
        <v>4.6</v>
      </c>
      <c r="C6" s="11">
        <v>0.9789</v>
      </c>
    </row>
    <row r="7" customHeight="1" spans="1:3">
      <c r="A7" s="11">
        <v>5</v>
      </c>
      <c r="C7" s="11">
        <v>1.0044</v>
      </c>
    </row>
    <row r="8" customHeight="1" spans="1:3">
      <c r="A8" s="11">
        <v>5.2</v>
      </c>
      <c r="C8" s="11">
        <v>1.0169</v>
      </c>
    </row>
    <row r="9" customHeight="1" spans="1:3">
      <c r="A9" s="11">
        <v>5.8</v>
      </c>
      <c r="C9" s="11">
        <v>1.0528</v>
      </c>
    </row>
    <row r="10" customHeight="1" spans="1:3">
      <c r="A10" s="11">
        <v>6</v>
      </c>
      <c r="C10" s="11">
        <v>1.0623</v>
      </c>
    </row>
    <row r="11" customHeight="1" spans="1:3">
      <c r="A11" s="11">
        <v>6.2</v>
      </c>
      <c r="C11" s="11">
        <v>1.0735</v>
      </c>
    </row>
    <row r="12" customHeight="1" spans="1:3">
      <c r="A12" s="11">
        <v>6.4</v>
      </c>
      <c r="C12" s="11">
        <v>1.0842</v>
      </c>
    </row>
    <row r="13" customHeight="1" spans="1:3">
      <c r="A13" s="11">
        <v>6.8</v>
      </c>
      <c r="C13" s="11">
        <v>1.1044</v>
      </c>
    </row>
    <row r="14" customHeight="1" spans="1:3">
      <c r="A14" s="11">
        <v>7</v>
      </c>
      <c r="C14" s="11">
        <v>1.1155</v>
      </c>
    </row>
    <row r="15" customHeight="1" spans="1:3">
      <c r="A15" s="11">
        <v>7.6</v>
      </c>
      <c r="C15" s="11">
        <v>1.1434</v>
      </c>
    </row>
    <row r="16" customHeight="1" spans="1:3">
      <c r="A16" s="11">
        <v>7.8</v>
      </c>
      <c r="C16" s="11">
        <v>1.1537</v>
      </c>
    </row>
    <row r="17" customHeight="1" spans="1:3">
      <c r="A17" s="11">
        <v>8</v>
      </c>
      <c r="C17" s="11">
        <v>1.1626</v>
      </c>
    </row>
    <row r="18" customHeight="1" spans="1:3">
      <c r="A18" s="11">
        <v>8.4</v>
      </c>
      <c r="C18" s="11">
        <v>1.1814</v>
      </c>
    </row>
    <row r="19" customHeight="1" spans="1:3">
      <c r="A19" s="11">
        <v>8.8</v>
      </c>
      <c r="C19" s="11">
        <v>1.1985</v>
      </c>
    </row>
    <row r="20" customHeight="1" spans="1:3">
      <c r="A20" s="11">
        <v>9</v>
      </c>
      <c r="C20" s="11">
        <v>1.2077</v>
      </c>
    </row>
    <row r="21" customHeight="1" spans="1:3">
      <c r="A21" s="11">
        <v>10</v>
      </c>
      <c r="C21" s="11">
        <v>1.2486</v>
      </c>
    </row>
    <row r="22" customHeight="1" spans="1:3">
      <c r="A22" s="11">
        <v>10.6</v>
      </c>
      <c r="C22" s="11">
        <v>1.2712</v>
      </c>
    </row>
    <row r="23" customHeight="1" spans="1:3">
      <c r="A23" s="11">
        <v>11</v>
      </c>
      <c r="C23" s="11">
        <v>1.323</v>
      </c>
    </row>
  </sheetData>
  <mergeCells count="98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6"/>
  <sheetViews>
    <sheetView topLeftCell="F1" workbookViewId="0">
      <selection activeCell="O10" sqref="O10"/>
    </sheetView>
  </sheetViews>
  <sheetFormatPr defaultColWidth="12.6428571428571" defaultRowHeight="30" customHeight="1"/>
  <cols>
    <col min="1" max="1" width="18.4464285714286" style="11" customWidth="1"/>
    <col min="2" max="16384" width="12.6428571428571" style="11" customWidth="1"/>
  </cols>
  <sheetData>
    <row r="1" customHeight="1" spans="1:19">
      <c r="A1" s="11" t="s">
        <v>10</v>
      </c>
      <c r="B1" s="11">
        <v>20</v>
      </c>
      <c r="C1" s="11">
        <v>25</v>
      </c>
      <c r="D1" s="11">
        <v>30</v>
      </c>
      <c r="E1" s="11">
        <v>35</v>
      </c>
      <c r="F1" s="11">
        <v>40</v>
      </c>
      <c r="G1" s="11">
        <v>45</v>
      </c>
      <c r="H1" s="11">
        <v>50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</row>
    <row r="2" customHeight="1" spans="1:19">
      <c r="A2" s="11" t="s">
        <v>11</v>
      </c>
      <c r="B2" s="11">
        <f t="shared" ref="B2:G2" si="0">40*50^2/B1^2</f>
        <v>250</v>
      </c>
      <c r="C2" s="11">
        <f t="shared" si="0"/>
        <v>160</v>
      </c>
      <c r="D2" s="11">
        <f t="shared" si="0"/>
        <v>111.111111111111</v>
      </c>
      <c r="E2" s="11">
        <f t="shared" si="0"/>
        <v>81.6326530612245</v>
      </c>
      <c r="F2" s="11">
        <f t="shared" si="0"/>
        <v>62.5</v>
      </c>
      <c r="G2" s="11">
        <f t="shared" si="0"/>
        <v>49.3827160493827</v>
      </c>
      <c r="H2" s="11">
        <v>40</v>
      </c>
      <c r="L2" s="11">
        <v>20</v>
      </c>
      <c r="M2" s="11">
        <v>250</v>
      </c>
      <c r="N2" s="11">
        <v>50</v>
      </c>
      <c r="O2" s="11">
        <v>0.3736</v>
      </c>
      <c r="P2" s="11">
        <v>0.0066</v>
      </c>
      <c r="Q2" s="11">
        <v>0.000132</v>
      </c>
      <c r="R2" s="12">
        <v>0.028250645</v>
      </c>
      <c r="S2" s="11">
        <f>R2/O2/Q2</f>
        <v>572.858773765492</v>
      </c>
    </row>
    <row r="3" customHeight="1" spans="1:17">
      <c r="A3" s="11" t="s">
        <v>13</v>
      </c>
      <c r="B3" s="11">
        <v>0.3736</v>
      </c>
      <c r="C3" s="11">
        <v>0.3532</v>
      </c>
      <c r="D3" s="11">
        <v>0.3426</v>
      </c>
      <c r="E3" s="11">
        <v>0.3296</v>
      </c>
      <c r="F3" s="11">
        <v>0.3174</v>
      </c>
      <c r="G3" s="11">
        <v>0.3059</v>
      </c>
      <c r="H3" s="11">
        <v>0.2952</v>
      </c>
      <c r="L3" s="11">
        <v>25</v>
      </c>
      <c r="M3" s="11">
        <v>160</v>
      </c>
      <c r="N3" s="11">
        <v>50</v>
      </c>
      <c r="O3" s="11">
        <v>0.3532</v>
      </c>
      <c r="P3" s="11">
        <v>0.004</v>
      </c>
      <c r="Q3" s="11">
        <v>8e-5</v>
      </c>
    </row>
    <row r="4" customHeight="1" spans="1:19">
      <c r="A4" s="11" t="s">
        <v>14</v>
      </c>
      <c r="B4" s="11">
        <v>0.0066</v>
      </c>
      <c r="C4" s="11">
        <v>0.004</v>
      </c>
      <c r="D4" s="11">
        <v>0.0027</v>
      </c>
      <c r="E4" s="11">
        <v>0.0019</v>
      </c>
      <c r="F4" s="11">
        <v>0.0013</v>
      </c>
      <c r="G4" s="11">
        <v>0.001</v>
      </c>
      <c r="H4" s="11">
        <v>0.0008</v>
      </c>
      <c r="I4" s="11" t="s">
        <v>18</v>
      </c>
      <c r="L4" s="11">
        <v>30</v>
      </c>
      <c r="M4" s="11">
        <v>111.111111111111</v>
      </c>
      <c r="N4" s="11">
        <v>50</v>
      </c>
      <c r="O4" s="11">
        <v>0.3426</v>
      </c>
      <c r="P4" s="11">
        <v>0.0027</v>
      </c>
      <c r="Q4" s="11">
        <v>5.4e-5</v>
      </c>
      <c r="R4" s="11">
        <v>0.0112147266666667</v>
      </c>
      <c r="S4" s="11">
        <f t="shared" ref="S3:S8" si="1">R4/O4/Q4</f>
        <v>606.18833466664</v>
      </c>
    </row>
    <row r="5" customHeight="1" spans="1:17">
      <c r="A5" s="11" t="s">
        <v>15</v>
      </c>
      <c r="B5" s="11">
        <f>B4/B6</f>
        <v>0.000132</v>
      </c>
      <c r="C5" s="11">
        <f t="shared" ref="C5:H5" si="2">C4/C6</f>
        <v>8e-5</v>
      </c>
      <c r="D5" s="11">
        <f t="shared" si="2"/>
        <v>5.4e-5</v>
      </c>
      <c r="E5" s="11">
        <f t="shared" si="2"/>
        <v>3.8e-5</v>
      </c>
      <c r="F5" s="11">
        <f t="shared" si="2"/>
        <v>2.6e-5</v>
      </c>
      <c r="G5" s="11">
        <f t="shared" si="2"/>
        <v>2e-5</v>
      </c>
      <c r="H5" s="11">
        <f t="shared" si="2"/>
        <v>1.6e-5</v>
      </c>
      <c r="L5" s="11">
        <v>35</v>
      </c>
      <c r="M5" s="11">
        <v>81.6326530612245</v>
      </c>
      <c r="N5" s="11">
        <v>50</v>
      </c>
      <c r="O5" s="11">
        <v>0.3296</v>
      </c>
      <c r="P5" s="11">
        <v>0.0019</v>
      </c>
      <c r="Q5" s="11">
        <v>3.8e-5</v>
      </c>
    </row>
    <row r="6" customHeight="1" spans="2:19">
      <c r="B6" s="11">
        <v>50</v>
      </c>
      <c r="C6" s="11">
        <v>50</v>
      </c>
      <c r="D6" s="11">
        <v>50</v>
      </c>
      <c r="E6" s="11">
        <v>50</v>
      </c>
      <c r="F6" s="11">
        <v>50</v>
      </c>
      <c r="G6" s="11">
        <v>50</v>
      </c>
      <c r="H6" s="11">
        <v>50</v>
      </c>
      <c r="L6" s="11">
        <v>40</v>
      </c>
      <c r="M6" s="11">
        <v>62.5</v>
      </c>
      <c r="N6" s="11">
        <v>50</v>
      </c>
      <c r="O6" s="11">
        <v>0.3174</v>
      </c>
      <c r="P6" s="11">
        <v>0.0013</v>
      </c>
      <c r="Q6" s="11">
        <v>2.6e-5</v>
      </c>
      <c r="R6" s="11">
        <v>5.410276e-6</v>
      </c>
      <c r="S6" s="11">
        <f t="shared" si="1"/>
        <v>0.655600310212787</v>
      </c>
    </row>
    <row r="7" customHeight="1" spans="12:17">
      <c r="L7" s="11">
        <v>45</v>
      </c>
      <c r="M7" s="11">
        <v>49.3827160493827</v>
      </c>
      <c r="N7" s="11">
        <v>50</v>
      </c>
      <c r="O7" s="11">
        <v>0.3059</v>
      </c>
      <c r="P7" s="11">
        <v>0.001</v>
      </c>
      <c r="Q7" s="11">
        <v>2e-5</v>
      </c>
    </row>
    <row r="8" customHeight="1" spans="12:19">
      <c r="L8" s="11">
        <v>50</v>
      </c>
      <c r="M8" s="11">
        <v>40</v>
      </c>
      <c r="N8" s="11">
        <v>50</v>
      </c>
      <c r="O8" s="11">
        <v>0.2952</v>
      </c>
      <c r="P8" s="11">
        <v>0.0008</v>
      </c>
      <c r="Q8" s="11">
        <v>1.6e-5</v>
      </c>
      <c r="R8" s="11">
        <v>2.98215e-6</v>
      </c>
      <c r="S8" s="11">
        <f t="shared" si="1"/>
        <v>0.631383384146341</v>
      </c>
    </row>
    <row r="9" customHeight="1" spans="1:6">
      <c r="A9" s="11" t="s">
        <v>10</v>
      </c>
      <c r="B9" s="11" t="s">
        <v>11</v>
      </c>
      <c r="C9" s="11" t="s">
        <v>13</v>
      </c>
      <c r="D9" s="11" t="s">
        <v>14</v>
      </c>
      <c r="E9" s="11" t="s">
        <v>15</v>
      </c>
      <c r="F9" t="s">
        <v>19</v>
      </c>
    </row>
    <row r="10" customHeight="1" spans="1:6">
      <c r="A10" s="11">
        <v>20</v>
      </c>
      <c r="B10" s="11">
        <f t="shared" ref="B10:B15" si="3">40*50^2/A10^2</f>
        <v>250</v>
      </c>
      <c r="C10" s="11">
        <v>0.3736</v>
      </c>
      <c r="D10" s="11">
        <v>0.0066</v>
      </c>
      <c r="E10" s="11">
        <f t="shared" ref="E10:E16" si="4">D10/F10</f>
        <v>0.000132</v>
      </c>
      <c r="F10" s="11">
        <v>50</v>
      </c>
    </row>
    <row r="11" customHeight="1" spans="1:6">
      <c r="A11" s="11">
        <v>25</v>
      </c>
      <c r="B11" s="11">
        <f t="shared" si="3"/>
        <v>160</v>
      </c>
      <c r="C11" s="11">
        <v>0.3532</v>
      </c>
      <c r="D11" s="11">
        <v>0.004</v>
      </c>
      <c r="E11" s="11">
        <f t="shared" si="4"/>
        <v>8e-5</v>
      </c>
      <c r="F11" s="11">
        <v>50</v>
      </c>
    </row>
    <row r="12" customHeight="1" spans="1:6">
      <c r="A12" s="11">
        <v>30</v>
      </c>
      <c r="B12" s="11">
        <f t="shared" si="3"/>
        <v>111.111111111111</v>
      </c>
      <c r="C12" s="11">
        <v>0.3426</v>
      </c>
      <c r="D12" s="11">
        <v>0.0027</v>
      </c>
      <c r="E12" s="11">
        <f t="shared" si="4"/>
        <v>5.4e-5</v>
      </c>
      <c r="F12" s="11">
        <v>50</v>
      </c>
    </row>
    <row r="13" customHeight="1" spans="1:6">
      <c r="A13" s="11">
        <v>35</v>
      </c>
      <c r="B13" s="11">
        <f t="shared" si="3"/>
        <v>81.6326530612245</v>
      </c>
      <c r="C13" s="11">
        <v>0.3296</v>
      </c>
      <c r="D13" s="11">
        <v>0.0019</v>
      </c>
      <c r="E13" s="11">
        <f t="shared" si="4"/>
        <v>3.8e-5</v>
      </c>
      <c r="F13" s="11">
        <v>50</v>
      </c>
    </row>
    <row r="14" customHeight="1" spans="1:6">
      <c r="A14" s="11">
        <v>40</v>
      </c>
      <c r="B14" s="11">
        <f t="shared" si="3"/>
        <v>62.5</v>
      </c>
      <c r="C14" s="11">
        <v>0.3174</v>
      </c>
      <c r="D14" s="11">
        <v>0.0013</v>
      </c>
      <c r="E14" s="11">
        <f t="shared" si="4"/>
        <v>2.6e-5</v>
      </c>
      <c r="F14" s="11">
        <v>50</v>
      </c>
    </row>
    <row r="15" customHeight="1" spans="1:6">
      <c r="A15" s="11">
        <v>45</v>
      </c>
      <c r="B15" s="11">
        <f t="shared" si="3"/>
        <v>49.3827160493827</v>
      </c>
      <c r="C15" s="11">
        <v>0.3059</v>
      </c>
      <c r="D15" s="11">
        <v>0.001</v>
      </c>
      <c r="E15" s="11">
        <f t="shared" si="4"/>
        <v>2e-5</v>
      </c>
      <c r="F15" s="11">
        <v>50</v>
      </c>
    </row>
    <row r="16" customHeight="1" spans="1:6">
      <c r="A16" s="11">
        <v>50</v>
      </c>
      <c r="B16" s="11">
        <v>40</v>
      </c>
      <c r="C16" s="11">
        <v>0.2952</v>
      </c>
      <c r="D16" s="11">
        <v>0.0008</v>
      </c>
      <c r="E16" s="11">
        <f t="shared" si="4"/>
        <v>1.6e-5</v>
      </c>
      <c r="F16" s="11">
        <v>50</v>
      </c>
    </row>
  </sheetData>
  <mergeCells count="1">
    <mergeCell ref="I4:I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0"/>
  <sheetViews>
    <sheetView topLeftCell="K1" workbookViewId="0">
      <selection activeCell="Q11" sqref="Q11"/>
    </sheetView>
  </sheetViews>
  <sheetFormatPr defaultColWidth="12.6428571428571" defaultRowHeight="30" customHeight="1"/>
  <cols>
    <col min="1" max="16384" width="12.6428571428571" style="11" customWidth="1"/>
  </cols>
  <sheetData>
    <row r="1" customHeight="1" spans="1:23">
      <c r="A1" s="11" t="s">
        <v>10</v>
      </c>
      <c r="C1" s="11">
        <v>20</v>
      </c>
      <c r="D1" s="11">
        <v>25</v>
      </c>
      <c r="E1" s="11">
        <v>30</v>
      </c>
      <c r="F1" s="11">
        <v>35</v>
      </c>
      <c r="G1" s="11">
        <v>40</v>
      </c>
      <c r="H1" s="11">
        <v>45</v>
      </c>
      <c r="I1" s="11">
        <v>50</v>
      </c>
      <c r="L1" s="11" t="s">
        <v>10</v>
      </c>
      <c r="M1" s="11" t="s">
        <v>11</v>
      </c>
      <c r="N1" s="11">
        <v>100</v>
      </c>
      <c r="Q1" s="11">
        <v>1000</v>
      </c>
      <c r="T1" s="11">
        <v>5000</v>
      </c>
      <c r="W1" s="11">
        <v>10000</v>
      </c>
    </row>
    <row r="2" customHeight="1" spans="1:25">
      <c r="A2" s="11" t="s">
        <v>11</v>
      </c>
      <c r="C2" s="11">
        <f t="shared" ref="C2:H2" si="0">40*50^2/C1^2</f>
        <v>250</v>
      </c>
      <c r="D2" s="11">
        <f t="shared" si="0"/>
        <v>160</v>
      </c>
      <c r="E2" s="11">
        <f t="shared" si="0"/>
        <v>111.111111111111</v>
      </c>
      <c r="F2" s="11">
        <f t="shared" si="0"/>
        <v>81.6326530612245</v>
      </c>
      <c r="G2" s="11">
        <f t="shared" si="0"/>
        <v>62.5</v>
      </c>
      <c r="H2" s="11">
        <f t="shared" si="0"/>
        <v>49.3827160493827</v>
      </c>
      <c r="I2" s="11">
        <v>40</v>
      </c>
      <c r="N2" s="11" t="s">
        <v>2</v>
      </c>
      <c r="O2" s="11" t="s">
        <v>3</v>
      </c>
      <c r="P2" s="11" t="s">
        <v>4</v>
      </c>
      <c r="Q2" s="11" t="s">
        <v>2</v>
      </c>
      <c r="R2" s="11" t="s">
        <v>3</v>
      </c>
      <c r="S2" s="11" t="s">
        <v>4</v>
      </c>
      <c r="T2" s="11" t="s">
        <v>2</v>
      </c>
      <c r="U2" s="11" t="s">
        <v>3</v>
      </c>
      <c r="V2" s="11" t="s">
        <v>4</v>
      </c>
      <c r="W2" s="11" t="s">
        <v>2</v>
      </c>
      <c r="X2" s="11" t="s">
        <v>3</v>
      </c>
      <c r="Y2" s="11" t="s">
        <v>4</v>
      </c>
    </row>
    <row r="3" customHeight="1" spans="1:25">
      <c r="A3" s="11">
        <v>100</v>
      </c>
      <c r="B3" s="11" t="s">
        <v>2</v>
      </c>
      <c r="C3" s="11">
        <v>0.0135</v>
      </c>
      <c r="D3" s="11">
        <v>0.0082</v>
      </c>
      <c r="E3" s="11">
        <v>0.0055</v>
      </c>
      <c r="F3" s="11">
        <v>0.0038</v>
      </c>
      <c r="G3" s="11">
        <v>0.0029</v>
      </c>
      <c r="H3" s="11">
        <v>0.0021</v>
      </c>
      <c r="I3" s="11">
        <v>0.0017</v>
      </c>
      <c r="L3" s="11">
        <v>20</v>
      </c>
      <c r="M3" s="11">
        <v>250</v>
      </c>
      <c r="N3" s="11">
        <v>0.0135</v>
      </c>
      <c r="O3" s="11">
        <v>0.135</v>
      </c>
      <c r="P3" s="11">
        <v>1.8225</v>
      </c>
      <c r="Q3" s="11">
        <v>0.1314</v>
      </c>
      <c r="R3" s="11">
        <v>0.1314</v>
      </c>
      <c r="S3" s="11">
        <v>17.26596</v>
      </c>
      <c r="T3" s="11">
        <v>0.324</v>
      </c>
      <c r="U3" s="11">
        <v>0.0648</v>
      </c>
      <c r="V3" s="11">
        <v>20.9952</v>
      </c>
      <c r="W3" s="11">
        <v>0.3494</v>
      </c>
      <c r="X3" s="11">
        <v>0.03494</v>
      </c>
      <c r="Y3" s="11">
        <v>12.208036</v>
      </c>
    </row>
    <row r="4" customHeight="1" spans="2:25">
      <c r="B4" s="11" t="s">
        <v>3</v>
      </c>
      <c r="C4" s="11">
        <f t="shared" ref="C4:C8" si="1">C3/A3*1000</f>
        <v>0.135</v>
      </c>
      <c r="D4" s="11">
        <f t="shared" ref="D4:D8" si="2">D3/A3*1000</f>
        <v>0.082</v>
      </c>
      <c r="E4" s="11">
        <f t="shared" ref="E4:E8" si="3">E3/A3*1000</f>
        <v>0.055</v>
      </c>
      <c r="F4" s="11">
        <f t="shared" ref="F4:F8" si="4">F3/A3*1000</f>
        <v>0.038</v>
      </c>
      <c r="G4" s="11">
        <f t="shared" ref="G4:G8" si="5">G3/A3*1000</f>
        <v>0.029</v>
      </c>
      <c r="H4" s="11">
        <f t="shared" ref="H4:H8" si="6">H3/A3*1000</f>
        <v>0.021</v>
      </c>
      <c r="I4" s="11">
        <f t="shared" ref="I4:I8" si="7">I3/A3*1000</f>
        <v>0.017</v>
      </c>
      <c r="L4" s="11">
        <v>25</v>
      </c>
      <c r="M4" s="11">
        <v>160</v>
      </c>
      <c r="N4" s="11">
        <v>0.0082</v>
      </c>
      <c r="O4" s="11">
        <v>0.082</v>
      </c>
      <c r="P4" s="11">
        <v>0.6724</v>
      </c>
      <c r="Q4" s="11">
        <v>0.0826</v>
      </c>
      <c r="R4" s="11">
        <v>0.0826</v>
      </c>
      <c r="S4" s="11">
        <v>6.82276</v>
      </c>
      <c r="T4" s="11">
        <v>0.2589</v>
      </c>
      <c r="U4" s="11">
        <v>0.05178</v>
      </c>
      <c r="V4" s="11">
        <v>13.405842</v>
      </c>
      <c r="W4" s="11">
        <v>0.3252</v>
      </c>
      <c r="X4" s="11">
        <v>0.03252</v>
      </c>
      <c r="Y4" s="11">
        <v>10.575504</v>
      </c>
    </row>
    <row r="5" customHeight="1" spans="1:25">
      <c r="A5" s="11">
        <v>1000</v>
      </c>
      <c r="B5" s="11" t="s">
        <v>2</v>
      </c>
      <c r="C5" s="11">
        <v>0.1314</v>
      </c>
      <c r="D5" s="11">
        <v>0.0826</v>
      </c>
      <c r="E5" s="11">
        <v>0.0559</v>
      </c>
      <c r="F5" s="11">
        <v>0.0399</v>
      </c>
      <c r="G5" s="11">
        <v>0.0302</v>
      </c>
      <c r="H5" s="11">
        <v>0.0233</v>
      </c>
      <c r="I5" s="11">
        <v>0.0184</v>
      </c>
      <c r="L5" s="11">
        <v>30</v>
      </c>
      <c r="M5" s="11">
        <v>111.111111111111</v>
      </c>
      <c r="N5" s="11">
        <v>0.0055</v>
      </c>
      <c r="O5" s="11">
        <v>0.055</v>
      </c>
      <c r="P5" s="11">
        <v>0.3025</v>
      </c>
      <c r="Q5" s="11">
        <v>0.0559</v>
      </c>
      <c r="R5" s="11">
        <v>0.0559</v>
      </c>
      <c r="S5" s="11">
        <v>3.12481</v>
      </c>
      <c r="T5" s="11">
        <v>0.2355</v>
      </c>
      <c r="U5" s="11">
        <v>0.0471</v>
      </c>
      <c r="V5" s="11">
        <v>11.09205</v>
      </c>
      <c r="W5" s="11">
        <v>0.2998</v>
      </c>
      <c r="X5" s="11">
        <v>0.02998</v>
      </c>
      <c r="Y5" s="11">
        <v>8.988004</v>
      </c>
    </row>
    <row r="6" customHeight="1" spans="2:25">
      <c r="B6" s="11" t="s">
        <v>3</v>
      </c>
      <c r="C6" s="11">
        <f t="shared" si="1"/>
        <v>0.1314</v>
      </c>
      <c r="D6" s="11">
        <f t="shared" si="2"/>
        <v>0.0826</v>
      </c>
      <c r="E6" s="11">
        <f t="shared" si="3"/>
        <v>0.0559</v>
      </c>
      <c r="F6" s="11">
        <f t="shared" si="4"/>
        <v>0.0399</v>
      </c>
      <c r="G6" s="11">
        <f t="shared" si="5"/>
        <v>0.0302</v>
      </c>
      <c r="H6" s="11">
        <f t="shared" si="6"/>
        <v>0.0233</v>
      </c>
      <c r="I6" s="11">
        <f t="shared" si="7"/>
        <v>0.0184</v>
      </c>
      <c r="L6" s="11">
        <v>35</v>
      </c>
      <c r="M6" s="11">
        <v>81.6326530612245</v>
      </c>
      <c r="N6" s="11">
        <v>0.0038</v>
      </c>
      <c r="O6" s="11">
        <v>0.038</v>
      </c>
      <c r="P6" s="11">
        <v>0.1444</v>
      </c>
      <c r="Q6" s="11">
        <v>0.0399</v>
      </c>
      <c r="R6" s="11">
        <v>0.0399</v>
      </c>
      <c r="S6" s="11">
        <v>1.59201</v>
      </c>
      <c r="T6" s="11">
        <v>0.1831</v>
      </c>
      <c r="U6" s="11">
        <v>0.03662</v>
      </c>
      <c r="V6" s="11">
        <v>6.705122</v>
      </c>
      <c r="W6" s="11">
        <v>0.2669</v>
      </c>
      <c r="X6" s="11">
        <v>0.02669</v>
      </c>
      <c r="Y6" s="11">
        <v>7.123561</v>
      </c>
    </row>
    <row r="7" customHeight="1" spans="1:25">
      <c r="A7" s="11">
        <v>5000</v>
      </c>
      <c r="B7" s="11" t="s">
        <v>2</v>
      </c>
      <c r="C7" s="11">
        <v>0.324</v>
      </c>
      <c r="D7" s="11">
        <v>0.2589</v>
      </c>
      <c r="E7" s="11">
        <v>0.2355</v>
      </c>
      <c r="F7" s="11">
        <v>0.1831</v>
      </c>
      <c r="G7" s="11">
        <v>0.1422</v>
      </c>
      <c r="H7" s="11">
        <v>0.1124</v>
      </c>
      <c r="I7" s="11">
        <v>0.0894</v>
      </c>
      <c r="L7" s="11">
        <v>40</v>
      </c>
      <c r="M7" s="11">
        <v>62.5</v>
      </c>
      <c r="N7" s="11">
        <v>0.0029</v>
      </c>
      <c r="O7" s="11">
        <v>0.029</v>
      </c>
      <c r="P7" s="11">
        <v>0.0841</v>
      </c>
      <c r="Q7" s="11">
        <v>0.0302</v>
      </c>
      <c r="R7" s="11">
        <v>0.0302</v>
      </c>
      <c r="S7" s="11">
        <v>0.91204</v>
      </c>
      <c r="T7" s="11">
        <v>0.1422</v>
      </c>
      <c r="U7" s="11">
        <v>0.02844</v>
      </c>
      <c r="V7" s="11">
        <v>4.044168</v>
      </c>
      <c r="W7" s="11">
        <v>0.2324</v>
      </c>
      <c r="X7" s="11">
        <v>0.02324</v>
      </c>
      <c r="Y7" s="11">
        <v>5.400976</v>
      </c>
    </row>
    <row r="8" customHeight="1" spans="2:25">
      <c r="B8" s="11" t="s">
        <v>3</v>
      </c>
      <c r="C8" s="11">
        <f t="shared" si="1"/>
        <v>0.0648</v>
      </c>
      <c r="D8" s="11">
        <f t="shared" si="2"/>
        <v>0.05178</v>
      </c>
      <c r="E8" s="11">
        <f t="shared" si="3"/>
        <v>0.0471</v>
      </c>
      <c r="F8" s="11">
        <f t="shared" si="4"/>
        <v>0.03662</v>
      </c>
      <c r="G8" s="11">
        <f t="shared" si="5"/>
        <v>0.02844</v>
      </c>
      <c r="H8" s="11">
        <f t="shared" si="6"/>
        <v>0.02248</v>
      </c>
      <c r="I8" s="11">
        <f t="shared" si="7"/>
        <v>0.01788</v>
      </c>
      <c r="L8" s="11">
        <v>45</v>
      </c>
      <c r="M8" s="11">
        <v>49.3827160493827</v>
      </c>
      <c r="N8" s="11">
        <v>0.0021</v>
      </c>
      <c r="O8" s="11">
        <v>0.021</v>
      </c>
      <c r="P8" s="11">
        <v>0.0441</v>
      </c>
      <c r="Q8" s="11">
        <v>0.0233</v>
      </c>
      <c r="R8" s="11">
        <v>0.0233</v>
      </c>
      <c r="S8" s="11">
        <v>0.54289</v>
      </c>
      <c r="T8" s="11">
        <v>0.1124</v>
      </c>
      <c r="U8" s="11">
        <v>0.02248</v>
      </c>
      <c r="V8" s="11">
        <v>2.526752</v>
      </c>
      <c r="W8" s="11">
        <v>0.1963</v>
      </c>
      <c r="X8" s="11">
        <v>0.01963</v>
      </c>
      <c r="Y8" s="11">
        <v>3.853369</v>
      </c>
    </row>
    <row r="9" customHeight="1" spans="1:25">
      <c r="A9" s="11">
        <v>10000</v>
      </c>
      <c r="B9" s="11" t="s">
        <v>2</v>
      </c>
      <c r="C9" s="11">
        <v>0.3494</v>
      </c>
      <c r="D9" s="11">
        <v>0.3252</v>
      </c>
      <c r="E9" s="11">
        <v>0.2998</v>
      </c>
      <c r="F9" s="11">
        <v>0.2669</v>
      </c>
      <c r="G9" s="11">
        <v>0.2324</v>
      </c>
      <c r="H9" s="11">
        <v>0.1963</v>
      </c>
      <c r="I9" s="11">
        <v>0.163</v>
      </c>
      <c r="L9" s="11">
        <v>50</v>
      </c>
      <c r="M9" s="11">
        <v>40</v>
      </c>
      <c r="N9" s="11">
        <v>0.0017</v>
      </c>
      <c r="O9" s="11">
        <v>0.017</v>
      </c>
      <c r="P9" s="11">
        <v>0.0289</v>
      </c>
      <c r="Q9" s="11">
        <v>0.0184</v>
      </c>
      <c r="R9" s="11">
        <v>0.0184</v>
      </c>
      <c r="S9" s="11">
        <v>0.33856</v>
      </c>
      <c r="T9" s="11">
        <v>0.0894</v>
      </c>
      <c r="U9" s="11">
        <v>0.01788</v>
      </c>
      <c r="V9" s="11">
        <v>1.598472</v>
      </c>
      <c r="W9" s="11">
        <v>0.163</v>
      </c>
      <c r="X9" s="11">
        <v>0.0163</v>
      </c>
      <c r="Y9" s="11">
        <v>2.6569</v>
      </c>
    </row>
    <row r="10" customHeight="1" spans="2:9">
      <c r="B10" s="11" t="s">
        <v>3</v>
      </c>
      <c r="C10" s="11">
        <f>C9/A9*1000</f>
        <v>0.03494</v>
      </c>
      <c r="D10" s="11">
        <f>D9/A9*1000</f>
        <v>0.03252</v>
      </c>
      <c r="E10" s="11">
        <f>E9/A9*1000</f>
        <v>0.02998</v>
      </c>
      <c r="F10" s="11">
        <f>F9/A9*1000</f>
        <v>0.02669</v>
      </c>
      <c r="G10" s="11">
        <f>G9/A9*1000</f>
        <v>0.02324</v>
      </c>
      <c r="H10" s="11">
        <f>H9/A9*1000</f>
        <v>0.01963</v>
      </c>
      <c r="I10" s="11">
        <f>I9/A9*1000</f>
        <v>0.0163</v>
      </c>
    </row>
    <row r="14" customHeight="1" spans="1:9">
      <c r="A14" s="11" t="s">
        <v>10</v>
      </c>
      <c r="B14" s="11" t="s">
        <v>11</v>
      </c>
      <c r="C14" s="11">
        <v>100</v>
      </c>
      <c r="E14" s="11">
        <v>1000</v>
      </c>
      <c r="G14" s="11">
        <v>5000</v>
      </c>
      <c r="I14" s="11">
        <v>10000</v>
      </c>
    </row>
    <row r="15" customHeight="1" spans="3:10">
      <c r="C15" s="11" t="s">
        <v>2</v>
      </c>
      <c r="D15" s="11" t="s">
        <v>3</v>
      </c>
      <c r="E15" s="11" t="s">
        <v>2</v>
      </c>
      <c r="F15" s="11" t="s">
        <v>3</v>
      </c>
      <c r="G15" s="11" t="s">
        <v>2</v>
      </c>
      <c r="H15" s="11" t="s">
        <v>3</v>
      </c>
      <c r="I15" s="11" t="s">
        <v>2</v>
      </c>
      <c r="J15" s="11" t="s">
        <v>3</v>
      </c>
    </row>
    <row r="16" customHeight="1" spans="1:10">
      <c r="A16" s="11">
        <v>20</v>
      </c>
      <c r="B16" s="11">
        <v>250</v>
      </c>
      <c r="C16" s="11">
        <v>0.0135</v>
      </c>
      <c r="D16" s="11">
        <v>0.135</v>
      </c>
      <c r="E16" s="11">
        <v>0.1314</v>
      </c>
      <c r="F16" s="11">
        <v>0.1314</v>
      </c>
      <c r="G16" s="11">
        <v>0.324</v>
      </c>
      <c r="H16" s="11">
        <v>0.0648</v>
      </c>
      <c r="I16" s="11">
        <v>0.3494</v>
      </c>
      <c r="J16" s="11">
        <v>0.03494</v>
      </c>
    </row>
    <row r="17" customHeight="1" spans="1:10">
      <c r="A17" s="11">
        <v>25</v>
      </c>
      <c r="B17" s="11">
        <v>160</v>
      </c>
      <c r="C17" s="11">
        <v>0.0082</v>
      </c>
      <c r="D17" s="11">
        <v>0.082</v>
      </c>
      <c r="E17" s="11">
        <v>0.0826</v>
      </c>
      <c r="F17" s="11">
        <v>0.0826</v>
      </c>
      <c r="G17" s="11">
        <v>0.2589</v>
      </c>
      <c r="H17" s="11">
        <v>0.05178</v>
      </c>
      <c r="I17" s="11">
        <v>0.3252</v>
      </c>
      <c r="J17" s="11">
        <v>0.03252</v>
      </c>
    </row>
    <row r="18" customHeight="1" spans="1:10">
      <c r="A18" s="11">
        <v>30</v>
      </c>
      <c r="B18" s="11">
        <v>111.111111111111</v>
      </c>
      <c r="C18" s="11">
        <v>0.0055</v>
      </c>
      <c r="D18" s="11">
        <v>0.055</v>
      </c>
      <c r="E18" s="11">
        <v>0.0559</v>
      </c>
      <c r="F18" s="11">
        <v>0.0559</v>
      </c>
      <c r="G18" s="11">
        <v>0.2355</v>
      </c>
      <c r="H18" s="11">
        <v>0.0471</v>
      </c>
      <c r="I18" s="11">
        <v>0.2998</v>
      </c>
      <c r="J18" s="11">
        <v>0.02998</v>
      </c>
    </row>
    <row r="19" customHeight="1" spans="1:10">
      <c r="A19" s="11">
        <v>35</v>
      </c>
      <c r="B19" s="11">
        <v>81.6326530612245</v>
      </c>
      <c r="C19" s="11">
        <v>0.0038</v>
      </c>
      <c r="D19" s="11">
        <v>0.038</v>
      </c>
      <c r="E19" s="11">
        <v>0.0399</v>
      </c>
      <c r="F19" s="11">
        <v>0.0399</v>
      </c>
      <c r="G19" s="11">
        <v>0.1831</v>
      </c>
      <c r="H19" s="11">
        <v>0.03662</v>
      </c>
      <c r="I19" s="11">
        <v>0.2669</v>
      </c>
      <c r="J19" s="11">
        <v>0.02669</v>
      </c>
    </row>
    <row r="20" customHeight="1" spans="1:10">
      <c r="A20" s="11">
        <v>40</v>
      </c>
      <c r="B20" s="11">
        <v>62.5</v>
      </c>
      <c r="C20" s="11">
        <v>0.0029</v>
      </c>
      <c r="D20" s="11">
        <v>0.029</v>
      </c>
      <c r="E20" s="11">
        <v>0.0302</v>
      </c>
      <c r="F20" s="11">
        <v>0.0302</v>
      </c>
      <c r="G20" s="11">
        <v>0.1422</v>
      </c>
      <c r="H20" s="11">
        <v>0.02844</v>
      </c>
      <c r="I20" s="11">
        <v>0.2324</v>
      </c>
      <c r="J20" s="11">
        <v>0.02324</v>
      </c>
    </row>
    <row r="21" customHeight="1" spans="1:10">
      <c r="A21" s="11">
        <v>45</v>
      </c>
      <c r="B21" s="11">
        <v>49.3827160493827</v>
      </c>
      <c r="C21" s="11">
        <v>0.0021</v>
      </c>
      <c r="D21" s="11">
        <v>0.021</v>
      </c>
      <c r="E21" s="11">
        <v>0.0233</v>
      </c>
      <c r="F21" s="11">
        <v>0.0233</v>
      </c>
      <c r="G21" s="11">
        <v>0.1124</v>
      </c>
      <c r="H21" s="11">
        <v>0.02248</v>
      </c>
      <c r="I21" s="11">
        <v>0.1963</v>
      </c>
      <c r="J21" s="11">
        <v>0.01963</v>
      </c>
    </row>
    <row r="22" customHeight="1" spans="1:10">
      <c r="A22" s="11">
        <v>50</v>
      </c>
      <c r="B22" s="11">
        <v>40</v>
      </c>
      <c r="C22" s="11">
        <v>0.0017</v>
      </c>
      <c r="D22" s="11">
        <v>0.017</v>
      </c>
      <c r="E22" s="11">
        <v>0.0184</v>
      </c>
      <c r="F22" s="11">
        <v>0.0184</v>
      </c>
      <c r="G22" s="11">
        <v>0.0894</v>
      </c>
      <c r="H22" s="11">
        <v>0.01788</v>
      </c>
      <c r="I22" s="11">
        <v>0.163</v>
      </c>
      <c r="J22" s="11">
        <v>0.0163</v>
      </c>
    </row>
    <row r="23" customHeight="1" spans="3:9">
      <c r="C23" s="11" t="s">
        <v>4</v>
      </c>
      <c r="E23" s="11" t="s">
        <v>4</v>
      </c>
      <c r="G23" s="11" t="s">
        <v>4</v>
      </c>
      <c r="I23" s="11" t="s">
        <v>4</v>
      </c>
    </row>
    <row r="24" customHeight="1" spans="2:9">
      <c r="B24" s="11">
        <v>250</v>
      </c>
      <c r="C24" s="11">
        <f>C16*D16*1000</f>
        <v>1.8225</v>
      </c>
      <c r="E24" s="11">
        <f t="shared" ref="E24:E30" si="8">E16*F16*1000</f>
        <v>17.26596</v>
      </c>
      <c r="G24" s="11">
        <f t="shared" ref="G24:G30" si="9">G16*H16*1000</f>
        <v>20.9952</v>
      </c>
      <c r="I24" s="11">
        <f t="shared" ref="I24:I30" si="10">I16*J16*1000</f>
        <v>12.208036</v>
      </c>
    </row>
    <row r="25" customHeight="1" spans="2:9">
      <c r="B25" s="11">
        <v>160</v>
      </c>
      <c r="C25" s="11">
        <f t="shared" ref="C25:C30" si="11">C17*D17*1000</f>
        <v>0.6724</v>
      </c>
      <c r="E25" s="11">
        <f t="shared" si="8"/>
        <v>6.82276</v>
      </c>
      <c r="G25" s="11">
        <f t="shared" si="9"/>
        <v>13.405842</v>
      </c>
      <c r="I25" s="11">
        <f t="shared" si="10"/>
        <v>10.575504</v>
      </c>
    </row>
    <row r="26" customHeight="1" spans="2:9">
      <c r="B26" s="11">
        <v>111.111111111111</v>
      </c>
      <c r="C26" s="11">
        <f t="shared" si="11"/>
        <v>0.3025</v>
      </c>
      <c r="E26" s="11">
        <f t="shared" si="8"/>
        <v>3.12481</v>
      </c>
      <c r="G26" s="11">
        <f t="shared" si="9"/>
        <v>11.09205</v>
      </c>
      <c r="I26" s="11">
        <f t="shared" si="10"/>
        <v>8.988004</v>
      </c>
    </row>
    <row r="27" customHeight="1" spans="2:9">
      <c r="B27" s="11">
        <v>81.6326530612245</v>
      </c>
      <c r="C27" s="11">
        <f t="shared" si="11"/>
        <v>0.1444</v>
      </c>
      <c r="E27" s="11">
        <f t="shared" si="8"/>
        <v>1.59201</v>
      </c>
      <c r="G27" s="11">
        <f t="shared" si="9"/>
        <v>6.705122</v>
      </c>
      <c r="I27" s="11">
        <f t="shared" si="10"/>
        <v>7.123561</v>
      </c>
    </row>
    <row r="28" customHeight="1" spans="2:9">
      <c r="B28" s="11">
        <v>62.5</v>
      </c>
      <c r="C28" s="11">
        <f t="shared" si="11"/>
        <v>0.0841</v>
      </c>
      <c r="E28" s="11">
        <f t="shared" si="8"/>
        <v>0.91204</v>
      </c>
      <c r="G28" s="11">
        <f t="shared" si="9"/>
        <v>4.044168</v>
      </c>
      <c r="I28" s="11">
        <f t="shared" si="10"/>
        <v>5.400976</v>
      </c>
    </row>
    <row r="29" customHeight="1" spans="2:9">
      <c r="B29" s="11">
        <v>49.3827160493827</v>
      </c>
      <c r="C29" s="11">
        <f t="shared" si="11"/>
        <v>0.0441</v>
      </c>
      <c r="E29" s="11">
        <f t="shared" si="8"/>
        <v>0.54289</v>
      </c>
      <c r="G29" s="11">
        <f t="shared" si="9"/>
        <v>2.526752</v>
      </c>
      <c r="I29" s="11">
        <f t="shared" si="10"/>
        <v>3.853369</v>
      </c>
    </row>
    <row r="30" customHeight="1" spans="2:9">
      <c r="B30" s="11">
        <v>40</v>
      </c>
      <c r="C30" s="11">
        <f t="shared" si="11"/>
        <v>0.0289</v>
      </c>
      <c r="E30" s="11">
        <f t="shared" si="8"/>
        <v>0.33856</v>
      </c>
      <c r="G30" s="11">
        <f t="shared" si="9"/>
        <v>1.598472</v>
      </c>
      <c r="I30" s="11">
        <f t="shared" si="10"/>
        <v>2.6569</v>
      </c>
    </row>
  </sheetData>
  <mergeCells count="18">
    <mergeCell ref="A1:B1"/>
    <mergeCell ref="N1:P1"/>
    <mergeCell ref="Q1:S1"/>
    <mergeCell ref="T1:V1"/>
    <mergeCell ref="W1:Y1"/>
    <mergeCell ref="A2:B2"/>
    <mergeCell ref="C14:D14"/>
    <mergeCell ref="E14:F14"/>
    <mergeCell ref="G14:H14"/>
    <mergeCell ref="I14:J14"/>
    <mergeCell ref="A3:A4"/>
    <mergeCell ref="A5:A6"/>
    <mergeCell ref="A7:A8"/>
    <mergeCell ref="A9:A10"/>
    <mergeCell ref="A14:A15"/>
    <mergeCell ref="B14:B15"/>
    <mergeCell ref="L1:L2"/>
    <mergeCell ref="M1:M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6"/>
  <sheetViews>
    <sheetView tabSelected="1" zoomScale="81" zoomScaleNormal="81" workbookViewId="0">
      <selection activeCell="L46" sqref="L46"/>
    </sheetView>
  </sheetViews>
  <sheetFormatPr defaultColWidth="9.14285714285714" defaultRowHeight="17.6"/>
  <cols>
    <col min="1" max="6" width="9.14285714285714" customWidth="1"/>
    <col min="7" max="7" width="10.0982142857143" customWidth="1"/>
    <col min="8" max="14" width="9.14285714285714" customWidth="1"/>
    <col min="20" max="21" width="12.7857142857143"/>
    <col min="24" max="24" width="9.57142857142857"/>
    <col min="25" max="27" width="12.7857142857143"/>
    <col min="29" max="30" width="12.7857142857143"/>
    <col min="31" max="31" width="9.57142857142857"/>
    <col min="32" max="33" width="12.7857142857143"/>
  </cols>
  <sheetData>
    <row r="1" ht="34" customHeight="1" spans="1:17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8"/>
      <c r="P1" s="8"/>
      <c r="Q1" s="8"/>
    </row>
    <row r="2" spans="1:17">
      <c r="A2" s="3" t="s">
        <v>0</v>
      </c>
      <c r="B2" s="3" t="s">
        <v>1</v>
      </c>
      <c r="C2" s="3"/>
      <c r="D2" s="3"/>
      <c r="E2" s="3" t="s">
        <v>5</v>
      </c>
      <c r="F2" s="3"/>
      <c r="G2" s="3"/>
      <c r="H2" s="3" t="s">
        <v>6</v>
      </c>
      <c r="I2" s="3"/>
      <c r="J2" s="3"/>
      <c r="K2" s="3" t="s">
        <v>7</v>
      </c>
      <c r="L2" s="3"/>
      <c r="M2" s="3"/>
      <c r="O2" s="8"/>
      <c r="P2" s="8"/>
      <c r="Q2" s="8"/>
    </row>
    <row r="3" spans="1:17">
      <c r="A3" s="3"/>
      <c r="B3" s="3" t="s">
        <v>2</v>
      </c>
      <c r="C3" s="3" t="s">
        <v>3</v>
      </c>
      <c r="D3" s="3" t="s">
        <v>4</v>
      </c>
      <c r="E3" s="3" t="s">
        <v>2</v>
      </c>
      <c r="F3" s="3" t="s">
        <v>3</v>
      </c>
      <c r="G3" s="3" t="s">
        <v>4</v>
      </c>
      <c r="H3" s="3" t="s">
        <v>2</v>
      </c>
      <c r="I3" s="3" t="s">
        <v>3</v>
      </c>
      <c r="J3" s="3" t="s">
        <v>4</v>
      </c>
      <c r="K3" s="3" t="s">
        <v>2</v>
      </c>
      <c r="L3" s="3" t="s">
        <v>3</v>
      </c>
      <c r="M3" s="3" t="s">
        <v>4</v>
      </c>
      <c r="O3" s="8"/>
      <c r="P3" s="8"/>
      <c r="Q3" s="8"/>
    </row>
    <row r="4" spans="1:17">
      <c r="A4" s="3">
        <v>50</v>
      </c>
      <c r="B4" s="3">
        <v>0.0067</v>
      </c>
      <c r="C4" s="3">
        <v>0.134</v>
      </c>
      <c r="D4" s="3">
        <v>0.0008978</v>
      </c>
      <c r="E4" s="3">
        <v>0.0026</v>
      </c>
      <c r="F4" s="3">
        <v>0.052</v>
      </c>
      <c r="G4" s="5">
        <v>0.0001352</v>
      </c>
      <c r="H4" s="3">
        <v>0.0013</v>
      </c>
      <c r="I4" s="3">
        <v>2.6e-5</v>
      </c>
      <c r="J4" s="3">
        <v>3.38e-8</v>
      </c>
      <c r="K4" s="3">
        <v>0.0008</v>
      </c>
      <c r="L4" s="3">
        <v>1.6e-5</v>
      </c>
      <c r="M4" s="3">
        <v>1.28e-8</v>
      </c>
      <c r="O4" s="8"/>
      <c r="P4" s="8"/>
      <c r="Q4" s="8"/>
    </row>
    <row r="5" spans="1:17">
      <c r="A5" s="3">
        <v>200</v>
      </c>
      <c r="B5" s="3">
        <v>0.0273</v>
      </c>
      <c r="C5" s="3">
        <v>0.1365</v>
      </c>
      <c r="D5" s="3">
        <v>0.00372645</v>
      </c>
      <c r="E5" s="3">
        <v>0.0111</v>
      </c>
      <c r="F5" s="3">
        <v>0.0555</v>
      </c>
      <c r="G5" s="5">
        <v>0.00061605</v>
      </c>
      <c r="H5" s="3">
        <v>0.0059</v>
      </c>
      <c r="I5" s="3">
        <v>2.95e-5</v>
      </c>
      <c r="J5" s="3">
        <v>1.7405e-7</v>
      </c>
      <c r="K5" s="3">
        <v>0.0036</v>
      </c>
      <c r="L5" s="3">
        <v>1.8e-5</v>
      </c>
      <c r="M5" s="3">
        <v>6.48e-8</v>
      </c>
      <c r="O5" s="8"/>
      <c r="P5" s="8"/>
      <c r="Q5" s="8"/>
    </row>
    <row r="6" spans="1:17">
      <c r="A6" s="3">
        <v>300</v>
      </c>
      <c r="B6" s="3">
        <v>0.041</v>
      </c>
      <c r="C6" s="3">
        <v>0.136666666666667</v>
      </c>
      <c r="D6" s="3">
        <v>0.00560333333333333</v>
      </c>
      <c r="E6" s="3">
        <v>0.0168</v>
      </c>
      <c r="F6" s="3">
        <v>0.056</v>
      </c>
      <c r="G6" s="5">
        <v>0.0009408</v>
      </c>
      <c r="H6" s="3">
        <v>0.0089</v>
      </c>
      <c r="I6" s="3">
        <v>2.96666666666667e-5</v>
      </c>
      <c r="J6" s="3">
        <v>2.64033333333333e-7</v>
      </c>
      <c r="K6" s="3">
        <v>0.0055</v>
      </c>
      <c r="L6" s="3">
        <v>1.83333333333333e-5</v>
      </c>
      <c r="M6" s="3">
        <v>1.00833333333333e-7</v>
      </c>
      <c r="O6" s="8"/>
      <c r="P6" s="8"/>
      <c r="Q6" s="8"/>
    </row>
    <row r="7" spans="1:17">
      <c r="A7" s="3">
        <v>400</v>
      </c>
      <c r="B7" s="3">
        <v>0.0545</v>
      </c>
      <c r="C7" s="3">
        <v>0.13625</v>
      </c>
      <c r="D7" s="3">
        <v>0.007425625</v>
      </c>
      <c r="E7" s="3">
        <v>0.0225</v>
      </c>
      <c r="F7" s="3">
        <v>0.05625</v>
      </c>
      <c r="G7" s="5">
        <v>0.001265625</v>
      </c>
      <c r="H7" s="3">
        <v>0.0119</v>
      </c>
      <c r="I7" s="3">
        <v>2.975e-5</v>
      </c>
      <c r="J7" s="3">
        <v>3.54025e-7</v>
      </c>
      <c r="K7" s="3">
        <v>0.0074</v>
      </c>
      <c r="L7" s="3">
        <v>1.85e-5</v>
      </c>
      <c r="M7" s="3">
        <v>1.369e-7</v>
      </c>
      <c r="O7" s="8"/>
      <c r="P7" s="8"/>
      <c r="Q7" s="8"/>
    </row>
    <row r="8" spans="1:17">
      <c r="A8" s="3">
        <v>500</v>
      </c>
      <c r="B8" s="3">
        <v>0.0682</v>
      </c>
      <c r="C8" s="3">
        <v>0.1364</v>
      </c>
      <c r="D8" s="3">
        <v>0.00930248</v>
      </c>
      <c r="E8" s="3">
        <v>0.0282</v>
      </c>
      <c r="F8" s="3">
        <v>0.0564</v>
      </c>
      <c r="G8" s="5">
        <v>0.00159048</v>
      </c>
      <c r="H8" s="3">
        <v>0.015</v>
      </c>
      <c r="I8" s="3">
        <v>3e-5</v>
      </c>
      <c r="J8" s="3">
        <v>4.5e-7</v>
      </c>
      <c r="K8" s="3">
        <v>0.0092</v>
      </c>
      <c r="L8" s="3">
        <v>1.84e-5</v>
      </c>
      <c r="M8" s="3">
        <v>1.6928e-7</v>
      </c>
      <c r="O8" s="8"/>
      <c r="P8" s="8"/>
      <c r="Q8" s="8"/>
    </row>
    <row r="9" spans="1:17">
      <c r="A9" s="3">
        <v>600</v>
      </c>
      <c r="B9" s="3">
        <v>0.0816</v>
      </c>
      <c r="C9" s="3">
        <v>0.136</v>
      </c>
      <c r="D9" s="3">
        <v>0.0110976</v>
      </c>
      <c r="E9" s="3">
        <v>0.0336</v>
      </c>
      <c r="F9" s="3">
        <v>0.056</v>
      </c>
      <c r="G9" s="5">
        <v>0.0018816</v>
      </c>
      <c r="H9" s="3">
        <v>0.0181</v>
      </c>
      <c r="I9" s="3">
        <v>3.01666666666667e-5</v>
      </c>
      <c r="J9" s="3">
        <v>5.46016666666667e-7</v>
      </c>
      <c r="K9" s="3">
        <v>0.0111</v>
      </c>
      <c r="L9" s="3">
        <v>1.85e-5</v>
      </c>
      <c r="M9" s="3">
        <v>2.0535e-7</v>
      </c>
      <c r="O9" s="8"/>
      <c r="P9" s="8"/>
      <c r="Q9" s="8"/>
    </row>
    <row r="10" spans="1:17">
      <c r="A10" s="3">
        <v>700</v>
      </c>
      <c r="B10" s="3">
        <v>0.0949</v>
      </c>
      <c r="C10" s="3">
        <v>0.135571428571429</v>
      </c>
      <c r="D10" s="3">
        <v>0.0128657285714286</v>
      </c>
      <c r="E10" s="3">
        <v>0.0392</v>
      </c>
      <c r="F10" s="3">
        <v>0.056</v>
      </c>
      <c r="G10" s="5">
        <v>0.0021952</v>
      </c>
      <c r="H10" s="3">
        <v>0.0211</v>
      </c>
      <c r="I10" s="3">
        <v>3.01428571428571e-5</v>
      </c>
      <c r="J10" s="3">
        <v>6.36014285714286e-7</v>
      </c>
      <c r="K10" s="3">
        <v>0.013</v>
      </c>
      <c r="L10" s="3">
        <v>1.85714285714286e-5</v>
      </c>
      <c r="M10" s="3">
        <v>2.41428571428571e-7</v>
      </c>
      <c r="O10" s="8"/>
      <c r="P10" s="8"/>
      <c r="Q10" s="8"/>
    </row>
    <row r="11" spans="1:17">
      <c r="A11" s="3">
        <v>800</v>
      </c>
      <c r="B11" s="3">
        <v>0.108</v>
      </c>
      <c r="C11" s="3">
        <v>0.135</v>
      </c>
      <c r="D11" s="3">
        <v>0.01458</v>
      </c>
      <c r="E11" s="3">
        <v>0.0448</v>
      </c>
      <c r="F11" s="3">
        <v>0.056</v>
      </c>
      <c r="G11" s="5">
        <v>0.0025088</v>
      </c>
      <c r="H11" s="3">
        <v>0.0241</v>
      </c>
      <c r="I11" s="3">
        <v>3.0125e-5</v>
      </c>
      <c r="J11" s="3">
        <v>7.260125e-7</v>
      </c>
      <c r="K11" s="3">
        <v>0.0148</v>
      </c>
      <c r="L11" s="3">
        <v>1.85e-5</v>
      </c>
      <c r="M11" s="3">
        <v>2.738e-7</v>
      </c>
      <c r="O11" s="8"/>
      <c r="P11" s="8"/>
      <c r="Q11" s="8"/>
    </row>
    <row r="12" spans="1:17">
      <c r="A12" s="3">
        <v>900</v>
      </c>
      <c r="B12" s="3">
        <v>0.1209</v>
      </c>
      <c r="C12" s="3">
        <v>0.134333333333333</v>
      </c>
      <c r="D12" s="3">
        <v>0.0162409</v>
      </c>
      <c r="E12" s="3">
        <v>0.0505</v>
      </c>
      <c r="F12" s="3">
        <v>0.0561111111111111</v>
      </c>
      <c r="G12" s="5">
        <v>0.00283361111111111</v>
      </c>
      <c r="H12" s="3">
        <v>0.0271</v>
      </c>
      <c r="I12" s="3">
        <v>3.01111111111111e-5</v>
      </c>
      <c r="J12" s="3">
        <v>8.16011111111111e-7</v>
      </c>
      <c r="K12" s="3">
        <v>0.0167</v>
      </c>
      <c r="L12" s="3">
        <v>1.85555555555556e-5</v>
      </c>
      <c r="M12" s="3">
        <v>3.09877777777778e-7</v>
      </c>
      <c r="O12" s="8"/>
      <c r="P12" s="8"/>
      <c r="Q12" s="8"/>
    </row>
    <row r="13" spans="1:17">
      <c r="A13" s="3">
        <v>1000</v>
      </c>
      <c r="B13" s="3">
        <v>0.1337</v>
      </c>
      <c r="C13" s="3">
        <v>0.1337</v>
      </c>
      <c r="D13" s="3">
        <v>0.01787569</v>
      </c>
      <c r="E13" s="3">
        <v>0.056</v>
      </c>
      <c r="F13" s="3">
        <v>0.056</v>
      </c>
      <c r="G13" s="5">
        <v>0.003136</v>
      </c>
      <c r="H13" s="3">
        <v>0.0301</v>
      </c>
      <c r="I13" s="3">
        <v>3.01e-5</v>
      </c>
      <c r="J13" s="3">
        <v>9.0601e-7</v>
      </c>
      <c r="K13" s="3">
        <v>0.0185</v>
      </c>
      <c r="L13" s="3">
        <v>1.85e-5</v>
      </c>
      <c r="M13" s="3">
        <v>3.4225e-7</v>
      </c>
      <c r="O13" s="8"/>
      <c r="P13" s="8"/>
      <c r="Q13" s="8"/>
    </row>
    <row r="14" spans="1:17">
      <c r="A14" s="3">
        <v>2000</v>
      </c>
      <c r="B14" s="3">
        <v>0.2377</v>
      </c>
      <c r="C14" s="3">
        <v>0.11885</v>
      </c>
      <c r="D14" s="3">
        <v>0.028250645</v>
      </c>
      <c r="E14" s="3">
        <v>0.1105</v>
      </c>
      <c r="F14" s="3">
        <v>0.05525</v>
      </c>
      <c r="G14" s="5">
        <v>0.006105125</v>
      </c>
      <c r="H14" s="3">
        <v>0.0598</v>
      </c>
      <c r="I14" s="3">
        <v>2.99e-5</v>
      </c>
      <c r="J14" s="3">
        <v>1.78802e-6</v>
      </c>
      <c r="K14" s="3">
        <v>0.037</v>
      </c>
      <c r="L14" s="3">
        <v>1.85e-5</v>
      </c>
      <c r="M14" s="3">
        <v>6.845e-7</v>
      </c>
      <c r="O14" s="8"/>
      <c r="P14" s="8"/>
      <c r="Q14" s="8"/>
    </row>
    <row r="15" spans="1:17">
      <c r="A15" s="3">
        <v>3000</v>
      </c>
      <c r="B15" s="3">
        <v>0.2889</v>
      </c>
      <c r="C15" s="3">
        <v>0.0963</v>
      </c>
      <c r="D15" s="3">
        <v>0.02782107</v>
      </c>
      <c r="E15" s="3">
        <v>0.1608</v>
      </c>
      <c r="F15" s="3">
        <v>0.0536</v>
      </c>
      <c r="G15" s="5">
        <v>0.00861888</v>
      </c>
      <c r="H15" s="3">
        <v>0.0888</v>
      </c>
      <c r="I15" s="3">
        <v>2.96e-5</v>
      </c>
      <c r="J15" s="3">
        <v>2.62848e-6</v>
      </c>
      <c r="K15" s="3">
        <v>0.0554</v>
      </c>
      <c r="L15" s="3">
        <v>1.84666666666667e-5</v>
      </c>
      <c r="M15" s="3">
        <v>1.02305333333333e-6</v>
      </c>
      <c r="O15" s="8"/>
      <c r="P15" s="8"/>
      <c r="Q15" s="8"/>
    </row>
    <row r="16" spans="1:17">
      <c r="A16" s="3">
        <v>4000</v>
      </c>
      <c r="B16" s="3">
        <v>0.3128</v>
      </c>
      <c r="C16" s="3">
        <v>0.0782</v>
      </c>
      <c r="D16" s="3">
        <v>0.02446096</v>
      </c>
      <c r="E16" s="3">
        <v>0.2037</v>
      </c>
      <c r="F16" s="3">
        <v>0.050925</v>
      </c>
      <c r="G16" s="5">
        <v>0.0103734225</v>
      </c>
      <c r="H16" s="3">
        <v>0.1167</v>
      </c>
      <c r="I16" s="3">
        <v>2.9175e-5</v>
      </c>
      <c r="J16" s="3">
        <v>3.4047225e-6</v>
      </c>
      <c r="K16" s="3">
        <v>0.073</v>
      </c>
      <c r="L16" s="3">
        <v>1.825e-5</v>
      </c>
      <c r="M16" s="3">
        <v>1.33225e-6</v>
      </c>
      <c r="O16" s="8"/>
      <c r="P16" s="8"/>
      <c r="Q16" s="8"/>
    </row>
    <row r="17" spans="1:17">
      <c r="A17" s="3">
        <v>5000</v>
      </c>
      <c r="B17" s="3">
        <v>0.3264</v>
      </c>
      <c r="C17" s="3">
        <v>0.06528</v>
      </c>
      <c r="D17" s="3">
        <v>0.021307392</v>
      </c>
      <c r="E17" s="3">
        <v>0.2363</v>
      </c>
      <c r="F17" s="3">
        <v>0.04726</v>
      </c>
      <c r="G17" s="5">
        <v>0.011167538</v>
      </c>
      <c r="H17" s="3">
        <v>0.1428</v>
      </c>
      <c r="I17" s="3">
        <v>2.856e-5</v>
      </c>
      <c r="J17" s="3">
        <v>4.078368e-6</v>
      </c>
      <c r="K17" s="3">
        <v>0.0905</v>
      </c>
      <c r="L17" s="3">
        <v>1.81e-5</v>
      </c>
      <c r="M17" s="3">
        <v>1.63805e-6</v>
      </c>
      <c r="O17" s="8"/>
      <c r="P17" s="8"/>
      <c r="Q17" s="8"/>
    </row>
    <row r="18" spans="1:17">
      <c r="A18" s="3">
        <v>6000</v>
      </c>
      <c r="B18" s="3">
        <v>0.335</v>
      </c>
      <c r="C18" s="3">
        <v>0.0558333333333333</v>
      </c>
      <c r="D18" s="3">
        <v>0.0187041666666667</v>
      </c>
      <c r="E18" s="3">
        <v>0.2594</v>
      </c>
      <c r="F18" s="3">
        <v>0.0432333333333333</v>
      </c>
      <c r="G18" s="5">
        <v>0.0112147266666667</v>
      </c>
      <c r="H18" s="3">
        <v>0.1664</v>
      </c>
      <c r="I18" s="3">
        <v>2.77333333333333e-5</v>
      </c>
      <c r="J18" s="3">
        <v>4.61482666666667e-6</v>
      </c>
      <c r="K18" s="3">
        <v>0.1073</v>
      </c>
      <c r="L18" s="3">
        <v>1.78833333333333e-5</v>
      </c>
      <c r="M18" s="3">
        <v>1.91888166666667e-6</v>
      </c>
      <c r="O18" s="8"/>
      <c r="P18" s="8"/>
      <c r="Q18" s="8"/>
    </row>
    <row r="19" spans="1:17">
      <c r="A19" s="3">
        <v>7000</v>
      </c>
      <c r="B19" s="3">
        <v>0.3411</v>
      </c>
      <c r="C19" s="3">
        <v>0.0487285714285714</v>
      </c>
      <c r="D19" s="3">
        <v>0.0166213157142857</v>
      </c>
      <c r="E19" s="3">
        <v>0.2749</v>
      </c>
      <c r="F19" s="3">
        <v>0.0392714285714286</v>
      </c>
      <c r="G19" s="5">
        <v>0.0107957157142857</v>
      </c>
      <c r="H19" s="3">
        <v>0.1875</v>
      </c>
      <c r="I19" s="3">
        <v>2.67857142857143e-5</v>
      </c>
      <c r="J19" s="3">
        <v>5.02232142857143e-6</v>
      </c>
      <c r="K19" s="3">
        <v>0.1232</v>
      </c>
      <c r="L19" s="3">
        <v>1.76e-5</v>
      </c>
      <c r="M19" s="3">
        <v>2.16832e-6</v>
      </c>
      <c r="O19" s="8"/>
      <c r="P19" s="8"/>
      <c r="Q19" s="8"/>
    </row>
    <row r="20" spans="1:17">
      <c r="A20" s="3">
        <v>8000</v>
      </c>
      <c r="B20" s="3">
        <v>0.3454</v>
      </c>
      <c r="C20" s="3">
        <v>0.043175</v>
      </c>
      <c r="D20" s="3">
        <v>0.014912645</v>
      </c>
      <c r="E20" s="3">
        <v>0.286</v>
      </c>
      <c r="F20" s="3">
        <v>0.03575</v>
      </c>
      <c r="G20" s="5">
        <v>0.0102245</v>
      </c>
      <c r="H20" s="3">
        <v>0.2054</v>
      </c>
      <c r="I20" s="3">
        <v>2.5675e-5</v>
      </c>
      <c r="J20" s="3">
        <v>5.273645e-6</v>
      </c>
      <c r="K20" s="3">
        <v>0.1382</v>
      </c>
      <c r="L20" s="3">
        <v>1.7275e-5</v>
      </c>
      <c r="M20" s="3">
        <v>2.387405e-6</v>
      </c>
      <c r="O20" s="8"/>
      <c r="P20" s="8"/>
      <c r="Q20" s="8"/>
    </row>
    <row r="21" spans="1:17">
      <c r="A21" s="3">
        <v>9000</v>
      </c>
      <c r="B21" s="3">
        <v>0.3488</v>
      </c>
      <c r="C21" s="3">
        <v>0.0387555555555556</v>
      </c>
      <c r="D21" s="3">
        <v>0.0135179377777778</v>
      </c>
      <c r="E21" s="3">
        <v>0.2941</v>
      </c>
      <c r="F21" s="3">
        <v>0.0326777777777778</v>
      </c>
      <c r="G21" s="5">
        <v>0.00961053444444444</v>
      </c>
      <c r="H21" s="3">
        <v>0.2203</v>
      </c>
      <c r="I21" s="3">
        <v>2.44777777777778e-5</v>
      </c>
      <c r="J21" s="3">
        <v>5.39245444444444e-6</v>
      </c>
      <c r="K21" s="3">
        <v>0.152</v>
      </c>
      <c r="L21" s="3">
        <v>1.68888888888889e-5</v>
      </c>
      <c r="M21" s="3">
        <v>2.56711111111111e-6</v>
      </c>
      <c r="O21" s="8"/>
      <c r="P21" s="8"/>
      <c r="Q21" s="8"/>
    </row>
    <row r="22" spans="1:17">
      <c r="A22" s="3">
        <v>10000</v>
      </c>
      <c r="B22" s="3">
        <v>0.3515</v>
      </c>
      <c r="C22" s="3">
        <v>0.03515</v>
      </c>
      <c r="D22" s="3">
        <v>0.012355225</v>
      </c>
      <c r="E22" s="3">
        <v>0.3002</v>
      </c>
      <c r="F22" s="3">
        <v>0.03002</v>
      </c>
      <c r="G22" s="5">
        <v>0.009012004</v>
      </c>
      <c r="H22" s="3">
        <v>0.2326</v>
      </c>
      <c r="I22" s="3">
        <v>2.326e-5</v>
      </c>
      <c r="J22" s="3">
        <v>5.410276e-6</v>
      </c>
      <c r="K22" s="3">
        <v>0.1649</v>
      </c>
      <c r="L22" s="3">
        <v>1.649e-5</v>
      </c>
      <c r="M22" s="3">
        <v>2.719201e-6</v>
      </c>
      <c r="O22" s="8"/>
      <c r="P22" s="8"/>
      <c r="Q22" s="8"/>
    </row>
    <row r="23" spans="1:17">
      <c r="A23" s="3">
        <v>15000</v>
      </c>
      <c r="B23" s="3">
        <v>0.3593</v>
      </c>
      <c r="C23" s="3">
        <v>0.0239533333333333</v>
      </c>
      <c r="D23" s="3">
        <v>0.00860643266666667</v>
      </c>
      <c r="E23" s="3">
        <v>0.3169</v>
      </c>
      <c r="F23" s="3">
        <v>0.0211266666666667</v>
      </c>
      <c r="G23" s="5">
        <v>0.00669504066666667</v>
      </c>
      <c r="H23" s="3">
        <v>0.2679</v>
      </c>
      <c r="I23" s="3">
        <v>1.786e-5</v>
      </c>
      <c r="J23" s="3">
        <v>4.784694e-6</v>
      </c>
      <c r="K23" s="3">
        <v>0.2115</v>
      </c>
      <c r="L23" s="3">
        <v>1.41e-5</v>
      </c>
      <c r="M23" s="3">
        <v>2.98215e-6</v>
      </c>
      <c r="O23" s="8"/>
      <c r="P23" s="8"/>
      <c r="Q23" s="8"/>
    </row>
    <row r="24" spans="1:17">
      <c r="A24" s="3">
        <v>20000</v>
      </c>
      <c r="B24" s="3">
        <v>0.3631</v>
      </c>
      <c r="C24" s="3">
        <v>0.018155</v>
      </c>
      <c r="D24" s="3">
        <v>0.0065920805</v>
      </c>
      <c r="E24" s="3">
        <v>0.3243</v>
      </c>
      <c r="F24" s="3">
        <v>0.016215</v>
      </c>
      <c r="G24" s="5">
        <v>0.0052585245</v>
      </c>
      <c r="H24" s="3">
        <v>0.2833</v>
      </c>
      <c r="I24" s="3">
        <v>1.4165e-5</v>
      </c>
      <c r="J24" s="3">
        <v>4.0129445e-6</v>
      </c>
      <c r="K24" s="3">
        <v>0.2371</v>
      </c>
      <c r="L24" s="3">
        <v>1.1855e-5</v>
      </c>
      <c r="M24" s="3">
        <v>2.8108205e-6</v>
      </c>
      <c r="O24" s="8"/>
      <c r="P24" s="8"/>
      <c r="Q24" s="8"/>
    </row>
    <row r="26" ht="24.8" spans="1:14">
      <c r="A26" s="1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3" t="s">
        <v>10</v>
      </c>
      <c r="B27" s="3" t="s">
        <v>11</v>
      </c>
      <c r="C27" s="3">
        <v>100</v>
      </c>
      <c r="D27" s="3"/>
      <c r="E27" s="3"/>
      <c r="F27" s="3">
        <v>1000</v>
      </c>
      <c r="G27" s="3"/>
      <c r="H27" s="3"/>
      <c r="I27" s="3">
        <v>5000</v>
      </c>
      <c r="J27" s="3"/>
      <c r="K27" s="3"/>
      <c r="L27" s="3">
        <v>10000</v>
      </c>
      <c r="M27" s="3"/>
      <c r="N27" s="3"/>
    </row>
    <row r="28" spans="1:14">
      <c r="A28" s="3"/>
      <c r="B28" s="3"/>
      <c r="C28" s="3" t="s">
        <v>2</v>
      </c>
      <c r="D28" s="3" t="s">
        <v>3</v>
      </c>
      <c r="E28" s="3" t="s">
        <v>4</v>
      </c>
      <c r="F28" s="3" t="s">
        <v>2</v>
      </c>
      <c r="G28" s="3" t="s">
        <v>3</v>
      </c>
      <c r="H28" s="3" t="s">
        <v>4</v>
      </c>
      <c r="I28" s="3" t="s">
        <v>2</v>
      </c>
      <c r="J28" s="3" t="s">
        <v>3</v>
      </c>
      <c r="K28" s="3" t="s">
        <v>4</v>
      </c>
      <c r="L28" s="3" t="s">
        <v>2</v>
      </c>
      <c r="M28" s="3" t="s">
        <v>3</v>
      </c>
      <c r="N28" s="3" t="s">
        <v>4</v>
      </c>
    </row>
    <row r="29" spans="1:14">
      <c r="A29" s="3">
        <v>20</v>
      </c>
      <c r="B29" s="3">
        <v>250</v>
      </c>
      <c r="C29" s="4">
        <v>0.0135</v>
      </c>
      <c r="D29" s="4">
        <v>0.135</v>
      </c>
      <c r="E29" s="4">
        <v>1.8225</v>
      </c>
      <c r="F29" s="4">
        <v>0.1314</v>
      </c>
      <c r="G29" s="4">
        <v>0.1314</v>
      </c>
      <c r="H29" s="4">
        <v>17.26596</v>
      </c>
      <c r="I29" s="4">
        <v>0.324</v>
      </c>
      <c r="J29" s="4">
        <v>0.0648</v>
      </c>
      <c r="K29" s="4">
        <v>20.9952</v>
      </c>
      <c r="L29" s="4">
        <v>0.3494</v>
      </c>
      <c r="M29" s="4">
        <v>0.03494</v>
      </c>
      <c r="N29" s="4">
        <v>12.208036</v>
      </c>
    </row>
    <row r="30" spans="1:14">
      <c r="A30" s="3">
        <v>25</v>
      </c>
      <c r="B30" s="3">
        <v>160</v>
      </c>
      <c r="C30" s="4">
        <v>0.0082</v>
      </c>
      <c r="D30" s="4">
        <v>0.082</v>
      </c>
      <c r="E30" s="4">
        <v>0.6724</v>
      </c>
      <c r="F30" s="4">
        <v>0.0826</v>
      </c>
      <c r="G30" s="4">
        <v>0.0826</v>
      </c>
      <c r="H30" s="4">
        <v>6.82276</v>
      </c>
      <c r="I30" s="4">
        <v>0.2589</v>
      </c>
      <c r="J30" s="4">
        <v>0.05178</v>
      </c>
      <c r="K30" s="4">
        <v>13.405842</v>
      </c>
      <c r="L30" s="4">
        <v>0.3252</v>
      </c>
      <c r="M30" s="4">
        <v>0.03252</v>
      </c>
      <c r="N30" s="4">
        <v>10.575504</v>
      </c>
    </row>
    <row r="31" customHeight="1" spans="1:14">
      <c r="A31" s="3">
        <v>30</v>
      </c>
      <c r="B31" s="3">
        <v>111.11</v>
      </c>
      <c r="C31" s="4">
        <v>0.0055</v>
      </c>
      <c r="D31" s="4">
        <v>0.055</v>
      </c>
      <c r="E31" s="4">
        <v>0.3025</v>
      </c>
      <c r="F31" s="4">
        <v>0.0559</v>
      </c>
      <c r="G31" s="4">
        <v>0.0559</v>
      </c>
      <c r="H31" s="4">
        <v>3.12481</v>
      </c>
      <c r="I31" s="4">
        <v>0.2355</v>
      </c>
      <c r="J31" s="4">
        <v>0.0471</v>
      </c>
      <c r="K31" s="4">
        <v>11.09205</v>
      </c>
      <c r="L31" s="4">
        <v>0.2998</v>
      </c>
      <c r="M31" s="4">
        <v>0.02998</v>
      </c>
      <c r="N31" s="4">
        <v>8.988004</v>
      </c>
    </row>
    <row r="32" spans="1:14">
      <c r="A32" s="3">
        <v>35</v>
      </c>
      <c r="B32" s="3">
        <v>81.63</v>
      </c>
      <c r="C32" s="4">
        <v>0.0038</v>
      </c>
      <c r="D32" s="4">
        <v>0.038</v>
      </c>
      <c r="E32" s="4">
        <v>0.1444</v>
      </c>
      <c r="F32" s="4">
        <v>0.0399</v>
      </c>
      <c r="G32" s="4">
        <v>0.0399</v>
      </c>
      <c r="H32" s="4">
        <v>1.59201</v>
      </c>
      <c r="I32" s="4">
        <v>0.1831</v>
      </c>
      <c r="J32" s="4">
        <v>0.03662</v>
      </c>
      <c r="K32" s="4">
        <v>6.705122</v>
      </c>
      <c r="L32" s="4">
        <v>0.2669</v>
      </c>
      <c r="M32" s="4">
        <v>0.02669</v>
      </c>
      <c r="N32" s="4">
        <v>7.123561</v>
      </c>
    </row>
    <row r="33" spans="1:14">
      <c r="A33" s="3">
        <v>40</v>
      </c>
      <c r="B33" s="3">
        <v>62.5</v>
      </c>
      <c r="C33" s="4">
        <v>0.0029</v>
      </c>
      <c r="D33" s="4">
        <v>0.029</v>
      </c>
      <c r="E33" s="4">
        <v>0.0841</v>
      </c>
      <c r="F33" s="4">
        <v>0.0302</v>
      </c>
      <c r="G33" s="4">
        <v>0.0302</v>
      </c>
      <c r="H33" s="4">
        <v>0.91204</v>
      </c>
      <c r="I33" s="4">
        <v>0.1422</v>
      </c>
      <c r="J33" s="4">
        <v>0.02844</v>
      </c>
      <c r="K33" s="4">
        <v>4.044168</v>
      </c>
      <c r="L33" s="4">
        <v>0.2324</v>
      </c>
      <c r="M33" s="4">
        <v>0.02324</v>
      </c>
      <c r="N33" s="4">
        <v>5.400976</v>
      </c>
    </row>
    <row r="34" spans="1:14">
      <c r="A34" s="3">
        <v>45</v>
      </c>
      <c r="B34" s="3">
        <v>49.38</v>
      </c>
      <c r="C34" s="4">
        <v>0.0021</v>
      </c>
      <c r="D34" s="4">
        <v>0.021</v>
      </c>
      <c r="E34" s="4">
        <v>0.0441</v>
      </c>
      <c r="F34" s="4">
        <v>0.0233</v>
      </c>
      <c r="G34" s="4">
        <v>0.0233</v>
      </c>
      <c r="H34" s="4">
        <v>0.54289</v>
      </c>
      <c r="I34" s="4">
        <v>0.1124</v>
      </c>
      <c r="J34" s="4">
        <v>0.02248</v>
      </c>
      <c r="K34" s="4">
        <v>2.526752</v>
      </c>
      <c r="L34" s="4">
        <v>0.1963</v>
      </c>
      <c r="M34" s="4">
        <v>0.01963</v>
      </c>
      <c r="N34" s="4">
        <v>3.853369</v>
      </c>
    </row>
    <row r="35" customHeight="1" spans="1:19">
      <c r="A35" s="3">
        <v>50</v>
      </c>
      <c r="B35" s="3">
        <v>40</v>
      </c>
      <c r="C35" s="4">
        <v>0.0017</v>
      </c>
      <c r="D35" s="4">
        <v>0.017</v>
      </c>
      <c r="E35" s="4">
        <v>0.0289</v>
      </c>
      <c r="F35" s="4">
        <v>0.0184</v>
      </c>
      <c r="G35" s="4">
        <v>0.0184</v>
      </c>
      <c r="H35" s="4">
        <v>0.33856</v>
      </c>
      <c r="I35" s="4">
        <v>0.0894</v>
      </c>
      <c r="J35" s="4">
        <v>0.01788</v>
      </c>
      <c r="K35" s="4">
        <v>1.598472</v>
      </c>
      <c r="L35" s="4">
        <v>0.163</v>
      </c>
      <c r="M35" s="4">
        <v>0.0163</v>
      </c>
      <c r="N35" s="4">
        <v>2.6569</v>
      </c>
      <c r="S35" s="10"/>
    </row>
    <row r="36" customHeight="1" spans="19:19">
      <c r="S36" s="10"/>
    </row>
    <row r="37" customHeight="1" spans="19:19">
      <c r="S37" s="10"/>
    </row>
    <row r="38" ht="24" customHeight="1" spans="2:19">
      <c r="B38" s="1" t="s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S38" s="10"/>
    </row>
    <row r="39" ht="20" customHeight="1" spans="2:19">
      <c r="B39" s="3" t="s">
        <v>10</v>
      </c>
      <c r="C39" s="3" t="s">
        <v>11</v>
      </c>
      <c r="D39" s="3" t="s">
        <v>12</v>
      </c>
      <c r="E39" s="3" t="s">
        <v>13</v>
      </c>
      <c r="F39" s="3"/>
      <c r="G39" s="6" t="s">
        <v>14</v>
      </c>
      <c r="H39" s="6"/>
      <c r="I39" s="6" t="s">
        <v>15</v>
      </c>
      <c r="J39" s="6"/>
      <c r="K39" s="7" t="s">
        <v>16</v>
      </c>
      <c r="L39" s="7" t="s">
        <v>17</v>
      </c>
      <c r="S39" s="10"/>
    </row>
    <row r="40" ht="20" customHeight="1" spans="2:19">
      <c r="B40" s="3">
        <v>20</v>
      </c>
      <c r="C40" s="3">
        <v>250</v>
      </c>
      <c r="D40" s="3">
        <v>50</v>
      </c>
      <c r="E40" s="3">
        <v>0.3736</v>
      </c>
      <c r="F40" s="3"/>
      <c r="G40" s="6">
        <v>0.0066</v>
      </c>
      <c r="H40" s="6"/>
      <c r="I40" s="6">
        <v>0.000132</v>
      </c>
      <c r="J40" s="6"/>
      <c r="K40" s="6">
        <v>0.028250645</v>
      </c>
      <c r="L40" s="6">
        <v>572.858773765492</v>
      </c>
      <c r="S40" s="10"/>
    </row>
    <row r="41" ht="20" customHeight="1" spans="2:19">
      <c r="B41" s="3">
        <v>25</v>
      </c>
      <c r="C41" s="3">
        <v>160</v>
      </c>
      <c r="D41" s="3">
        <v>50</v>
      </c>
      <c r="E41" s="3">
        <v>0.3532</v>
      </c>
      <c r="F41" s="3"/>
      <c r="G41" s="6">
        <v>0.004</v>
      </c>
      <c r="H41" s="6"/>
      <c r="I41" s="6">
        <v>8e-5</v>
      </c>
      <c r="J41" s="6"/>
      <c r="K41" s="6" t="s">
        <v>23</v>
      </c>
      <c r="L41" s="6"/>
      <c r="S41" s="10"/>
    </row>
    <row r="42" ht="20" customHeight="1" spans="2:26">
      <c r="B42" s="3">
        <v>30</v>
      </c>
      <c r="C42" s="3">
        <v>111.111111111111</v>
      </c>
      <c r="D42" s="3">
        <v>50</v>
      </c>
      <c r="E42" s="3">
        <v>0.3426</v>
      </c>
      <c r="F42" s="3"/>
      <c r="G42" s="6">
        <v>0.0027</v>
      </c>
      <c r="H42" s="6"/>
      <c r="I42" s="6">
        <v>5.4e-5</v>
      </c>
      <c r="J42" s="6"/>
      <c r="K42" s="6">
        <v>0.0112147266666667</v>
      </c>
      <c r="L42" s="6">
        <v>606.18833466664</v>
      </c>
      <c r="S42" s="10"/>
      <c r="T42" s="10"/>
      <c r="U42" s="10"/>
      <c r="V42" s="10"/>
      <c r="W42" s="10"/>
      <c r="X42" s="10"/>
      <c r="Y42" s="10"/>
      <c r="Z42" s="10"/>
    </row>
    <row r="43" ht="20" customHeight="1" spans="2:26">
      <c r="B43" s="3">
        <v>35</v>
      </c>
      <c r="C43" s="3">
        <v>81.6326530612245</v>
      </c>
      <c r="D43" s="3">
        <v>50</v>
      </c>
      <c r="E43" s="6">
        <v>0.3296</v>
      </c>
      <c r="F43" s="6">
        <v>0.3296</v>
      </c>
      <c r="G43" s="6">
        <v>0.0019</v>
      </c>
      <c r="H43" s="6"/>
      <c r="I43" s="6">
        <v>3.8e-5</v>
      </c>
      <c r="J43" s="6"/>
      <c r="K43" s="6" t="s">
        <v>23</v>
      </c>
      <c r="L43" s="6"/>
      <c r="S43" s="10"/>
      <c r="T43" s="10"/>
      <c r="U43" s="10"/>
      <c r="V43" s="10"/>
      <c r="W43" s="10"/>
      <c r="X43" s="10"/>
      <c r="Y43" s="10"/>
      <c r="Z43" s="10"/>
    </row>
    <row r="44" ht="20" customHeight="1" spans="2:26">
      <c r="B44" s="3">
        <v>40</v>
      </c>
      <c r="C44" s="3">
        <v>62.5</v>
      </c>
      <c r="D44" s="3">
        <v>50</v>
      </c>
      <c r="E44" s="6">
        <v>0.3174</v>
      </c>
      <c r="F44" s="6">
        <v>0.3174</v>
      </c>
      <c r="G44" s="6">
        <v>0.0013</v>
      </c>
      <c r="H44" s="6"/>
      <c r="I44" s="6">
        <v>2.6e-5</v>
      </c>
      <c r="J44" s="6"/>
      <c r="K44" s="6">
        <v>5.410276e-6</v>
      </c>
      <c r="L44" s="6">
        <v>0.655600310212787</v>
      </c>
      <c r="S44" s="10"/>
      <c r="T44" s="10"/>
      <c r="U44" s="10"/>
      <c r="V44" s="10"/>
      <c r="W44" s="10"/>
      <c r="X44" s="10"/>
      <c r="Y44" s="10"/>
      <c r="Z44" s="10"/>
    </row>
    <row r="45" ht="20" customHeight="1" spans="2:26">
      <c r="B45" s="3">
        <v>45</v>
      </c>
      <c r="C45" s="3">
        <v>49.3827160493827</v>
      </c>
      <c r="D45" s="3">
        <v>50</v>
      </c>
      <c r="E45" s="6">
        <v>0.3059</v>
      </c>
      <c r="F45" s="6">
        <v>0.3059</v>
      </c>
      <c r="G45" s="6">
        <v>0.001</v>
      </c>
      <c r="H45" s="6"/>
      <c r="I45" s="6">
        <v>2e-5</v>
      </c>
      <c r="J45" s="6"/>
      <c r="K45" s="6" t="s">
        <v>23</v>
      </c>
      <c r="L45" s="6"/>
      <c r="P45" s="9"/>
      <c r="Q45" s="9"/>
      <c r="S45" s="10"/>
      <c r="T45" s="10"/>
      <c r="U45" s="10"/>
      <c r="V45" s="10"/>
      <c r="W45" s="10"/>
      <c r="X45" s="10"/>
      <c r="Y45" s="10"/>
      <c r="Z45" s="10"/>
    </row>
    <row r="46" ht="20" customHeight="1" spans="2:12">
      <c r="B46" s="3">
        <v>50</v>
      </c>
      <c r="C46" s="3">
        <v>40</v>
      </c>
      <c r="D46" s="3">
        <v>50</v>
      </c>
      <c r="E46" s="6">
        <v>0.2952</v>
      </c>
      <c r="F46" s="6">
        <v>0.2952</v>
      </c>
      <c r="G46" s="6">
        <v>0.0008</v>
      </c>
      <c r="H46" s="6"/>
      <c r="I46" s="6">
        <v>1.6e-5</v>
      </c>
      <c r="J46" s="6"/>
      <c r="K46" s="6">
        <v>2.98215e-6</v>
      </c>
      <c r="L46" s="6">
        <v>0.631383384146341</v>
      </c>
    </row>
  </sheetData>
  <mergeCells count="42">
    <mergeCell ref="A1:M1"/>
    <mergeCell ref="B2:D2"/>
    <mergeCell ref="E2:G2"/>
    <mergeCell ref="H2:J2"/>
    <mergeCell ref="K2:M2"/>
    <mergeCell ref="A26:N26"/>
    <mergeCell ref="C27:E27"/>
    <mergeCell ref="F27:H27"/>
    <mergeCell ref="I27:K27"/>
    <mergeCell ref="L27:N27"/>
    <mergeCell ref="B38:L38"/>
    <mergeCell ref="E39:F39"/>
    <mergeCell ref="G39:H39"/>
    <mergeCell ref="I39:J39"/>
    <mergeCell ref="E40:F40"/>
    <mergeCell ref="G40:H40"/>
    <mergeCell ref="I40:J40"/>
    <mergeCell ref="E41:F41"/>
    <mergeCell ref="G41:H41"/>
    <mergeCell ref="I41:J41"/>
    <mergeCell ref="K41:L41"/>
    <mergeCell ref="E42:F42"/>
    <mergeCell ref="G42:H42"/>
    <mergeCell ref="I42:J42"/>
    <mergeCell ref="E43:F43"/>
    <mergeCell ref="G43:H43"/>
    <mergeCell ref="I43:J43"/>
    <mergeCell ref="K43:L43"/>
    <mergeCell ref="E44:F44"/>
    <mergeCell ref="G44:H44"/>
    <mergeCell ref="I44:J44"/>
    <mergeCell ref="E45:F45"/>
    <mergeCell ref="G45:H45"/>
    <mergeCell ref="I45:J45"/>
    <mergeCell ref="K45:L45"/>
    <mergeCell ref="P45:Q45"/>
    <mergeCell ref="E46:F46"/>
    <mergeCell ref="G46:H46"/>
    <mergeCell ref="I46:J46"/>
    <mergeCell ref="A2:A3"/>
    <mergeCell ref="A27:A28"/>
    <mergeCell ref="B27:B28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硅光电池的输出特性测量</vt:lpstr>
      <vt:lpstr>硅光电池的暗伏安特性测量</vt:lpstr>
      <vt:lpstr>硅光电池开路电压与短路电流测量</vt:lpstr>
      <vt:lpstr>不同负载下光电池输出电压与光照强度测量</vt:lpstr>
      <vt:lpstr>整合报告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royalty</dc:creator>
  <dcterms:created xsi:type="dcterms:W3CDTF">2021-05-25T05:35:00Z</dcterms:created>
  <dcterms:modified xsi:type="dcterms:W3CDTF">2021-05-27T10:29:07Z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