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1"/>
  </bookViews>
  <sheets>
    <sheet name="dane" sheetId="1" r:id="rId1"/>
    <sheet name="1" sheetId="2" r:id="rId2"/>
    <sheet name="2" sheetId="3" r:id="rId3"/>
    <sheet name="3" sheetId="4" r:id="rId4"/>
  </sheets>
  <definedNames>
    <definedName name="kraina" localSheetId="1">'1'!$A$2:$E$51</definedName>
    <definedName name="kraina" localSheetId="2">'2'!$A$2:$E$51</definedName>
    <definedName name="kraina" localSheetId="3">'3'!$A$2:$C$51</definedName>
    <definedName name="kraina" localSheetId="0">dane!$A$2:$E$51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3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E19" i="4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E23" i="4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E26" i="4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E40" i="4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E41" i="4"/>
  <c r="F41" i="4"/>
  <c r="G41" i="4" s="1"/>
  <c r="H41" i="4" s="1"/>
  <c r="I41" i="4" s="1"/>
  <c r="J41" i="4" s="1"/>
  <c r="K41" i="4" s="1"/>
  <c r="L41" i="4" s="1"/>
  <c r="M41" i="4" s="1"/>
  <c r="N41" i="4" s="1"/>
  <c r="O41" i="4" s="1"/>
  <c r="E47" i="4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E50" i="4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B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B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B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B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B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B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B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B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B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B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B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B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B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B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B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B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B19" i="4"/>
  <c r="B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B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B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B23" i="4"/>
  <c r="B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B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B26" i="4"/>
  <c r="B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B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B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B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B31" i="4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B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B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B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B35" i="4"/>
  <c r="B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B37" i="4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B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B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B40" i="4"/>
  <c r="B41" i="4"/>
  <c r="B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B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B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B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B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B47" i="4"/>
  <c r="B48" i="4"/>
  <c r="B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B50" i="4"/>
  <c r="B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B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>
  <connection id="1" name="kraina" type="6" refreshedVersion="5" background="1" saveData="1">
    <textPr codePage="852" sourceFile="C:\Users\gosia\Desktop\matura\2015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5" background="1" saveData="1">
    <textPr codePage="852" sourceFile="C:\Users\gosia\Desktop\matura\2015\kraina.txt" decimal="," thousands=" " semicolon="1">
      <textFields count="5">
        <textField/>
        <textField/>
        <textField/>
        <textField/>
        <textField/>
      </textFields>
    </textPr>
  </connection>
  <connection id="3" name="kraina2" type="6" refreshedVersion="5" background="1" saveData="1">
    <textPr codePage="852" sourceFile="C:\Users\gosia\Desktop\matura\2015\kraina.txt" decimal="," thousands=" " semicolon="1">
      <textFields count="5">
        <textField/>
        <textField/>
        <textField/>
        <textField/>
        <textField/>
      </textFields>
    </textPr>
  </connection>
  <connection id="4" name="kraina3" type="6" refreshedVersion="5" background="1" saveData="1">
    <textPr codePage="852" sourceFile="C:\Users\gosia\Desktop\matura\2015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<sst xmlns="http://schemas.openxmlformats.org/spreadsheetml/2006/main" count="239" uniqueCount="71">
  <si>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</si>
  <si>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</si>
  <si>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</si>
  <si>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</si>
  <si>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</si>
  <si>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</si>
  <si>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</si>
  <si>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</si>
  <si>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</si>
  <si>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</si>
  <si>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</si>
  <si>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</si>
  <si>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</si>
  <si>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</si>
  <si>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</si>
  <si>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</si>
  <si>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</si>
  <si>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</si>
  <si>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</si>
  <si>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</si>
  <si>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</si>
  <si>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</si>
  <si>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</si>
  <si>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</si>
  <si>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</si>
  <si>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</si>
  <si>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</si>
  <si>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</si>
  <si>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</si>
  <si>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</si>
  <si>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</si>
  <si>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</si>
  <si>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</si>
  <si>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</si>
  <si>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</si>
  <si>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</si>
  <si>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</si>
  <si>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</si>
  <si>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</si>
  <si>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</si>
  <si>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</si>
  <si>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</si>
  <si>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</si>
  <si>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</si>
  <si>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</si>
  <si>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</si>
  <si>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</si>
  <si>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</si>
  <si>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</si>
  <si>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</si>
  <si>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</si>
  <si>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 2013</t>
  </si>
  <si>
    <t>m 2013</t>
  </si>
  <si>
    <t>k 2014</t>
  </si>
  <si>
    <t>m 2014</t>
  </si>
  <si>
    <t>mieszkańców</t>
  </si>
  <si>
    <t>region</t>
  </si>
  <si>
    <t>Etykiety wierszy</t>
  </si>
  <si>
    <t>A</t>
  </si>
  <si>
    <t>B</t>
  </si>
  <si>
    <t>C</t>
  </si>
  <si>
    <t>D</t>
  </si>
  <si>
    <t>Suma końcowa</t>
  </si>
  <si>
    <t>Suma z mieszkańców</t>
  </si>
  <si>
    <t>kryterium</t>
  </si>
  <si>
    <t>TAK</t>
  </si>
  <si>
    <t>Liczba z nazwa</t>
  </si>
  <si>
    <t>tempo</t>
  </si>
  <si>
    <t>czy ?</t>
  </si>
  <si>
    <t>ilość przeludnień</t>
  </si>
  <si>
    <t>suma w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</si>
</sst>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demografia.xlsx]1!Tabela przestawna1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'1'!$I$4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'1'!$H$5:$H$9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'1'!$I$5:$I$9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857232"/>
        <c:axId val="1594855056"/>
      </c:barChart>
      <c:catAx>
        <c:axId val="1594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855056"/>
        <c:crosses val="autoZero"/>
        <c:auto val="1"/>
        <c:lblAlgn val="ctr"/>
        <c:lblOffset val="100"/>
        <c:noMultiLvlLbl val="0"/>
      </c:catAx>
      <c:valAx>
        <c:axId val="15948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8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329711</xdr:colOff>
      <xdr:row>0</xdr:row>
      <xdr:rowOff>189035</xdr:rowOff>
    </xdr:from>
    <xdr:to>
      <xdr:col>12</xdr:col>
      <xdr:colOff>586153</xdr:colOff>
      <xdr:row>15</xdr:row>
      <xdr:rowOff>74735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sia" refreshedDate="43481.470185763887" createdVersion="5" refreshedVersion="5" minRefreshableVersion="3" recordCount="50">
  <cacheSource type="worksheet">
    <worksheetSource ref="A1:E51" sheet="1"/>
  </cacheSource>
  <cacheFields count="5">
    <cacheField name="nazwa" numFmtId="0">
      <sharedItems/>
    </cacheField>
    <cacheField name="k 2013" numFmtId="0">
      <sharedItems containsSemiMixedTypes="0" containsString="0" containsNumber="1" containsInteger="1" minValue="76648" maxValue="3997724"/>
    </cacheField>
    <cacheField name="m 2013" numFmtId="0">
      <sharedItems containsSemiMixedTypes="0" containsString="0" containsNumber="1" containsInteger="1" minValue="81385" maxValue="3848394"/>
    </cacheField>
    <cacheField name="mieszkańców" numFmtId="0">
      <sharedItems containsSemiMixedTypes="0" containsString="0" containsNumber="1" containsInteger="1" minValue="158033" maxValue="7689971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sia" refreshedDate="43481.475469328703" createdVersion="5" refreshedVersion="5" minRefreshableVersion="3" recordCount="50">
  <cacheSource type="worksheet">
    <worksheetSource ref="A1:G51" sheet="2"/>
  </cacheSource>
  <cacheFields count="7">
    <cacheField name="nazwa" numFmtId="0">
      <sharedItems/>
    </cacheField>
    <cacheField name="k 2013" numFmtId="0">
      <sharedItems containsSemiMixedTypes="0" containsString="0" containsNumber="1" containsInteger="1" minValue="76648" maxValue="3997724"/>
    </cacheField>
    <cacheField name="m 2013" numFmtId="0">
      <sharedItems containsSemiMixedTypes="0" containsString="0" containsNumber="1" containsInteger="1" minValue="81385" maxValue="3848394"/>
    </cacheField>
    <cacheField name="k 2014" numFmtId="0">
      <sharedItems containsSemiMixedTypes="0" containsString="0" containsNumber="1" containsInteger="1" minValue="15339" maxValue="4339393"/>
    </cacheField>
    <cacheField name="m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kryterium" numFmtId="0">
      <sharedItems count="2">
        <s v="TAK"/>
        <s v="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w01D"/>
    <n v="1415007"/>
    <n v="1397195"/>
    <n v="2812202"/>
    <x v="0"/>
  </r>
  <r>
    <s v="w02D"/>
    <n v="1711390"/>
    <n v="1641773"/>
    <n v="3353163"/>
    <x v="0"/>
  </r>
  <r>
    <s v="w03C"/>
    <n v="1165105"/>
    <n v="1278732"/>
    <n v="2443837"/>
    <x v="1"/>
  </r>
  <r>
    <s v="w04D"/>
    <n v="949065"/>
    <n v="1026050"/>
    <n v="1975115"/>
    <x v="0"/>
  </r>
  <r>
    <s v="w05A"/>
    <n v="2436107"/>
    <n v="2228622"/>
    <n v="4664729"/>
    <x v="2"/>
  </r>
  <r>
    <s v="w06D"/>
    <n v="1846928"/>
    <n v="1851433"/>
    <n v="3698361"/>
    <x v="0"/>
  </r>
  <r>
    <s v="w07B"/>
    <n v="3841577"/>
    <n v="3848394"/>
    <n v="7689971"/>
    <x v="3"/>
  </r>
  <r>
    <s v="w08A"/>
    <n v="679557"/>
    <n v="655500"/>
    <n v="1335057"/>
    <x v="2"/>
  </r>
  <r>
    <s v="w09C"/>
    <n v="1660998"/>
    <n v="1630345"/>
    <n v="3291343"/>
    <x v="1"/>
  </r>
  <r>
    <s v="w10C"/>
    <n v="1157622"/>
    <n v="1182345"/>
    <n v="2339967"/>
    <x v="1"/>
  </r>
  <r>
    <s v="w11D"/>
    <n v="1987047"/>
    <n v="1996208"/>
    <n v="3983255"/>
    <x v="0"/>
  </r>
  <r>
    <s v="w12C"/>
    <n v="3997724"/>
    <n v="3690756"/>
    <n v="7688480"/>
    <x v="1"/>
  </r>
  <r>
    <s v="w13A"/>
    <n v="996113"/>
    <n v="964279"/>
    <n v="1960392"/>
    <x v="2"/>
  </r>
  <r>
    <s v="w14A"/>
    <n v="1143634"/>
    <n v="1033836"/>
    <n v="2177470"/>
    <x v="2"/>
  </r>
  <r>
    <s v="w15A"/>
    <n v="2549276"/>
    <n v="2584751"/>
    <n v="5134027"/>
    <x v="2"/>
  </r>
  <r>
    <s v="w16C"/>
    <n v="1367212"/>
    <n v="1361389"/>
    <n v="2728601"/>
    <x v="1"/>
  </r>
  <r>
    <s v="w17A"/>
    <n v="2567464"/>
    <n v="2441857"/>
    <n v="5009321"/>
    <x v="2"/>
  </r>
  <r>
    <s v="w18D"/>
    <n v="1334060"/>
    <n v="1395231"/>
    <n v="2729291"/>
    <x v="0"/>
  </r>
  <r>
    <s v="w19C"/>
    <n v="2976209"/>
    <n v="3199665"/>
    <n v="6175874"/>
    <x v="1"/>
  </r>
  <r>
    <s v="w20C"/>
    <n v="1443351"/>
    <n v="1565539"/>
    <n v="3008890"/>
    <x v="1"/>
  </r>
  <r>
    <s v="w21A"/>
    <n v="2486640"/>
    <n v="2265936"/>
    <n v="4752576"/>
    <x v="2"/>
  </r>
  <r>
    <s v="w22B"/>
    <n v="685438"/>
    <n v="749124"/>
    <n v="1434562"/>
    <x v="3"/>
  </r>
  <r>
    <s v="w23B"/>
    <n v="2166753"/>
    <n v="2338698"/>
    <n v="4505451"/>
    <x v="3"/>
  </r>
  <r>
    <s v="w24C"/>
    <n v="643177"/>
    <n v="684187"/>
    <n v="1327364"/>
    <x v="1"/>
  </r>
  <r>
    <s v="w25B"/>
    <n v="450192"/>
    <n v="434755"/>
    <n v="884947"/>
    <x v="3"/>
  </r>
  <r>
    <s v="w26C"/>
    <n v="1037774"/>
    <n v="1113789"/>
    <n v="2151563"/>
    <x v="1"/>
  </r>
  <r>
    <s v="w27C"/>
    <n v="2351213"/>
    <n v="2358482"/>
    <n v="4709695"/>
    <x v="1"/>
  </r>
  <r>
    <s v="w28D"/>
    <n v="2613354"/>
    <n v="2837241"/>
    <n v="5450595"/>
    <x v="0"/>
  </r>
  <r>
    <s v="w29A"/>
    <n v="1859691"/>
    <n v="1844250"/>
    <n v="3703941"/>
    <x v="2"/>
  </r>
  <r>
    <s v="w30C"/>
    <n v="2478386"/>
    <n v="2562144"/>
    <n v="5040530"/>
    <x v="1"/>
  </r>
  <r>
    <s v="w31C"/>
    <n v="1938122"/>
    <n v="1816647"/>
    <n v="3754769"/>
    <x v="1"/>
  </r>
  <r>
    <s v="w32D"/>
    <n v="992523"/>
    <n v="1028501"/>
    <n v="2021024"/>
    <x v="0"/>
  </r>
  <r>
    <s v="w33B"/>
    <n v="2966291"/>
    <n v="2889963"/>
    <n v="5856254"/>
    <x v="3"/>
  </r>
  <r>
    <s v="w34C"/>
    <n v="76648"/>
    <n v="81385"/>
    <n v="158033"/>
    <x v="1"/>
  </r>
  <r>
    <s v="w35C"/>
    <n v="2574432"/>
    <n v="2409710"/>
    <n v="4984142"/>
    <x v="1"/>
  </r>
  <r>
    <s v="w36B"/>
    <n v="1778590"/>
    <n v="1874844"/>
    <n v="3653434"/>
    <x v="3"/>
  </r>
  <r>
    <s v="w37A"/>
    <n v="1506541"/>
    <n v="1414887"/>
    <n v="2921428"/>
    <x v="2"/>
  </r>
  <r>
    <s v="w38B"/>
    <n v="1598886"/>
    <n v="1687917"/>
    <n v="3286803"/>
    <x v="3"/>
  </r>
  <r>
    <s v="w39D"/>
    <n v="548989"/>
    <n v="514636"/>
    <n v="1063625"/>
    <x v="0"/>
  </r>
  <r>
    <s v="w40A"/>
    <n v="1175198"/>
    <n v="1095440"/>
    <n v="2270638"/>
    <x v="2"/>
  </r>
  <r>
    <s v="w41D"/>
    <n v="2115336"/>
    <n v="2202769"/>
    <n v="4318105"/>
    <x v="0"/>
  </r>
  <r>
    <s v="w42B"/>
    <n v="2346640"/>
    <n v="2197559"/>
    <n v="4544199"/>
    <x v="3"/>
  </r>
  <r>
    <s v="w43D"/>
    <n v="2548438"/>
    <n v="2577213"/>
    <n v="5125651"/>
    <x v="0"/>
  </r>
  <r>
    <s v="w44C"/>
    <n v="835495"/>
    <n v="837746"/>
    <n v="1673241"/>
    <x v="1"/>
  </r>
  <r>
    <s v="w45B"/>
    <n v="1187448"/>
    <n v="1070426"/>
    <n v="2257874"/>
    <x v="3"/>
  </r>
  <r>
    <s v="w46C"/>
    <n v="140026"/>
    <n v="146354"/>
    <n v="286380"/>
    <x v="1"/>
  </r>
  <r>
    <s v="w47B"/>
    <n v="1198765"/>
    <n v="1304945"/>
    <n v="2503710"/>
    <x v="3"/>
  </r>
  <r>
    <s v="w48C"/>
    <n v="2619776"/>
    <n v="2749623"/>
    <n v="5369399"/>
    <x v="1"/>
  </r>
  <r>
    <s v="w49C"/>
    <n v="248398"/>
    <n v="268511"/>
    <n v="516909"/>
    <x v="1"/>
  </r>
  <r>
    <s v="w50B"/>
    <n v="2494207"/>
    <n v="2625207"/>
    <n v="511941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w01D"/>
    <n v="1415007"/>
    <n v="1397195"/>
    <n v="1499070"/>
    <n v="1481105"/>
    <x v="0"/>
    <x v="0"/>
  </r>
  <r>
    <s v="w02D"/>
    <n v="1711390"/>
    <n v="1641773"/>
    <n v="1522030"/>
    <n v="1618733"/>
    <x v="0"/>
    <x v="1"/>
  </r>
  <r>
    <s v="w03C"/>
    <n v="1165105"/>
    <n v="1278732"/>
    <n v="1299953"/>
    <n v="1191621"/>
    <x v="1"/>
    <x v="1"/>
  </r>
  <r>
    <s v="w04D"/>
    <n v="949065"/>
    <n v="1026050"/>
    <n v="688027"/>
    <n v="723233"/>
    <x v="0"/>
    <x v="1"/>
  </r>
  <r>
    <s v="w05A"/>
    <n v="2436107"/>
    <n v="2228622"/>
    <n v="1831600"/>
    <n v="1960624"/>
    <x v="2"/>
    <x v="1"/>
  </r>
  <r>
    <s v="w06D"/>
    <n v="1846928"/>
    <n v="1851433"/>
    <n v="2125113"/>
    <n v="2028635"/>
    <x v="0"/>
    <x v="0"/>
  </r>
  <r>
    <s v="w07B"/>
    <n v="3841577"/>
    <n v="3848394"/>
    <n v="3595975"/>
    <n v="3123039"/>
    <x v="3"/>
    <x v="1"/>
  </r>
  <r>
    <s v="w08A"/>
    <n v="679557"/>
    <n v="655500"/>
    <n v="1012012"/>
    <n v="1067022"/>
    <x v="2"/>
    <x v="0"/>
  </r>
  <r>
    <s v="w09C"/>
    <n v="1660998"/>
    <n v="1630345"/>
    <n v="1130119"/>
    <n v="1080238"/>
    <x v="1"/>
    <x v="1"/>
  </r>
  <r>
    <s v="w10C"/>
    <n v="1157622"/>
    <n v="1182345"/>
    <n v="830785"/>
    <n v="833779"/>
    <x v="1"/>
    <x v="1"/>
  </r>
  <r>
    <s v="w11D"/>
    <n v="1987047"/>
    <n v="1996208"/>
    <n v="2053892"/>
    <n v="1697247"/>
    <x v="0"/>
    <x v="1"/>
  </r>
  <r>
    <s v="w12C"/>
    <n v="3997724"/>
    <n v="3690756"/>
    <n v="4339393"/>
    <n v="4639643"/>
    <x v="1"/>
    <x v="0"/>
  </r>
  <r>
    <s v="w13A"/>
    <n v="996113"/>
    <n v="964279"/>
    <n v="1012487"/>
    <n v="1128940"/>
    <x v="2"/>
    <x v="0"/>
  </r>
  <r>
    <s v="w14A"/>
    <n v="1143634"/>
    <n v="1033836"/>
    <n v="909534"/>
    <n v="856349"/>
    <x v="2"/>
    <x v="1"/>
  </r>
  <r>
    <s v="w15A"/>
    <n v="2549276"/>
    <n v="2584751"/>
    <n v="2033079"/>
    <n v="2066918"/>
    <x v="2"/>
    <x v="1"/>
  </r>
  <r>
    <s v="w16C"/>
    <n v="1367212"/>
    <n v="1361389"/>
    <n v="1572320"/>
    <n v="1836258"/>
    <x v="1"/>
    <x v="0"/>
  </r>
  <r>
    <s v="w17A"/>
    <n v="2567464"/>
    <n v="2441857"/>
    <n v="1524132"/>
    <n v="1496810"/>
    <x v="2"/>
    <x v="1"/>
  </r>
  <r>
    <s v="w18D"/>
    <n v="1334060"/>
    <n v="1395231"/>
    <n v="578655"/>
    <n v="677663"/>
    <x v="0"/>
    <x v="1"/>
  </r>
  <r>
    <s v="w19C"/>
    <n v="2976209"/>
    <n v="3199665"/>
    <n v="1666477"/>
    <n v="1759240"/>
    <x v="1"/>
    <x v="1"/>
  </r>
  <r>
    <s v="w20C"/>
    <n v="1443351"/>
    <n v="1565539"/>
    <n v="1355276"/>
    <n v="1423414"/>
    <x v="1"/>
    <x v="1"/>
  </r>
  <r>
    <s v="w21A"/>
    <n v="2486640"/>
    <n v="2265936"/>
    <n v="297424"/>
    <n v="274759"/>
    <x v="2"/>
    <x v="1"/>
  </r>
  <r>
    <s v="w22B"/>
    <n v="685438"/>
    <n v="749124"/>
    <n v="2697677"/>
    <n v="2821550"/>
    <x v="3"/>
    <x v="0"/>
  </r>
  <r>
    <s v="w23B"/>
    <n v="2166753"/>
    <n v="2338698"/>
    <n v="1681433"/>
    <n v="1592443"/>
    <x v="3"/>
    <x v="1"/>
  </r>
  <r>
    <s v="w24C"/>
    <n v="643177"/>
    <n v="684187"/>
    <n v="796213"/>
    <n v="867904"/>
    <x v="1"/>
    <x v="0"/>
  </r>
  <r>
    <s v="w25B"/>
    <n v="450192"/>
    <n v="434755"/>
    <n v="1656446"/>
    <n v="1691000"/>
    <x v="3"/>
    <x v="0"/>
  </r>
  <r>
    <s v="w26C"/>
    <n v="1037774"/>
    <n v="1113789"/>
    <n v="877464"/>
    <n v="990837"/>
    <x v="1"/>
    <x v="1"/>
  </r>
  <r>
    <s v="w27C"/>
    <n v="2351213"/>
    <n v="2358482"/>
    <n v="1098384"/>
    <n v="1121488"/>
    <x v="1"/>
    <x v="1"/>
  </r>
  <r>
    <s v="w28D"/>
    <n v="2613354"/>
    <n v="2837241"/>
    <n v="431144"/>
    <n v="434113"/>
    <x v="0"/>
    <x v="1"/>
  </r>
  <r>
    <s v="w29A"/>
    <n v="1859691"/>
    <n v="1844250"/>
    <n v="1460134"/>
    <n v="1585258"/>
    <x v="2"/>
    <x v="1"/>
  </r>
  <r>
    <s v="w30C"/>
    <n v="2478386"/>
    <n v="2562144"/>
    <n v="30035"/>
    <n v="29396"/>
    <x v="1"/>
    <x v="1"/>
  </r>
  <r>
    <s v="w31C"/>
    <n v="1938122"/>
    <n v="1816647"/>
    <n v="1602356"/>
    <n v="1875221"/>
    <x v="1"/>
    <x v="1"/>
  </r>
  <r>
    <s v="w32D"/>
    <n v="992523"/>
    <n v="1028501"/>
    <n v="1995446"/>
    <n v="1860524"/>
    <x v="0"/>
    <x v="0"/>
  </r>
  <r>
    <s v="w33B"/>
    <n v="2966291"/>
    <n v="2889963"/>
    <n v="462453"/>
    <n v="486354"/>
    <x v="3"/>
    <x v="1"/>
  </r>
  <r>
    <s v="w34C"/>
    <n v="76648"/>
    <n v="81385"/>
    <n v="1374708"/>
    <n v="1379567"/>
    <x v="1"/>
    <x v="0"/>
  </r>
  <r>
    <s v="w35C"/>
    <n v="2574432"/>
    <n v="2409710"/>
    <n v="987486"/>
    <n v="999043"/>
    <x v="1"/>
    <x v="1"/>
  </r>
  <r>
    <s v="w36B"/>
    <n v="1778590"/>
    <n v="1874844"/>
    <n v="111191"/>
    <n v="117846"/>
    <x v="3"/>
    <x v="1"/>
  </r>
  <r>
    <s v="w37A"/>
    <n v="1506541"/>
    <n v="1414887"/>
    <n v="1216612"/>
    <n v="1166775"/>
    <x v="2"/>
    <x v="1"/>
  </r>
  <r>
    <s v="w38B"/>
    <n v="1598886"/>
    <n v="1687917"/>
    <n v="449788"/>
    <n v="427615"/>
    <x v="3"/>
    <x v="1"/>
  </r>
  <r>
    <s v="w39D"/>
    <n v="548989"/>
    <n v="514636"/>
    <n v="2770344"/>
    <n v="3187897"/>
    <x v="0"/>
    <x v="0"/>
  </r>
  <r>
    <s v="w40A"/>
    <n v="1175198"/>
    <n v="1095440"/>
    <n v="2657174"/>
    <n v="2491947"/>
    <x v="2"/>
    <x v="0"/>
  </r>
  <r>
    <s v="w41D"/>
    <n v="2115336"/>
    <n v="2202769"/>
    <n v="15339"/>
    <n v="14652"/>
    <x v="0"/>
    <x v="1"/>
  </r>
  <r>
    <s v="w42B"/>
    <n v="2346640"/>
    <n v="2197559"/>
    <n v="373470"/>
    <n v="353365"/>
    <x v="3"/>
    <x v="1"/>
  </r>
  <r>
    <s v="w43D"/>
    <n v="2548438"/>
    <n v="2577213"/>
    <n v="37986"/>
    <n v="37766"/>
    <x v="0"/>
    <x v="1"/>
  </r>
  <r>
    <s v="w44C"/>
    <n v="835495"/>
    <n v="837746"/>
    <n v="1106177"/>
    <n v="917781"/>
    <x v="1"/>
    <x v="0"/>
  </r>
  <r>
    <s v="w45B"/>
    <n v="1187448"/>
    <n v="1070426"/>
    <n v="1504608"/>
    <n v="1756990"/>
    <x v="3"/>
    <x v="0"/>
  </r>
  <r>
    <s v="w46C"/>
    <n v="140026"/>
    <n v="146354"/>
    <n v="2759991"/>
    <n v="2742120"/>
    <x v="1"/>
    <x v="0"/>
  </r>
  <r>
    <s v="w47B"/>
    <n v="1198765"/>
    <n v="1304945"/>
    <n v="2786493"/>
    <n v="2602643"/>
    <x v="3"/>
    <x v="0"/>
  </r>
  <r>
    <s v="w48C"/>
    <n v="2619776"/>
    <n v="2749623"/>
    <n v="2888215"/>
    <n v="2800174"/>
    <x v="1"/>
    <x v="0"/>
  </r>
  <r>
    <s v="w49C"/>
    <n v="248398"/>
    <n v="268511"/>
    <n v="3110853"/>
    <n v="2986411"/>
    <x v="1"/>
    <x v="0"/>
  </r>
  <r>
    <s v="w50B"/>
    <n v="2494207"/>
    <n v="2625207"/>
    <n v="1796293"/>
    <n v="185360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H4:I9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mieszkańców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4:K9" firstHeaderRow="1" firstDataRow="1" firstDataCol="1" rowPageCount="1" colPageCount="1"/>
  <pivotFields count="7">
    <pivotField dataField="1"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item="1" hier="-1"/>
  </pageFields>
  <dataFields count="1">
    <dataField name="Liczba z nazw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ain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rain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130" zoomScaleNormal="130" workbookViewId="0">
      <selection activeCell="C18" sqref="C18"/>
    </sheetView>
  </sheetViews>
  <sheetFormatPr defaultRowHeight="15" x14ac:dyDescent="0.25"/>
  <cols>
    <col min="1" max="1" width="6.140625" bestFit="1" customWidth="1"/>
    <col min="2" max="5" width="8.7109375" bestFit="1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6.140625" bestFit="1" customWidth="1"/>
    <col min="2" max="3" width="8.7109375" bestFit="1" customWidth="1"/>
    <col min="4" max="4" width="12.85546875" bestFit="1" customWidth="1"/>
    <col min="5" max="5" width="13.7109375" bestFit="1" customWidth="1"/>
    <col min="8" max="8" width="17.7109375" bestFit="1" customWidth="1"/>
    <col min="9" max="9" width="19.7109375" bestFit="1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55</v>
      </c>
      <c r="E1" t="s">
        <v>56</v>
      </c>
    </row>
    <row r="2" spans="1:9" x14ac:dyDescent="0.25">
      <c r="A2" t="s">
        <v>0</v>
      </c>
      <c r="B2">
        <v>1415007</v>
      </c>
      <c r="C2">
        <v>1397195</v>
      </c>
      <c r="D2">
        <f>B2+C2</f>
        <v>2812202</v>
      </c>
      <c r="E2" t="str">
        <f>RIGHT(A2,1)</f>
        <v>D</v>
      </c>
    </row>
    <row r="3" spans="1:9" x14ac:dyDescent="0.25">
      <c r="A3" t="s">
        <v>1</v>
      </c>
      <c r="B3">
        <v>1711390</v>
      </c>
      <c r="C3">
        <v>1641773</v>
      </c>
      <c r="D3">
        <f t="shared" ref="D3:D51" si="0">B3+C3</f>
        <v>3353163</v>
      </c>
      <c r="E3" t="str">
        <f t="shared" ref="E3:E51" si="1">RIGHT(A3,1)</f>
        <v>D</v>
      </c>
    </row>
    <row r="4" spans="1:9" x14ac:dyDescent="0.25">
      <c r="A4" t="s">
        <v>2</v>
      </c>
      <c r="B4">
        <v>1165105</v>
      </c>
      <c r="C4">
        <v>1278732</v>
      </c>
      <c r="D4">
        <f t="shared" si="0"/>
        <v>2443837</v>
      </c>
      <c r="E4" t="str">
        <f t="shared" si="1"/>
        <v>C</v>
      </c>
      <c r="H4" s="1" t="s">
        <v>57</v>
      </c>
      <c r="I4" t="s">
        <v>63</v>
      </c>
    </row>
    <row r="5" spans="1:9" x14ac:dyDescent="0.25">
      <c r="A5" t="s">
        <v>3</v>
      </c>
      <c r="B5">
        <v>949065</v>
      </c>
      <c r="C5">
        <v>1026050</v>
      </c>
      <c r="D5">
        <f t="shared" si="0"/>
        <v>1975115</v>
      </c>
      <c r="E5" t="str">
        <f t="shared" si="1"/>
        <v>D</v>
      </c>
      <c r="H5" s="2" t="s">
        <v>58</v>
      </c>
      <c r="I5" s="3">
        <v>33929579</v>
      </c>
    </row>
    <row r="6" spans="1:9" x14ac:dyDescent="0.25">
      <c r="A6" t="s">
        <v>4</v>
      </c>
      <c r="B6">
        <v>2436107</v>
      </c>
      <c r="C6">
        <v>2228622</v>
      </c>
      <c r="D6">
        <f t="shared" si="0"/>
        <v>4664729</v>
      </c>
      <c r="E6" t="str">
        <f t="shared" si="1"/>
        <v>A</v>
      </c>
      <c r="H6" s="2" t="s">
        <v>59</v>
      </c>
      <c r="I6" s="3">
        <v>41736619</v>
      </c>
    </row>
    <row r="7" spans="1:9" x14ac:dyDescent="0.25">
      <c r="A7" t="s">
        <v>5</v>
      </c>
      <c r="B7">
        <v>1846928</v>
      </c>
      <c r="C7">
        <v>1851433</v>
      </c>
      <c r="D7">
        <f t="shared" si="0"/>
        <v>3698361</v>
      </c>
      <c r="E7" t="str">
        <f t="shared" si="1"/>
        <v>D</v>
      </c>
      <c r="H7" s="2" t="s">
        <v>60</v>
      </c>
      <c r="I7" s="3">
        <v>57649017</v>
      </c>
    </row>
    <row r="8" spans="1:9" x14ac:dyDescent="0.25">
      <c r="A8" t="s">
        <v>6</v>
      </c>
      <c r="B8">
        <v>3841577</v>
      </c>
      <c r="C8">
        <v>3848394</v>
      </c>
      <c r="D8">
        <f t="shared" si="0"/>
        <v>7689971</v>
      </c>
      <c r="E8" t="str">
        <f t="shared" si="1"/>
        <v>B</v>
      </c>
      <c r="H8" s="2" t="s">
        <v>61</v>
      </c>
      <c r="I8" s="3">
        <v>36530387</v>
      </c>
    </row>
    <row r="9" spans="1:9" x14ac:dyDescent="0.25">
      <c r="A9" t="s">
        <v>7</v>
      </c>
      <c r="B9">
        <v>679557</v>
      </c>
      <c r="C9">
        <v>655500</v>
      </c>
      <c r="D9">
        <f t="shared" si="0"/>
        <v>1335057</v>
      </c>
      <c r="E9" t="str">
        <f t="shared" si="1"/>
        <v>A</v>
      </c>
      <c r="H9" s="2" t="s">
        <v>62</v>
      </c>
      <c r="I9" s="3">
        <v>169845602</v>
      </c>
    </row>
    <row r="10" spans="1:9" x14ac:dyDescent="0.25">
      <c r="A10" t="s">
        <v>8</v>
      </c>
      <c r="B10">
        <v>1660998</v>
      </c>
      <c r="C10">
        <v>1630345</v>
      </c>
      <c r="D10">
        <f t="shared" si="0"/>
        <v>3291343</v>
      </c>
      <c r="E10" t="str">
        <f t="shared" si="1"/>
        <v>C</v>
      </c>
    </row>
    <row r="11" spans="1:9" x14ac:dyDescent="0.25">
      <c r="A11" t="s">
        <v>9</v>
      </c>
      <c r="B11">
        <v>1157622</v>
      </c>
      <c r="C11">
        <v>1182345</v>
      </c>
      <c r="D11">
        <f t="shared" si="0"/>
        <v>2339967</v>
      </c>
      <c r="E11" t="str">
        <f t="shared" si="1"/>
        <v>C</v>
      </c>
    </row>
    <row r="12" spans="1:9" x14ac:dyDescent="0.25">
      <c r="A12" t="s">
        <v>10</v>
      </c>
      <c r="B12">
        <v>1987047</v>
      </c>
      <c r="C12">
        <v>1996208</v>
      </c>
      <c r="D12">
        <f t="shared" si="0"/>
        <v>3983255</v>
      </c>
      <c r="E12" t="str">
        <f t="shared" si="1"/>
        <v>D</v>
      </c>
    </row>
    <row r="13" spans="1:9" x14ac:dyDescent="0.25">
      <c r="A13" t="s">
        <v>11</v>
      </c>
      <c r="B13">
        <v>3997724</v>
      </c>
      <c r="C13">
        <v>3690756</v>
      </c>
      <c r="D13">
        <f t="shared" si="0"/>
        <v>7688480</v>
      </c>
      <c r="E13" t="str">
        <f t="shared" si="1"/>
        <v>C</v>
      </c>
    </row>
    <row r="14" spans="1:9" x14ac:dyDescent="0.25">
      <c r="A14" t="s">
        <v>12</v>
      </c>
      <c r="B14">
        <v>996113</v>
      </c>
      <c r="C14">
        <v>964279</v>
      </c>
      <c r="D14">
        <f t="shared" si="0"/>
        <v>1960392</v>
      </c>
      <c r="E14" t="str">
        <f t="shared" si="1"/>
        <v>A</v>
      </c>
    </row>
    <row r="15" spans="1:9" x14ac:dyDescent="0.25">
      <c r="A15" t="s">
        <v>13</v>
      </c>
      <c r="B15">
        <v>1143634</v>
      </c>
      <c r="C15">
        <v>1033836</v>
      </c>
      <c r="D15">
        <f t="shared" si="0"/>
        <v>2177470</v>
      </c>
      <c r="E15" t="str">
        <f t="shared" si="1"/>
        <v>A</v>
      </c>
    </row>
    <row r="16" spans="1:9" x14ac:dyDescent="0.25">
      <c r="A16" t="s">
        <v>14</v>
      </c>
      <c r="B16">
        <v>2549276</v>
      </c>
      <c r="C16">
        <v>2584751</v>
      </c>
      <c r="D16">
        <f t="shared" si="0"/>
        <v>5134027</v>
      </c>
      <c r="E16" t="str">
        <f t="shared" si="1"/>
        <v>A</v>
      </c>
    </row>
    <row r="17" spans="1:5" x14ac:dyDescent="0.25">
      <c r="A17" t="s">
        <v>15</v>
      </c>
      <c r="B17">
        <v>1367212</v>
      </c>
      <c r="C17">
        <v>1361389</v>
      </c>
      <c r="D17">
        <f t="shared" si="0"/>
        <v>2728601</v>
      </c>
      <c r="E17" t="str">
        <f t="shared" si="1"/>
        <v>C</v>
      </c>
    </row>
    <row r="18" spans="1:5" x14ac:dyDescent="0.25">
      <c r="A18" t="s">
        <v>16</v>
      </c>
      <c r="B18">
        <v>2567464</v>
      </c>
      <c r="C18">
        <v>2441857</v>
      </c>
      <c r="D18">
        <f t="shared" si="0"/>
        <v>5009321</v>
      </c>
      <c r="E18" t="str">
        <f t="shared" si="1"/>
        <v>A</v>
      </c>
    </row>
    <row r="19" spans="1:5" x14ac:dyDescent="0.25">
      <c r="A19" t="s">
        <v>17</v>
      </c>
      <c r="B19">
        <v>1334060</v>
      </c>
      <c r="C19">
        <v>1395231</v>
      </c>
      <c r="D19">
        <f t="shared" si="0"/>
        <v>2729291</v>
      </c>
      <c r="E19" t="str">
        <f t="shared" si="1"/>
        <v>D</v>
      </c>
    </row>
    <row r="20" spans="1:5" x14ac:dyDescent="0.25">
      <c r="A20" t="s">
        <v>18</v>
      </c>
      <c r="B20">
        <v>2976209</v>
      </c>
      <c r="C20">
        <v>3199665</v>
      </c>
      <c r="D20">
        <f t="shared" si="0"/>
        <v>6175874</v>
      </c>
      <c r="E20" t="str">
        <f t="shared" si="1"/>
        <v>C</v>
      </c>
    </row>
    <row r="21" spans="1:5" x14ac:dyDescent="0.25">
      <c r="A21" t="s">
        <v>19</v>
      </c>
      <c r="B21">
        <v>1443351</v>
      </c>
      <c r="C21">
        <v>1565539</v>
      </c>
      <c r="D21">
        <f t="shared" si="0"/>
        <v>3008890</v>
      </c>
      <c r="E21" t="str">
        <f t="shared" si="1"/>
        <v>C</v>
      </c>
    </row>
    <row r="22" spans="1:5" x14ac:dyDescent="0.25">
      <c r="A22" t="s">
        <v>20</v>
      </c>
      <c r="B22">
        <v>2486640</v>
      </c>
      <c r="C22">
        <v>2265936</v>
      </c>
      <c r="D22">
        <f t="shared" si="0"/>
        <v>4752576</v>
      </c>
      <c r="E22" t="str">
        <f t="shared" si="1"/>
        <v>A</v>
      </c>
    </row>
    <row r="23" spans="1:5" x14ac:dyDescent="0.25">
      <c r="A23" t="s">
        <v>21</v>
      </c>
      <c r="B23">
        <v>685438</v>
      </c>
      <c r="C23">
        <v>749124</v>
      </c>
      <c r="D23">
        <f t="shared" si="0"/>
        <v>1434562</v>
      </c>
      <c r="E23" t="str">
        <f t="shared" si="1"/>
        <v>B</v>
      </c>
    </row>
    <row r="24" spans="1:5" x14ac:dyDescent="0.25">
      <c r="A24" t="s">
        <v>22</v>
      </c>
      <c r="B24">
        <v>2166753</v>
      </c>
      <c r="C24">
        <v>2338698</v>
      </c>
      <c r="D24">
        <f t="shared" si="0"/>
        <v>4505451</v>
      </c>
      <c r="E24" t="str">
        <f t="shared" si="1"/>
        <v>B</v>
      </c>
    </row>
    <row r="25" spans="1:5" x14ac:dyDescent="0.25">
      <c r="A25" t="s">
        <v>23</v>
      </c>
      <c r="B25">
        <v>643177</v>
      </c>
      <c r="C25">
        <v>684187</v>
      </c>
      <c r="D25">
        <f t="shared" si="0"/>
        <v>1327364</v>
      </c>
      <c r="E25" t="str">
        <f t="shared" si="1"/>
        <v>C</v>
      </c>
    </row>
    <row r="26" spans="1:5" x14ac:dyDescent="0.25">
      <c r="A26" t="s">
        <v>24</v>
      </c>
      <c r="B26">
        <v>450192</v>
      </c>
      <c r="C26">
        <v>434755</v>
      </c>
      <c r="D26">
        <f t="shared" si="0"/>
        <v>884947</v>
      </c>
      <c r="E26" t="str">
        <f t="shared" si="1"/>
        <v>B</v>
      </c>
    </row>
    <row r="27" spans="1:5" x14ac:dyDescent="0.25">
      <c r="A27" t="s">
        <v>25</v>
      </c>
      <c r="B27">
        <v>1037774</v>
      </c>
      <c r="C27">
        <v>1113789</v>
      </c>
      <c r="D27">
        <f t="shared" si="0"/>
        <v>2151563</v>
      </c>
      <c r="E27" t="str">
        <f t="shared" si="1"/>
        <v>C</v>
      </c>
    </row>
    <row r="28" spans="1:5" x14ac:dyDescent="0.25">
      <c r="A28" t="s">
        <v>26</v>
      </c>
      <c r="B28">
        <v>2351213</v>
      </c>
      <c r="C28">
        <v>2358482</v>
      </c>
      <c r="D28">
        <f t="shared" si="0"/>
        <v>4709695</v>
      </c>
      <c r="E28" t="str">
        <f t="shared" si="1"/>
        <v>C</v>
      </c>
    </row>
    <row r="29" spans="1:5" x14ac:dyDescent="0.25">
      <c r="A29" t="s">
        <v>27</v>
      </c>
      <c r="B29">
        <v>2613354</v>
      </c>
      <c r="C29">
        <v>2837241</v>
      </c>
      <c r="D29">
        <f t="shared" si="0"/>
        <v>5450595</v>
      </c>
      <c r="E29" t="str">
        <f t="shared" si="1"/>
        <v>D</v>
      </c>
    </row>
    <row r="30" spans="1:5" x14ac:dyDescent="0.25">
      <c r="A30" t="s">
        <v>28</v>
      </c>
      <c r="B30">
        <v>1859691</v>
      </c>
      <c r="C30">
        <v>1844250</v>
      </c>
      <c r="D30">
        <f t="shared" si="0"/>
        <v>3703941</v>
      </c>
      <c r="E30" t="str">
        <f t="shared" si="1"/>
        <v>A</v>
      </c>
    </row>
    <row r="31" spans="1:5" x14ac:dyDescent="0.25">
      <c r="A31" t="s">
        <v>29</v>
      </c>
      <c r="B31">
        <v>2478386</v>
      </c>
      <c r="C31">
        <v>2562144</v>
      </c>
      <c r="D31">
        <f t="shared" si="0"/>
        <v>5040530</v>
      </c>
      <c r="E31" t="str">
        <f t="shared" si="1"/>
        <v>C</v>
      </c>
    </row>
    <row r="32" spans="1:5" x14ac:dyDescent="0.25">
      <c r="A32" t="s">
        <v>30</v>
      </c>
      <c r="B32">
        <v>1938122</v>
      </c>
      <c r="C32">
        <v>1816647</v>
      </c>
      <c r="D32">
        <f t="shared" si="0"/>
        <v>3754769</v>
      </c>
      <c r="E32" t="str">
        <f t="shared" si="1"/>
        <v>C</v>
      </c>
    </row>
    <row r="33" spans="1:5" x14ac:dyDescent="0.25">
      <c r="A33" t="s">
        <v>31</v>
      </c>
      <c r="B33">
        <v>992523</v>
      </c>
      <c r="C33">
        <v>1028501</v>
      </c>
      <c r="D33">
        <f t="shared" si="0"/>
        <v>2021024</v>
      </c>
      <c r="E33" t="str">
        <f t="shared" si="1"/>
        <v>D</v>
      </c>
    </row>
    <row r="34" spans="1:5" x14ac:dyDescent="0.25">
      <c r="A34" t="s">
        <v>32</v>
      </c>
      <c r="B34">
        <v>2966291</v>
      </c>
      <c r="C34">
        <v>2889963</v>
      </c>
      <c r="D34">
        <f t="shared" si="0"/>
        <v>5856254</v>
      </c>
      <c r="E34" t="str">
        <f t="shared" si="1"/>
        <v>B</v>
      </c>
    </row>
    <row r="35" spans="1:5" x14ac:dyDescent="0.25">
      <c r="A35" t="s">
        <v>33</v>
      </c>
      <c r="B35">
        <v>76648</v>
      </c>
      <c r="C35">
        <v>81385</v>
      </c>
      <c r="D35">
        <f t="shared" si="0"/>
        <v>158033</v>
      </c>
      <c r="E35" t="str">
        <f t="shared" si="1"/>
        <v>C</v>
      </c>
    </row>
    <row r="36" spans="1:5" x14ac:dyDescent="0.25">
      <c r="A36" t="s">
        <v>34</v>
      </c>
      <c r="B36">
        <v>2574432</v>
      </c>
      <c r="C36">
        <v>2409710</v>
      </c>
      <c r="D36">
        <f t="shared" si="0"/>
        <v>4984142</v>
      </c>
      <c r="E36" t="str">
        <f t="shared" si="1"/>
        <v>C</v>
      </c>
    </row>
    <row r="37" spans="1:5" x14ac:dyDescent="0.25">
      <c r="A37" t="s">
        <v>35</v>
      </c>
      <c r="B37">
        <v>1778590</v>
      </c>
      <c r="C37">
        <v>1874844</v>
      </c>
      <c r="D37">
        <f t="shared" si="0"/>
        <v>3653434</v>
      </c>
      <c r="E37" t="str">
        <f t="shared" si="1"/>
        <v>B</v>
      </c>
    </row>
    <row r="38" spans="1:5" x14ac:dyDescent="0.25">
      <c r="A38" t="s">
        <v>36</v>
      </c>
      <c r="B38">
        <v>1506541</v>
      </c>
      <c r="C38">
        <v>1414887</v>
      </c>
      <c r="D38">
        <f t="shared" si="0"/>
        <v>2921428</v>
      </c>
      <c r="E38" t="str">
        <f t="shared" si="1"/>
        <v>A</v>
      </c>
    </row>
    <row r="39" spans="1:5" x14ac:dyDescent="0.25">
      <c r="A39" t="s">
        <v>37</v>
      </c>
      <c r="B39">
        <v>1598886</v>
      </c>
      <c r="C39">
        <v>1687917</v>
      </c>
      <c r="D39">
        <f t="shared" si="0"/>
        <v>3286803</v>
      </c>
      <c r="E39" t="str">
        <f t="shared" si="1"/>
        <v>B</v>
      </c>
    </row>
    <row r="40" spans="1:5" x14ac:dyDescent="0.25">
      <c r="A40" t="s">
        <v>38</v>
      </c>
      <c r="B40">
        <v>548989</v>
      </c>
      <c r="C40">
        <v>514636</v>
      </c>
      <c r="D40">
        <f t="shared" si="0"/>
        <v>1063625</v>
      </c>
      <c r="E40" t="str">
        <f t="shared" si="1"/>
        <v>D</v>
      </c>
    </row>
    <row r="41" spans="1:5" x14ac:dyDescent="0.25">
      <c r="A41" t="s">
        <v>39</v>
      </c>
      <c r="B41">
        <v>1175198</v>
      </c>
      <c r="C41">
        <v>1095440</v>
      </c>
      <c r="D41">
        <f t="shared" si="0"/>
        <v>2270638</v>
      </c>
      <c r="E41" t="str">
        <f t="shared" si="1"/>
        <v>A</v>
      </c>
    </row>
    <row r="42" spans="1:5" x14ac:dyDescent="0.25">
      <c r="A42" t="s">
        <v>40</v>
      </c>
      <c r="B42">
        <v>2115336</v>
      </c>
      <c r="C42">
        <v>2202769</v>
      </c>
      <c r="D42">
        <f t="shared" si="0"/>
        <v>4318105</v>
      </c>
      <c r="E42" t="str">
        <f t="shared" si="1"/>
        <v>D</v>
      </c>
    </row>
    <row r="43" spans="1:5" x14ac:dyDescent="0.25">
      <c r="A43" t="s">
        <v>41</v>
      </c>
      <c r="B43">
        <v>2346640</v>
      </c>
      <c r="C43">
        <v>2197559</v>
      </c>
      <c r="D43">
        <f t="shared" si="0"/>
        <v>4544199</v>
      </c>
      <c r="E43" t="str">
        <f t="shared" si="1"/>
        <v>B</v>
      </c>
    </row>
    <row r="44" spans="1:5" x14ac:dyDescent="0.25">
      <c r="A44" t="s">
        <v>42</v>
      </c>
      <c r="B44">
        <v>2548438</v>
      </c>
      <c r="C44">
        <v>2577213</v>
      </c>
      <c r="D44">
        <f t="shared" si="0"/>
        <v>5125651</v>
      </c>
      <c r="E44" t="str">
        <f t="shared" si="1"/>
        <v>D</v>
      </c>
    </row>
    <row r="45" spans="1:5" x14ac:dyDescent="0.25">
      <c r="A45" t="s">
        <v>43</v>
      </c>
      <c r="B45">
        <v>835495</v>
      </c>
      <c r="C45">
        <v>837746</v>
      </c>
      <c r="D45">
        <f t="shared" si="0"/>
        <v>1673241</v>
      </c>
      <c r="E45" t="str">
        <f t="shared" si="1"/>
        <v>C</v>
      </c>
    </row>
    <row r="46" spans="1:5" x14ac:dyDescent="0.25">
      <c r="A46" t="s">
        <v>44</v>
      </c>
      <c r="B46">
        <v>1187448</v>
      </c>
      <c r="C46">
        <v>1070426</v>
      </c>
      <c r="D46">
        <f t="shared" si="0"/>
        <v>2257874</v>
      </c>
      <c r="E46" t="str">
        <f t="shared" si="1"/>
        <v>B</v>
      </c>
    </row>
    <row r="47" spans="1:5" x14ac:dyDescent="0.25">
      <c r="A47" t="s">
        <v>45</v>
      </c>
      <c r="B47">
        <v>140026</v>
      </c>
      <c r="C47">
        <v>146354</v>
      </c>
      <c r="D47">
        <f t="shared" si="0"/>
        <v>286380</v>
      </c>
      <c r="E47" t="str">
        <f t="shared" si="1"/>
        <v>C</v>
      </c>
    </row>
    <row r="48" spans="1:5" x14ac:dyDescent="0.25">
      <c r="A48" t="s">
        <v>46</v>
      </c>
      <c r="B48">
        <v>1198765</v>
      </c>
      <c r="C48">
        <v>1304945</v>
      </c>
      <c r="D48">
        <f t="shared" si="0"/>
        <v>2503710</v>
      </c>
      <c r="E48" t="str">
        <f t="shared" si="1"/>
        <v>B</v>
      </c>
    </row>
    <row r="49" spans="1:5" x14ac:dyDescent="0.25">
      <c r="A49" t="s">
        <v>47</v>
      </c>
      <c r="B49">
        <v>2619776</v>
      </c>
      <c r="C49">
        <v>2749623</v>
      </c>
      <c r="D49">
        <f t="shared" si="0"/>
        <v>5369399</v>
      </c>
      <c r="E49" t="str">
        <f t="shared" si="1"/>
        <v>C</v>
      </c>
    </row>
    <row r="50" spans="1:5" x14ac:dyDescent="0.25">
      <c r="A50" t="s">
        <v>48</v>
      </c>
      <c r="B50">
        <v>248398</v>
      </c>
      <c r="C50">
        <v>268511</v>
      </c>
      <c r="D50">
        <f t="shared" si="0"/>
        <v>516909</v>
      </c>
      <c r="E50" t="str">
        <f t="shared" si="1"/>
        <v>C</v>
      </c>
    </row>
    <row r="51" spans="1:5" x14ac:dyDescent="0.25">
      <c r="A51" t="s">
        <v>49</v>
      </c>
      <c r="B51">
        <v>2494207</v>
      </c>
      <c r="C51">
        <v>2625207</v>
      </c>
      <c r="D51">
        <f t="shared" si="0"/>
        <v>5119414</v>
      </c>
      <c r="E51" t="str">
        <f t="shared" si="1"/>
        <v>B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30" zoomScaleNormal="130" workbookViewId="0">
      <selection activeCell="I14" sqref="I14"/>
    </sheetView>
  </sheetViews>
  <sheetFormatPr defaultRowHeight="15" x14ac:dyDescent="0.25"/>
  <cols>
    <col min="1" max="1" width="6.140625" bestFit="1" customWidth="1"/>
    <col min="2" max="5" width="8.7109375" bestFit="1" customWidth="1"/>
    <col min="6" max="6" width="6.7109375" bestFit="1" customWidth="1"/>
    <col min="7" max="7" width="9.7109375" bestFit="1" customWidth="1"/>
    <col min="10" max="10" width="17.7109375" customWidth="1"/>
    <col min="11" max="11" width="13.7109375" customWidth="1"/>
  </cols>
  <sheetData>
    <row r="1" spans="1:1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56</v>
      </c>
      <c r="G1" t="s">
        <v>64</v>
      </c>
    </row>
    <row r="2" spans="1:11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 t="str">
        <f>IF(AND(D2&gt;B2,E2&gt;C2),"TAK","NIE")</f>
        <v>TAK</v>
      </c>
      <c r="J2" s="1" t="s">
        <v>64</v>
      </c>
      <c r="K2" t="s">
        <v>65</v>
      </c>
    </row>
    <row r="3" spans="1:11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 t="str">
        <f t="shared" ref="G3:G51" si="1">IF(AND(D3&gt;B3,E3&gt;C3),"TAK","NIE")</f>
        <v>NIE</v>
      </c>
    </row>
    <row r="4" spans="1:11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 t="str">
        <f t="shared" si="1"/>
        <v>NIE</v>
      </c>
      <c r="J4" s="1" t="s">
        <v>57</v>
      </c>
      <c r="K4" t="s">
        <v>66</v>
      </c>
    </row>
    <row r="5" spans="1:11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 t="str">
        <f t="shared" si="1"/>
        <v>NIE</v>
      </c>
      <c r="J5" s="2" t="s">
        <v>58</v>
      </c>
      <c r="K5" s="3">
        <v>3</v>
      </c>
    </row>
    <row r="6" spans="1:11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 t="str">
        <f t="shared" si="1"/>
        <v>NIE</v>
      </c>
      <c r="J6" s="2" t="s">
        <v>59</v>
      </c>
      <c r="K6" s="3">
        <v>4</v>
      </c>
    </row>
    <row r="7" spans="1:11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 t="str">
        <f t="shared" si="1"/>
        <v>TAK</v>
      </c>
      <c r="J7" s="2" t="s">
        <v>60</v>
      </c>
      <c r="K7" s="3">
        <v>8</v>
      </c>
    </row>
    <row r="8" spans="1:11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 t="str">
        <f t="shared" si="1"/>
        <v>NIE</v>
      </c>
      <c r="J8" s="2" t="s">
        <v>61</v>
      </c>
      <c r="K8" s="3">
        <v>4</v>
      </c>
    </row>
    <row r="9" spans="1:11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 t="str">
        <f t="shared" si="1"/>
        <v>TAK</v>
      </c>
      <c r="J9" s="2" t="s">
        <v>62</v>
      </c>
      <c r="K9" s="3">
        <v>19</v>
      </c>
    </row>
    <row r="10" spans="1:11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 t="str">
        <f t="shared" si="1"/>
        <v>NIE</v>
      </c>
    </row>
    <row r="11" spans="1:11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 t="str">
        <f t="shared" si="1"/>
        <v>NIE</v>
      </c>
    </row>
    <row r="12" spans="1:11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 t="str">
        <f t="shared" si="1"/>
        <v>NIE</v>
      </c>
    </row>
    <row r="13" spans="1:11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 t="str">
        <f t="shared" si="1"/>
        <v>TAK</v>
      </c>
    </row>
    <row r="14" spans="1:11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 t="str">
        <f t="shared" si="1"/>
        <v>TAK</v>
      </c>
    </row>
    <row r="15" spans="1:11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 t="str">
        <f t="shared" si="1"/>
        <v>NIE</v>
      </c>
    </row>
    <row r="16" spans="1:11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 t="str">
        <f t="shared" si="1"/>
        <v>NIE</v>
      </c>
    </row>
    <row r="17" spans="1:7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 t="str">
        <f t="shared" si="1"/>
        <v>TAK</v>
      </c>
    </row>
    <row r="18" spans="1:7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 t="str">
        <f t="shared" si="1"/>
        <v>NIE</v>
      </c>
    </row>
    <row r="19" spans="1:7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 t="str">
        <f t="shared" si="1"/>
        <v>NIE</v>
      </c>
    </row>
    <row r="20" spans="1:7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 t="str">
        <f t="shared" si="1"/>
        <v>NIE</v>
      </c>
    </row>
    <row r="21" spans="1:7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 t="str">
        <f t="shared" si="1"/>
        <v>NIE</v>
      </c>
    </row>
    <row r="22" spans="1:7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 t="str">
        <f t="shared" si="1"/>
        <v>NIE</v>
      </c>
    </row>
    <row r="23" spans="1:7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 t="str">
        <f t="shared" si="1"/>
        <v>TAK</v>
      </c>
    </row>
    <row r="24" spans="1:7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 t="str">
        <f t="shared" si="1"/>
        <v>NIE</v>
      </c>
    </row>
    <row r="25" spans="1:7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 t="str">
        <f t="shared" si="1"/>
        <v>TAK</v>
      </c>
    </row>
    <row r="26" spans="1:7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 t="str">
        <f t="shared" si="1"/>
        <v>TAK</v>
      </c>
    </row>
    <row r="27" spans="1:7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 t="str">
        <f t="shared" si="1"/>
        <v>NIE</v>
      </c>
    </row>
    <row r="28" spans="1:7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 t="str">
        <f t="shared" si="1"/>
        <v>NIE</v>
      </c>
    </row>
    <row r="29" spans="1:7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 t="str">
        <f t="shared" si="1"/>
        <v>NIE</v>
      </c>
    </row>
    <row r="30" spans="1:7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 t="str">
        <f t="shared" si="1"/>
        <v>NIE</v>
      </c>
    </row>
    <row r="31" spans="1:7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 t="str">
        <f t="shared" si="1"/>
        <v>NIE</v>
      </c>
    </row>
    <row r="32" spans="1:7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 t="str">
        <f t="shared" si="1"/>
        <v>NIE</v>
      </c>
    </row>
    <row r="33" spans="1:7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 t="str">
        <f t="shared" si="1"/>
        <v>TAK</v>
      </c>
    </row>
    <row r="34" spans="1:7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 t="str">
        <f t="shared" si="1"/>
        <v>NIE</v>
      </c>
    </row>
    <row r="35" spans="1:7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 t="str">
        <f t="shared" si="1"/>
        <v>TAK</v>
      </c>
    </row>
    <row r="36" spans="1:7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 t="str">
        <f t="shared" si="1"/>
        <v>NIE</v>
      </c>
    </row>
    <row r="37" spans="1:7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 t="str">
        <f t="shared" si="1"/>
        <v>NIE</v>
      </c>
    </row>
    <row r="38" spans="1:7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 t="str">
        <f t="shared" si="1"/>
        <v>NIE</v>
      </c>
    </row>
    <row r="39" spans="1:7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 t="str">
        <f t="shared" si="1"/>
        <v>NIE</v>
      </c>
    </row>
    <row r="40" spans="1:7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 t="str">
        <f t="shared" si="1"/>
        <v>TAK</v>
      </c>
    </row>
    <row r="41" spans="1:7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 t="str">
        <f t="shared" si="1"/>
        <v>TAK</v>
      </c>
    </row>
    <row r="42" spans="1:7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 t="str">
        <f t="shared" si="1"/>
        <v>NIE</v>
      </c>
    </row>
    <row r="43" spans="1:7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 t="str">
        <f t="shared" si="1"/>
        <v>NIE</v>
      </c>
    </row>
    <row r="44" spans="1:7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 t="str">
        <f t="shared" si="1"/>
        <v>NIE</v>
      </c>
    </row>
    <row r="45" spans="1:7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 t="str">
        <f t="shared" si="1"/>
        <v>TAK</v>
      </c>
    </row>
    <row r="46" spans="1:7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 t="str">
        <f t="shared" si="1"/>
        <v>TAK</v>
      </c>
    </row>
    <row r="47" spans="1:7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 t="str">
        <f t="shared" si="1"/>
        <v>TAK</v>
      </c>
    </row>
    <row r="48" spans="1:7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 t="str">
        <f t="shared" si="1"/>
        <v>TAK</v>
      </c>
    </row>
    <row r="49" spans="1:7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 t="str">
        <f t="shared" si="1"/>
        <v>TAK</v>
      </c>
    </row>
    <row r="50" spans="1:7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 t="str">
        <f t="shared" si="1"/>
        <v>TAK</v>
      </c>
    </row>
    <row r="51" spans="1:7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 t="str">
        <f t="shared" si="1"/>
        <v>NIE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160" zoomScaleNormal="160" workbookViewId="0">
      <selection activeCell="A3" sqref="A3"/>
    </sheetView>
  </sheetViews>
  <sheetFormatPr defaultRowHeight="15" x14ac:dyDescent="0.25"/>
  <cols>
    <col min="1" max="1" width="6.140625" bestFit="1" customWidth="1"/>
    <col min="2" max="2" width="8.140625" bestFit="1" customWidth="1"/>
    <col min="3" max="3" width="8.7109375" style="4" customWidth="1"/>
    <col min="4" max="4" width="9.140625" style="4"/>
    <col min="5" max="15" width="9.85546875" style="8" bestFit="1" customWidth="1"/>
    <col min="16" max="16" width="14.85546875" bestFit="1" customWidth="1"/>
    <col min="17" max="17" width="10.5703125" bestFit="1" customWidth="1"/>
  </cols>
  <sheetData>
    <row r="1" spans="1:18" s="4" customFormat="1" x14ac:dyDescent="0.25">
      <c r="A1" s="6" t="s">
        <v>50</v>
      </c>
      <c r="B1" s="6" t="s">
        <v>67</v>
      </c>
      <c r="C1" s="6">
        <v>2013</v>
      </c>
      <c r="D1" s="6">
        <v>2014</v>
      </c>
      <c r="E1" s="7">
        <v>2015</v>
      </c>
      <c r="F1" s="6">
        <v>2016</v>
      </c>
      <c r="G1" s="6">
        <v>2017</v>
      </c>
      <c r="H1" s="7">
        <v>2018</v>
      </c>
      <c r="I1" s="6">
        <v>2019</v>
      </c>
      <c r="J1" s="6">
        <v>2020</v>
      </c>
      <c r="K1" s="7">
        <v>2021</v>
      </c>
      <c r="L1" s="6">
        <v>2022</v>
      </c>
      <c r="M1" s="6">
        <v>2023</v>
      </c>
      <c r="N1" s="7">
        <v>2024</v>
      </c>
      <c r="O1" s="6">
        <v>2025</v>
      </c>
      <c r="P1" s="4" t="s">
        <v>68</v>
      </c>
    </row>
    <row r="2" spans="1:18" x14ac:dyDescent="0.25">
      <c r="A2" t="s">
        <v>0</v>
      </c>
      <c r="B2" s="5">
        <f>ROUNDDOWN(D2/C2,4)</f>
        <v>1.0597000000000001</v>
      </c>
      <c r="C2" s="4">
        <v>2812202</v>
      </c>
      <c r="D2" s="4">
        <v>2980175</v>
      </c>
      <c r="E2" s="8">
        <f t="shared" ref="E2:F21" si="0">IF(D2&gt;2*$C2,D2,ROUNDDOWN(D2*$B2,0))</f>
        <v>3158091</v>
      </c>
      <c r="F2" s="8">
        <f t="shared" si="0"/>
        <v>3346629</v>
      </c>
      <c r="G2" s="8">
        <f t="shared" ref="G2:O2" si="1">IF(F2&gt;2*$C2,F2,ROUNDDOWN(F2*$B2,0))</f>
        <v>3546422</v>
      </c>
      <c r="H2" s="8">
        <f t="shared" si="1"/>
        <v>3758143</v>
      </c>
      <c r="I2" s="8">
        <f t="shared" si="1"/>
        <v>3982504</v>
      </c>
      <c r="J2" s="8">
        <f t="shared" si="1"/>
        <v>4220259</v>
      </c>
      <c r="K2" s="8">
        <f t="shared" si="1"/>
        <v>4472208</v>
      </c>
      <c r="L2" s="8">
        <f t="shared" si="1"/>
        <v>4739198</v>
      </c>
      <c r="M2" s="8">
        <f t="shared" si="1"/>
        <v>5022128</v>
      </c>
      <c r="N2" s="8">
        <f t="shared" si="1"/>
        <v>5321949</v>
      </c>
      <c r="O2" s="8">
        <f t="shared" si="1"/>
        <v>5639669</v>
      </c>
      <c r="P2" s="8" t="str">
        <f>IF(AND(O2=N2,O2&gt;0),"PRZELUDNIENIE","")</f>
        <v/>
      </c>
      <c r="Q2" s="8">
        <f>COUNTIF(P:P,"PRZELUDNIENIE")</f>
        <v>17</v>
      </c>
      <c r="R2" t="s">
        <v>69</v>
      </c>
    </row>
    <row r="3" spans="1:18" x14ac:dyDescent="0.25">
      <c r="A3" t="s">
        <v>1</v>
      </c>
      <c r="B3" s="5">
        <f t="shared" ref="B3:B51" si="2">ROUNDDOWN(D3/C3,4)</f>
        <v>0.93659999999999999</v>
      </c>
      <c r="C3" s="4">
        <v>3353163</v>
      </c>
      <c r="D3" s="4">
        <v>3140763</v>
      </c>
      <c r="E3" s="8">
        <f t="shared" si="0"/>
        <v>2941638</v>
      </c>
      <c r="F3" s="8">
        <f t="shared" si="0"/>
        <v>2755138</v>
      </c>
      <c r="G3" s="8">
        <f t="shared" ref="G3:O3" si="3">IF(F3&gt;2*$C3,F3,ROUNDDOWN(F3*$B3,0))</f>
        <v>2580462</v>
      </c>
      <c r="H3" s="8">
        <f t="shared" si="3"/>
        <v>2416860</v>
      </c>
      <c r="I3" s="8">
        <f t="shared" si="3"/>
        <v>2263631</v>
      </c>
      <c r="J3" s="8">
        <f t="shared" si="3"/>
        <v>2120116</v>
      </c>
      <c r="K3" s="8">
        <f t="shared" si="3"/>
        <v>1985700</v>
      </c>
      <c r="L3" s="8">
        <f t="shared" si="3"/>
        <v>1859806</v>
      </c>
      <c r="M3" s="8">
        <f t="shared" si="3"/>
        <v>1741894</v>
      </c>
      <c r="N3" s="8">
        <f t="shared" si="3"/>
        <v>1631457</v>
      </c>
      <c r="O3" s="8">
        <f t="shared" si="3"/>
        <v>1528022</v>
      </c>
      <c r="P3" s="8" t="str">
        <f t="shared" ref="P3:P51" si="4">IF(AND(O3=N3,O3&gt;0),"PRZELUDNIENIE","")</f>
        <v/>
      </c>
      <c r="Q3" s="8">
        <f>SUM(O2:O51)</f>
        <v>125930205</v>
      </c>
      <c r="R3" t="s">
        <v>70</v>
      </c>
    </row>
    <row r="4" spans="1:18" x14ac:dyDescent="0.25">
      <c r="A4" t="s">
        <v>2</v>
      </c>
      <c r="B4" s="5">
        <f t="shared" si="2"/>
        <v>1.0195000000000001</v>
      </c>
      <c r="C4" s="4">
        <v>2443837</v>
      </c>
      <c r="D4" s="4">
        <v>2491574</v>
      </c>
      <c r="E4" s="8">
        <f t="shared" si="0"/>
        <v>2540159</v>
      </c>
      <c r="F4" s="8">
        <f t="shared" si="0"/>
        <v>2589692</v>
      </c>
      <c r="G4" s="8">
        <f t="shared" ref="G4:O4" si="5">IF(F4&gt;2*$C4,F4,ROUNDDOWN(F4*$B4,0))</f>
        <v>2640190</v>
      </c>
      <c r="H4" s="8">
        <f t="shared" si="5"/>
        <v>2691673</v>
      </c>
      <c r="I4" s="8">
        <f t="shared" si="5"/>
        <v>2744160</v>
      </c>
      <c r="J4" s="8">
        <f t="shared" si="5"/>
        <v>2797671</v>
      </c>
      <c r="K4" s="8">
        <f t="shared" si="5"/>
        <v>2852225</v>
      </c>
      <c r="L4" s="8">
        <f t="shared" si="5"/>
        <v>2907843</v>
      </c>
      <c r="M4" s="8">
        <f t="shared" si="5"/>
        <v>2964545</v>
      </c>
      <c r="N4" s="8">
        <f t="shared" si="5"/>
        <v>3022353</v>
      </c>
      <c r="O4" s="8">
        <f t="shared" si="5"/>
        <v>3081288</v>
      </c>
      <c r="P4" s="8" t="str">
        <f t="shared" si="4"/>
        <v/>
      </c>
      <c r="Q4" s="8">
        <f>MAX(O:O)</f>
        <v>16699503</v>
      </c>
      <c r="R4" t="s">
        <v>11</v>
      </c>
    </row>
    <row r="5" spans="1:18" x14ac:dyDescent="0.25">
      <c r="A5" t="s">
        <v>3</v>
      </c>
      <c r="B5" s="5">
        <f t="shared" si="2"/>
        <v>0.71450000000000002</v>
      </c>
      <c r="C5" s="4">
        <v>1975115</v>
      </c>
      <c r="D5" s="4">
        <v>1411260</v>
      </c>
      <c r="E5" s="8">
        <f t="shared" si="0"/>
        <v>1008345</v>
      </c>
      <c r="F5" s="8">
        <f t="shared" si="0"/>
        <v>720462</v>
      </c>
      <c r="G5" s="8">
        <f t="shared" ref="G5:O5" si="6">IF(F5&gt;2*$C5,F5,ROUNDDOWN(F5*$B5,0))</f>
        <v>514770</v>
      </c>
      <c r="H5" s="8">
        <f t="shared" si="6"/>
        <v>367803</v>
      </c>
      <c r="I5" s="8">
        <f t="shared" si="6"/>
        <v>262795</v>
      </c>
      <c r="J5" s="8">
        <f t="shared" si="6"/>
        <v>187767</v>
      </c>
      <c r="K5" s="8">
        <f t="shared" si="6"/>
        <v>134159</v>
      </c>
      <c r="L5" s="8">
        <f t="shared" si="6"/>
        <v>95856</v>
      </c>
      <c r="M5" s="8">
        <f t="shared" si="6"/>
        <v>68489</v>
      </c>
      <c r="N5" s="8">
        <f t="shared" si="6"/>
        <v>48935</v>
      </c>
      <c r="O5" s="8">
        <f t="shared" si="6"/>
        <v>34964</v>
      </c>
      <c r="P5" s="8" t="str">
        <f t="shared" si="4"/>
        <v/>
      </c>
    </row>
    <row r="6" spans="1:18" x14ac:dyDescent="0.25">
      <c r="A6" t="s">
        <v>4</v>
      </c>
      <c r="B6" s="5">
        <f t="shared" si="2"/>
        <v>0.81289999999999996</v>
      </c>
      <c r="C6" s="4">
        <v>4664729</v>
      </c>
      <c r="D6" s="4">
        <v>3792224</v>
      </c>
      <c r="E6" s="8">
        <f t="shared" si="0"/>
        <v>3082698</v>
      </c>
      <c r="F6" s="8">
        <f t="shared" si="0"/>
        <v>2505925</v>
      </c>
      <c r="G6" s="8">
        <f t="shared" ref="G6:O6" si="7">IF(F6&gt;2*$C6,F6,ROUNDDOWN(F6*$B6,0))</f>
        <v>2037066</v>
      </c>
      <c r="H6" s="8">
        <f t="shared" si="7"/>
        <v>1655930</v>
      </c>
      <c r="I6" s="8">
        <f t="shared" si="7"/>
        <v>1346105</v>
      </c>
      <c r="J6" s="8">
        <f t="shared" si="7"/>
        <v>1094248</v>
      </c>
      <c r="K6" s="8">
        <f t="shared" si="7"/>
        <v>889514</v>
      </c>
      <c r="L6" s="8">
        <f t="shared" si="7"/>
        <v>723085</v>
      </c>
      <c r="M6" s="8">
        <f t="shared" si="7"/>
        <v>587795</v>
      </c>
      <c r="N6" s="8">
        <f t="shared" si="7"/>
        <v>477818</v>
      </c>
      <c r="O6" s="8">
        <f t="shared" si="7"/>
        <v>388418</v>
      </c>
      <c r="P6" s="8" t="str">
        <f t="shared" si="4"/>
        <v/>
      </c>
    </row>
    <row r="7" spans="1:18" x14ac:dyDescent="0.25">
      <c r="A7" t="s">
        <v>5</v>
      </c>
      <c r="B7" s="5">
        <f t="shared" si="2"/>
        <v>1.1231</v>
      </c>
      <c r="C7" s="4">
        <v>3698361</v>
      </c>
      <c r="D7" s="4">
        <v>4153748</v>
      </c>
      <c r="E7" s="8">
        <f t="shared" si="0"/>
        <v>4665074</v>
      </c>
      <c r="F7" s="8">
        <f t="shared" si="0"/>
        <v>5239344</v>
      </c>
      <c r="G7" s="8">
        <f t="shared" ref="G7:O7" si="8">IF(F7&gt;2*$C7,F7,ROUNDDOWN(F7*$B7,0))</f>
        <v>5884307</v>
      </c>
      <c r="H7" s="8">
        <f t="shared" si="8"/>
        <v>6608665</v>
      </c>
      <c r="I7" s="8">
        <f t="shared" si="8"/>
        <v>7422191</v>
      </c>
      <c r="J7" s="8">
        <f t="shared" si="8"/>
        <v>7422191</v>
      </c>
      <c r="K7" s="8">
        <f t="shared" si="8"/>
        <v>7422191</v>
      </c>
      <c r="L7" s="8">
        <f t="shared" si="8"/>
        <v>7422191</v>
      </c>
      <c r="M7" s="8">
        <f t="shared" si="8"/>
        <v>7422191</v>
      </c>
      <c r="N7" s="8">
        <f t="shared" si="8"/>
        <v>7422191</v>
      </c>
      <c r="O7" s="8">
        <f t="shared" si="8"/>
        <v>7422191</v>
      </c>
      <c r="P7" s="8" t="str">
        <f t="shared" si="4"/>
        <v>PRZELUDNIENIE</v>
      </c>
    </row>
    <row r="8" spans="1:18" x14ac:dyDescent="0.25">
      <c r="A8" t="s">
        <v>6</v>
      </c>
      <c r="B8" s="5">
        <f t="shared" si="2"/>
        <v>0.87370000000000003</v>
      </c>
      <c r="C8" s="4">
        <v>7689971</v>
      </c>
      <c r="D8" s="4">
        <v>6719014</v>
      </c>
      <c r="E8" s="8">
        <f t="shared" si="0"/>
        <v>5870402</v>
      </c>
      <c r="F8" s="8">
        <f t="shared" si="0"/>
        <v>5128970</v>
      </c>
      <c r="G8" s="8">
        <f t="shared" ref="G8:O8" si="9">IF(F8&gt;2*$C8,F8,ROUNDDOWN(F8*$B8,0))</f>
        <v>4481181</v>
      </c>
      <c r="H8" s="8">
        <f t="shared" si="9"/>
        <v>3915207</v>
      </c>
      <c r="I8" s="8">
        <f t="shared" si="9"/>
        <v>3420716</v>
      </c>
      <c r="J8" s="8">
        <f t="shared" si="9"/>
        <v>2988679</v>
      </c>
      <c r="K8" s="8">
        <f t="shared" si="9"/>
        <v>2611208</v>
      </c>
      <c r="L8" s="8">
        <f t="shared" si="9"/>
        <v>2281412</v>
      </c>
      <c r="M8" s="8">
        <f t="shared" si="9"/>
        <v>1993269</v>
      </c>
      <c r="N8" s="8">
        <f t="shared" si="9"/>
        <v>1741519</v>
      </c>
      <c r="O8" s="8">
        <f t="shared" si="9"/>
        <v>1521565</v>
      </c>
      <c r="P8" s="8" t="str">
        <f t="shared" si="4"/>
        <v/>
      </c>
    </row>
    <row r="9" spans="1:18" x14ac:dyDescent="0.25">
      <c r="A9" t="s">
        <v>7</v>
      </c>
      <c r="B9" s="5">
        <f t="shared" si="2"/>
        <v>1.5571999999999999</v>
      </c>
      <c r="C9" s="4">
        <v>1335057</v>
      </c>
      <c r="D9" s="4">
        <v>2079034</v>
      </c>
      <c r="E9" s="8">
        <f t="shared" si="0"/>
        <v>3237471</v>
      </c>
      <c r="F9" s="8">
        <f t="shared" si="0"/>
        <v>3237471</v>
      </c>
      <c r="G9" s="8">
        <f t="shared" ref="G9:O9" si="10">IF(F9&gt;2*$C9,F9,ROUNDDOWN(F9*$B9,0))</f>
        <v>3237471</v>
      </c>
      <c r="H9" s="8">
        <f t="shared" si="10"/>
        <v>3237471</v>
      </c>
      <c r="I9" s="8">
        <f t="shared" si="10"/>
        <v>3237471</v>
      </c>
      <c r="J9" s="8">
        <f t="shared" si="10"/>
        <v>3237471</v>
      </c>
      <c r="K9" s="8">
        <f t="shared" si="10"/>
        <v>3237471</v>
      </c>
      <c r="L9" s="8">
        <f t="shared" si="10"/>
        <v>3237471</v>
      </c>
      <c r="M9" s="8">
        <f t="shared" si="10"/>
        <v>3237471</v>
      </c>
      <c r="N9" s="8">
        <f t="shared" si="10"/>
        <v>3237471</v>
      </c>
      <c r="O9" s="8">
        <f t="shared" si="10"/>
        <v>3237471</v>
      </c>
      <c r="P9" s="8" t="str">
        <f t="shared" si="4"/>
        <v>PRZELUDNIENIE</v>
      </c>
    </row>
    <row r="10" spans="1:18" x14ac:dyDescent="0.25">
      <c r="A10" t="s">
        <v>8</v>
      </c>
      <c r="B10" s="5">
        <f t="shared" si="2"/>
        <v>0.67149999999999999</v>
      </c>
      <c r="C10" s="4">
        <v>3291343</v>
      </c>
      <c r="D10" s="4">
        <v>2210357</v>
      </c>
      <c r="E10" s="8">
        <f t="shared" si="0"/>
        <v>1484254</v>
      </c>
      <c r="F10" s="8">
        <f t="shared" si="0"/>
        <v>996676</v>
      </c>
      <c r="G10" s="8">
        <f t="shared" ref="G10:O10" si="11">IF(F10&gt;2*$C10,F10,ROUNDDOWN(F10*$B10,0))</f>
        <v>669267</v>
      </c>
      <c r="H10" s="8">
        <f t="shared" si="11"/>
        <v>449412</v>
      </c>
      <c r="I10" s="8">
        <f t="shared" si="11"/>
        <v>301780</v>
      </c>
      <c r="J10" s="8">
        <f t="shared" si="11"/>
        <v>202645</v>
      </c>
      <c r="K10" s="8">
        <f t="shared" si="11"/>
        <v>136076</v>
      </c>
      <c r="L10" s="8">
        <f t="shared" si="11"/>
        <v>91375</v>
      </c>
      <c r="M10" s="8">
        <f t="shared" si="11"/>
        <v>61358</v>
      </c>
      <c r="N10" s="8">
        <f t="shared" si="11"/>
        <v>41201</v>
      </c>
      <c r="O10" s="8">
        <f t="shared" si="11"/>
        <v>27666</v>
      </c>
      <c r="P10" s="8" t="str">
        <f t="shared" si="4"/>
        <v/>
      </c>
    </row>
    <row r="11" spans="1:18" x14ac:dyDescent="0.25">
      <c r="A11" t="s">
        <v>9</v>
      </c>
      <c r="B11" s="5">
        <f t="shared" si="2"/>
        <v>0.71130000000000004</v>
      </c>
      <c r="C11" s="4">
        <v>2339967</v>
      </c>
      <c r="D11" s="4">
        <v>1664564</v>
      </c>
      <c r="E11" s="8">
        <f t="shared" si="0"/>
        <v>1184004</v>
      </c>
      <c r="F11" s="8">
        <f t="shared" si="0"/>
        <v>842182</v>
      </c>
      <c r="G11" s="8">
        <f t="shared" ref="G11:O11" si="12">IF(F11&gt;2*$C11,F11,ROUNDDOWN(F11*$B11,0))</f>
        <v>599044</v>
      </c>
      <c r="H11" s="8">
        <f t="shared" si="12"/>
        <v>426099</v>
      </c>
      <c r="I11" s="8">
        <f t="shared" si="12"/>
        <v>303084</v>
      </c>
      <c r="J11" s="8">
        <f t="shared" si="12"/>
        <v>215583</v>
      </c>
      <c r="K11" s="8">
        <f t="shared" si="12"/>
        <v>153344</v>
      </c>
      <c r="L11" s="8">
        <f t="shared" si="12"/>
        <v>109073</v>
      </c>
      <c r="M11" s="8">
        <f t="shared" si="12"/>
        <v>77583</v>
      </c>
      <c r="N11" s="8">
        <f t="shared" si="12"/>
        <v>55184</v>
      </c>
      <c r="O11" s="8">
        <f t="shared" si="12"/>
        <v>39252</v>
      </c>
      <c r="P11" s="8" t="str">
        <f t="shared" si="4"/>
        <v/>
      </c>
    </row>
    <row r="12" spans="1:18" x14ac:dyDescent="0.25">
      <c r="A12" t="s">
        <v>10</v>
      </c>
      <c r="B12" s="5">
        <f t="shared" si="2"/>
        <v>0.94169999999999998</v>
      </c>
      <c r="C12" s="4">
        <v>3983255</v>
      </c>
      <c r="D12" s="4">
        <v>3751139</v>
      </c>
      <c r="E12" s="8">
        <f t="shared" si="0"/>
        <v>3532447</v>
      </c>
      <c r="F12" s="8">
        <f t="shared" si="0"/>
        <v>3326505</v>
      </c>
      <c r="G12" s="8">
        <f t="shared" ref="G12:O12" si="13">IF(F12&gt;2*$C12,F12,ROUNDDOWN(F12*$B12,0))</f>
        <v>3132569</v>
      </c>
      <c r="H12" s="8">
        <f t="shared" si="13"/>
        <v>2949940</v>
      </c>
      <c r="I12" s="8">
        <f t="shared" si="13"/>
        <v>2777958</v>
      </c>
      <c r="J12" s="8">
        <f t="shared" si="13"/>
        <v>2616003</v>
      </c>
      <c r="K12" s="8">
        <f t="shared" si="13"/>
        <v>2463490</v>
      </c>
      <c r="L12" s="8">
        <f t="shared" si="13"/>
        <v>2319868</v>
      </c>
      <c r="M12" s="8">
        <f t="shared" si="13"/>
        <v>2184619</v>
      </c>
      <c r="N12" s="8">
        <f t="shared" si="13"/>
        <v>2057255</v>
      </c>
      <c r="O12" s="8">
        <f t="shared" si="13"/>
        <v>1937317</v>
      </c>
      <c r="P12" s="8" t="str">
        <f t="shared" si="4"/>
        <v/>
      </c>
    </row>
    <row r="13" spans="1:18" x14ac:dyDescent="0.25">
      <c r="A13" t="s">
        <v>11</v>
      </c>
      <c r="B13" s="5">
        <f t="shared" si="2"/>
        <v>1.1677999999999999</v>
      </c>
      <c r="C13" s="4">
        <v>7688480</v>
      </c>
      <c r="D13" s="4">
        <v>8979036</v>
      </c>
      <c r="E13" s="8">
        <f t="shared" si="0"/>
        <v>10485718</v>
      </c>
      <c r="F13" s="8">
        <f t="shared" si="0"/>
        <v>12245221</v>
      </c>
      <c r="G13" s="8">
        <f t="shared" ref="G13:O13" si="14">IF(F13&gt;2*$C13,F13,ROUNDDOWN(F13*$B13,0))</f>
        <v>14299969</v>
      </c>
      <c r="H13" s="8">
        <f t="shared" si="14"/>
        <v>16699503</v>
      </c>
      <c r="I13" s="8">
        <f t="shared" si="14"/>
        <v>16699503</v>
      </c>
      <c r="J13" s="8">
        <f t="shared" si="14"/>
        <v>16699503</v>
      </c>
      <c r="K13" s="8">
        <f t="shared" si="14"/>
        <v>16699503</v>
      </c>
      <c r="L13" s="8">
        <f t="shared" si="14"/>
        <v>16699503</v>
      </c>
      <c r="M13" s="8">
        <f t="shared" si="14"/>
        <v>16699503</v>
      </c>
      <c r="N13" s="8">
        <f t="shared" si="14"/>
        <v>16699503</v>
      </c>
      <c r="O13" s="8">
        <f t="shared" si="14"/>
        <v>16699503</v>
      </c>
      <c r="P13" s="8" t="str">
        <f t="shared" si="4"/>
        <v>PRZELUDNIENIE</v>
      </c>
    </row>
    <row r="14" spans="1:18" x14ac:dyDescent="0.25">
      <c r="A14" t="s">
        <v>12</v>
      </c>
      <c r="B14" s="5">
        <f t="shared" si="2"/>
        <v>1.0923</v>
      </c>
      <c r="C14" s="4">
        <v>1960392</v>
      </c>
      <c r="D14" s="4">
        <v>2141427</v>
      </c>
      <c r="E14" s="8">
        <f t="shared" si="0"/>
        <v>2339080</v>
      </c>
      <c r="F14" s="8">
        <f t="shared" si="0"/>
        <v>2554977</v>
      </c>
      <c r="G14" s="8">
        <f t="shared" ref="G14:O14" si="15">IF(F14&gt;2*$C14,F14,ROUNDDOWN(F14*$B14,0))</f>
        <v>2790801</v>
      </c>
      <c r="H14" s="8">
        <f t="shared" si="15"/>
        <v>3048391</v>
      </c>
      <c r="I14" s="8">
        <f t="shared" si="15"/>
        <v>3329757</v>
      </c>
      <c r="J14" s="8">
        <f t="shared" si="15"/>
        <v>3637093</v>
      </c>
      <c r="K14" s="8">
        <f t="shared" si="15"/>
        <v>3972796</v>
      </c>
      <c r="L14" s="8">
        <f t="shared" si="15"/>
        <v>3972796</v>
      </c>
      <c r="M14" s="8">
        <f t="shared" si="15"/>
        <v>3972796</v>
      </c>
      <c r="N14" s="8">
        <f t="shared" si="15"/>
        <v>3972796</v>
      </c>
      <c r="O14" s="8">
        <f t="shared" si="15"/>
        <v>3972796</v>
      </c>
      <c r="P14" s="8" t="str">
        <f t="shared" si="4"/>
        <v>PRZELUDNIENIE</v>
      </c>
    </row>
    <row r="15" spans="1:18" x14ac:dyDescent="0.25">
      <c r="A15" t="s">
        <v>13</v>
      </c>
      <c r="B15" s="5">
        <f t="shared" si="2"/>
        <v>0.81089999999999995</v>
      </c>
      <c r="C15" s="4">
        <v>2177470</v>
      </c>
      <c r="D15" s="4">
        <v>1765883</v>
      </c>
      <c r="E15" s="8">
        <f t="shared" si="0"/>
        <v>1431954</v>
      </c>
      <c r="F15" s="8">
        <f t="shared" si="0"/>
        <v>1161171</v>
      </c>
      <c r="G15" s="8">
        <f t="shared" ref="G15:O15" si="16">IF(F15&gt;2*$C15,F15,ROUNDDOWN(F15*$B15,0))</f>
        <v>941593</v>
      </c>
      <c r="H15" s="8">
        <f t="shared" si="16"/>
        <v>763537</v>
      </c>
      <c r="I15" s="8">
        <f t="shared" si="16"/>
        <v>619152</v>
      </c>
      <c r="J15" s="8">
        <f t="shared" si="16"/>
        <v>502070</v>
      </c>
      <c r="K15" s="8">
        <f t="shared" si="16"/>
        <v>407128</v>
      </c>
      <c r="L15" s="8">
        <f t="shared" si="16"/>
        <v>330140</v>
      </c>
      <c r="M15" s="8">
        <f t="shared" si="16"/>
        <v>267710</v>
      </c>
      <c r="N15" s="8">
        <f t="shared" si="16"/>
        <v>217086</v>
      </c>
      <c r="O15" s="8">
        <f t="shared" si="16"/>
        <v>176035</v>
      </c>
      <c r="P15" s="8" t="str">
        <f t="shared" si="4"/>
        <v/>
      </c>
    </row>
    <row r="16" spans="1:18" x14ac:dyDescent="0.25">
      <c r="A16" t="s">
        <v>14</v>
      </c>
      <c r="B16" s="5">
        <f t="shared" si="2"/>
        <v>0.79849999999999999</v>
      </c>
      <c r="C16" s="4">
        <v>5134027</v>
      </c>
      <c r="D16" s="4">
        <v>4099997</v>
      </c>
      <c r="E16" s="8">
        <f t="shared" si="0"/>
        <v>3273847</v>
      </c>
      <c r="F16" s="8">
        <f t="shared" si="0"/>
        <v>2614166</v>
      </c>
      <c r="G16" s="8">
        <f t="shared" ref="G16:O16" si="17">IF(F16&gt;2*$C16,F16,ROUNDDOWN(F16*$B16,0))</f>
        <v>2087411</v>
      </c>
      <c r="H16" s="8">
        <f t="shared" si="17"/>
        <v>1666797</v>
      </c>
      <c r="I16" s="8">
        <f t="shared" si="17"/>
        <v>1330937</v>
      </c>
      <c r="J16" s="8">
        <f t="shared" si="17"/>
        <v>1062753</v>
      </c>
      <c r="K16" s="8">
        <f t="shared" si="17"/>
        <v>848608</v>
      </c>
      <c r="L16" s="8">
        <f t="shared" si="17"/>
        <v>677613</v>
      </c>
      <c r="M16" s="8">
        <f t="shared" si="17"/>
        <v>541073</v>
      </c>
      <c r="N16" s="8">
        <f t="shared" si="17"/>
        <v>432046</v>
      </c>
      <c r="O16" s="8">
        <f t="shared" si="17"/>
        <v>344988</v>
      </c>
      <c r="P16" s="8" t="str">
        <f t="shared" si="4"/>
        <v/>
      </c>
    </row>
    <row r="17" spans="1:16" x14ac:dyDescent="0.25">
      <c r="A17" t="s">
        <v>15</v>
      </c>
      <c r="B17" s="5">
        <f t="shared" si="2"/>
        <v>1.2492000000000001</v>
      </c>
      <c r="C17" s="4">
        <v>2728601</v>
      </c>
      <c r="D17" s="4">
        <v>3408578</v>
      </c>
      <c r="E17" s="8">
        <f t="shared" si="0"/>
        <v>4257995</v>
      </c>
      <c r="F17" s="8">
        <f t="shared" si="0"/>
        <v>5319087</v>
      </c>
      <c r="G17" s="8">
        <f t="shared" ref="G17:O17" si="18">IF(F17&gt;2*$C17,F17,ROUNDDOWN(F17*$B17,0))</f>
        <v>6644603</v>
      </c>
      <c r="H17" s="8">
        <f t="shared" si="18"/>
        <v>6644603</v>
      </c>
      <c r="I17" s="8">
        <f t="shared" si="18"/>
        <v>6644603</v>
      </c>
      <c r="J17" s="8">
        <f t="shared" si="18"/>
        <v>6644603</v>
      </c>
      <c r="K17" s="8">
        <f t="shared" si="18"/>
        <v>6644603</v>
      </c>
      <c r="L17" s="8">
        <f t="shared" si="18"/>
        <v>6644603</v>
      </c>
      <c r="M17" s="8">
        <f t="shared" si="18"/>
        <v>6644603</v>
      </c>
      <c r="N17" s="8">
        <f t="shared" si="18"/>
        <v>6644603</v>
      </c>
      <c r="O17" s="8">
        <f t="shared" si="18"/>
        <v>6644603</v>
      </c>
      <c r="P17" s="8" t="str">
        <f t="shared" si="4"/>
        <v>PRZELUDNIENIE</v>
      </c>
    </row>
    <row r="18" spans="1:16" x14ac:dyDescent="0.25">
      <c r="A18" t="s">
        <v>16</v>
      </c>
      <c r="B18" s="5">
        <f t="shared" si="2"/>
        <v>0.60299999999999998</v>
      </c>
      <c r="C18" s="4">
        <v>5009321</v>
      </c>
      <c r="D18" s="4">
        <v>3020942</v>
      </c>
      <c r="E18" s="8">
        <f t="shared" si="0"/>
        <v>1821628</v>
      </c>
      <c r="F18" s="8">
        <f t="shared" si="0"/>
        <v>1098441</v>
      </c>
      <c r="G18" s="8">
        <f t="shared" ref="G18:O18" si="19">IF(F18&gt;2*$C18,F18,ROUNDDOWN(F18*$B18,0))</f>
        <v>662359</v>
      </c>
      <c r="H18" s="8">
        <f t="shared" si="19"/>
        <v>399402</v>
      </c>
      <c r="I18" s="8">
        <f t="shared" si="19"/>
        <v>240839</v>
      </c>
      <c r="J18" s="8">
        <f t="shared" si="19"/>
        <v>145225</v>
      </c>
      <c r="K18" s="8">
        <f t="shared" si="19"/>
        <v>87570</v>
      </c>
      <c r="L18" s="8">
        <f t="shared" si="19"/>
        <v>52804</v>
      </c>
      <c r="M18" s="8">
        <f t="shared" si="19"/>
        <v>31840</v>
      </c>
      <c r="N18" s="8">
        <f t="shared" si="19"/>
        <v>19199</v>
      </c>
      <c r="O18" s="8">
        <f t="shared" si="19"/>
        <v>11576</v>
      </c>
      <c r="P18" s="8" t="str">
        <f t="shared" si="4"/>
        <v/>
      </c>
    </row>
    <row r="19" spans="1:16" x14ac:dyDescent="0.25">
      <c r="A19" t="s">
        <v>17</v>
      </c>
      <c r="B19" s="5">
        <f t="shared" si="2"/>
        <v>0.46029999999999999</v>
      </c>
      <c r="C19" s="4">
        <v>2729291</v>
      </c>
      <c r="D19" s="4">
        <v>1256318</v>
      </c>
      <c r="E19" s="8">
        <f t="shared" si="0"/>
        <v>578283</v>
      </c>
      <c r="F19" s="8">
        <f t="shared" si="0"/>
        <v>266183</v>
      </c>
      <c r="G19" s="8">
        <f t="shared" ref="G19:O19" si="20">IF(F19&gt;2*$C19,F19,ROUNDDOWN(F19*$B19,0))</f>
        <v>122524</v>
      </c>
      <c r="H19" s="8">
        <f t="shared" si="20"/>
        <v>56397</v>
      </c>
      <c r="I19" s="8">
        <f t="shared" si="20"/>
        <v>25959</v>
      </c>
      <c r="J19" s="8">
        <f t="shared" si="20"/>
        <v>11948</v>
      </c>
      <c r="K19" s="8">
        <f t="shared" si="20"/>
        <v>5499</v>
      </c>
      <c r="L19" s="8">
        <f t="shared" si="20"/>
        <v>2531</v>
      </c>
      <c r="M19" s="8">
        <f t="shared" si="20"/>
        <v>1165</v>
      </c>
      <c r="N19" s="8">
        <f t="shared" si="20"/>
        <v>536</v>
      </c>
      <c r="O19" s="8">
        <f t="shared" si="20"/>
        <v>246</v>
      </c>
      <c r="P19" s="8" t="str">
        <f t="shared" si="4"/>
        <v/>
      </c>
    </row>
    <row r="20" spans="1:16" x14ac:dyDescent="0.25">
      <c r="A20" t="s">
        <v>18</v>
      </c>
      <c r="B20" s="5">
        <f t="shared" si="2"/>
        <v>0.55459999999999998</v>
      </c>
      <c r="C20" s="4">
        <v>6175874</v>
      </c>
      <c r="D20" s="4">
        <v>3425717</v>
      </c>
      <c r="E20" s="8">
        <f t="shared" si="0"/>
        <v>1899902</v>
      </c>
      <c r="F20" s="8">
        <f t="shared" si="0"/>
        <v>1053685</v>
      </c>
      <c r="G20" s="8">
        <f t="shared" ref="G20:O20" si="21">IF(F20&gt;2*$C20,F20,ROUNDDOWN(F20*$B20,0))</f>
        <v>584373</v>
      </c>
      <c r="H20" s="8">
        <f t="shared" si="21"/>
        <v>324093</v>
      </c>
      <c r="I20" s="8">
        <f t="shared" si="21"/>
        <v>179741</v>
      </c>
      <c r="J20" s="8">
        <f t="shared" si="21"/>
        <v>99684</v>
      </c>
      <c r="K20" s="8">
        <f t="shared" si="21"/>
        <v>55284</v>
      </c>
      <c r="L20" s="8">
        <f t="shared" si="21"/>
        <v>30660</v>
      </c>
      <c r="M20" s="8">
        <f t="shared" si="21"/>
        <v>17004</v>
      </c>
      <c r="N20" s="8">
        <f t="shared" si="21"/>
        <v>9430</v>
      </c>
      <c r="O20" s="8">
        <f t="shared" si="21"/>
        <v>5229</v>
      </c>
      <c r="P20" s="8" t="str">
        <f t="shared" si="4"/>
        <v/>
      </c>
    </row>
    <row r="21" spans="1:16" x14ac:dyDescent="0.25">
      <c r="A21" t="s">
        <v>19</v>
      </c>
      <c r="B21" s="5">
        <f t="shared" si="2"/>
        <v>0.9234</v>
      </c>
      <c r="C21" s="4">
        <v>3008890</v>
      </c>
      <c r="D21" s="4">
        <v>2778690</v>
      </c>
      <c r="E21" s="8">
        <f t="shared" si="0"/>
        <v>2565842</v>
      </c>
      <c r="F21" s="8">
        <f t="shared" si="0"/>
        <v>2369298</v>
      </c>
      <c r="G21" s="8">
        <f t="shared" ref="G21:O21" si="22">IF(F21&gt;2*$C21,F21,ROUNDDOWN(F21*$B21,0))</f>
        <v>2187809</v>
      </c>
      <c r="H21" s="8">
        <f t="shared" si="22"/>
        <v>2020222</v>
      </c>
      <c r="I21" s="8">
        <f t="shared" si="22"/>
        <v>1865472</v>
      </c>
      <c r="J21" s="8">
        <f t="shared" si="22"/>
        <v>1722576</v>
      </c>
      <c r="K21" s="8">
        <f t="shared" si="22"/>
        <v>1590626</v>
      </c>
      <c r="L21" s="8">
        <f t="shared" si="22"/>
        <v>1468784</v>
      </c>
      <c r="M21" s="8">
        <f t="shared" si="22"/>
        <v>1356275</v>
      </c>
      <c r="N21" s="8">
        <f t="shared" si="22"/>
        <v>1252384</v>
      </c>
      <c r="O21" s="8">
        <f t="shared" si="22"/>
        <v>1156451</v>
      </c>
      <c r="P21" s="8" t="str">
        <f t="shared" si="4"/>
        <v/>
      </c>
    </row>
    <row r="22" spans="1:16" x14ac:dyDescent="0.25">
      <c r="A22" t="s">
        <v>20</v>
      </c>
      <c r="B22" s="5">
        <f t="shared" si="2"/>
        <v>0.1203</v>
      </c>
      <c r="C22" s="4">
        <v>4752576</v>
      </c>
      <c r="D22" s="4">
        <v>572183</v>
      </c>
      <c r="E22" s="8">
        <f t="shared" ref="E22:F41" si="23">IF(D22&gt;2*$C22,D22,ROUNDDOWN(D22*$B22,0))</f>
        <v>68833</v>
      </c>
      <c r="F22" s="8">
        <f t="shared" si="23"/>
        <v>8280</v>
      </c>
      <c r="G22" s="8">
        <f t="shared" ref="G22:O22" si="24">IF(F22&gt;2*$C22,F22,ROUNDDOWN(F22*$B22,0))</f>
        <v>996</v>
      </c>
      <c r="H22" s="8">
        <f t="shared" si="24"/>
        <v>119</v>
      </c>
      <c r="I22" s="8">
        <f t="shared" si="24"/>
        <v>14</v>
      </c>
      <c r="J22" s="8">
        <f t="shared" si="24"/>
        <v>1</v>
      </c>
      <c r="K22" s="8">
        <f t="shared" si="24"/>
        <v>0</v>
      </c>
      <c r="L22" s="8">
        <f t="shared" si="24"/>
        <v>0</v>
      </c>
      <c r="M22" s="8">
        <f t="shared" si="24"/>
        <v>0</v>
      </c>
      <c r="N22" s="8">
        <f t="shared" si="24"/>
        <v>0</v>
      </c>
      <c r="O22" s="8">
        <f t="shared" si="24"/>
        <v>0</v>
      </c>
      <c r="P22" s="8" t="str">
        <f t="shared" si="4"/>
        <v/>
      </c>
    </row>
    <row r="23" spans="1:16" x14ac:dyDescent="0.25">
      <c r="A23" t="s">
        <v>21</v>
      </c>
      <c r="B23" s="5">
        <f t="shared" si="2"/>
        <v>3.8473000000000002</v>
      </c>
      <c r="C23" s="4">
        <v>1434562</v>
      </c>
      <c r="D23" s="4">
        <v>5519227</v>
      </c>
      <c r="E23" s="8">
        <f t="shared" si="23"/>
        <v>5519227</v>
      </c>
      <c r="F23" s="8">
        <f t="shared" si="23"/>
        <v>5519227</v>
      </c>
      <c r="G23" s="8">
        <f t="shared" ref="G23:O23" si="25">IF(F23&gt;2*$C23,F23,ROUNDDOWN(F23*$B23,0))</f>
        <v>5519227</v>
      </c>
      <c r="H23" s="8">
        <f t="shared" si="25"/>
        <v>5519227</v>
      </c>
      <c r="I23" s="8">
        <f t="shared" si="25"/>
        <v>5519227</v>
      </c>
      <c r="J23" s="8">
        <f t="shared" si="25"/>
        <v>5519227</v>
      </c>
      <c r="K23" s="8">
        <f t="shared" si="25"/>
        <v>5519227</v>
      </c>
      <c r="L23" s="8">
        <f t="shared" si="25"/>
        <v>5519227</v>
      </c>
      <c r="M23" s="8">
        <f t="shared" si="25"/>
        <v>5519227</v>
      </c>
      <c r="N23" s="8">
        <f t="shared" si="25"/>
        <v>5519227</v>
      </c>
      <c r="O23" s="8">
        <f t="shared" si="25"/>
        <v>5519227</v>
      </c>
      <c r="P23" s="8" t="str">
        <f t="shared" si="4"/>
        <v>PRZELUDNIENIE</v>
      </c>
    </row>
    <row r="24" spans="1:16" x14ac:dyDescent="0.25">
      <c r="A24" t="s">
        <v>22</v>
      </c>
      <c r="B24" s="5">
        <f t="shared" si="2"/>
        <v>0.72660000000000002</v>
      </c>
      <c r="C24" s="4">
        <v>4505451</v>
      </c>
      <c r="D24" s="4">
        <v>3273876</v>
      </c>
      <c r="E24" s="8">
        <f t="shared" si="23"/>
        <v>2378798</v>
      </c>
      <c r="F24" s="8">
        <f t="shared" si="23"/>
        <v>1728434</v>
      </c>
      <c r="G24" s="8">
        <f t="shared" ref="G24:O24" si="26">IF(F24&gt;2*$C24,F24,ROUNDDOWN(F24*$B24,0))</f>
        <v>1255880</v>
      </c>
      <c r="H24" s="8">
        <f t="shared" si="26"/>
        <v>912522</v>
      </c>
      <c r="I24" s="8">
        <f t="shared" si="26"/>
        <v>663038</v>
      </c>
      <c r="J24" s="8">
        <f t="shared" si="26"/>
        <v>481763</v>
      </c>
      <c r="K24" s="8">
        <f t="shared" si="26"/>
        <v>350048</v>
      </c>
      <c r="L24" s="8">
        <f t="shared" si="26"/>
        <v>254344</v>
      </c>
      <c r="M24" s="8">
        <f t="shared" si="26"/>
        <v>184806</v>
      </c>
      <c r="N24" s="8">
        <f t="shared" si="26"/>
        <v>134280</v>
      </c>
      <c r="O24" s="8">
        <f t="shared" si="26"/>
        <v>97567</v>
      </c>
      <c r="P24" s="8" t="str">
        <f t="shared" si="4"/>
        <v/>
      </c>
    </row>
    <row r="25" spans="1:16" x14ac:dyDescent="0.25">
      <c r="A25" t="s">
        <v>23</v>
      </c>
      <c r="B25" s="5">
        <f t="shared" si="2"/>
        <v>1.2537</v>
      </c>
      <c r="C25" s="4">
        <v>1327364</v>
      </c>
      <c r="D25" s="4">
        <v>1664117</v>
      </c>
      <c r="E25" s="8">
        <f t="shared" si="23"/>
        <v>2086303</v>
      </c>
      <c r="F25" s="8">
        <f t="shared" si="23"/>
        <v>2615598</v>
      </c>
      <c r="G25" s="8">
        <f t="shared" ref="G25:O25" si="27">IF(F25&gt;2*$C25,F25,ROUNDDOWN(F25*$B25,0))</f>
        <v>3279175</v>
      </c>
      <c r="H25" s="8">
        <f t="shared" si="27"/>
        <v>3279175</v>
      </c>
      <c r="I25" s="8">
        <f t="shared" si="27"/>
        <v>3279175</v>
      </c>
      <c r="J25" s="8">
        <f t="shared" si="27"/>
        <v>3279175</v>
      </c>
      <c r="K25" s="8">
        <f t="shared" si="27"/>
        <v>3279175</v>
      </c>
      <c r="L25" s="8">
        <f t="shared" si="27"/>
        <v>3279175</v>
      </c>
      <c r="M25" s="8">
        <f t="shared" si="27"/>
        <v>3279175</v>
      </c>
      <c r="N25" s="8">
        <f t="shared" si="27"/>
        <v>3279175</v>
      </c>
      <c r="O25" s="8">
        <f t="shared" si="27"/>
        <v>3279175</v>
      </c>
      <c r="P25" s="8" t="str">
        <f t="shared" si="4"/>
        <v>PRZELUDNIENIE</v>
      </c>
    </row>
    <row r="26" spans="1:16" x14ac:dyDescent="0.25">
      <c r="A26" t="s">
        <v>24</v>
      </c>
      <c r="B26" s="5">
        <f t="shared" si="2"/>
        <v>3.7826</v>
      </c>
      <c r="C26" s="4">
        <v>884947</v>
      </c>
      <c r="D26" s="4">
        <v>3347446</v>
      </c>
      <c r="E26" s="8">
        <f t="shared" si="23"/>
        <v>3347446</v>
      </c>
      <c r="F26" s="8">
        <f t="shared" si="23"/>
        <v>3347446</v>
      </c>
      <c r="G26" s="8">
        <f t="shared" ref="G26:O26" si="28">IF(F26&gt;2*$C26,F26,ROUNDDOWN(F26*$B26,0))</f>
        <v>3347446</v>
      </c>
      <c r="H26" s="8">
        <f t="shared" si="28"/>
        <v>3347446</v>
      </c>
      <c r="I26" s="8">
        <f t="shared" si="28"/>
        <v>3347446</v>
      </c>
      <c r="J26" s="8">
        <f t="shared" si="28"/>
        <v>3347446</v>
      </c>
      <c r="K26" s="8">
        <f t="shared" si="28"/>
        <v>3347446</v>
      </c>
      <c r="L26" s="8">
        <f t="shared" si="28"/>
        <v>3347446</v>
      </c>
      <c r="M26" s="8">
        <f t="shared" si="28"/>
        <v>3347446</v>
      </c>
      <c r="N26" s="8">
        <f t="shared" si="28"/>
        <v>3347446</v>
      </c>
      <c r="O26" s="8">
        <f t="shared" si="28"/>
        <v>3347446</v>
      </c>
      <c r="P26" s="8" t="str">
        <f t="shared" si="4"/>
        <v>PRZELUDNIENIE</v>
      </c>
    </row>
    <row r="27" spans="1:16" x14ac:dyDescent="0.25">
      <c r="A27" t="s">
        <v>25</v>
      </c>
      <c r="B27" s="5">
        <f t="shared" si="2"/>
        <v>0.86829999999999996</v>
      </c>
      <c r="C27" s="4">
        <v>2151563</v>
      </c>
      <c r="D27" s="4">
        <v>1868301</v>
      </c>
      <c r="E27" s="8">
        <f t="shared" si="23"/>
        <v>1622245</v>
      </c>
      <c r="F27" s="8">
        <f t="shared" si="23"/>
        <v>1408595</v>
      </c>
      <c r="G27" s="8">
        <f t="shared" ref="G27:O27" si="29">IF(F27&gt;2*$C27,F27,ROUNDDOWN(F27*$B27,0))</f>
        <v>1223083</v>
      </c>
      <c r="H27" s="8">
        <f t="shared" si="29"/>
        <v>1062002</v>
      </c>
      <c r="I27" s="8">
        <f t="shared" si="29"/>
        <v>922136</v>
      </c>
      <c r="J27" s="8">
        <f t="shared" si="29"/>
        <v>800690</v>
      </c>
      <c r="K27" s="8">
        <f t="shared" si="29"/>
        <v>695239</v>
      </c>
      <c r="L27" s="8">
        <f t="shared" si="29"/>
        <v>603676</v>
      </c>
      <c r="M27" s="8">
        <f t="shared" si="29"/>
        <v>524171</v>
      </c>
      <c r="N27" s="8">
        <f t="shared" si="29"/>
        <v>455137</v>
      </c>
      <c r="O27" s="8">
        <f t="shared" si="29"/>
        <v>395195</v>
      </c>
      <c r="P27" s="8" t="str">
        <f t="shared" si="4"/>
        <v/>
      </c>
    </row>
    <row r="28" spans="1:16" x14ac:dyDescent="0.25">
      <c r="A28" t="s">
        <v>26</v>
      </c>
      <c r="B28" s="5">
        <f t="shared" si="2"/>
        <v>0.4713</v>
      </c>
      <c r="C28" s="4">
        <v>4709695</v>
      </c>
      <c r="D28" s="4">
        <v>2219872</v>
      </c>
      <c r="E28" s="8">
        <f t="shared" si="23"/>
        <v>1046225</v>
      </c>
      <c r="F28" s="8">
        <f t="shared" si="23"/>
        <v>493085</v>
      </c>
      <c r="G28" s="8">
        <f t="shared" ref="G28:O28" si="30">IF(F28&gt;2*$C28,F28,ROUNDDOWN(F28*$B28,0))</f>
        <v>232390</v>
      </c>
      <c r="H28" s="8">
        <f t="shared" si="30"/>
        <v>109525</v>
      </c>
      <c r="I28" s="8">
        <f t="shared" si="30"/>
        <v>51619</v>
      </c>
      <c r="J28" s="8">
        <f t="shared" si="30"/>
        <v>24328</v>
      </c>
      <c r="K28" s="8">
        <f t="shared" si="30"/>
        <v>11465</v>
      </c>
      <c r="L28" s="8">
        <f t="shared" si="30"/>
        <v>5403</v>
      </c>
      <c r="M28" s="8">
        <f t="shared" si="30"/>
        <v>2546</v>
      </c>
      <c r="N28" s="8">
        <f t="shared" si="30"/>
        <v>1199</v>
      </c>
      <c r="O28" s="8">
        <f t="shared" si="30"/>
        <v>565</v>
      </c>
      <c r="P28" s="8" t="str">
        <f t="shared" si="4"/>
        <v/>
      </c>
    </row>
    <row r="29" spans="1:16" x14ac:dyDescent="0.25">
      <c r="A29" t="s">
        <v>27</v>
      </c>
      <c r="B29" s="5">
        <f t="shared" si="2"/>
        <v>0.15870000000000001</v>
      </c>
      <c r="C29" s="4">
        <v>5450595</v>
      </c>
      <c r="D29" s="4">
        <v>865257</v>
      </c>
      <c r="E29" s="8">
        <f t="shared" si="23"/>
        <v>137316</v>
      </c>
      <c r="F29" s="8">
        <f t="shared" si="23"/>
        <v>21792</v>
      </c>
      <c r="G29" s="8">
        <f t="shared" ref="G29:O29" si="31">IF(F29&gt;2*$C29,F29,ROUNDDOWN(F29*$B29,0))</f>
        <v>3458</v>
      </c>
      <c r="H29" s="8">
        <f t="shared" si="31"/>
        <v>548</v>
      </c>
      <c r="I29" s="8">
        <f t="shared" si="31"/>
        <v>86</v>
      </c>
      <c r="J29" s="8">
        <f t="shared" si="31"/>
        <v>13</v>
      </c>
      <c r="K29" s="8">
        <f t="shared" si="31"/>
        <v>2</v>
      </c>
      <c r="L29" s="8">
        <f t="shared" si="31"/>
        <v>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 t="str">
        <f t="shared" si="4"/>
        <v/>
      </c>
    </row>
    <row r="30" spans="1:16" x14ac:dyDescent="0.25">
      <c r="A30" t="s">
        <v>28</v>
      </c>
      <c r="B30" s="5">
        <f t="shared" si="2"/>
        <v>0.82220000000000004</v>
      </c>
      <c r="C30" s="4">
        <v>3703941</v>
      </c>
      <c r="D30" s="4">
        <v>3045392</v>
      </c>
      <c r="E30" s="8">
        <f t="shared" si="23"/>
        <v>2503921</v>
      </c>
      <c r="F30" s="8">
        <f t="shared" si="23"/>
        <v>2058723</v>
      </c>
      <c r="G30" s="8">
        <f t="shared" ref="G30:O30" si="32">IF(F30&gt;2*$C30,F30,ROUNDDOWN(F30*$B30,0))</f>
        <v>1692682</v>
      </c>
      <c r="H30" s="8">
        <f t="shared" si="32"/>
        <v>1391723</v>
      </c>
      <c r="I30" s="8">
        <f t="shared" si="32"/>
        <v>1144274</v>
      </c>
      <c r="J30" s="8">
        <f t="shared" si="32"/>
        <v>940822</v>
      </c>
      <c r="K30" s="8">
        <f t="shared" si="32"/>
        <v>773543</v>
      </c>
      <c r="L30" s="8">
        <f t="shared" si="32"/>
        <v>636007</v>
      </c>
      <c r="M30" s="8">
        <f t="shared" si="32"/>
        <v>522924</v>
      </c>
      <c r="N30" s="8">
        <f t="shared" si="32"/>
        <v>429948</v>
      </c>
      <c r="O30" s="8">
        <f t="shared" si="32"/>
        <v>353503</v>
      </c>
      <c r="P30" s="8" t="str">
        <f t="shared" si="4"/>
        <v/>
      </c>
    </row>
    <row r="31" spans="1:16" x14ac:dyDescent="0.25">
      <c r="A31" t="s">
        <v>29</v>
      </c>
      <c r="B31" s="5">
        <f t="shared" si="2"/>
        <v>1.17E-2</v>
      </c>
      <c r="C31" s="4">
        <v>5040530</v>
      </c>
      <c r="D31" s="4">
        <v>59431</v>
      </c>
      <c r="E31" s="8">
        <f t="shared" si="23"/>
        <v>695</v>
      </c>
      <c r="F31" s="8">
        <f t="shared" si="23"/>
        <v>8</v>
      </c>
      <c r="G31" s="8">
        <f t="shared" ref="G31:O31" si="33">IF(F31&gt;2*$C31,F31,ROUNDDOWN(F31*$B31,0))</f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 t="str">
        <f t="shared" si="4"/>
        <v/>
      </c>
    </row>
    <row r="32" spans="1:16" x14ac:dyDescent="0.25">
      <c r="A32" t="s">
        <v>30</v>
      </c>
      <c r="B32" s="5">
        <f t="shared" si="2"/>
        <v>0.92610000000000003</v>
      </c>
      <c r="C32" s="4">
        <v>3754769</v>
      </c>
      <c r="D32" s="4">
        <v>3477577</v>
      </c>
      <c r="E32" s="8">
        <f t="shared" si="23"/>
        <v>3220584</v>
      </c>
      <c r="F32" s="8">
        <f t="shared" si="23"/>
        <v>2982582</v>
      </c>
      <c r="G32" s="8">
        <f t="shared" ref="G32:O32" si="34">IF(F32&gt;2*$C32,F32,ROUNDDOWN(F32*$B32,0))</f>
        <v>2762169</v>
      </c>
      <c r="H32" s="8">
        <f t="shared" si="34"/>
        <v>2558044</v>
      </c>
      <c r="I32" s="8">
        <f t="shared" si="34"/>
        <v>2369004</v>
      </c>
      <c r="J32" s="8">
        <f t="shared" si="34"/>
        <v>2193934</v>
      </c>
      <c r="K32" s="8">
        <f t="shared" si="34"/>
        <v>2031802</v>
      </c>
      <c r="L32" s="8">
        <f t="shared" si="34"/>
        <v>1881651</v>
      </c>
      <c r="M32" s="8">
        <f t="shared" si="34"/>
        <v>1742596</v>
      </c>
      <c r="N32" s="8">
        <f t="shared" si="34"/>
        <v>1613818</v>
      </c>
      <c r="O32" s="8">
        <f t="shared" si="34"/>
        <v>1494556</v>
      </c>
      <c r="P32" s="8" t="str">
        <f t="shared" si="4"/>
        <v/>
      </c>
    </row>
    <row r="33" spans="1:16" x14ac:dyDescent="0.25">
      <c r="A33" t="s">
        <v>31</v>
      </c>
      <c r="B33" s="5">
        <f t="shared" si="2"/>
        <v>1.9078999999999999</v>
      </c>
      <c r="C33" s="4">
        <v>2021024</v>
      </c>
      <c r="D33" s="4">
        <v>3855970</v>
      </c>
      <c r="E33" s="8">
        <f t="shared" si="23"/>
        <v>7356805</v>
      </c>
      <c r="F33" s="8">
        <f t="shared" si="23"/>
        <v>7356805</v>
      </c>
      <c r="G33" s="8">
        <f t="shared" ref="G33:O33" si="35">IF(F33&gt;2*$C33,F33,ROUNDDOWN(F33*$B33,0))</f>
        <v>7356805</v>
      </c>
      <c r="H33" s="8">
        <f t="shared" si="35"/>
        <v>7356805</v>
      </c>
      <c r="I33" s="8">
        <f t="shared" si="35"/>
        <v>7356805</v>
      </c>
      <c r="J33" s="8">
        <f t="shared" si="35"/>
        <v>7356805</v>
      </c>
      <c r="K33" s="8">
        <f t="shared" si="35"/>
        <v>7356805</v>
      </c>
      <c r="L33" s="8">
        <f t="shared" si="35"/>
        <v>7356805</v>
      </c>
      <c r="M33" s="8">
        <f t="shared" si="35"/>
        <v>7356805</v>
      </c>
      <c r="N33" s="8">
        <f t="shared" si="35"/>
        <v>7356805</v>
      </c>
      <c r="O33" s="8">
        <f t="shared" si="35"/>
        <v>7356805</v>
      </c>
      <c r="P33" s="8" t="str">
        <f t="shared" si="4"/>
        <v>PRZELUDNIENIE</v>
      </c>
    </row>
    <row r="34" spans="1:16" x14ac:dyDescent="0.25">
      <c r="A34" t="s">
        <v>32</v>
      </c>
      <c r="B34" s="5">
        <f t="shared" si="2"/>
        <v>0.16200000000000001</v>
      </c>
      <c r="C34" s="4">
        <v>5856254</v>
      </c>
      <c r="D34" s="4">
        <v>948807</v>
      </c>
      <c r="E34" s="8">
        <f t="shared" si="23"/>
        <v>153706</v>
      </c>
      <c r="F34" s="8">
        <f t="shared" si="23"/>
        <v>24900</v>
      </c>
      <c r="G34" s="8">
        <f t="shared" ref="G34:O34" si="36">IF(F34&gt;2*$C34,F34,ROUNDDOWN(F34*$B34,0))</f>
        <v>4033</v>
      </c>
      <c r="H34" s="8">
        <f t="shared" si="36"/>
        <v>653</v>
      </c>
      <c r="I34" s="8">
        <f t="shared" si="36"/>
        <v>105</v>
      </c>
      <c r="J34" s="8">
        <f t="shared" si="36"/>
        <v>17</v>
      </c>
      <c r="K34" s="8">
        <f t="shared" si="36"/>
        <v>2</v>
      </c>
      <c r="L34" s="8">
        <f t="shared" si="36"/>
        <v>0</v>
      </c>
      <c r="M34" s="8">
        <f t="shared" si="36"/>
        <v>0</v>
      </c>
      <c r="N34" s="8">
        <f t="shared" si="36"/>
        <v>0</v>
      </c>
      <c r="O34" s="8">
        <f t="shared" si="36"/>
        <v>0</v>
      </c>
      <c r="P34" s="8" t="str">
        <f t="shared" si="4"/>
        <v/>
      </c>
    </row>
    <row r="35" spans="1:16" x14ac:dyDescent="0.25">
      <c r="A35" t="s">
        <v>33</v>
      </c>
      <c r="B35" s="5">
        <f t="shared" si="2"/>
        <v>17.4284</v>
      </c>
      <c r="C35" s="4">
        <v>158033</v>
      </c>
      <c r="D35" s="4">
        <v>2754275</v>
      </c>
      <c r="E35" s="8">
        <f t="shared" si="23"/>
        <v>2754275</v>
      </c>
      <c r="F35" s="8">
        <f t="shared" si="23"/>
        <v>2754275</v>
      </c>
      <c r="G35" s="8">
        <f t="shared" ref="G35:O35" si="37">IF(F35&gt;2*$C35,F35,ROUNDDOWN(F35*$B35,0))</f>
        <v>2754275</v>
      </c>
      <c r="H35" s="8">
        <f t="shared" si="37"/>
        <v>2754275</v>
      </c>
      <c r="I35" s="8">
        <f t="shared" si="37"/>
        <v>2754275</v>
      </c>
      <c r="J35" s="8">
        <f t="shared" si="37"/>
        <v>2754275</v>
      </c>
      <c r="K35" s="8">
        <f t="shared" si="37"/>
        <v>2754275</v>
      </c>
      <c r="L35" s="8">
        <f t="shared" si="37"/>
        <v>2754275</v>
      </c>
      <c r="M35" s="8">
        <f t="shared" si="37"/>
        <v>2754275</v>
      </c>
      <c r="N35" s="8">
        <f t="shared" si="37"/>
        <v>2754275</v>
      </c>
      <c r="O35" s="8">
        <f t="shared" si="37"/>
        <v>2754275</v>
      </c>
      <c r="P35" s="8" t="str">
        <f t="shared" si="4"/>
        <v>PRZELUDNIENIE</v>
      </c>
    </row>
    <row r="36" spans="1:16" x14ac:dyDescent="0.25">
      <c r="A36" t="s">
        <v>34</v>
      </c>
      <c r="B36" s="5">
        <f t="shared" si="2"/>
        <v>0.39850000000000002</v>
      </c>
      <c r="C36" s="4">
        <v>4984142</v>
      </c>
      <c r="D36" s="4">
        <v>1986529</v>
      </c>
      <c r="E36" s="8">
        <f t="shared" si="23"/>
        <v>791631</v>
      </c>
      <c r="F36" s="8">
        <f t="shared" si="23"/>
        <v>315464</v>
      </c>
      <c r="G36" s="8">
        <f t="shared" ref="G36:O36" si="38">IF(F36&gt;2*$C36,F36,ROUNDDOWN(F36*$B36,0))</f>
        <v>125712</v>
      </c>
      <c r="H36" s="8">
        <f t="shared" si="38"/>
        <v>50096</v>
      </c>
      <c r="I36" s="8">
        <f t="shared" si="38"/>
        <v>19963</v>
      </c>
      <c r="J36" s="8">
        <f t="shared" si="38"/>
        <v>7955</v>
      </c>
      <c r="K36" s="8">
        <f t="shared" si="38"/>
        <v>3170</v>
      </c>
      <c r="L36" s="8">
        <f t="shared" si="38"/>
        <v>1263</v>
      </c>
      <c r="M36" s="8">
        <f t="shared" si="38"/>
        <v>503</v>
      </c>
      <c r="N36" s="8">
        <f t="shared" si="38"/>
        <v>200</v>
      </c>
      <c r="O36" s="8">
        <f t="shared" si="38"/>
        <v>79</v>
      </c>
      <c r="P36" s="8" t="str">
        <f t="shared" si="4"/>
        <v/>
      </c>
    </row>
    <row r="37" spans="1:16" x14ac:dyDescent="0.25">
      <c r="A37" t="s">
        <v>35</v>
      </c>
      <c r="B37" s="5">
        <f t="shared" si="2"/>
        <v>6.2600000000000003E-2</v>
      </c>
      <c r="C37" s="4">
        <v>3653434</v>
      </c>
      <c r="D37" s="4">
        <v>229037</v>
      </c>
      <c r="E37" s="8">
        <f t="shared" si="23"/>
        <v>14337</v>
      </c>
      <c r="F37" s="8">
        <f t="shared" si="23"/>
        <v>897</v>
      </c>
      <c r="G37" s="8">
        <f t="shared" ref="G37:O37" si="39">IF(F37&gt;2*$C37,F37,ROUNDDOWN(F37*$B37,0))</f>
        <v>56</v>
      </c>
      <c r="H37" s="8">
        <f t="shared" si="39"/>
        <v>3</v>
      </c>
      <c r="I37" s="8">
        <f t="shared" si="39"/>
        <v>0</v>
      </c>
      <c r="J37" s="8">
        <f t="shared" si="39"/>
        <v>0</v>
      </c>
      <c r="K37" s="8">
        <f t="shared" si="39"/>
        <v>0</v>
      </c>
      <c r="L37" s="8">
        <f t="shared" si="39"/>
        <v>0</v>
      </c>
      <c r="M37" s="8">
        <f t="shared" si="39"/>
        <v>0</v>
      </c>
      <c r="N37" s="8">
        <f t="shared" si="39"/>
        <v>0</v>
      </c>
      <c r="O37" s="8">
        <f t="shared" si="39"/>
        <v>0</v>
      </c>
      <c r="P37" s="8" t="str">
        <f t="shared" si="4"/>
        <v/>
      </c>
    </row>
    <row r="38" spans="1:16" x14ac:dyDescent="0.25">
      <c r="A38" t="s">
        <v>36</v>
      </c>
      <c r="B38" s="5">
        <f t="shared" si="2"/>
        <v>0.81579999999999997</v>
      </c>
      <c r="C38" s="4">
        <v>2921428</v>
      </c>
      <c r="D38" s="4">
        <v>2383387</v>
      </c>
      <c r="E38" s="8">
        <f t="shared" si="23"/>
        <v>1944367</v>
      </c>
      <c r="F38" s="8">
        <f t="shared" si="23"/>
        <v>1586214</v>
      </c>
      <c r="G38" s="8">
        <f t="shared" ref="G38:O38" si="40">IF(F38&gt;2*$C38,F38,ROUNDDOWN(F38*$B38,0))</f>
        <v>1294033</v>
      </c>
      <c r="H38" s="8">
        <f t="shared" si="40"/>
        <v>1055672</v>
      </c>
      <c r="I38" s="8">
        <f t="shared" si="40"/>
        <v>861217</v>
      </c>
      <c r="J38" s="8">
        <f t="shared" si="40"/>
        <v>702580</v>
      </c>
      <c r="K38" s="8">
        <f t="shared" si="40"/>
        <v>573164</v>
      </c>
      <c r="L38" s="8">
        <f t="shared" si="40"/>
        <v>467587</v>
      </c>
      <c r="M38" s="8">
        <f t="shared" si="40"/>
        <v>381457</v>
      </c>
      <c r="N38" s="8">
        <f t="shared" si="40"/>
        <v>311192</v>
      </c>
      <c r="O38" s="8">
        <f t="shared" si="40"/>
        <v>253870</v>
      </c>
      <c r="P38" s="8" t="str">
        <f t="shared" si="4"/>
        <v/>
      </c>
    </row>
    <row r="39" spans="1:16" x14ac:dyDescent="0.25">
      <c r="A39" t="s">
        <v>37</v>
      </c>
      <c r="B39" s="5">
        <f t="shared" si="2"/>
        <v>0.26690000000000003</v>
      </c>
      <c r="C39" s="4">
        <v>3286803</v>
      </c>
      <c r="D39" s="4">
        <v>877403</v>
      </c>
      <c r="E39" s="8">
        <f t="shared" si="23"/>
        <v>234178</v>
      </c>
      <c r="F39" s="8">
        <f t="shared" si="23"/>
        <v>62502</v>
      </c>
      <c r="G39" s="8">
        <f t="shared" ref="G39:O39" si="41">IF(F39&gt;2*$C39,F39,ROUNDDOWN(F39*$B39,0))</f>
        <v>16681</v>
      </c>
      <c r="H39" s="8">
        <f t="shared" si="41"/>
        <v>4452</v>
      </c>
      <c r="I39" s="8">
        <f t="shared" si="41"/>
        <v>1188</v>
      </c>
      <c r="J39" s="8">
        <f t="shared" si="41"/>
        <v>317</v>
      </c>
      <c r="K39" s="8">
        <f t="shared" si="41"/>
        <v>84</v>
      </c>
      <c r="L39" s="8">
        <f t="shared" si="41"/>
        <v>22</v>
      </c>
      <c r="M39" s="8">
        <f t="shared" si="41"/>
        <v>5</v>
      </c>
      <c r="N39" s="8">
        <f t="shared" si="41"/>
        <v>1</v>
      </c>
      <c r="O39" s="8">
        <f t="shared" si="41"/>
        <v>0</v>
      </c>
      <c r="P39" s="8" t="str">
        <f t="shared" si="4"/>
        <v/>
      </c>
    </row>
    <row r="40" spans="1:16" x14ac:dyDescent="0.25">
      <c r="A40" t="s">
        <v>38</v>
      </c>
      <c r="B40" s="5">
        <f t="shared" si="2"/>
        <v>5.6017999999999999</v>
      </c>
      <c r="C40" s="4">
        <v>1063625</v>
      </c>
      <c r="D40" s="4">
        <v>5958241</v>
      </c>
      <c r="E40" s="8">
        <f t="shared" si="23"/>
        <v>5958241</v>
      </c>
      <c r="F40" s="8">
        <f t="shared" si="23"/>
        <v>5958241</v>
      </c>
      <c r="G40" s="8">
        <f t="shared" ref="G40:O40" si="42">IF(F40&gt;2*$C40,F40,ROUNDDOWN(F40*$B40,0))</f>
        <v>5958241</v>
      </c>
      <c r="H40" s="8">
        <f t="shared" si="42"/>
        <v>5958241</v>
      </c>
      <c r="I40" s="8">
        <f t="shared" si="42"/>
        <v>5958241</v>
      </c>
      <c r="J40" s="8">
        <f t="shared" si="42"/>
        <v>5958241</v>
      </c>
      <c r="K40" s="8">
        <f t="shared" si="42"/>
        <v>5958241</v>
      </c>
      <c r="L40" s="8">
        <f t="shared" si="42"/>
        <v>5958241</v>
      </c>
      <c r="M40" s="8">
        <f t="shared" si="42"/>
        <v>5958241</v>
      </c>
      <c r="N40" s="8">
        <f t="shared" si="42"/>
        <v>5958241</v>
      </c>
      <c r="O40" s="8">
        <f t="shared" si="42"/>
        <v>5958241</v>
      </c>
      <c r="P40" s="8" t="str">
        <f t="shared" si="4"/>
        <v>PRZELUDNIENIE</v>
      </c>
    </row>
    <row r="41" spans="1:16" x14ac:dyDescent="0.25">
      <c r="A41" t="s">
        <v>39</v>
      </c>
      <c r="B41" s="5">
        <f t="shared" si="2"/>
        <v>2.2675999999999998</v>
      </c>
      <c r="C41" s="4">
        <v>2270638</v>
      </c>
      <c r="D41" s="4">
        <v>5149121</v>
      </c>
      <c r="E41" s="8">
        <f t="shared" si="23"/>
        <v>5149121</v>
      </c>
      <c r="F41" s="8">
        <f t="shared" si="23"/>
        <v>5149121</v>
      </c>
      <c r="G41" s="8">
        <f t="shared" ref="G41:O41" si="43">IF(F41&gt;2*$C41,F41,ROUNDDOWN(F41*$B41,0))</f>
        <v>5149121</v>
      </c>
      <c r="H41" s="8">
        <f t="shared" si="43"/>
        <v>5149121</v>
      </c>
      <c r="I41" s="8">
        <f t="shared" si="43"/>
        <v>5149121</v>
      </c>
      <c r="J41" s="8">
        <f t="shared" si="43"/>
        <v>5149121</v>
      </c>
      <c r="K41" s="8">
        <f t="shared" si="43"/>
        <v>5149121</v>
      </c>
      <c r="L41" s="8">
        <f t="shared" si="43"/>
        <v>5149121</v>
      </c>
      <c r="M41" s="8">
        <f t="shared" si="43"/>
        <v>5149121</v>
      </c>
      <c r="N41" s="8">
        <f t="shared" si="43"/>
        <v>5149121</v>
      </c>
      <c r="O41" s="8">
        <f t="shared" si="43"/>
        <v>5149121</v>
      </c>
      <c r="P41" s="8" t="str">
        <f t="shared" si="4"/>
        <v>PRZELUDNIENIE</v>
      </c>
    </row>
    <row r="42" spans="1:16" x14ac:dyDescent="0.25">
      <c r="A42" t="s">
        <v>40</v>
      </c>
      <c r="B42" s="5">
        <f t="shared" si="2"/>
        <v>6.8999999999999999E-3</v>
      </c>
      <c r="C42" s="4">
        <v>4318105</v>
      </c>
      <c r="D42" s="4">
        <v>29991</v>
      </c>
      <c r="E42" s="8">
        <f t="shared" ref="E42:F61" si="44">IF(D42&gt;2*$C42,D42,ROUNDDOWN(D42*$B42,0))</f>
        <v>206</v>
      </c>
      <c r="F42" s="8">
        <f t="shared" si="44"/>
        <v>1</v>
      </c>
      <c r="G42" s="8">
        <f t="shared" ref="G42:O42" si="45">IF(F42&gt;2*$C42,F42,ROUNDDOWN(F42*$B42,0))</f>
        <v>0</v>
      </c>
      <c r="H42" s="8">
        <f t="shared" si="45"/>
        <v>0</v>
      </c>
      <c r="I42" s="8">
        <f t="shared" si="45"/>
        <v>0</v>
      </c>
      <c r="J42" s="8">
        <f t="shared" si="45"/>
        <v>0</v>
      </c>
      <c r="K42" s="8">
        <f t="shared" si="45"/>
        <v>0</v>
      </c>
      <c r="L42" s="8">
        <f t="shared" si="45"/>
        <v>0</v>
      </c>
      <c r="M42" s="8">
        <f t="shared" si="45"/>
        <v>0</v>
      </c>
      <c r="N42" s="8">
        <f t="shared" si="45"/>
        <v>0</v>
      </c>
      <c r="O42" s="8">
        <f t="shared" si="45"/>
        <v>0</v>
      </c>
      <c r="P42" s="8" t="str">
        <f t="shared" si="4"/>
        <v/>
      </c>
    </row>
    <row r="43" spans="1:16" x14ac:dyDescent="0.25">
      <c r="A43" t="s">
        <v>41</v>
      </c>
      <c r="B43" s="5">
        <f t="shared" si="2"/>
        <v>0.15989999999999999</v>
      </c>
      <c r="C43" s="4">
        <v>4544199</v>
      </c>
      <c r="D43" s="4">
        <v>726835</v>
      </c>
      <c r="E43" s="8">
        <f t="shared" si="44"/>
        <v>116220</v>
      </c>
      <c r="F43" s="8">
        <f t="shared" si="44"/>
        <v>18583</v>
      </c>
      <c r="G43" s="8">
        <f t="shared" ref="G43:O43" si="46">IF(F43&gt;2*$C43,F43,ROUNDDOWN(F43*$B43,0))</f>
        <v>2971</v>
      </c>
      <c r="H43" s="8">
        <f t="shared" si="46"/>
        <v>475</v>
      </c>
      <c r="I43" s="8">
        <f t="shared" si="46"/>
        <v>75</v>
      </c>
      <c r="J43" s="8">
        <f t="shared" si="46"/>
        <v>11</v>
      </c>
      <c r="K43" s="8">
        <f t="shared" si="46"/>
        <v>1</v>
      </c>
      <c r="L43" s="8">
        <f t="shared" si="46"/>
        <v>0</v>
      </c>
      <c r="M43" s="8">
        <f t="shared" si="46"/>
        <v>0</v>
      </c>
      <c r="N43" s="8">
        <f t="shared" si="46"/>
        <v>0</v>
      </c>
      <c r="O43" s="8">
        <f t="shared" si="46"/>
        <v>0</v>
      </c>
      <c r="P43" s="8" t="str">
        <f t="shared" si="4"/>
        <v/>
      </c>
    </row>
    <row r="44" spans="1:16" x14ac:dyDescent="0.25">
      <c r="A44" t="s">
        <v>42</v>
      </c>
      <c r="B44" s="5">
        <f t="shared" si="2"/>
        <v>1.47E-2</v>
      </c>
      <c r="C44" s="4">
        <v>5125651</v>
      </c>
      <c r="D44" s="4">
        <v>75752</v>
      </c>
      <c r="E44" s="8">
        <f t="shared" si="44"/>
        <v>1113</v>
      </c>
      <c r="F44" s="8">
        <f t="shared" si="44"/>
        <v>16</v>
      </c>
      <c r="G44" s="8">
        <f t="shared" ref="G44:O44" si="47">IF(F44&gt;2*$C44,F44,ROUNDDOWN(F44*$B44,0))</f>
        <v>0</v>
      </c>
      <c r="H44" s="8">
        <f t="shared" si="47"/>
        <v>0</v>
      </c>
      <c r="I44" s="8">
        <f t="shared" si="47"/>
        <v>0</v>
      </c>
      <c r="J44" s="8">
        <f t="shared" si="47"/>
        <v>0</v>
      </c>
      <c r="K44" s="8">
        <f t="shared" si="47"/>
        <v>0</v>
      </c>
      <c r="L44" s="8">
        <f t="shared" si="47"/>
        <v>0</v>
      </c>
      <c r="M44" s="8">
        <f t="shared" si="47"/>
        <v>0</v>
      </c>
      <c r="N44" s="8">
        <f t="shared" si="47"/>
        <v>0</v>
      </c>
      <c r="O44" s="8">
        <f t="shared" si="47"/>
        <v>0</v>
      </c>
      <c r="P44" s="8" t="str">
        <f t="shared" si="4"/>
        <v/>
      </c>
    </row>
    <row r="45" spans="1:16" x14ac:dyDescent="0.25">
      <c r="A45" t="s">
        <v>43</v>
      </c>
      <c r="B45" s="5">
        <f t="shared" si="2"/>
        <v>1.2096</v>
      </c>
      <c r="C45" s="4">
        <v>1673241</v>
      </c>
      <c r="D45" s="4">
        <v>2023958</v>
      </c>
      <c r="E45" s="8">
        <f t="shared" si="44"/>
        <v>2448179</v>
      </c>
      <c r="F45" s="8">
        <f t="shared" si="44"/>
        <v>2961317</v>
      </c>
      <c r="G45" s="8">
        <f t="shared" ref="G45:O45" si="48">IF(F45&gt;2*$C45,F45,ROUNDDOWN(F45*$B45,0))</f>
        <v>3582009</v>
      </c>
      <c r="H45" s="8">
        <f t="shared" si="48"/>
        <v>3582009</v>
      </c>
      <c r="I45" s="8">
        <f t="shared" si="48"/>
        <v>3582009</v>
      </c>
      <c r="J45" s="8">
        <f t="shared" si="48"/>
        <v>3582009</v>
      </c>
      <c r="K45" s="8">
        <f t="shared" si="48"/>
        <v>3582009</v>
      </c>
      <c r="L45" s="8">
        <f t="shared" si="48"/>
        <v>3582009</v>
      </c>
      <c r="M45" s="8">
        <f t="shared" si="48"/>
        <v>3582009</v>
      </c>
      <c r="N45" s="8">
        <f t="shared" si="48"/>
        <v>3582009</v>
      </c>
      <c r="O45" s="8">
        <f t="shared" si="48"/>
        <v>3582009</v>
      </c>
      <c r="P45" s="8" t="str">
        <f t="shared" si="4"/>
        <v>PRZELUDNIENIE</v>
      </c>
    </row>
    <row r="46" spans="1:16" x14ac:dyDescent="0.25">
      <c r="A46" t="s">
        <v>44</v>
      </c>
      <c r="B46" s="5">
        <f t="shared" si="2"/>
        <v>1.4444999999999999</v>
      </c>
      <c r="C46" s="4">
        <v>2257874</v>
      </c>
      <c r="D46" s="4">
        <v>3261598</v>
      </c>
      <c r="E46" s="8">
        <f t="shared" si="44"/>
        <v>4711378</v>
      </c>
      <c r="F46" s="8">
        <f t="shared" si="44"/>
        <v>4711378</v>
      </c>
      <c r="G46" s="8">
        <f t="shared" ref="G46:O46" si="49">IF(F46&gt;2*$C46,F46,ROUNDDOWN(F46*$B46,0))</f>
        <v>4711378</v>
      </c>
      <c r="H46" s="8">
        <f t="shared" si="49"/>
        <v>4711378</v>
      </c>
      <c r="I46" s="8">
        <f t="shared" si="49"/>
        <v>4711378</v>
      </c>
      <c r="J46" s="8">
        <f t="shared" si="49"/>
        <v>4711378</v>
      </c>
      <c r="K46" s="8">
        <f t="shared" si="49"/>
        <v>4711378</v>
      </c>
      <c r="L46" s="8">
        <f t="shared" si="49"/>
        <v>4711378</v>
      </c>
      <c r="M46" s="8">
        <f t="shared" si="49"/>
        <v>4711378</v>
      </c>
      <c r="N46" s="8">
        <f t="shared" si="49"/>
        <v>4711378</v>
      </c>
      <c r="O46" s="8">
        <f t="shared" si="49"/>
        <v>4711378</v>
      </c>
      <c r="P46" s="8" t="str">
        <f t="shared" si="4"/>
        <v>PRZELUDNIENIE</v>
      </c>
    </row>
    <row r="47" spans="1:16" x14ac:dyDescent="0.25">
      <c r="A47" t="s">
        <v>45</v>
      </c>
      <c r="B47" s="5">
        <f t="shared" si="2"/>
        <v>19.212599999999998</v>
      </c>
      <c r="C47" s="4">
        <v>286380</v>
      </c>
      <c r="D47" s="4">
        <v>5502111</v>
      </c>
      <c r="E47" s="8">
        <f t="shared" si="44"/>
        <v>5502111</v>
      </c>
      <c r="F47" s="8">
        <f t="shared" si="44"/>
        <v>5502111</v>
      </c>
      <c r="G47" s="8">
        <f t="shared" ref="G47:O47" si="50">IF(F47&gt;2*$C47,F47,ROUNDDOWN(F47*$B47,0))</f>
        <v>5502111</v>
      </c>
      <c r="H47" s="8">
        <f t="shared" si="50"/>
        <v>5502111</v>
      </c>
      <c r="I47" s="8">
        <f t="shared" si="50"/>
        <v>5502111</v>
      </c>
      <c r="J47" s="8">
        <f t="shared" si="50"/>
        <v>5502111</v>
      </c>
      <c r="K47" s="8">
        <f t="shared" si="50"/>
        <v>5502111</v>
      </c>
      <c r="L47" s="8">
        <f t="shared" si="50"/>
        <v>5502111</v>
      </c>
      <c r="M47" s="8">
        <f t="shared" si="50"/>
        <v>5502111</v>
      </c>
      <c r="N47" s="8">
        <f t="shared" si="50"/>
        <v>5502111</v>
      </c>
      <c r="O47" s="8">
        <f t="shared" si="50"/>
        <v>5502111</v>
      </c>
      <c r="P47" s="8" t="str">
        <f t="shared" si="4"/>
        <v>PRZELUDNIENIE</v>
      </c>
    </row>
    <row r="48" spans="1:16" x14ac:dyDescent="0.25">
      <c r="A48" t="s">
        <v>46</v>
      </c>
      <c r="B48" s="5">
        <f t="shared" si="2"/>
        <v>2.1524000000000001</v>
      </c>
      <c r="C48" s="4">
        <v>2503710</v>
      </c>
      <c r="D48" s="4">
        <v>5389136</v>
      </c>
      <c r="E48" s="8">
        <f t="shared" si="44"/>
        <v>5389136</v>
      </c>
      <c r="F48" s="8">
        <f t="shared" si="44"/>
        <v>5389136</v>
      </c>
      <c r="G48" s="8">
        <f t="shared" ref="G48:O48" si="51">IF(F48&gt;2*$C48,F48,ROUNDDOWN(F48*$B48,0))</f>
        <v>5389136</v>
      </c>
      <c r="H48" s="8">
        <f t="shared" si="51"/>
        <v>5389136</v>
      </c>
      <c r="I48" s="8">
        <f t="shared" si="51"/>
        <v>5389136</v>
      </c>
      <c r="J48" s="8">
        <f t="shared" si="51"/>
        <v>5389136</v>
      </c>
      <c r="K48" s="8">
        <f t="shared" si="51"/>
        <v>5389136</v>
      </c>
      <c r="L48" s="8">
        <f t="shared" si="51"/>
        <v>5389136</v>
      </c>
      <c r="M48" s="8">
        <f t="shared" si="51"/>
        <v>5389136</v>
      </c>
      <c r="N48" s="8">
        <f t="shared" si="51"/>
        <v>5389136</v>
      </c>
      <c r="O48" s="8">
        <f t="shared" si="51"/>
        <v>5389136</v>
      </c>
      <c r="P48" s="8" t="str">
        <f t="shared" si="4"/>
        <v>PRZELUDNIENIE</v>
      </c>
    </row>
    <row r="49" spans="1:16" x14ac:dyDescent="0.25">
      <c r="A49" t="s">
        <v>47</v>
      </c>
      <c r="B49" s="5">
        <f t="shared" si="2"/>
        <v>1.0593999999999999</v>
      </c>
      <c r="C49" s="4">
        <v>5369399</v>
      </c>
      <c r="D49" s="4">
        <v>5688389</v>
      </c>
      <c r="E49" s="8">
        <f t="shared" si="44"/>
        <v>6026279</v>
      </c>
      <c r="F49" s="8">
        <f t="shared" si="44"/>
        <v>6384239</v>
      </c>
      <c r="G49" s="8">
        <f t="shared" ref="G49:O49" si="52">IF(F49&gt;2*$C49,F49,ROUNDDOWN(F49*$B49,0))</f>
        <v>6763462</v>
      </c>
      <c r="H49" s="8">
        <f t="shared" si="52"/>
        <v>7165211</v>
      </c>
      <c r="I49" s="8">
        <f t="shared" si="52"/>
        <v>7590824</v>
      </c>
      <c r="J49" s="8">
        <f t="shared" si="52"/>
        <v>8041718</v>
      </c>
      <c r="K49" s="8">
        <f t="shared" si="52"/>
        <v>8519396</v>
      </c>
      <c r="L49" s="8">
        <f t="shared" si="52"/>
        <v>9025448</v>
      </c>
      <c r="M49" s="8">
        <f t="shared" si="52"/>
        <v>9561559</v>
      </c>
      <c r="N49" s="8">
        <f t="shared" si="52"/>
        <v>10129515</v>
      </c>
      <c r="O49" s="8">
        <f t="shared" si="52"/>
        <v>10731208</v>
      </c>
      <c r="P49" s="8" t="str">
        <f t="shared" si="4"/>
        <v/>
      </c>
    </row>
    <row r="50" spans="1:16" x14ac:dyDescent="0.25">
      <c r="A50" t="s">
        <v>48</v>
      </c>
      <c r="B50" s="5">
        <f t="shared" si="2"/>
        <v>11.7956</v>
      </c>
      <c r="C50" s="4">
        <v>516909</v>
      </c>
      <c r="D50" s="4">
        <v>6097264</v>
      </c>
      <c r="E50" s="8">
        <f t="shared" si="44"/>
        <v>6097264</v>
      </c>
      <c r="F50" s="8">
        <f t="shared" si="44"/>
        <v>6097264</v>
      </c>
      <c r="G50" s="8">
        <f t="shared" ref="G50:O50" si="53">IF(F50&gt;2*$C50,F50,ROUNDDOWN(F50*$B50,0))</f>
        <v>6097264</v>
      </c>
      <c r="H50" s="8">
        <f t="shared" si="53"/>
        <v>6097264</v>
      </c>
      <c r="I50" s="8">
        <f t="shared" si="53"/>
        <v>6097264</v>
      </c>
      <c r="J50" s="8">
        <f t="shared" si="53"/>
        <v>6097264</v>
      </c>
      <c r="K50" s="8">
        <f t="shared" si="53"/>
        <v>6097264</v>
      </c>
      <c r="L50" s="8">
        <f t="shared" si="53"/>
        <v>6097264</v>
      </c>
      <c r="M50" s="8">
        <f t="shared" si="53"/>
        <v>6097264</v>
      </c>
      <c r="N50" s="8">
        <f t="shared" si="53"/>
        <v>6097264</v>
      </c>
      <c r="O50" s="8">
        <f t="shared" si="53"/>
        <v>6097264</v>
      </c>
      <c r="P50" s="8" t="str">
        <f t="shared" si="4"/>
        <v>PRZELUDNIENIE</v>
      </c>
    </row>
    <row r="51" spans="1:16" x14ac:dyDescent="0.25">
      <c r="A51" t="s">
        <v>49</v>
      </c>
      <c r="B51" s="5">
        <f t="shared" si="2"/>
        <v>0.71289999999999998</v>
      </c>
      <c r="C51" s="4">
        <v>5119414</v>
      </c>
      <c r="D51" s="4">
        <v>3649895</v>
      </c>
      <c r="E51" s="8">
        <f t="shared" si="44"/>
        <v>2602010</v>
      </c>
      <c r="F51" s="8">
        <f t="shared" si="44"/>
        <v>1854972</v>
      </c>
      <c r="G51" s="8">
        <f t="shared" ref="G51:O51" si="54">IF(F51&gt;2*$C51,F51,ROUNDDOWN(F51*$B51,0))</f>
        <v>1322409</v>
      </c>
      <c r="H51" s="8">
        <f t="shared" si="54"/>
        <v>942745</v>
      </c>
      <c r="I51" s="8">
        <f t="shared" si="54"/>
        <v>672082</v>
      </c>
      <c r="J51" s="8">
        <f t="shared" si="54"/>
        <v>479127</v>
      </c>
      <c r="K51" s="8">
        <f t="shared" si="54"/>
        <v>341569</v>
      </c>
      <c r="L51" s="8">
        <f t="shared" si="54"/>
        <v>243504</v>
      </c>
      <c r="M51" s="8">
        <f t="shared" si="54"/>
        <v>173594</v>
      </c>
      <c r="N51" s="8">
        <f t="shared" si="54"/>
        <v>123755</v>
      </c>
      <c r="O51" s="8">
        <f t="shared" si="54"/>
        <v>88224</v>
      </c>
      <c r="P51" s="8" t="str">
        <f t="shared" si="4"/>
        <v/>
      </c>
    </row>
  </sheetData>
  <conditionalFormatting sqref="O1:O1048576">
    <cfRule type="top10" dxfId="0" priority="1" rank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dane</vt:lpstr>
      <vt:lpstr>1</vt:lpstr>
      <vt:lpstr>2</vt:lpstr>
      <vt:lpstr>3</vt:lpstr>
      <vt:lpstr>'1'!kraina</vt:lpstr>
      <vt:lpstr>'2'!kraina</vt:lpstr>
      <vt:lpstr>'3'!kraina</vt:lpstr>
      <vt:lpstr>dane!kraina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2019-01-16T10:11:45Z</dcterms:created>
  <dcterms:modified xsi:type="dcterms:W3CDTF">2019-02-09T12:18:14Z</dcterms:modified>
</cp:coreProperties>
</file>