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9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<sst xmlns="http://schemas.openxmlformats.org/spreadsheetml/2006/main" count="116">
  <si>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</si>
  <si>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</si>
  <si>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</si>
  <si>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</si>
  <si>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</si>
  <si>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</si>
  <si>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</si>
  <si>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</si>
  <si>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</si>
  <si>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</si>
  <si>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</si>
  <si>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</si>
  <si>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</si>
  <si>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</si>
  <si>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</si>
  <si>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</si>
  <si>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</si>
  <si>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</si>
  <si>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</si>
  <si>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</si>
  <si>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</si>
  <si>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</si>
  <si>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</si>
  <si>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</si>
  <si>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</si>
  <si>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</si>
  <si>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</si>
  <si>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</si>
  <si>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</si>
  <si>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</si>
  <si>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rPr>
        <sz val="12"/>
        <rFont val="宋体"/>
        <charset val="134"/>
      </rPr>
      <t>分析结论：
1.当日已申请企业数267，相比昨日有些许的上涨，是一个好苗头，再接再厉，加油！💪
2.更换指标之后，累计建立联系6597家企业，</t>
    </r>
    <r>
      <rPr>
        <sz val="12"/>
        <color rgb="FFFF0000"/>
        <rFont val="宋体"/>
        <charset val="134"/>
      </rPr>
      <t>占比申请企业53%</t>
    </r>
    <r>
      <rPr>
        <sz val="12"/>
        <rFont val="宋体"/>
        <charset val="134"/>
      </rPr>
      <t>，由于有个人混杂，体感上感觉还可以，不过依然有提升空间，</t>
    </r>
    <r>
      <rPr>
        <sz val="12"/>
        <color rgb="FFFF0000"/>
        <rFont val="宋体"/>
        <charset val="134"/>
      </rPr>
      <t>领取转化率50%也有很大提升空间</t>
    </r>
    <r>
      <rPr>
        <sz val="12"/>
        <rFont val="宋体"/>
        <charset val="134"/>
      </rPr>
      <t>。（这里可能存在多家企业公用同一张海报情况，导致数据偏低）
3.</t>
    </r>
    <r>
      <rPr>
        <sz val="12"/>
        <color rgb="FFFF0000"/>
        <rFont val="宋体"/>
        <charset val="134"/>
      </rPr>
      <t>当日领课5817人，相比昨日提升253%，上课2450人，相比昨天提升232%</t>
    </r>
    <r>
      <rPr>
        <sz val="12"/>
        <rFont val="宋体"/>
        <charset val="134"/>
      </rPr>
      <t>，进步非常明显，分社在领课上有明显突破，大大的赞！其中总部和杭州表现格外优秀，均有1000人以上。广州，上海，北京也有600多人。 从累计上来看，当日相比昨日新增领取公司281家，</t>
    </r>
    <r>
      <rPr>
        <sz val="12"/>
        <color rgb="FFFF0000"/>
        <rFont val="宋体"/>
        <charset val="134"/>
      </rPr>
      <t>不过企业平均领取人数依旧13人</t>
    </r>
    <r>
      <rPr>
        <sz val="12"/>
        <rFont val="宋体"/>
        <charset val="134"/>
      </rPr>
      <t>，体感上相对还是偏低,企业领取头部效应依旧明显，再接再厉💪
4.下一步，看是否到了提升上课转化率的阶段，从累计上来看</t>
    </r>
    <r>
      <rPr>
        <sz val="12"/>
        <color rgb="FFFF0000"/>
        <rFont val="宋体"/>
        <charset val="134"/>
      </rPr>
      <t>北京和杭州做的非常好，达到50%以上</t>
    </r>
    <r>
      <rPr>
        <sz val="12"/>
        <rFont val="宋体"/>
        <charset val="134"/>
      </rPr>
      <t>，总部，广州，上海，相比来看上课转化率还低一些，继续加油💪
5.首页PV渠道上，有微弱上涨，基本持平。其中：小程序从昨日288略微下降到267次，联名海报赠课120次，今日头条61次，其余均为个位数，</t>
    </r>
    <r>
      <rPr>
        <sz val="12"/>
        <color rgb="FFFF0000"/>
        <rFont val="宋体"/>
        <charset val="134"/>
      </rPr>
      <t>依旧缺乏新增有效曝光渠道</t>
    </r>
    <r>
      <rPr>
        <sz val="12"/>
        <rFont val="宋体"/>
        <charset val="134"/>
      </rPr>
      <t>。
6.百度搜索方面数据
①4天（19~22）累计下来，百度搜索品牌曝光：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②最近的百度搜索指数，从2月4日开始之后并没有因为一亿赠课活动有非常大的改善，</t>
    </r>
    <r>
      <rPr>
        <sz val="12"/>
        <color rgb="FFFF0000"/>
        <rFont val="宋体"/>
        <charset val="134"/>
      </rPr>
      <t>说明这次的影响相比之前大活动差一些</t>
    </r>
    <r>
      <rPr>
        <sz val="12"/>
        <rFont val="宋体"/>
        <charset val="134"/>
      </rPr>
      <t xml:space="preserve">。
数据说明：
已建立联系=完成「已添加微信」或者后续任何一个动作的企业（历史当日数据不可追溯，从3月24日当天开始，当日数据准确，累计数始终正确）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</si>
  <si>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</si>
  <si>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</si>
  <si>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</si>
  <si>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1.已建立联系=完成「已添加微信」或者后续任何一个动作的企业（历史当日数据不可追溯，从3月24日当天开始，当日数据准确，累计数始终正确）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</si>
  <si>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</si>
  <si>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</si>
  <si>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</si>
  <si>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</si>
  <si>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</si>
  <si>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</si>
  <si>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</si>
  <si>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</si>
  <si>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</si>
  <si>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</si>
  <si>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</si>
  <si>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</si>
  <si>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</si>
  <si>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</si>
  <si>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</si>
  <si>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</si>
  <si>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</si>
  <si>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</si>
  <si>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</si>
  <si>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</si>
  <si>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inf</t>
  </si>
  <si>
    <t>当日_时间</t>
  </si>
  <si>
    <t>当日_分社</t>
  </si>
  <si>
    <t>累计_时间</t>
  </si>
  <si>
    <t>累计_分社</t>
  </si>
  <si>
    <t>总部</t>
  </si>
  <si>
    <t>2020-03-24T08:03:07</t>
  </si>
  <si>
    <t>北京</t>
  </si>
  <si>
    <t>杭州</t>
  </si>
  <si>
    <t>广州</t>
  </si>
  <si>
    <t>上海</t>
  </si>
  <si>
    <t>武汉</t>
  </si>
  <si>
    <t>郑州</t>
  </si>
  <si>
    <t>南京</t>
  </si>
  <si>
    <t>厦门</t>
  </si>
  <si>
    <t>长沙</t>
  </si>
  <si>
    <t>深圳</t>
  </si>
  <si>
    <t>重庆</t>
  </si>
  <si>
    <t>苏州</t>
  </si>
  <si>
    <t>西安</t>
  </si>
  <si>
    <t>青岛</t>
  </si>
  <si>
    <t>成都</t>
  </si>
  <si>
    <t>大连</t>
  </si>
  <si>
    <t>pid</t>
  </si>
  <si>
    <t>空字符</t>
  </si>
  <si>
    <t>20200317_0009</t>
  </si>
  <si>
    <t>gaotie</t>
  </si>
  <si>
    <t>20200319_0400</t>
  </si>
  <si>
    <t>20200321_0045</t>
  </si>
  <si>
    <t>20200318_0073</t>
  </si>
  <si>
    <t>20200317_0092</t>
  </si>
  <si>
    <t>20200320_0283</t>
  </si>
  <si>
    <t>pid参数</t>
  </si>
  <si>
    <t>渠道信息</t>
  </si>
  <si>
    <t>日期</t>
  </si>
  <si>
    <t>官方渠道</t>
  </si>
  <si>
    <t>公众号</t>
  </si>
  <si>
    <t>App专题页分享二维码</t>
  </si>
  <si>
    <t>今日头条</t>
  </si>
  <si>
    <t>微信小程序渠道</t>
  </si>
  <si>
    <t>联名海报赠课</t>
  </si>
  <si>
    <t>亿元赠课微博</t>
  </si>
  <si>
    <t>百度sem</t>
  </si>
  <si>
    <t>中国电信微博</t>
  </si>
  <si>
    <t>电信公众号</t>
  </si>
  <si>
    <t>电信星播客</t>
  </si>
  <si>
    <t>电信掌厅</t>
  </si>
  <si>
    <t>逆战直播间</t>
  </si>
  <si>
    <t>移动和办公主H5</t>
  </si>
  <si>
    <t>[空字符串]</t>
  </si>
  <si>
    <t>官方</t>
  </si>
  <si>
    <t>20200317_0239</t>
  </si>
  <si>
    <t>20200318_0265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</si>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</sst>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yyyy/mm/dd\ hh:mm:ss;@"/>
    <numFmt numFmtId="177" formatCode="m&quot;月&quot;d&quot;日&quot;;@"/>
    <numFmt numFmtId="178" formatCode="m/d;@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%"/>
    <numFmt numFmtId="43" formatCode="_ * #,##0.00_ ;_ * \-#,##0.00_ ;_ * &quot;-&quot;??_ ;_ @_ 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606266"/>
      <name val="Helvetica Neue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rgb="FF606266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theme="0" tint="-0.25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5" fillId="3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9" fillId="36" borderId="10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18" borderId="8" applyNumberFormat="0" applyAlignment="0" applyProtection="0">
      <alignment vertical="center"/>
    </xf>
    <xf numFmtId="0" fontId="31" fillId="17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" fillId="11" borderId="5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3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58" fontId="4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38" fontId="4" fillId="0" borderId="0" xfId="0" applyNumberFormat="1" applyFont="1" applyBorder="1" applyAlignment="1">
      <alignment vertical="center" wrapText="1"/>
    </xf>
    <xf numFmtId="3" fontId="5" fillId="0" borderId="0" xfId="0" applyNumberFormat="1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177" fontId="7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NumberFormat="1" applyFont="1" applyBorder="1" applyAlignment="1">
      <alignment wrapText="1"/>
    </xf>
    <xf numFmtId="176" fontId="7" fillId="0" borderId="0" xfId="0" applyNumberFormat="1" applyFont="1" applyBorder="1" applyAlignment="1">
      <alignment wrapText="1"/>
    </xf>
    <xf numFmtId="178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7" fontId="10" fillId="0" borderId="2" xfId="0" applyNumberFormat="1" applyFont="1" applyBorder="1" applyAlignment="1">
      <alignment horizontal="center" vertical="top" wrapText="1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7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9" fontId="17" fillId="0" borderId="0" xfId="0" applyNumberFormat="1" applyFont="1" applyBorder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9" fontId="19" fillId="0" borderId="0" xfId="0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179" fontId="17" fillId="0" borderId="0" xfId="0" applyNumberFormat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38" fontId="1" fillId="4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253404777852199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总体数据!$A$2:$A$8</c:f>
              <c:numCache>
                <c:formatCode>m/d;@</c:formatCode>
                <c:ptCount val="7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</c:numCache>
            </c:numRef>
          </c:cat>
          <c:val>
            <c:numRef>
              <c:f>总体数据!$C$2:$C$8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0452"/>
        <c:axId val="329206"/>
      </c:lineChart>
      <c:dateAx>
        <c:axId val="3804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206"/>
        <c:crosses val="autoZero"/>
        <c:auto val="1"/>
        <c:lblOffset val="100"/>
        <c:baseTimeUnit val="days"/>
      </c:dateAx>
      <c:valAx>
        <c:axId val="32920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4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872636135794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总体数据!$A$2:$A$7</c:f>
              <c:numCache>
                <c:formatCode>m/d;@</c:formatCode>
                <c:ptCount val="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</c:numCache>
            </c:numRef>
          </c:cat>
          <c:val>
            <c:numRef>
              <c:f>总体数据!$D$2:$D$7</c:f>
              <c:numCache>
                <c:formatCode>General</c:formatCode>
                <c:ptCount val="6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4277"/>
        <c:axId val="126961"/>
      </c:lineChart>
      <c:dateAx>
        <c:axId val="8342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961"/>
        <c:crosses val="autoZero"/>
        <c:auto val="1"/>
        <c:lblOffset val="100"/>
        <c:baseTimeUnit val="days"/>
      </c:dateAx>
      <c:valAx>
        <c:axId val="12696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7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80770112308045"/>
          <c:y val="0.05766458433445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总体数据!$A$2:$A$7</c:f>
              <c:numCache>
                <c:formatCode>m/d;@</c:formatCode>
                <c:ptCount val="6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</c:numCache>
            </c:numRef>
          </c:cat>
          <c:val>
            <c:numRef>
              <c:f>总体数据!$B$2:$B$7</c:f>
              <c:numCache>
                <c:formatCode>General</c:formatCode>
                <c:ptCount val="6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286"/>
        <c:axId val="645374"/>
      </c:lineChart>
      <c:dateAx>
        <c:axId val="2932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374"/>
        <c:crosses val="autoZero"/>
        <c:auto val="1"/>
        <c:lblOffset val="100"/>
        <c:baseTimeUnit val="days"/>
      </c:dateAx>
      <c:valAx>
        <c:axId val="64537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28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r>
              <a:rPr altLang="en-US"/>
              <a:t>渠道分布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活动首页渠道!$H$3:$H$10</c:f>
              <c:numCache>
                <c:formatCode>General</c:formatCode>
                <c:ptCount val="8"/>
                <c:pt idx="0">
                  <c:v>8</c:v>
                </c:pt>
                <c:pt idx="1" c:formatCode="#,##0;[Red]\-#,##0">
                  <c:v>12910</c:v>
                </c:pt>
                <c:pt idx="2" c:formatCode="#,##0;[Red]\-#,##0">
                  <c:v>15015</c:v>
                </c:pt>
                <c:pt idx="3" c:formatCode="#,##0;[Red]\-#,##0">
                  <c:v>9029</c:v>
                </c:pt>
                <c:pt idx="4" c:formatCode="#,##0;[Red]\-#,##0">
                  <c:v>7270</c:v>
                </c:pt>
                <c:pt idx="5" c:formatCode="#,##0;[Red]\-#,##0">
                  <c:v>7905</c:v>
                </c:pt>
                <c:pt idx="6" c:formatCode="#,##0;[Red]\-#,##0">
                  <c:v>8363</c:v>
                </c:pt>
                <c:pt idx="7" c:formatCode="#,##0">
                  <c:v>8443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活动首页渠道!$I$3:$I$10</c:f>
              <c:numCache>
                <c:formatCode>General</c:formatCode>
                <c:ptCount val="8"/>
                <c:pt idx="0">
                  <c:v>0</c:v>
                </c:pt>
                <c:pt idx="1" c:formatCode="#,##0;[Red]\-#,##0">
                  <c:v>7577</c:v>
                </c:pt>
                <c:pt idx="2" c:formatCode="#,##0;[Red]\-#,##0">
                  <c:v>7638</c:v>
                </c:pt>
                <c:pt idx="3" c:formatCode="#,##0;[Red]\-#,##0">
                  <c:v>3814</c:v>
                </c:pt>
                <c:pt idx="4" c:formatCode="#,##0;[Red]\-#,##0">
                  <c:v>1511</c:v>
                </c:pt>
                <c:pt idx="5">
                  <c:v>956</c:v>
                </c:pt>
                <c:pt idx="6">
                  <c:v>874</c:v>
                </c:pt>
                <c:pt idx="7">
                  <c:v>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活动首页渠道!$J$3:$J$10</c:f>
              <c:numCache>
                <c:formatCode>General</c:formatCode>
                <c:ptCount val="8"/>
                <c:pt idx="0">
                  <c:v>13</c:v>
                </c:pt>
                <c:pt idx="1" c:formatCode="#,##0;[Red]\-#,##0">
                  <c:v>9963</c:v>
                </c:pt>
                <c:pt idx="2" c:formatCode="#,##0;[Red]\-#,##0">
                  <c:v>3545</c:v>
                </c:pt>
                <c:pt idx="3" c:formatCode="#,##0;[Red]\-#,##0">
                  <c:v>2076</c:v>
                </c:pt>
                <c:pt idx="4" c:formatCode="#,##0;[Red]\-#,##0">
                  <c:v>1148</c:v>
                </c:pt>
                <c:pt idx="5">
                  <c:v>644</c:v>
                </c:pt>
                <c:pt idx="6">
                  <c:v>308</c:v>
                </c:pt>
                <c:pt idx="7">
                  <c:v>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活动首页渠道!$K$3:$K$10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523</c:v>
                </c:pt>
                <c:pt idx="5">
                  <c:v>160</c:v>
                </c:pt>
                <c:pt idx="6">
                  <c:v>45</c:v>
                </c:pt>
                <c:pt idx="7">
                  <c:v>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活动首页渠道!$L$3:$L$10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190</c:v>
                </c:pt>
                <c:pt idx="6">
                  <c:v>288</c:v>
                </c:pt>
                <c:pt idx="7">
                  <c:v>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活动首页渠道!$M$3:$M$10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159</c:v>
                </c:pt>
                <c:pt idx="7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活动首页渠道!$N$3:$N$10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百度sem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活动首页渠道!$O$3:$O$10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中国电信微博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活动首页渠道!$P$3:$P$10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电信公众号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电信星播客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活动首页渠道!$S$2</c:f>
              <c:strCache>
                <c:ptCount val="1"/>
                <c:pt idx="0">
                  <c:v>电信掌厅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活动首页渠道!$S$3:$S$10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活动首页渠道!$T$2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活动首页渠道!$T$3:$T$10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活动首页渠道!$U$2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活动首页渠道!$U$3:$U$10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活动首页渠道!#REF!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43906</c:v>
                </c:pt>
                <c:pt idx="1" c:formatCode="m&quot;月&quot;d&quot;日&quot;">
                  <c:v>43907</c:v>
                </c:pt>
                <c:pt idx="2" c:formatCode="m&quot;月&quot;d&quot;日&quot;">
                  <c:v>43908</c:v>
                </c:pt>
                <c:pt idx="3" c:formatCode="m&quot;月&quot;d&quot;日&quot;">
                  <c:v>43909</c:v>
                </c:pt>
                <c:pt idx="4" c:formatCode="m&quot;月&quot;d&quot;日&quot;">
                  <c:v>43910</c:v>
                </c:pt>
                <c:pt idx="5" c:formatCode="m&quot;月&quot;d&quot;日&quot;">
                  <c:v>43911</c:v>
                </c:pt>
                <c:pt idx="6" c:formatCode="m&quot;月&quot;d&quot;日&quot;">
                  <c:v>43912</c:v>
                </c:pt>
                <c:pt idx="7" c:formatCode="m&quot;月&quot;d&quot;日&quot;">
                  <c:v>43913</c:v>
                </c:pt>
              </c:numCache>
            </c:numRef>
          </c:cat>
          <c:val>
            <c:numRef>
              <c:f>活动首页渠道!#REF!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717904"/>
        <c:axId val="246738873"/>
      </c:lineChart>
      <c:dateAx>
        <c:axId val="98371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738873"/>
        <c:crosses val="autoZero"/>
        <c:auto val="1"/>
        <c:lblOffset val="100"/>
        <c:baseTimeUnit val="days"/>
      </c:dateAx>
      <c:valAx>
        <c:axId val="246738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192405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418147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285115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89535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285115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91186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</xdr:colOff>
      <xdr:row>8</xdr:row>
      <xdr:rowOff>55245</xdr:rowOff>
    </xdr:from>
    <xdr:to>
      <xdr:col>22</xdr:col>
      <xdr:colOff>25400</xdr:colOff>
      <xdr:row>30</xdr:row>
      <xdr:rowOff>161290</xdr:rowOff>
    </xdr:to>
    <xdr:graphicFrame>
      <xdr:nvGraphicFramePr>
        <xdr:cNvPr id="5" name="图表 4"/>
        <xdr:cNvGraphicFramePr/>
      </xdr:nvGraphicFramePr>
      <xdr:xfrm>
        <a:off x="8019415" y="1437005"/>
        <a:ext cx="5598795" cy="390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6"/>
  <sheetViews>
    <sheetView showGridLines="0" tabSelected="1" topLeftCell="A39" workbookViewId="0">
      <selection activeCell="M57" sqref="M57"/>
    </sheetView>
  </sheetViews>
  <sheetFormatPr defaultColWidth="9" defaultRowHeight="13.6"/>
  <cols>
    <col min="1" max="1" width="9.58333333333333" customWidth="1"/>
    <col min="2" max="2" width="7.16666666666667"/>
    <col min="3" max="3" width="8.89166666666667" customWidth="1"/>
    <col min="4" max="4" width="7.91666666666667" customWidth="1"/>
    <col min="5" max="5" width="10.975" customWidth="1"/>
    <col min="6" max="6" width="8.33333333333333"/>
    <col min="7" max="7" width="1.25" customWidth="1"/>
    <col min="8" max="8" width="7.16666666666667"/>
    <col min="9" max="9" width="10.275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7.4916666666667" customWidth="1"/>
    <col min="21" max="21" width="2.83333333333333"/>
    <col min="22" max="22" width="13"/>
    <col min="23" max="27" width="10.8333333333333"/>
  </cols>
  <sheetData>
    <row r="1" spans="1:27">
      <c r="A1" s="25" t="s">
        <v>0</v>
      </c>
      <c r="B1" s="26"/>
      <c r="C1" s="26"/>
      <c r="D1" s="25"/>
      <c r="E1" s="25"/>
      <c r="F1" s="25"/>
      <c r="G1" s="26"/>
      <c r="H1" s="26"/>
      <c r="I1" s="25"/>
      <c r="J1" s="26"/>
      <c r="K1" s="26"/>
      <c r="L1" s="26"/>
      <c r="M1" s="1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1"/>
      <c r="X1" s="1"/>
      <c r="Y1" s="1"/>
      <c r="Z1" s="1"/>
      <c r="AA1" s="1"/>
    </row>
    <row r="2" spans="1:27">
      <c r="A2" s="27">
        <v>43913</v>
      </c>
      <c r="B2" s="28" t="s">
        <v>2</v>
      </c>
      <c r="C2" s="29"/>
      <c r="D2" s="30"/>
      <c r="E2" s="30"/>
      <c r="F2" s="30"/>
      <c r="G2" s="28"/>
      <c r="H2" s="28" t="s">
        <v>3</v>
      </c>
      <c r="I2" s="30"/>
      <c r="J2" s="30"/>
      <c r="K2" s="30"/>
      <c r="L2" s="30"/>
      <c r="M2" s="1"/>
      <c r="N2" s="31" t="s">
        <v>4</v>
      </c>
      <c r="O2" s="31" t="s">
        <v>5</v>
      </c>
      <c r="P2" s="31" t="s">
        <v>6</v>
      </c>
      <c r="Q2" s="31" t="s">
        <v>7</v>
      </c>
      <c r="R2" s="31" t="s">
        <v>8</v>
      </c>
      <c r="S2" s="31" t="s">
        <v>7</v>
      </c>
      <c r="T2" s="31" t="s">
        <v>9</v>
      </c>
      <c r="U2" s="31" t="s">
        <v>7</v>
      </c>
      <c r="V2" s="31" t="s">
        <v>10</v>
      </c>
      <c r="W2" s="1"/>
      <c r="X2" s="1"/>
      <c r="Y2" s="1"/>
      <c r="Z2" s="1"/>
      <c r="AA2" s="1"/>
    </row>
    <row r="3" spans="1:22">
      <c r="A3" s="29"/>
      <c r="B3" s="31" t="s">
        <v>11</v>
      </c>
      <c r="C3" s="31" t="s">
        <v>12</v>
      </c>
      <c r="D3" s="31" t="s">
        <v>13</v>
      </c>
      <c r="E3" s="30" t="s">
        <v>8</v>
      </c>
      <c r="F3" s="30" t="s">
        <v>14</v>
      </c>
      <c r="G3" s="30"/>
      <c r="H3" s="43" t="s">
        <v>11</v>
      </c>
      <c r="I3" s="43" t="s">
        <v>12</v>
      </c>
      <c r="J3" s="43" t="s">
        <v>13</v>
      </c>
      <c r="K3" s="30" t="s">
        <v>8</v>
      </c>
      <c r="L3" s="30" t="s">
        <v>14</v>
      </c>
      <c r="M3" s="30"/>
      <c r="N3" s="50">
        <f>P3*R3*T3*V3</f>
        <v>43579</v>
      </c>
      <c r="O3" s="50"/>
      <c r="P3" s="50">
        <f>H4</f>
        <v>12443</v>
      </c>
      <c r="Q3" s="35"/>
      <c r="R3" s="35">
        <f>R5/P3</f>
        <v>0.530177609901149</v>
      </c>
      <c r="S3" s="35"/>
      <c r="T3" s="35">
        <f>T5/R5</f>
        <v>0.495073518265878</v>
      </c>
      <c r="U3" s="50"/>
      <c r="V3" s="52">
        <f>V5/T5</f>
        <v>13.343233312921</v>
      </c>
    </row>
    <row r="4" spans="1:27">
      <c r="A4" s="32"/>
      <c r="B4" s="33">
        <f>INDEX(总体数据!B:B,MATCH(A2,总体数据!A:A,0))</f>
        <v>267</v>
      </c>
      <c r="C4" s="29">
        <f>INDEX(总体数据!C:C,MATCH(A2,总体数据!A:A,0))</f>
        <v>82</v>
      </c>
      <c r="D4" s="29">
        <f>INDEX(总体数据!D:D,MATCH(A2,总体数据!A:A,0))</f>
        <v>36</v>
      </c>
      <c r="E4" s="35">
        <f>INDEX(总体数据!E:E,MATCH(A2,总体数据!A:A,0))</f>
        <v>0.3071</v>
      </c>
      <c r="F4" s="35">
        <f>INDEX(总体数据!F:F,MATCH(A2,总体数据!A:A,0))</f>
        <v>0.439</v>
      </c>
      <c r="G4" s="30"/>
      <c r="H4" s="29">
        <f>INDEX(总体数据!G:G,MATCH(A2,总体数据!A:A,0))</f>
        <v>12443</v>
      </c>
      <c r="I4" s="29">
        <f>INDEX(总体数据!H:H,MATCH(A2,总体数据!A:A,0))</f>
        <v>6597</v>
      </c>
      <c r="J4" s="29">
        <f>INDEX(总体数据!I:I,MATCH(A2,总体数据!A:A,0))</f>
        <v>3266</v>
      </c>
      <c r="K4" s="35">
        <f>INDEX(总体数据!J:J,MATCH(A2,总体数据!A:A,0))</f>
        <v>0.5302</v>
      </c>
      <c r="L4" s="35">
        <f>INDEX(总体数据!K:K,MATCH(A2,总体数据!A:A,0))</f>
        <v>0.4951</v>
      </c>
      <c r="M4" s="50"/>
      <c r="N4" s="30"/>
      <c r="O4" s="30"/>
      <c r="P4" s="30"/>
      <c r="Q4" s="30"/>
      <c r="R4" s="31" t="s">
        <v>15</v>
      </c>
      <c r="S4" s="31"/>
      <c r="T4" s="31" t="s">
        <v>16</v>
      </c>
      <c r="U4" s="31"/>
      <c r="V4" s="31" t="s">
        <v>17</v>
      </c>
      <c r="W4" s="1"/>
      <c r="X4" s="1"/>
      <c r="Y4" s="1"/>
      <c r="Z4" s="1"/>
      <c r="AA4" s="1"/>
    </row>
    <row r="5" spans="1:27">
      <c r="A5" s="34" t="s">
        <v>18</v>
      </c>
      <c r="B5" s="35">
        <f>INDEX(总体数据!B:B,MATCH(A5,总体数据!A:A,0))</f>
        <v>0.055335968</v>
      </c>
      <c r="C5" s="35"/>
      <c r="D5" s="35">
        <f>INDEX(总体数据!D:D,MATCH(A5,总体数据!A:A,0))</f>
        <v>0.384615385</v>
      </c>
      <c r="E5" s="44"/>
      <c r="F5" s="44"/>
      <c r="G5" s="30"/>
      <c r="H5" s="44"/>
      <c r="I5" s="44"/>
      <c r="J5" s="29"/>
      <c r="K5" s="29"/>
      <c r="L5" s="29"/>
      <c r="M5" s="30"/>
      <c r="N5" s="30"/>
      <c r="O5" s="30"/>
      <c r="P5" s="30"/>
      <c r="Q5" s="50"/>
      <c r="R5" s="50">
        <f>I4</f>
        <v>6597</v>
      </c>
      <c r="S5" s="50"/>
      <c r="T5" s="50">
        <f>J4</f>
        <v>3266</v>
      </c>
      <c r="U5" s="50"/>
      <c r="V5" s="50">
        <f>H7</f>
        <v>43579</v>
      </c>
      <c r="W5" s="1"/>
      <c r="X5" s="1"/>
      <c r="Y5" s="1"/>
      <c r="Z5" s="1"/>
      <c r="AA5" s="1"/>
    </row>
    <row r="6" spans="1:27">
      <c r="A6" s="32"/>
      <c r="B6" s="31" t="s">
        <v>19</v>
      </c>
      <c r="C6" s="31" t="s">
        <v>20</v>
      </c>
      <c r="D6" s="31" t="s">
        <v>21</v>
      </c>
      <c r="E6" s="30" t="s">
        <v>22</v>
      </c>
      <c r="F6" s="30" t="s">
        <v>23</v>
      </c>
      <c r="G6" s="30"/>
      <c r="H6" s="43" t="s">
        <v>19</v>
      </c>
      <c r="I6" s="43" t="s">
        <v>20</v>
      </c>
      <c r="J6" s="43" t="s">
        <v>21</v>
      </c>
      <c r="K6" s="30" t="s">
        <v>22</v>
      </c>
      <c r="L6" s="30" t="s">
        <v>23</v>
      </c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6"/>
      <c r="B7" s="33">
        <f>INDEX(总体数据!N:N,MATCH(A2,总体数据!A:A,0))</f>
        <v>5817</v>
      </c>
      <c r="C7" s="29">
        <f>INDEX(总体数据!O:O,MATCH(A2,总体数据!A:A,0))</f>
        <v>4151</v>
      </c>
      <c r="D7" s="29">
        <f>INDEX(总体数据!P:P,MATCH(A2,总体数据!A:A,0))</f>
        <v>2450</v>
      </c>
      <c r="E7" s="35">
        <f>INDEX(总体数据!Q:Q,MATCH(A2,总体数据!A:A,0))</f>
        <v>0.7136</v>
      </c>
      <c r="F7" s="35">
        <f>INDEX(总体数据!R:R,MATCH(A2,总体数据!A:A,0))</f>
        <v>0.4212</v>
      </c>
      <c r="G7" s="30"/>
      <c r="H7" s="29">
        <f>INDEX(总体数据!S:S,MATCH(A2,总体数据!A:A,0))</f>
        <v>43579</v>
      </c>
      <c r="I7" s="29">
        <f>INDEX(总体数据!T:T,MATCH(A2,总体数据!A:A,0))</f>
        <v>28888</v>
      </c>
      <c r="J7" s="29">
        <f>INDEX(总体数据!U:U,MATCH(A2,总体数据!A:A,0))</f>
        <v>19257</v>
      </c>
      <c r="K7" s="35">
        <f>INDEX(总体数据!V:V,MATCH(A2,总体数据!A:A,0))</f>
        <v>0.6629</v>
      </c>
      <c r="L7" s="35">
        <f>INDEX(总体数据!W:W,MATCH(A2,总体数据!A:A,0))</f>
        <v>0.4419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4" t="s">
        <v>18</v>
      </c>
      <c r="B8" s="37">
        <f>INDEX(总体数据!N:N,MATCH(A8,总体数据!A:A,0))</f>
        <v>2.534021871</v>
      </c>
      <c r="C8" s="37">
        <f>INDEX(总体数据!O:O,MATCH(A8,总体数据!A:A,0))</f>
        <v>2.850649351</v>
      </c>
      <c r="D8" s="37">
        <f>INDEX(总体数据!P:P,MATCH(A8,总体数据!A:A,0))</f>
        <v>2.319783198</v>
      </c>
      <c r="E8" s="30"/>
      <c r="F8" s="30"/>
      <c r="G8" s="30"/>
      <c r="H8" s="30"/>
      <c r="I8" s="30"/>
      <c r="J8" s="30"/>
      <c r="K8" s="30"/>
      <c r="L8" s="30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8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38"/>
      <c r="B12" s="30"/>
      <c r="C12" s="1"/>
      <c r="D12" s="30" t="s">
        <v>25</v>
      </c>
      <c r="E12" s="30"/>
      <c r="F12" s="30"/>
      <c r="G12" s="30"/>
      <c r="H12" s="30"/>
      <c r="I12" s="30"/>
      <c r="J12" s="30"/>
      <c r="K12" s="30"/>
      <c r="L12" s="30"/>
      <c r="M12" s="1"/>
      <c r="N12" s="50"/>
      <c r="O12" s="50"/>
      <c r="P12" s="50"/>
      <c r="Q12" s="35"/>
      <c r="R12" s="35"/>
      <c r="S12" s="35"/>
      <c r="T12" s="35"/>
      <c r="U12" s="50"/>
      <c r="V12" s="50"/>
    </row>
    <row r="13" spans="1:22">
      <c r="A13" s="3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30"/>
      <c r="O13" s="30"/>
      <c r="P13" s="30"/>
      <c r="Q13" s="30"/>
      <c r="R13" s="30"/>
      <c r="S13" s="30"/>
      <c r="T13" s="30"/>
      <c r="U13" s="30"/>
      <c r="V13" s="30"/>
    </row>
    <row r="14" spans="1:22">
      <c r="A14" s="3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1"/>
      <c r="N14" s="30"/>
      <c r="O14" s="30"/>
      <c r="P14" s="30"/>
      <c r="Q14" s="50"/>
      <c r="R14" s="50"/>
      <c r="S14" s="50"/>
      <c r="T14" s="50"/>
      <c r="U14" s="50"/>
      <c r="V14" s="50"/>
    </row>
    <row r="15" spans="1:22">
      <c r="A15" s="3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1"/>
      <c r="O16" s="1"/>
      <c r="Q16" s="1"/>
      <c r="S16" s="1"/>
      <c r="U16" s="1"/>
    </row>
    <row r="17" spans="1:21">
      <c r="A17" s="3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"/>
      <c r="O17" s="1"/>
      <c r="Q17" s="1"/>
      <c r="S17" s="1"/>
      <c r="U17" s="1"/>
    </row>
    <row r="18" spans="1:21">
      <c r="A18" s="3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"/>
      <c r="O18" s="1"/>
      <c r="Q18" s="1"/>
      <c r="S18" s="1"/>
      <c r="U18" s="1"/>
    </row>
    <row r="19" spans="1:21">
      <c r="A19" s="3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1"/>
      <c r="O19" s="1"/>
      <c r="Q19" s="1"/>
      <c r="S19" s="1"/>
      <c r="U19" s="1"/>
    </row>
    <row r="20" spans="1:21">
      <c r="A20" s="3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"/>
      <c r="O20" s="1"/>
      <c r="Q20" s="1"/>
      <c r="S20" s="1"/>
      <c r="U20" s="1"/>
    </row>
    <row r="21" spans="1:21">
      <c r="A21" s="3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1"/>
      <c r="O21" s="1"/>
      <c r="Q21" s="1"/>
      <c r="S21" s="1"/>
      <c r="U21" s="1"/>
    </row>
    <row r="22" spans="1:21">
      <c r="A22" s="3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"/>
      <c r="O22" s="1"/>
      <c r="Q22" s="1"/>
      <c r="S22" s="1"/>
      <c r="U22" s="1"/>
    </row>
    <row r="23" spans="1:21">
      <c r="A23" s="3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1"/>
      <c r="O23" s="1"/>
      <c r="Q23" s="1"/>
      <c r="S23" s="1"/>
      <c r="U23" s="1"/>
    </row>
    <row r="24" spans="1:21">
      <c r="A24" s="3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1"/>
      <c r="O24" s="1"/>
      <c r="Q24" s="1"/>
      <c r="S24" s="1"/>
      <c r="U24" s="1"/>
    </row>
    <row r="25" spans="1:21">
      <c r="A25" s="25" t="s">
        <v>26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  <c r="O25" s="1"/>
      <c r="Q25" s="1"/>
      <c r="S25" s="1"/>
      <c r="U25" s="1"/>
    </row>
    <row r="26" spans="1:27">
      <c r="A26" s="29"/>
      <c r="B26" s="28" t="s">
        <v>27</v>
      </c>
      <c r="C26" s="30"/>
      <c r="D26" s="29"/>
      <c r="E26" s="29"/>
      <c r="F26" s="29"/>
      <c r="G26" s="45"/>
      <c r="H26" s="28" t="s">
        <v>28</v>
      </c>
      <c r="I26" s="30"/>
      <c r="J26" s="30"/>
      <c r="K26" s="30"/>
      <c r="L26" s="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9" t="s">
        <v>29</v>
      </c>
      <c r="B27" s="31" t="s">
        <v>11</v>
      </c>
      <c r="C27" s="31" t="s">
        <v>12</v>
      </c>
      <c r="D27" s="31" t="s">
        <v>13</v>
      </c>
      <c r="E27" s="31" t="s">
        <v>8</v>
      </c>
      <c r="F27" s="31" t="s">
        <v>14</v>
      </c>
      <c r="G27" s="29"/>
      <c r="H27" s="43" t="s">
        <v>11</v>
      </c>
      <c r="I27" s="43" t="s">
        <v>12</v>
      </c>
      <c r="J27" s="43" t="s">
        <v>13</v>
      </c>
      <c r="K27" s="43" t="s">
        <v>8</v>
      </c>
      <c r="L27" s="43" t="s">
        <v>14</v>
      </c>
      <c r="M27" s="1"/>
      <c r="O27" s="1"/>
      <c r="Q27" s="1"/>
      <c r="S27" s="1"/>
      <c r="U27" s="1"/>
    </row>
    <row r="28" spans="1:21">
      <c r="A28" s="30" t="str">
        <f>分社漏斗数据!B2</f>
        <v>总部</v>
      </c>
      <c r="B28" s="29">
        <f>分社漏斗数据!C2</f>
        <v>85</v>
      </c>
      <c r="C28" s="40">
        <f>分社漏斗数据!D2</f>
        <v>16</v>
      </c>
      <c r="D28" s="29">
        <f>分社漏斗数据!E2</f>
        <v>10</v>
      </c>
      <c r="E28" s="46">
        <f>分社漏斗数据!F2</f>
        <v>0.1882</v>
      </c>
      <c r="F28" s="35">
        <f>分社漏斗数据!G2</f>
        <v>0.625</v>
      </c>
      <c r="G28" s="30"/>
      <c r="H28" s="29">
        <f>分社漏斗数据!J2</f>
        <v>945</v>
      </c>
      <c r="I28" s="29">
        <f>分社漏斗数据!K2</f>
        <v>605</v>
      </c>
      <c r="J28" s="29">
        <f>分社漏斗数据!L2</f>
        <v>319</v>
      </c>
      <c r="K28" s="35">
        <f>分社漏斗数据!M2</f>
        <v>0.6402</v>
      </c>
      <c r="L28" s="35">
        <f>分社漏斗数据!N2</f>
        <v>0.5273</v>
      </c>
      <c r="M28" s="1"/>
      <c r="O28" s="1"/>
      <c r="Q28" s="1"/>
      <c r="S28" s="1"/>
      <c r="U28" s="1"/>
    </row>
    <row r="29" spans="1:21">
      <c r="A29" s="30" t="str">
        <f>分社漏斗数据!B3</f>
        <v>北京</v>
      </c>
      <c r="B29" s="29">
        <f>分社漏斗数据!C3</f>
        <v>31</v>
      </c>
      <c r="C29" s="40">
        <f>分社漏斗数据!D3</f>
        <v>3</v>
      </c>
      <c r="D29" s="29">
        <f>分社漏斗数据!E3</f>
        <v>0</v>
      </c>
      <c r="E29" s="46">
        <f>分社漏斗数据!F3</f>
        <v>0.0968</v>
      </c>
      <c r="F29" s="35">
        <f>分社漏斗数据!G3</f>
        <v>0</v>
      </c>
      <c r="G29" s="30"/>
      <c r="H29" s="29">
        <f>分社漏斗数据!J3</f>
        <v>2163</v>
      </c>
      <c r="I29" s="29">
        <f>分社漏斗数据!K3</f>
        <v>925</v>
      </c>
      <c r="J29" s="29">
        <f>分社漏斗数据!L3</f>
        <v>245</v>
      </c>
      <c r="K29" s="35">
        <f>分社漏斗数据!M3</f>
        <v>0.4276</v>
      </c>
      <c r="L29" s="35">
        <f>分社漏斗数据!N3</f>
        <v>0.2649</v>
      </c>
      <c r="M29" s="1"/>
      <c r="O29" s="1"/>
      <c r="Q29" s="1"/>
      <c r="S29" s="1"/>
      <c r="U29" s="1"/>
    </row>
    <row r="30" spans="1:21">
      <c r="A30" s="30" t="str">
        <f>分社漏斗数据!B4</f>
        <v>杭州</v>
      </c>
      <c r="B30" s="29">
        <f>分社漏斗数据!C4</f>
        <v>23</v>
      </c>
      <c r="C30" s="40">
        <f>分社漏斗数据!D4</f>
        <v>14</v>
      </c>
      <c r="D30" s="29">
        <f>分社漏斗数据!E4</f>
        <v>2</v>
      </c>
      <c r="E30" s="46">
        <f>分社漏斗数据!F4</f>
        <v>0.6087</v>
      </c>
      <c r="F30" s="35">
        <f>分社漏斗数据!G4</f>
        <v>0.1429</v>
      </c>
      <c r="G30" s="30"/>
      <c r="H30" s="29">
        <f>分社漏斗数据!J4</f>
        <v>1399</v>
      </c>
      <c r="I30" s="29">
        <f>分社漏斗数据!K4</f>
        <v>1328</v>
      </c>
      <c r="J30" s="29">
        <f>分社漏斗数据!L4</f>
        <v>408</v>
      </c>
      <c r="K30" s="35">
        <f>分社漏斗数据!M4</f>
        <v>0.9492</v>
      </c>
      <c r="L30" s="35">
        <f>分社漏斗数据!N4</f>
        <v>0.3072</v>
      </c>
      <c r="M30" s="1"/>
      <c r="O30" s="1"/>
      <c r="Q30" s="1"/>
      <c r="S30" s="1"/>
      <c r="U30" s="1"/>
    </row>
    <row r="31" spans="1:21">
      <c r="A31" s="30" t="str">
        <f>分社漏斗数据!B5</f>
        <v>广州</v>
      </c>
      <c r="B31" s="29">
        <f>分社漏斗数据!C5</f>
        <v>21</v>
      </c>
      <c r="C31" s="40">
        <f>分社漏斗数据!D5</f>
        <v>8</v>
      </c>
      <c r="D31" s="29">
        <f>分社漏斗数据!E5</f>
        <v>6</v>
      </c>
      <c r="E31" s="46">
        <f>分社漏斗数据!F5</f>
        <v>0.381</v>
      </c>
      <c r="F31" s="35">
        <f>分社漏斗数据!G5</f>
        <v>0.75</v>
      </c>
      <c r="G31" s="30"/>
      <c r="H31" s="29">
        <f>分社漏斗数据!J5</f>
        <v>1243</v>
      </c>
      <c r="I31" s="29">
        <f>分社漏斗数据!K5</f>
        <v>318</v>
      </c>
      <c r="J31" s="29">
        <f>分社漏斗数据!L5</f>
        <v>217</v>
      </c>
      <c r="K31" s="35">
        <f>分社漏斗数据!M5</f>
        <v>0.2558</v>
      </c>
      <c r="L31" s="35">
        <f>分社漏斗数据!N5</f>
        <v>0.6824</v>
      </c>
      <c r="M31" s="1"/>
      <c r="O31" s="1"/>
      <c r="Q31" s="1"/>
      <c r="S31" s="1"/>
      <c r="U31" s="1"/>
    </row>
    <row r="32" spans="1:21">
      <c r="A32" s="30" t="str">
        <f>分社漏斗数据!B6</f>
        <v>上海</v>
      </c>
      <c r="B32" s="29">
        <f>分社漏斗数据!C6</f>
        <v>20</v>
      </c>
      <c r="C32" s="40">
        <f>分社漏斗数据!D6</f>
        <v>6</v>
      </c>
      <c r="D32" s="29">
        <f>分社漏斗数据!E6</f>
        <v>4</v>
      </c>
      <c r="E32" s="46">
        <f>分社漏斗数据!F6</f>
        <v>0.3</v>
      </c>
      <c r="F32" s="35">
        <f>分社漏斗数据!G6</f>
        <v>0.6667</v>
      </c>
      <c r="G32" s="30"/>
      <c r="H32" s="29">
        <f>分社漏斗数据!J6</f>
        <v>1090</v>
      </c>
      <c r="I32" s="29">
        <f>分社漏斗数据!K6</f>
        <v>696</v>
      </c>
      <c r="J32" s="29">
        <f>分社漏斗数据!L6</f>
        <v>577</v>
      </c>
      <c r="K32" s="35">
        <f>分社漏斗数据!M6</f>
        <v>0.6385</v>
      </c>
      <c r="L32" s="35">
        <f>分社漏斗数据!N6</f>
        <v>0.829</v>
      </c>
      <c r="M32" s="1"/>
      <c r="O32" s="1"/>
      <c r="Q32" s="1"/>
      <c r="S32" s="1"/>
      <c r="U32" s="1"/>
    </row>
    <row r="33" spans="1:21">
      <c r="A33" s="30" t="str">
        <f>分社漏斗数据!B7</f>
        <v>武汉</v>
      </c>
      <c r="B33" s="29">
        <f>分社漏斗数据!C7</f>
        <v>12</v>
      </c>
      <c r="C33" s="40">
        <f>分社漏斗数据!D7</f>
        <v>7</v>
      </c>
      <c r="D33" s="29">
        <f>分社漏斗数据!E7</f>
        <v>2</v>
      </c>
      <c r="E33" s="46">
        <f>分社漏斗数据!F7</f>
        <v>0.5833</v>
      </c>
      <c r="F33" s="35">
        <f>分社漏斗数据!G7</f>
        <v>0.2857</v>
      </c>
      <c r="G33" s="30"/>
      <c r="H33" s="29">
        <f>分社漏斗数据!J7</f>
        <v>623</v>
      </c>
      <c r="I33" s="29">
        <f>分社漏斗数据!K7</f>
        <v>191</v>
      </c>
      <c r="J33" s="29">
        <f>分社漏斗数据!L7</f>
        <v>42</v>
      </c>
      <c r="K33" s="35">
        <f>分社漏斗数据!M7</f>
        <v>0.3066</v>
      </c>
      <c r="L33" s="35">
        <f>分社漏斗数据!N7</f>
        <v>0.2199</v>
      </c>
      <c r="M33" s="1"/>
      <c r="O33" s="1"/>
      <c r="Q33" s="1"/>
      <c r="S33" s="1"/>
      <c r="U33" s="1"/>
    </row>
    <row r="34" spans="1:27">
      <c r="A34" s="30" t="str">
        <f>分社漏斗数据!B8</f>
        <v>郑州</v>
      </c>
      <c r="B34" s="29">
        <f>分社漏斗数据!C8</f>
        <v>12</v>
      </c>
      <c r="C34" s="40">
        <f>分社漏斗数据!D8</f>
        <v>1</v>
      </c>
      <c r="D34" s="29">
        <f>分社漏斗数据!E8</f>
        <v>0</v>
      </c>
      <c r="E34" s="46">
        <f>分社漏斗数据!F8</f>
        <v>0.0833</v>
      </c>
      <c r="F34" s="35">
        <f>分社漏斗数据!G8</f>
        <v>0</v>
      </c>
      <c r="G34" s="1"/>
      <c r="H34" s="29">
        <f>分社漏斗数据!J8</f>
        <v>589</v>
      </c>
      <c r="I34" s="29">
        <f>分社漏斗数据!K8</f>
        <v>169</v>
      </c>
      <c r="J34" s="29">
        <f>分社漏斗数据!L8</f>
        <v>137</v>
      </c>
      <c r="K34" s="35">
        <f>分社漏斗数据!M8</f>
        <v>0.2869</v>
      </c>
      <c r="L34" s="35">
        <f>分社漏斗数据!N8</f>
        <v>0.8107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0" t="str">
        <f>分社漏斗数据!B9</f>
        <v>南京</v>
      </c>
      <c r="B35" s="29">
        <f>分社漏斗数据!C9</f>
        <v>11</v>
      </c>
      <c r="C35" s="40">
        <f>分社漏斗数据!D9</f>
        <v>8</v>
      </c>
      <c r="D35" s="29">
        <f>分社漏斗数据!E9</f>
        <v>4</v>
      </c>
      <c r="E35" s="46">
        <f>分社漏斗数据!F9</f>
        <v>0.7273</v>
      </c>
      <c r="F35" s="35">
        <f>分社漏斗数据!G9</f>
        <v>0.5</v>
      </c>
      <c r="G35" s="1"/>
      <c r="H35" s="29">
        <f>分社漏斗数据!J9</f>
        <v>480</v>
      </c>
      <c r="I35" s="29">
        <f>分社漏斗数据!K9</f>
        <v>439</v>
      </c>
      <c r="J35" s="29">
        <f>分社漏斗数据!L9</f>
        <v>167</v>
      </c>
      <c r="K35" s="35">
        <f>分社漏斗数据!M9</f>
        <v>0.9146</v>
      </c>
      <c r="L35" s="35">
        <f>分社漏斗数据!N9</f>
        <v>0.3804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30" t="str">
        <f>分社漏斗数据!B10</f>
        <v>厦门</v>
      </c>
      <c r="B36" s="29">
        <f>分社漏斗数据!C10</f>
        <v>11</v>
      </c>
      <c r="C36" s="40">
        <f>分社漏斗数据!D10</f>
        <v>5</v>
      </c>
      <c r="D36" s="29">
        <f>分社漏斗数据!E10</f>
        <v>1</v>
      </c>
      <c r="E36" s="46">
        <f>分社漏斗数据!F10</f>
        <v>0.4545</v>
      </c>
      <c r="F36" s="35">
        <f>分社漏斗数据!G10</f>
        <v>0.2</v>
      </c>
      <c r="G36" s="1"/>
      <c r="H36" s="29">
        <f>分社漏斗数据!J10</f>
        <v>481</v>
      </c>
      <c r="I36" s="29">
        <f>分社漏斗数据!K10</f>
        <v>269</v>
      </c>
      <c r="J36" s="29">
        <f>分社漏斗数据!L10</f>
        <v>72</v>
      </c>
      <c r="K36" s="35">
        <f>分社漏斗数据!M10</f>
        <v>0.5593</v>
      </c>
      <c r="L36" s="35">
        <f>分社漏斗数据!N10</f>
        <v>0.2677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30" t="str">
        <f>分社漏斗数据!B11</f>
        <v>长沙</v>
      </c>
      <c r="B37" s="29">
        <f>分社漏斗数据!C11</f>
        <v>9</v>
      </c>
      <c r="C37" s="40">
        <f>分社漏斗数据!D11</f>
        <v>2</v>
      </c>
      <c r="D37" s="29">
        <f>分社漏斗数据!E11</f>
        <v>1</v>
      </c>
      <c r="E37" s="46">
        <f>分社漏斗数据!F11</f>
        <v>0.2222</v>
      </c>
      <c r="F37" s="35">
        <f>分社漏斗数据!G11</f>
        <v>0.5</v>
      </c>
      <c r="G37" s="1"/>
      <c r="H37" s="29">
        <f>分社漏斗数据!J11</f>
        <v>336</v>
      </c>
      <c r="I37" s="29">
        <f>分社漏斗数据!K11</f>
        <v>230</v>
      </c>
      <c r="J37" s="29">
        <f>分社漏斗数据!L11</f>
        <v>105</v>
      </c>
      <c r="K37" s="35">
        <f>分社漏斗数据!M11</f>
        <v>0.6845</v>
      </c>
      <c r="L37" s="35">
        <f>分社漏斗数据!N11</f>
        <v>0.4565</v>
      </c>
      <c r="M37" s="1"/>
      <c r="N37" s="51" t="s">
        <v>30</v>
      </c>
      <c r="O37" s="51"/>
      <c r="P37" s="51"/>
      <c r="Q37" s="51"/>
      <c r="R37" s="51"/>
      <c r="S37" s="51"/>
      <c r="T37" s="51"/>
      <c r="U37" s="51"/>
      <c r="V37" s="51"/>
      <c r="W37" s="1"/>
      <c r="X37" s="1"/>
      <c r="Y37" s="1"/>
      <c r="Z37" s="1"/>
      <c r="AA37" s="1"/>
    </row>
    <row r="38" spans="1:27">
      <c r="A38" s="30" t="str">
        <f>分社漏斗数据!B12</f>
        <v>深圳</v>
      </c>
      <c r="B38" s="29">
        <f>分社漏斗数据!C12</f>
        <v>8</v>
      </c>
      <c r="C38" s="40">
        <f>分社漏斗数据!D12</f>
        <v>0</v>
      </c>
      <c r="D38" s="29">
        <f>分社漏斗数据!E12</f>
        <v>0</v>
      </c>
      <c r="E38" s="46">
        <f>分社漏斗数据!F12</f>
        <v>0</v>
      </c>
      <c r="F38" s="35">
        <f>分社漏斗数据!G12</f>
        <v>0</v>
      </c>
      <c r="G38" s="1"/>
      <c r="H38" s="29">
        <f>分社漏斗数据!J12</f>
        <v>664</v>
      </c>
      <c r="I38" s="29">
        <f>分社漏斗数据!K12</f>
        <v>2</v>
      </c>
      <c r="J38" s="29">
        <f>分社漏斗数据!L12</f>
        <v>1</v>
      </c>
      <c r="K38" s="35">
        <f>分社漏斗数据!M12</f>
        <v>0.003</v>
      </c>
      <c r="L38" s="35">
        <f>分社漏斗数据!N12</f>
        <v>0.5</v>
      </c>
      <c r="M38" s="1"/>
      <c r="N38" s="51"/>
      <c r="O38" s="51"/>
      <c r="P38" s="51"/>
      <c r="Q38" s="51"/>
      <c r="R38" s="51"/>
      <c r="S38" s="51"/>
      <c r="T38" s="51"/>
      <c r="U38" s="51"/>
      <c r="V38" s="51"/>
      <c r="W38" s="1"/>
      <c r="X38" s="1"/>
      <c r="Y38" s="1"/>
      <c r="Z38" s="1"/>
      <c r="AA38" s="1"/>
    </row>
    <row r="39" spans="1:27">
      <c r="A39" s="30" t="str">
        <f>分社漏斗数据!B13</f>
        <v>重庆</v>
      </c>
      <c r="B39" s="29">
        <f>分社漏斗数据!C13</f>
        <v>8</v>
      </c>
      <c r="C39" s="40">
        <f>分社漏斗数据!D13</f>
        <v>3</v>
      </c>
      <c r="D39" s="29">
        <f>分社漏斗数据!E13</f>
        <v>0</v>
      </c>
      <c r="E39" s="46">
        <f>分社漏斗数据!F13</f>
        <v>0.375</v>
      </c>
      <c r="F39" s="35">
        <f>分社漏斗数据!G13</f>
        <v>0</v>
      </c>
      <c r="G39" s="1"/>
      <c r="H39" s="29">
        <f>分社漏斗数据!J13</f>
        <v>498</v>
      </c>
      <c r="I39" s="29">
        <f>分社漏斗数据!K13</f>
        <v>152</v>
      </c>
      <c r="J39" s="29">
        <f>分社漏斗数据!L13</f>
        <v>111</v>
      </c>
      <c r="K39" s="35">
        <f>分社漏斗数据!M13</f>
        <v>0.3052</v>
      </c>
      <c r="L39" s="35">
        <f>分社漏斗数据!N13</f>
        <v>0.7303</v>
      </c>
      <c r="M39" s="1"/>
      <c r="N39" s="51"/>
      <c r="O39" s="51"/>
      <c r="P39" s="51"/>
      <c r="Q39" s="51"/>
      <c r="R39" s="51"/>
      <c r="S39" s="51"/>
      <c r="T39" s="51"/>
      <c r="U39" s="51"/>
      <c r="V39" s="51"/>
      <c r="W39" s="1"/>
      <c r="X39" s="1"/>
      <c r="Y39" s="1"/>
      <c r="Z39" s="1"/>
      <c r="AA39" s="1"/>
    </row>
    <row r="40" spans="1:27">
      <c r="A40" s="30" t="str">
        <f>分社漏斗数据!B14</f>
        <v>苏州</v>
      </c>
      <c r="B40" s="29">
        <f>分社漏斗数据!C14</f>
        <v>5</v>
      </c>
      <c r="C40" s="40">
        <f>分社漏斗数据!D14</f>
        <v>3</v>
      </c>
      <c r="D40" s="29">
        <f>分社漏斗数据!E14</f>
        <v>2</v>
      </c>
      <c r="E40" s="46">
        <f>分社漏斗数据!F14</f>
        <v>0.6</v>
      </c>
      <c r="F40" s="35">
        <f>分社漏斗数据!G14</f>
        <v>0.6667</v>
      </c>
      <c r="G40" s="1"/>
      <c r="H40" s="29">
        <f>分社漏斗数据!J14</f>
        <v>385</v>
      </c>
      <c r="I40" s="29">
        <f>分社漏斗数据!K14</f>
        <v>299</v>
      </c>
      <c r="J40" s="29">
        <f>分社漏斗数据!L14</f>
        <v>192</v>
      </c>
      <c r="K40" s="35">
        <f>分社漏斗数据!M14</f>
        <v>0.7766</v>
      </c>
      <c r="L40" s="35">
        <f>分社漏斗数据!N14</f>
        <v>0.6421</v>
      </c>
      <c r="M40" s="1"/>
      <c r="N40" s="51"/>
      <c r="O40" s="51"/>
      <c r="P40" s="51"/>
      <c r="Q40" s="51"/>
      <c r="R40" s="51"/>
      <c r="S40" s="51"/>
      <c r="T40" s="51"/>
      <c r="U40" s="51"/>
      <c r="V40" s="51"/>
      <c r="W40" s="1"/>
      <c r="X40" s="1"/>
      <c r="Y40" s="1"/>
      <c r="Z40" s="1"/>
      <c r="AA40" s="1"/>
    </row>
    <row r="41" spans="1:27">
      <c r="A41" s="30" t="str">
        <f>分社漏斗数据!B15</f>
        <v>西安</v>
      </c>
      <c r="B41" s="29">
        <f>分社漏斗数据!C15</f>
        <v>4</v>
      </c>
      <c r="C41" s="40">
        <f>分社漏斗数据!D15</f>
        <v>1</v>
      </c>
      <c r="D41" s="29">
        <f>分社漏斗数据!E15</f>
        <v>1</v>
      </c>
      <c r="E41" s="46">
        <f>分社漏斗数据!F15</f>
        <v>0.25</v>
      </c>
      <c r="F41" s="35">
        <f>分社漏斗数据!G15</f>
        <v>1</v>
      </c>
      <c r="G41" s="1"/>
      <c r="H41" s="29">
        <f>分社漏斗数据!J15</f>
        <v>472</v>
      </c>
      <c r="I41" s="29">
        <f>分社漏斗数据!K15</f>
        <v>235</v>
      </c>
      <c r="J41" s="29">
        <f>分社漏斗数据!L15</f>
        <v>182</v>
      </c>
      <c r="K41" s="35">
        <f>分社漏斗数据!M15</f>
        <v>0.4979</v>
      </c>
      <c r="L41" s="35">
        <f>分社漏斗数据!N15</f>
        <v>0.7745</v>
      </c>
      <c r="M41" s="1"/>
      <c r="N41" s="51"/>
      <c r="O41" s="51"/>
      <c r="P41" s="51"/>
      <c r="Q41" s="51"/>
      <c r="R41" s="51"/>
      <c r="S41" s="51"/>
      <c r="T41" s="51"/>
      <c r="U41" s="51"/>
      <c r="V41" s="51"/>
      <c r="W41" s="1"/>
      <c r="X41" s="1"/>
      <c r="Y41" s="1"/>
      <c r="Z41" s="1"/>
      <c r="AA41" s="1"/>
    </row>
    <row r="42" spans="1:27">
      <c r="A42" s="30" t="str">
        <f>分社漏斗数据!B16</f>
        <v>青岛</v>
      </c>
      <c r="B42" s="29">
        <f>分社漏斗数据!C16</f>
        <v>4</v>
      </c>
      <c r="C42" s="40">
        <f>分社漏斗数据!D16</f>
        <v>2</v>
      </c>
      <c r="D42" s="29">
        <f>分社漏斗数据!E16</f>
        <v>1</v>
      </c>
      <c r="E42" s="46">
        <f>分社漏斗数据!F16</f>
        <v>0.5</v>
      </c>
      <c r="F42" s="35">
        <f>分社漏斗数据!G16</f>
        <v>0.5</v>
      </c>
      <c r="G42" s="1"/>
      <c r="H42" s="29">
        <f>分社漏斗数据!J16</f>
        <v>377</v>
      </c>
      <c r="I42" s="29">
        <f>分社漏斗数据!K16</f>
        <v>287</v>
      </c>
      <c r="J42" s="29">
        <f>分社漏斗数据!L16</f>
        <v>183</v>
      </c>
      <c r="K42" s="35">
        <f>分社漏斗数据!M16</f>
        <v>0.7613</v>
      </c>
      <c r="L42" s="35">
        <f>分社漏斗数据!N16</f>
        <v>0.6376</v>
      </c>
      <c r="M42" s="1"/>
      <c r="N42" s="51"/>
      <c r="O42" s="51"/>
      <c r="P42" s="51"/>
      <c r="Q42" s="51"/>
      <c r="R42" s="51"/>
      <c r="S42" s="51"/>
      <c r="T42" s="51"/>
      <c r="U42" s="51"/>
      <c r="V42" s="51"/>
      <c r="W42" s="1"/>
      <c r="X42" s="1"/>
      <c r="Y42" s="1"/>
      <c r="Z42" s="1"/>
      <c r="AA42" s="1"/>
    </row>
    <row r="43" spans="1:27">
      <c r="A43" s="30" t="str">
        <f>分社漏斗数据!B17</f>
        <v>成都</v>
      </c>
      <c r="B43" s="29">
        <f>分社漏斗数据!C17</f>
        <v>2</v>
      </c>
      <c r="C43" s="40">
        <f>分社漏斗数据!D17</f>
        <v>2</v>
      </c>
      <c r="D43" s="29">
        <f>分社漏斗数据!E17</f>
        <v>1</v>
      </c>
      <c r="E43" s="46">
        <f>分社漏斗数据!F17</f>
        <v>1</v>
      </c>
      <c r="F43" s="35">
        <f>分社漏斗数据!G17</f>
        <v>0.5</v>
      </c>
      <c r="G43" s="1"/>
      <c r="H43" s="29">
        <f>分社漏斗数据!J17</f>
        <v>349</v>
      </c>
      <c r="I43" s="29">
        <f>分社漏斗数据!K17</f>
        <v>192</v>
      </c>
      <c r="J43" s="29">
        <f>分社漏斗数据!L17</f>
        <v>143</v>
      </c>
      <c r="K43" s="35">
        <f>分社漏斗数据!M17</f>
        <v>0.5501</v>
      </c>
      <c r="L43" s="35">
        <f>分社漏斗数据!N17</f>
        <v>0.7448</v>
      </c>
      <c r="M43" s="1"/>
      <c r="N43" s="51"/>
      <c r="O43" s="51"/>
      <c r="P43" s="51"/>
      <c r="Q43" s="51"/>
      <c r="R43" s="51"/>
      <c r="S43" s="51"/>
      <c r="T43" s="51"/>
      <c r="U43" s="51"/>
      <c r="V43" s="51"/>
      <c r="W43" s="1"/>
      <c r="X43" s="1"/>
      <c r="Y43" s="1"/>
      <c r="Z43" s="1"/>
      <c r="AA43" s="1"/>
    </row>
    <row r="44" spans="1:22">
      <c r="A44" s="30" t="str">
        <f>分社漏斗数据!B18</f>
        <v>大连</v>
      </c>
      <c r="B44" s="29">
        <f>分社漏斗数据!C18</f>
        <v>1</v>
      </c>
      <c r="C44" s="40">
        <f>分社漏斗数据!D18</f>
        <v>1</v>
      </c>
      <c r="D44" s="29">
        <f>分社漏斗数据!E18</f>
        <v>1</v>
      </c>
      <c r="E44" s="46">
        <f>分社漏斗数据!F18</f>
        <v>1</v>
      </c>
      <c r="F44" s="35">
        <f>分社漏斗数据!G18</f>
        <v>1</v>
      </c>
      <c r="G44" s="1"/>
      <c r="H44" s="29">
        <f>分社漏斗数据!J18</f>
        <v>349</v>
      </c>
      <c r="I44" s="29">
        <f>分社漏斗数据!K18</f>
        <v>260</v>
      </c>
      <c r="J44" s="29">
        <f>分社漏斗数据!L18</f>
        <v>165</v>
      </c>
      <c r="K44" s="35">
        <f>分社漏斗数据!M18</f>
        <v>0.745</v>
      </c>
      <c r="L44" s="35">
        <f>分社漏斗数据!N18</f>
        <v>0.6346</v>
      </c>
      <c r="M44" s="1"/>
      <c r="N44" s="51"/>
      <c r="O44" s="51"/>
      <c r="P44" s="51"/>
      <c r="Q44" s="51"/>
      <c r="R44" s="51"/>
      <c r="S44" s="51"/>
      <c r="T44" s="51"/>
      <c r="U44" s="51"/>
      <c r="V44" s="51"/>
    </row>
    <row r="45" spans="1:22">
      <c r="A45" s="30"/>
      <c r="E45" s="1"/>
      <c r="F45" s="1"/>
      <c r="G45" s="1"/>
      <c r="K45" s="1"/>
      <c r="L45" s="1"/>
      <c r="M45" s="1"/>
      <c r="N45" s="51"/>
      <c r="O45" s="51"/>
      <c r="P45" s="51"/>
      <c r="Q45" s="51"/>
      <c r="R45" s="51"/>
      <c r="S45" s="51"/>
      <c r="T45" s="51"/>
      <c r="U45" s="51"/>
      <c r="V45" s="51"/>
    </row>
    <row r="46" spans="1:22">
      <c r="A46" s="41" t="s">
        <v>31</v>
      </c>
      <c r="B46" s="41"/>
      <c r="C46" s="41"/>
      <c r="D46" s="41"/>
      <c r="E46" s="41"/>
      <c r="F46" s="41"/>
      <c r="G46" s="47"/>
      <c r="H46" s="41"/>
      <c r="I46" s="41"/>
      <c r="J46" s="41"/>
      <c r="K46" s="41"/>
      <c r="L46" s="41"/>
      <c r="M46" s="1"/>
      <c r="N46" s="51"/>
      <c r="O46" s="51"/>
      <c r="P46" s="51"/>
      <c r="Q46" s="51"/>
      <c r="R46" s="51"/>
      <c r="S46" s="51"/>
      <c r="T46" s="51"/>
      <c r="U46" s="51"/>
      <c r="V46" s="51"/>
    </row>
    <row r="47" spans="1:27">
      <c r="A47" s="29"/>
      <c r="B47" s="28" t="s">
        <v>32</v>
      </c>
      <c r="C47" s="29"/>
      <c r="D47" s="30"/>
      <c r="E47" s="30"/>
      <c r="F47" s="30"/>
      <c r="G47" s="44"/>
      <c r="H47" s="28" t="s">
        <v>33</v>
      </c>
      <c r="I47" s="30"/>
      <c r="J47" s="30"/>
      <c r="K47" s="30"/>
      <c r="L47" s="30"/>
      <c r="M47" s="1"/>
      <c r="N47" s="51"/>
      <c r="O47" s="51"/>
      <c r="P47" s="51"/>
      <c r="Q47" s="51"/>
      <c r="R47" s="51"/>
      <c r="S47" s="51"/>
      <c r="T47" s="51"/>
      <c r="U47" s="51"/>
      <c r="V47" s="51"/>
      <c r="W47" s="1"/>
      <c r="X47" s="1"/>
      <c r="Y47" s="1"/>
      <c r="Z47" s="1"/>
      <c r="AA47" s="1"/>
    </row>
    <row r="48" spans="1:22">
      <c r="A48" s="39" t="s">
        <v>29</v>
      </c>
      <c r="B48" s="31" t="s">
        <v>19</v>
      </c>
      <c r="C48" s="31" t="s">
        <v>20</v>
      </c>
      <c r="D48" s="31" t="s">
        <v>21</v>
      </c>
      <c r="E48" s="31" t="s">
        <v>22</v>
      </c>
      <c r="F48" s="31" t="s">
        <v>23</v>
      </c>
      <c r="G48" s="29"/>
      <c r="H48" s="43" t="s">
        <v>19</v>
      </c>
      <c r="I48" s="43" t="s">
        <v>20</v>
      </c>
      <c r="J48" s="43" t="s">
        <v>21</v>
      </c>
      <c r="K48" s="43" t="s">
        <v>22</v>
      </c>
      <c r="L48" s="43" t="s">
        <v>23</v>
      </c>
      <c r="M48" s="1"/>
      <c r="N48" s="51"/>
      <c r="O48" s="51"/>
      <c r="P48" s="51"/>
      <c r="Q48" s="51"/>
      <c r="R48" s="51"/>
      <c r="S48" s="51"/>
      <c r="T48" s="51"/>
      <c r="U48" s="51"/>
      <c r="V48" s="51"/>
    </row>
    <row r="49" spans="1:22">
      <c r="A49" s="42" t="str">
        <f>分社学习数据!B2</f>
        <v>总部</v>
      </c>
      <c r="B49" s="33">
        <f>分社学习数据!C2</f>
        <v>1448</v>
      </c>
      <c r="C49" s="29">
        <f>分社学习数据!D2</f>
        <v>1064</v>
      </c>
      <c r="D49" s="29">
        <f>分社学习数据!E2</f>
        <v>440</v>
      </c>
      <c r="E49" s="35">
        <f>分社学习数据!F2</f>
        <v>0.7348</v>
      </c>
      <c r="F49" s="35">
        <f>分社学习数据!G2</f>
        <v>0.3039</v>
      </c>
      <c r="G49" s="30"/>
      <c r="H49" s="29">
        <f>分社学习数据!I2</f>
        <v>18552</v>
      </c>
      <c r="I49" s="29">
        <f>分社学习数据!J2</f>
        <v>13035</v>
      </c>
      <c r="J49" s="29">
        <f>分社学习数据!K2</f>
        <v>7277</v>
      </c>
      <c r="K49" s="35">
        <f>分社学习数据!L2</f>
        <v>0.7026</v>
      </c>
      <c r="L49" s="35">
        <f>分社学习数据!M2</f>
        <v>0.3922</v>
      </c>
      <c r="M49" s="1"/>
      <c r="N49" s="51"/>
      <c r="O49" s="51"/>
      <c r="P49" s="51"/>
      <c r="Q49" s="51"/>
      <c r="R49" s="51"/>
      <c r="S49" s="51"/>
      <c r="T49" s="51"/>
      <c r="U49" s="51"/>
      <c r="V49" s="51"/>
    </row>
    <row r="50" spans="1:22">
      <c r="A50" s="42" t="str">
        <f>分社学习数据!B3</f>
        <v>杭州</v>
      </c>
      <c r="B50" s="33">
        <f>分社学习数据!C3</f>
        <v>1296</v>
      </c>
      <c r="C50" s="29">
        <f>分社学习数据!D3</f>
        <v>912</v>
      </c>
      <c r="D50" s="29">
        <f>分社学习数据!E3</f>
        <v>930</v>
      </c>
      <c r="E50" s="35">
        <f>分社学习数据!F3</f>
        <v>0.7037</v>
      </c>
      <c r="F50" s="35">
        <f>分社学习数据!G3</f>
        <v>0.7176</v>
      </c>
      <c r="G50" s="30"/>
      <c r="H50" s="29">
        <f>分社学习数据!I3</f>
        <v>4145</v>
      </c>
      <c r="I50" s="29">
        <f>分社学习数据!J3</f>
        <v>2617</v>
      </c>
      <c r="J50" s="29">
        <f>分社学习数据!K3</f>
        <v>2243</v>
      </c>
      <c r="K50" s="35">
        <f>分社学习数据!L3</f>
        <v>0.6314</v>
      </c>
      <c r="L50" s="48">
        <f>分社学习数据!M3</f>
        <v>0.5411</v>
      </c>
      <c r="M50" s="1"/>
      <c r="N50" s="51"/>
      <c r="O50" s="51"/>
      <c r="P50" s="51"/>
      <c r="Q50" s="51"/>
      <c r="R50" s="51"/>
      <c r="S50" s="51"/>
      <c r="T50" s="51"/>
      <c r="U50" s="51"/>
      <c r="V50" s="51"/>
    </row>
    <row r="51" spans="1:22">
      <c r="A51" s="42" t="str">
        <f>分社学习数据!B4</f>
        <v>广州</v>
      </c>
      <c r="B51" s="33">
        <f>分社学习数据!C4</f>
        <v>672</v>
      </c>
      <c r="C51" s="29">
        <f>分社学习数据!D4</f>
        <v>503</v>
      </c>
      <c r="D51" s="29">
        <f>分社学习数据!E4</f>
        <v>159</v>
      </c>
      <c r="E51" s="35">
        <f>分社学习数据!F4</f>
        <v>0.7485</v>
      </c>
      <c r="F51" s="35">
        <f>分社学习数据!G4</f>
        <v>0.2366</v>
      </c>
      <c r="G51" s="1"/>
      <c r="H51" s="29">
        <f>分社学习数据!I4</f>
        <v>2030</v>
      </c>
      <c r="I51" s="29">
        <f>分社学习数据!J4</f>
        <v>1289</v>
      </c>
      <c r="J51" s="29">
        <f>分社学习数据!K4</f>
        <v>741</v>
      </c>
      <c r="K51" s="35">
        <f>分社学习数据!L4</f>
        <v>0.635</v>
      </c>
      <c r="L51" s="35">
        <f>分社学习数据!M4</f>
        <v>0.365</v>
      </c>
      <c r="M51" s="1"/>
      <c r="N51" s="51"/>
      <c r="O51" s="51"/>
      <c r="P51" s="51"/>
      <c r="Q51" s="51"/>
      <c r="R51" s="51"/>
      <c r="S51" s="51"/>
      <c r="T51" s="51"/>
      <c r="U51" s="51"/>
      <c r="V51" s="51"/>
    </row>
    <row r="52" spans="1:22">
      <c r="A52" s="42" t="str">
        <f>分社学习数据!B5</f>
        <v>上海</v>
      </c>
      <c r="B52" s="33">
        <f>分社学习数据!C5</f>
        <v>642</v>
      </c>
      <c r="C52" s="29">
        <f>分社学习数据!D5</f>
        <v>388</v>
      </c>
      <c r="D52" s="29">
        <f>分社学习数据!E5</f>
        <v>180</v>
      </c>
      <c r="E52" s="35">
        <f>分社学习数据!F5</f>
        <v>0.6044</v>
      </c>
      <c r="F52" s="35">
        <f>分社学习数据!G5</f>
        <v>0.2804</v>
      </c>
      <c r="G52" s="1"/>
      <c r="H52" s="29">
        <f>分社学习数据!I5</f>
        <v>3515</v>
      </c>
      <c r="I52" s="29">
        <f>分社学习数据!J5</f>
        <v>2251</v>
      </c>
      <c r="J52" s="29">
        <f>分社学习数据!K5</f>
        <v>1322</v>
      </c>
      <c r="K52" s="35">
        <f>分社学习数据!L5</f>
        <v>0.6404</v>
      </c>
      <c r="L52" s="35">
        <f>分社学习数据!M5</f>
        <v>0.3761</v>
      </c>
      <c r="M52" s="1"/>
      <c r="N52" s="51"/>
      <c r="O52" s="51"/>
      <c r="P52" s="51"/>
      <c r="Q52" s="51"/>
      <c r="R52" s="51"/>
      <c r="S52" s="51"/>
      <c r="T52" s="51"/>
      <c r="U52" s="51"/>
      <c r="V52" s="51"/>
    </row>
    <row r="53" spans="1:22">
      <c r="A53" s="42" t="str">
        <f>分社学习数据!B6</f>
        <v>北京</v>
      </c>
      <c r="B53" s="33">
        <f>分社学习数据!C6</f>
        <v>623</v>
      </c>
      <c r="C53" s="29">
        <f>分社学习数据!D6</f>
        <v>523</v>
      </c>
      <c r="D53" s="29">
        <f>分社学习数据!E6</f>
        <v>292</v>
      </c>
      <c r="E53" s="35">
        <f>分社学习数据!F6</f>
        <v>0.8395</v>
      </c>
      <c r="F53" s="35">
        <f>分社学习数据!G6</f>
        <v>0.4687</v>
      </c>
      <c r="G53" s="1"/>
      <c r="H53" s="29">
        <f>分社学习数据!I6</f>
        <v>6072</v>
      </c>
      <c r="I53" s="29">
        <f>分社学习数据!J6</f>
        <v>4108</v>
      </c>
      <c r="J53" s="29">
        <f>分社学习数据!K6</f>
        <v>3102</v>
      </c>
      <c r="K53" s="35">
        <f>分社学习数据!L6</f>
        <v>0.6765</v>
      </c>
      <c r="L53" s="48">
        <f>分社学习数据!M6</f>
        <v>0.5109</v>
      </c>
      <c r="M53" s="1"/>
      <c r="N53" s="51"/>
      <c r="O53" s="51"/>
      <c r="P53" s="51"/>
      <c r="Q53" s="51"/>
      <c r="R53" s="51"/>
      <c r="S53" s="51"/>
      <c r="T53" s="51"/>
      <c r="U53" s="51"/>
      <c r="V53" s="51"/>
    </row>
    <row r="54" spans="1:22">
      <c r="A54" s="30" t="str">
        <f>分社学习数据!B7</f>
        <v>郑州</v>
      </c>
      <c r="B54" s="29">
        <f>分社学习数据!C7</f>
        <v>284</v>
      </c>
      <c r="C54" s="29">
        <f>分社学习数据!D7</f>
        <v>220</v>
      </c>
      <c r="D54" s="29">
        <f>分社学习数据!E7</f>
        <v>106</v>
      </c>
      <c r="E54" s="35">
        <f>分社学习数据!F7</f>
        <v>0.7746</v>
      </c>
      <c r="F54" s="35">
        <f>分社学习数据!G7</f>
        <v>0.3732</v>
      </c>
      <c r="G54" s="1"/>
      <c r="H54" s="29">
        <f>分社学习数据!I7</f>
        <v>1752</v>
      </c>
      <c r="I54" s="29">
        <f>分社学习数据!J7</f>
        <v>1254</v>
      </c>
      <c r="J54" s="29">
        <f>分社学习数据!K7</f>
        <v>717</v>
      </c>
      <c r="K54" s="35">
        <f>分社学习数据!L7</f>
        <v>0.7158</v>
      </c>
      <c r="L54" s="35">
        <f>分社学习数据!M7</f>
        <v>0.4092</v>
      </c>
      <c r="M54" s="1"/>
      <c r="N54" s="51"/>
      <c r="O54" s="51"/>
      <c r="P54" s="51"/>
      <c r="Q54" s="51"/>
      <c r="R54" s="51"/>
      <c r="S54" s="51"/>
      <c r="T54" s="51"/>
      <c r="U54" s="51"/>
      <c r="V54" s="51"/>
    </row>
    <row r="55" spans="1:27">
      <c r="A55" s="30" t="str">
        <f>分社学习数据!B8</f>
        <v>青岛</v>
      </c>
      <c r="B55" s="29">
        <f>分社学习数据!C8</f>
        <v>131</v>
      </c>
      <c r="C55" s="29">
        <f>分社学习数据!D8</f>
        <v>81</v>
      </c>
      <c r="D55" s="29">
        <f>分社学习数据!E8</f>
        <v>67</v>
      </c>
      <c r="E55" s="35">
        <f>分社学习数据!F8</f>
        <v>0.6183</v>
      </c>
      <c r="F55" s="35">
        <f>分社学习数据!G8</f>
        <v>0.5115</v>
      </c>
      <c r="G55" s="1"/>
      <c r="H55" s="29">
        <f>分社学习数据!I8</f>
        <v>618</v>
      </c>
      <c r="I55" s="29">
        <f>分社学习数据!J8</f>
        <v>321</v>
      </c>
      <c r="J55" s="29">
        <f>分社学习数据!K8</f>
        <v>311</v>
      </c>
      <c r="K55" s="35">
        <f>分社学习数据!L8</f>
        <v>0.5194</v>
      </c>
      <c r="L55" s="35">
        <f>分社学习数据!M8</f>
        <v>0.5032</v>
      </c>
      <c r="M55" s="1"/>
      <c r="N55" s="51"/>
      <c r="O55" s="51"/>
      <c r="P55" s="51"/>
      <c r="Q55" s="51"/>
      <c r="R55" s="51"/>
      <c r="S55" s="51"/>
      <c r="T55" s="51"/>
      <c r="U55" s="51"/>
      <c r="V55" s="51"/>
      <c r="W55" s="1"/>
      <c r="X55" s="1"/>
      <c r="Y55" s="1"/>
      <c r="Z55" s="1"/>
      <c r="AA55" s="1"/>
    </row>
    <row r="56" spans="1:27">
      <c r="A56" s="30" t="str">
        <f>分社学习数据!B9</f>
        <v>大连</v>
      </c>
      <c r="B56" s="29">
        <f>分社学习数据!C9</f>
        <v>128</v>
      </c>
      <c r="C56" s="29">
        <f>分社学习数据!D9</f>
        <v>100</v>
      </c>
      <c r="D56" s="29">
        <f>分社学习数据!E9</f>
        <v>68</v>
      </c>
      <c r="E56" s="35">
        <f>分社学习数据!F9</f>
        <v>0.7813</v>
      </c>
      <c r="F56" s="35">
        <f>分社学习数据!G9</f>
        <v>0.5313</v>
      </c>
      <c r="G56" s="1"/>
      <c r="H56" s="29">
        <f>分社学习数据!I9</f>
        <v>1147</v>
      </c>
      <c r="I56" s="29">
        <f>分社学习数据!J9</f>
        <v>763</v>
      </c>
      <c r="J56" s="29">
        <f>分社学习数据!K9</f>
        <v>711</v>
      </c>
      <c r="K56" s="35">
        <f>分社学习数据!L9</f>
        <v>0.6652</v>
      </c>
      <c r="L56" s="35">
        <f>分社学习数据!M9</f>
        <v>0.6199</v>
      </c>
      <c r="M56" s="1"/>
      <c r="N56" s="51"/>
      <c r="O56" s="51"/>
      <c r="P56" s="51"/>
      <c r="Q56" s="51"/>
      <c r="R56" s="51"/>
      <c r="S56" s="51"/>
      <c r="T56" s="51"/>
      <c r="U56" s="51"/>
      <c r="V56" s="51"/>
      <c r="W56" s="1"/>
      <c r="X56" s="1"/>
      <c r="Y56" s="1"/>
      <c r="Z56" s="1"/>
      <c r="AA56" s="1"/>
    </row>
    <row r="57" spans="1:27">
      <c r="A57" s="30" t="str">
        <f>分社学习数据!B10</f>
        <v>南京</v>
      </c>
      <c r="B57" s="29">
        <f>分社学习数据!C10</f>
        <v>116</v>
      </c>
      <c r="C57" s="29">
        <f>分社学习数据!D10</f>
        <v>86</v>
      </c>
      <c r="D57" s="29">
        <f>分社学习数据!E10</f>
        <v>46</v>
      </c>
      <c r="E57" s="35">
        <f>分社学习数据!F10</f>
        <v>0.7414</v>
      </c>
      <c r="F57" s="35">
        <f>分社学习数据!G10</f>
        <v>0.3966</v>
      </c>
      <c r="G57" s="1"/>
      <c r="H57" s="29">
        <f>分社学习数据!I10</f>
        <v>1201</v>
      </c>
      <c r="I57" s="29">
        <f>分社学习数据!J10</f>
        <v>832</v>
      </c>
      <c r="J57" s="29">
        <f>分社学习数据!K10</f>
        <v>667</v>
      </c>
      <c r="K57" s="35">
        <f>分社学习数据!L10</f>
        <v>0.6928</v>
      </c>
      <c r="L57" s="35">
        <f>分社学习数据!M10</f>
        <v>0.5554</v>
      </c>
      <c r="M57" s="1"/>
      <c r="N57" s="51"/>
      <c r="O57" s="51"/>
      <c r="P57" s="51"/>
      <c r="Q57" s="51"/>
      <c r="R57" s="51"/>
      <c r="S57" s="51"/>
      <c r="T57" s="51"/>
      <c r="U57" s="51"/>
      <c r="V57" s="51"/>
      <c r="W57" s="1"/>
      <c r="X57" s="1"/>
      <c r="Y57" s="1"/>
      <c r="Z57" s="1"/>
      <c r="AA57" s="1"/>
    </row>
    <row r="58" spans="1:27">
      <c r="A58" s="30" t="str">
        <f>分社学习数据!B11</f>
        <v>苏州</v>
      </c>
      <c r="B58" s="29">
        <f>分社学习数据!C11</f>
        <v>99</v>
      </c>
      <c r="C58" s="29">
        <f>分社学习数据!D11</f>
        <v>62</v>
      </c>
      <c r="D58" s="29">
        <f>分社学习数据!E11</f>
        <v>35</v>
      </c>
      <c r="E58" s="35">
        <f>分社学习数据!F11</f>
        <v>0.6263</v>
      </c>
      <c r="F58" s="35">
        <f>分社学习数据!G11</f>
        <v>0.3535</v>
      </c>
      <c r="G58" s="1"/>
      <c r="H58" s="29">
        <f>分社学习数据!I11</f>
        <v>565</v>
      </c>
      <c r="I58" s="29">
        <f>分社学习数据!J11</f>
        <v>305</v>
      </c>
      <c r="J58" s="29">
        <f>分社学习数据!K11</f>
        <v>286</v>
      </c>
      <c r="K58" s="35">
        <f>分社学习数据!L11</f>
        <v>0.5398</v>
      </c>
      <c r="L58" s="35">
        <f>分社学习数据!M11</f>
        <v>0.5062</v>
      </c>
      <c r="M58" s="1"/>
      <c r="N58" s="51"/>
      <c r="O58" s="51"/>
      <c r="P58" s="51"/>
      <c r="Q58" s="51"/>
      <c r="R58" s="51"/>
      <c r="S58" s="51"/>
      <c r="T58" s="51"/>
      <c r="U58" s="51"/>
      <c r="V58" s="51"/>
      <c r="W58" s="1"/>
      <c r="X58" s="1"/>
      <c r="Y58" s="1"/>
      <c r="Z58" s="1"/>
      <c r="AA58" s="1"/>
    </row>
    <row r="59" spans="1:27">
      <c r="A59" s="30" t="str">
        <f>分社学习数据!B12</f>
        <v>重庆</v>
      </c>
      <c r="B59" s="29">
        <f>分社学习数据!C12</f>
        <v>94</v>
      </c>
      <c r="C59" s="29">
        <f>分社学习数据!D12</f>
        <v>56</v>
      </c>
      <c r="D59" s="29">
        <f>分社学习数据!E12</f>
        <v>28</v>
      </c>
      <c r="E59" s="35">
        <f>分社学习数据!F12</f>
        <v>0.5957</v>
      </c>
      <c r="F59" s="35">
        <f>分社学习数据!G12</f>
        <v>0.2979</v>
      </c>
      <c r="G59" s="1"/>
      <c r="H59" s="29">
        <f>分社学习数据!I12</f>
        <v>1042</v>
      </c>
      <c r="I59" s="29">
        <f>分社学习数据!J12</f>
        <v>593</v>
      </c>
      <c r="J59" s="29">
        <f>分社学习数据!K12</f>
        <v>455</v>
      </c>
      <c r="K59" s="35">
        <f>分社学习数据!L12</f>
        <v>0.5691</v>
      </c>
      <c r="L59" s="35">
        <f>分社学习数据!M12</f>
        <v>0.4367</v>
      </c>
      <c r="M59" s="1"/>
      <c r="N59" s="51"/>
      <c r="O59" s="51"/>
      <c r="P59" s="51"/>
      <c r="Q59" s="51"/>
      <c r="R59" s="51"/>
      <c r="S59" s="51"/>
      <c r="T59" s="51"/>
      <c r="U59" s="51"/>
      <c r="V59" s="51"/>
      <c r="W59" s="1"/>
      <c r="X59" s="1"/>
      <c r="Y59" s="1"/>
      <c r="Z59" s="1"/>
      <c r="AA59" s="1"/>
    </row>
    <row r="60" spans="1:27">
      <c r="A60" s="30" t="str">
        <f>分社学习数据!B13</f>
        <v>西安</v>
      </c>
      <c r="B60" s="29">
        <f>分社学习数据!C13</f>
        <v>80</v>
      </c>
      <c r="C60" s="29">
        <f>分社学习数据!D13</f>
        <v>43</v>
      </c>
      <c r="D60" s="29">
        <f>分社学习数据!E13</f>
        <v>27</v>
      </c>
      <c r="E60" s="35">
        <f>分社学习数据!F13</f>
        <v>0.5375</v>
      </c>
      <c r="F60" s="35">
        <f>分社学习数据!G13</f>
        <v>0.3375</v>
      </c>
      <c r="G60" s="1"/>
      <c r="H60" s="29">
        <f>分社学习数据!I13</f>
        <v>708</v>
      </c>
      <c r="I60" s="29">
        <f>分社学习数据!J13</f>
        <v>380</v>
      </c>
      <c r="J60" s="29">
        <f>分社学习数据!K13</f>
        <v>355</v>
      </c>
      <c r="K60" s="35">
        <f>分社学习数据!L13</f>
        <v>0.5367</v>
      </c>
      <c r="L60" s="35">
        <f>分社学习数据!M13</f>
        <v>0.5014</v>
      </c>
      <c r="M60" s="1"/>
      <c r="N60" s="51"/>
      <c r="O60" s="51"/>
      <c r="P60" s="51"/>
      <c r="Q60" s="51"/>
      <c r="R60" s="51"/>
      <c r="S60" s="51"/>
      <c r="T60" s="51"/>
      <c r="U60" s="51"/>
      <c r="V60" s="51"/>
      <c r="W60" s="1"/>
      <c r="X60" s="1"/>
      <c r="Y60" s="1"/>
      <c r="Z60" s="1"/>
      <c r="AA60" s="1"/>
    </row>
    <row r="61" spans="1:27">
      <c r="A61" s="30" t="str">
        <f>分社学习数据!B14</f>
        <v>成都</v>
      </c>
      <c r="B61" s="29">
        <f>分社学习数据!C14</f>
        <v>53</v>
      </c>
      <c r="C61" s="29">
        <f>分社学习数据!D14</f>
        <v>19</v>
      </c>
      <c r="D61" s="29">
        <f>分社学习数据!E14</f>
        <v>18</v>
      </c>
      <c r="E61" s="35">
        <f>分社学习数据!F14</f>
        <v>0.3585</v>
      </c>
      <c r="F61" s="35">
        <f>分社学习数据!G14</f>
        <v>0.3396</v>
      </c>
      <c r="G61" s="1"/>
      <c r="H61" s="29">
        <f>分社学习数据!I14</f>
        <v>683</v>
      </c>
      <c r="I61" s="29">
        <f>分社学习数据!J14</f>
        <v>381</v>
      </c>
      <c r="J61" s="29">
        <f>分社学习数据!K14</f>
        <v>301</v>
      </c>
      <c r="K61" s="35">
        <f>分社学习数据!L14</f>
        <v>0.5578</v>
      </c>
      <c r="L61" s="35">
        <f>分社学习数据!M14</f>
        <v>0.4407</v>
      </c>
      <c r="M61" s="1"/>
      <c r="N61" s="51"/>
      <c r="O61" s="51"/>
      <c r="P61" s="51"/>
      <c r="Q61" s="51"/>
      <c r="R61" s="51"/>
      <c r="S61" s="51"/>
      <c r="T61" s="51"/>
      <c r="U61" s="51"/>
      <c r="V61" s="51"/>
      <c r="W61" s="1"/>
      <c r="X61" s="1"/>
      <c r="Y61" s="1"/>
      <c r="Z61" s="1"/>
      <c r="AA61" s="1"/>
    </row>
    <row r="62" spans="1:27">
      <c r="A62" s="30" t="str">
        <f>分社学习数据!B15</f>
        <v>厦门</v>
      </c>
      <c r="B62" s="29">
        <f>分社学习数据!C15</f>
        <v>47</v>
      </c>
      <c r="C62" s="29">
        <f>分社学习数据!D15</f>
        <v>22</v>
      </c>
      <c r="D62" s="29">
        <f>分社学习数据!E15</f>
        <v>19</v>
      </c>
      <c r="E62" s="35">
        <f>分社学习数据!F15</f>
        <v>0.4681</v>
      </c>
      <c r="F62" s="35">
        <f>分社学习数据!G15</f>
        <v>0.4043</v>
      </c>
      <c r="G62" s="1"/>
      <c r="H62" s="29">
        <f>分社学习数据!I15</f>
        <v>819</v>
      </c>
      <c r="I62" s="29">
        <f>分社学习数据!J15</f>
        <v>403</v>
      </c>
      <c r="J62" s="29">
        <f>分社学习数据!K15</f>
        <v>384</v>
      </c>
      <c r="K62" s="35">
        <f>分社学习数据!L15</f>
        <v>0.4921</v>
      </c>
      <c r="L62" s="35">
        <f>分社学习数据!M15</f>
        <v>0.4689</v>
      </c>
      <c r="M62" s="1"/>
      <c r="N62" s="51"/>
      <c r="O62" s="51"/>
      <c r="P62" s="51"/>
      <c r="Q62" s="51"/>
      <c r="R62" s="51"/>
      <c r="S62" s="51"/>
      <c r="T62" s="51"/>
      <c r="U62" s="51"/>
      <c r="V62" s="51"/>
      <c r="W62" s="1"/>
      <c r="X62" s="1"/>
      <c r="Y62" s="1"/>
      <c r="Z62" s="1"/>
      <c r="AA62" s="1"/>
    </row>
    <row r="63" spans="1:27">
      <c r="A63" s="30" t="str">
        <f>分社学习数据!B16</f>
        <v>武汉</v>
      </c>
      <c r="B63" s="29">
        <f>分社学习数据!C16</f>
        <v>42</v>
      </c>
      <c r="C63" s="29">
        <f>分社学习数据!D16</f>
        <v>27</v>
      </c>
      <c r="D63" s="29">
        <f>分社学习数据!E16</f>
        <v>14</v>
      </c>
      <c r="E63" s="35">
        <f>分社学习数据!F16</f>
        <v>0.6429</v>
      </c>
      <c r="F63" s="35">
        <f>分社学习数据!G16</f>
        <v>0.3333</v>
      </c>
      <c r="G63" s="1"/>
      <c r="H63" s="29">
        <f>分社学习数据!I16</f>
        <v>312</v>
      </c>
      <c r="I63" s="29">
        <f>分社学习数据!J16</f>
        <v>143</v>
      </c>
      <c r="J63" s="29">
        <f>分社学习数据!K16</f>
        <v>166</v>
      </c>
      <c r="K63" s="35">
        <f>分社学习数据!L16</f>
        <v>0.4583</v>
      </c>
      <c r="L63" s="35">
        <f>分社学习数据!M16</f>
        <v>0.5321</v>
      </c>
      <c r="M63" s="1"/>
      <c r="N63" s="51"/>
      <c r="O63" s="51"/>
      <c r="P63" s="51"/>
      <c r="Q63" s="51"/>
      <c r="R63" s="51"/>
      <c r="S63" s="51"/>
      <c r="T63" s="51"/>
      <c r="U63" s="51"/>
      <c r="V63" s="51"/>
      <c r="W63" s="1"/>
      <c r="X63" s="1"/>
      <c r="Y63" s="1"/>
      <c r="Z63" s="1"/>
      <c r="AA63" s="1"/>
    </row>
    <row r="64" spans="1:27">
      <c r="A64" s="30" t="str">
        <f>分社学习数据!B17</f>
        <v>长沙</v>
      </c>
      <c r="B64" s="29">
        <f>分社学习数据!C17</f>
        <v>25</v>
      </c>
      <c r="C64" s="29">
        <f>分社学习数据!D17</f>
        <v>15</v>
      </c>
      <c r="D64" s="29">
        <f>分社学习数据!E17</f>
        <v>8</v>
      </c>
      <c r="E64" s="35">
        <f>分社学习数据!F17</f>
        <v>0.6</v>
      </c>
      <c r="F64" s="35">
        <f>分社学习数据!G17</f>
        <v>0.32</v>
      </c>
      <c r="G64" s="1"/>
      <c r="H64" s="29">
        <f>分社学习数据!I17</f>
        <v>360</v>
      </c>
      <c r="I64" s="29">
        <f>分社学习数据!J17</f>
        <v>178</v>
      </c>
      <c r="J64" s="29">
        <f>分社学习数据!K17</f>
        <v>190</v>
      </c>
      <c r="K64" s="35">
        <f>分社学习数据!L17</f>
        <v>0.4944</v>
      </c>
      <c r="L64" s="35">
        <f>分社学习数据!M17</f>
        <v>0.5278</v>
      </c>
      <c r="M64" s="1"/>
      <c r="N64" s="51"/>
      <c r="O64" s="51"/>
      <c r="P64" s="51"/>
      <c r="Q64" s="51"/>
      <c r="R64" s="51"/>
      <c r="S64" s="51"/>
      <c r="T64" s="51"/>
      <c r="U64" s="51"/>
      <c r="V64" s="51"/>
      <c r="W64" s="1"/>
      <c r="X64" s="1"/>
      <c r="Y64" s="1"/>
      <c r="Z64" s="1"/>
      <c r="AA64" s="1"/>
    </row>
    <row r="65" spans="1:22">
      <c r="A65" s="30" t="str">
        <f>分社学习数据!B18</f>
        <v>深圳</v>
      </c>
      <c r="B65" s="29">
        <f>分社学习数据!C18</f>
        <v>0</v>
      </c>
      <c r="C65" s="29">
        <f>分社学习数据!D18</f>
        <v>0</v>
      </c>
      <c r="D65" s="29">
        <f>分社学习数据!E18</f>
        <v>0</v>
      </c>
      <c r="E65" s="35">
        <f>分社学习数据!F18</f>
        <v>0</v>
      </c>
      <c r="F65" s="35">
        <f>分社学习数据!G18</f>
        <v>0</v>
      </c>
      <c r="G65" s="1"/>
      <c r="H65" s="29">
        <f>分社学习数据!I18</f>
        <v>1</v>
      </c>
      <c r="I65" s="29">
        <f>分社学习数据!J18</f>
        <v>0</v>
      </c>
      <c r="J65" s="29">
        <f>分社学习数据!K18</f>
        <v>1</v>
      </c>
      <c r="K65" s="35">
        <f>分社学习数据!L18</f>
        <v>0</v>
      </c>
      <c r="L65" s="35">
        <f>分社学习数据!M18</f>
        <v>1</v>
      </c>
      <c r="M65" s="1"/>
      <c r="N65" s="51"/>
      <c r="O65" s="51"/>
      <c r="P65" s="51"/>
      <c r="Q65" s="51"/>
      <c r="R65" s="51"/>
      <c r="S65" s="51"/>
      <c r="T65" s="51"/>
      <c r="U65" s="51"/>
      <c r="V65" s="51"/>
    </row>
    <row r="66" spans="1:22">
      <c r="A66" s="30"/>
      <c r="B66" s="30"/>
      <c r="C66" s="30"/>
      <c r="D66" s="30"/>
      <c r="E66" s="30"/>
      <c r="F66" s="30"/>
      <c r="G66" s="1"/>
      <c r="K66" s="1"/>
      <c r="L66" s="1"/>
      <c r="M66" s="1"/>
      <c r="N66" s="51"/>
      <c r="O66" s="51"/>
      <c r="P66" s="51"/>
      <c r="Q66" s="51"/>
      <c r="R66" s="51"/>
      <c r="S66" s="51"/>
      <c r="T66" s="51"/>
      <c r="U66" s="51"/>
      <c r="V66" s="51"/>
    </row>
    <row r="67" spans="1:22">
      <c r="A67" s="30"/>
      <c r="B67" s="30"/>
      <c r="C67" s="30"/>
      <c r="D67" s="30"/>
      <c r="E67" s="30"/>
      <c r="F67" s="30"/>
      <c r="G67" s="1"/>
      <c r="K67" s="1"/>
      <c r="L67" s="1"/>
      <c r="M67" s="1"/>
      <c r="N67" s="51"/>
      <c r="O67" s="51"/>
      <c r="P67" s="51"/>
      <c r="Q67" s="51"/>
      <c r="R67" s="51"/>
      <c r="S67" s="51"/>
      <c r="T67" s="51"/>
      <c r="U67" s="51"/>
      <c r="V67" s="51"/>
    </row>
    <row r="68" spans="1:22">
      <c r="A68" s="2" t="s">
        <v>34</v>
      </c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51"/>
      <c r="O68" s="51"/>
      <c r="P68" s="51"/>
      <c r="Q68" s="51"/>
      <c r="R68" s="51"/>
      <c r="S68" s="51"/>
      <c r="T68" s="51"/>
      <c r="U68" s="51"/>
      <c r="V68" s="51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51"/>
      <c r="O69" s="51"/>
      <c r="P69" s="51"/>
      <c r="Q69" s="51"/>
      <c r="R69" s="51"/>
      <c r="S69" s="51"/>
      <c r="T69" s="51"/>
      <c r="U69" s="51"/>
      <c r="V69" s="51"/>
    </row>
    <row r="70" spans="1:21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O70" s="1"/>
      <c r="Q70" s="1"/>
      <c r="S70" s="1"/>
      <c r="U70" s="1"/>
    </row>
    <row r="71" spans="1:21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O71" s="1"/>
      <c r="Q71" s="1"/>
      <c r="S71" s="1"/>
      <c r="U71" s="1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O72" s="1"/>
      <c r="Q72" s="1"/>
      <c r="S72" s="1"/>
      <c r="U72" s="1"/>
    </row>
    <row r="73" spans="1:21">
      <c r="A73" s="1"/>
      <c r="E73" s="1"/>
      <c r="F73" s="1"/>
      <c r="G73" s="1"/>
      <c r="K73" s="1"/>
      <c r="L73" s="1"/>
      <c r="M73" s="1"/>
      <c r="O73" s="1"/>
      <c r="Q73" s="1"/>
      <c r="S73" s="1"/>
      <c r="U73" s="1"/>
    </row>
    <row r="74" spans="1:21">
      <c r="A74" s="1"/>
      <c r="E74" s="1"/>
      <c r="F74" s="1"/>
      <c r="G74" s="1"/>
      <c r="K74" s="1"/>
      <c r="L74" s="1"/>
      <c r="M74" s="1"/>
      <c r="O74" s="1"/>
      <c r="Q74" s="1"/>
      <c r="S74" s="1"/>
      <c r="U74" s="1"/>
    </row>
    <row r="75" spans="1:21">
      <c r="A75" s="1"/>
      <c r="E75" s="1"/>
      <c r="F75" s="1"/>
      <c r="G75" s="1"/>
      <c r="K75" s="1"/>
      <c r="L75" s="1"/>
      <c r="M75" s="1"/>
      <c r="O75" s="1"/>
      <c r="Q75" s="1"/>
      <c r="S75" s="1"/>
      <c r="U75" s="1"/>
    </row>
    <row r="76" spans="1:21">
      <c r="A76" s="1"/>
      <c r="E76" s="1"/>
      <c r="F76" s="1"/>
      <c r="G76" s="1"/>
      <c r="K76" s="1"/>
      <c r="L76" s="1"/>
      <c r="M76" s="1"/>
      <c r="O76" s="1"/>
      <c r="Q76" s="1"/>
      <c r="S76" s="1"/>
      <c r="U76" s="1"/>
    </row>
    <row r="77" spans="1:21">
      <c r="A77" s="1"/>
      <c r="E77" s="1"/>
      <c r="F77" s="1"/>
      <c r="G77" s="1"/>
      <c r="K77" s="1"/>
      <c r="L77" s="1"/>
      <c r="M77" s="1"/>
      <c r="O77" s="1"/>
      <c r="Q77" s="1"/>
      <c r="S77" s="1"/>
      <c r="U77" s="1"/>
    </row>
    <row r="78" spans="1:21">
      <c r="A78" s="1"/>
      <c r="E78" s="1"/>
      <c r="F78" s="1"/>
      <c r="G78" s="1"/>
      <c r="K78" s="1"/>
      <c r="L78" s="1"/>
      <c r="M78" s="1"/>
      <c r="O78" s="1"/>
      <c r="Q78" s="1"/>
      <c r="S78" s="1"/>
      <c r="U78" s="1"/>
    </row>
    <row r="79" spans="1:21">
      <c r="A79" s="1"/>
      <c r="E79" s="1"/>
      <c r="F79" s="1"/>
      <c r="G79" s="1"/>
      <c r="K79" s="1"/>
      <c r="L79" s="1"/>
      <c r="M79" s="1"/>
      <c r="O79" s="1"/>
      <c r="Q79" s="1"/>
      <c r="S79" s="1"/>
      <c r="U79" s="1"/>
    </row>
    <row r="80" spans="1:21">
      <c r="A80" s="1"/>
      <c r="E80" s="1"/>
      <c r="F80" s="1"/>
      <c r="G80" s="1"/>
      <c r="K80" s="1"/>
      <c r="L80" s="1"/>
      <c r="M80" s="1"/>
      <c r="O80" s="1"/>
      <c r="Q80" s="1"/>
      <c r="S80" s="1"/>
      <c r="U80" s="1"/>
    </row>
    <row r="81" spans="1:21">
      <c r="A81" s="1"/>
      <c r="E81" s="1"/>
      <c r="F81" s="1"/>
      <c r="G81" s="1"/>
      <c r="K81" s="1"/>
      <c r="L81" s="1"/>
      <c r="M81" s="1"/>
      <c r="O81" s="1"/>
      <c r="Q81" s="1"/>
      <c r="S81" s="1"/>
      <c r="U81" s="1"/>
    </row>
    <row r="82" spans="1:21">
      <c r="A82" s="1"/>
      <c r="E82" s="1"/>
      <c r="F82" s="1"/>
      <c r="G82" s="1"/>
      <c r="K82" s="1"/>
      <c r="L82" s="1"/>
      <c r="M82" s="1"/>
      <c r="O82" s="1"/>
      <c r="Q82" s="1"/>
      <c r="S82" s="1"/>
      <c r="U82" s="1"/>
    </row>
    <row r="83" spans="1:21">
      <c r="A83" s="1"/>
      <c r="E83" s="1"/>
      <c r="F83" s="1"/>
      <c r="G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</sheetData>
  <mergeCells count="7">
    <mergeCell ref="A1:J1"/>
    <mergeCell ref="N1:V1"/>
    <mergeCell ref="A25:J25"/>
    <mergeCell ref="A46:J46"/>
    <mergeCell ref="A9:A24"/>
    <mergeCell ref="A68:J72"/>
    <mergeCell ref="N37:V69"/>
  </mergeCells>
  <conditionalFormatting sqref="L49:L65">
    <cfRule type="top10" dxfId="0" priority="1" bottom="1" rank="3"/>
  </conditionalFormatting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"/>
  <sheetViews>
    <sheetView workbookViewId="0">
      <selection activeCell="G15" sqref="G15"/>
    </sheetView>
  </sheetViews>
  <sheetFormatPr defaultColWidth="9" defaultRowHeight="13.6"/>
  <cols>
    <col min="1" max="23" width="10.8333333333333"/>
  </cols>
  <sheetData>
    <row r="1" ht="48" customHeight="1" spans="1:23">
      <c r="A1" s="19"/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  <c r="M1" s="19"/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</row>
    <row r="2" spans="1:23">
      <c r="A2" s="22">
        <v>43907</v>
      </c>
      <c r="B2" s="20">
        <v>7024</v>
      </c>
      <c r="C2" s="20">
        <v>0</v>
      </c>
      <c r="D2" s="20">
        <v>761</v>
      </c>
      <c r="E2" s="20">
        <v>0</v>
      </c>
      <c r="F2" s="19"/>
      <c r="G2" s="20">
        <v>12443</v>
      </c>
      <c r="H2" s="20">
        <v>6597</v>
      </c>
      <c r="I2" s="20">
        <v>3266</v>
      </c>
      <c r="J2" s="20">
        <v>0.5302</v>
      </c>
      <c r="K2" s="20">
        <v>0.4951</v>
      </c>
      <c r="M2" s="24">
        <v>43907</v>
      </c>
      <c r="N2" s="20">
        <v>2627</v>
      </c>
      <c r="O2" s="20">
        <v>0</v>
      </c>
      <c r="P2" s="20">
        <v>750</v>
      </c>
      <c r="Q2" s="20">
        <v>0</v>
      </c>
      <c r="R2" s="20">
        <v>0.2855</v>
      </c>
      <c r="S2" s="20">
        <v>43579</v>
      </c>
      <c r="T2" s="20">
        <v>28888</v>
      </c>
      <c r="U2" s="20">
        <v>19257</v>
      </c>
      <c r="V2" s="20">
        <v>0.6629</v>
      </c>
      <c r="W2" s="20">
        <v>0.4419</v>
      </c>
    </row>
    <row r="3" spans="1:23">
      <c r="A3" s="22">
        <v>43908</v>
      </c>
      <c r="B3" s="20">
        <v>3199</v>
      </c>
      <c r="C3" s="20">
        <v>0</v>
      </c>
      <c r="D3" s="20">
        <v>123</v>
      </c>
      <c r="E3" s="20">
        <v>0</v>
      </c>
      <c r="F3" s="19"/>
      <c r="G3" s="20">
        <v>12443</v>
      </c>
      <c r="H3" s="20">
        <v>6597</v>
      </c>
      <c r="I3" s="20">
        <v>3266</v>
      </c>
      <c r="J3" s="20">
        <v>0.5302</v>
      </c>
      <c r="K3" s="20">
        <v>0.4951</v>
      </c>
      <c r="M3" s="24">
        <v>43908</v>
      </c>
      <c r="N3" s="20">
        <v>7025</v>
      </c>
      <c r="O3" s="20">
        <v>0</v>
      </c>
      <c r="P3" s="20">
        <v>2273</v>
      </c>
      <c r="Q3" s="20">
        <v>0</v>
      </c>
      <c r="R3" s="20">
        <v>0.3236</v>
      </c>
      <c r="S3" s="20">
        <v>43579</v>
      </c>
      <c r="T3" s="20">
        <v>28888</v>
      </c>
      <c r="U3" s="20">
        <v>19257</v>
      </c>
      <c r="V3" s="20">
        <v>0.6629</v>
      </c>
      <c r="W3" s="20">
        <v>0.4419</v>
      </c>
    </row>
    <row r="4" spans="1:23">
      <c r="A4" s="22">
        <v>43909</v>
      </c>
      <c r="B4" s="20">
        <v>964</v>
      </c>
      <c r="C4" s="20">
        <v>0</v>
      </c>
      <c r="D4" s="20">
        <v>105</v>
      </c>
      <c r="E4" s="20">
        <v>0</v>
      </c>
      <c r="F4" s="19"/>
      <c r="G4" s="20">
        <v>12443</v>
      </c>
      <c r="H4" s="20">
        <v>6597</v>
      </c>
      <c r="I4" s="20">
        <v>3266</v>
      </c>
      <c r="J4" s="20">
        <v>0.5302</v>
      </c>
      <c r="K4" s="20">
        <v>0.4951</v>
      </c>
      <c r="M4" s="24">
        <v>43909</v>
      </c>
      <c r="N4" s="20">
        <v>14589</v>
      </c>
      <c r="O4" s="20">
        <v>10145</v>
      </c>
      <c r="P4" s="20">
        <v>4416</v>
      </c>
      <c r="Q4" s="20">
        <v>0.6954</v>
      </c>
      <c r="R4" s="20">
        <v>0.3027</v>
      </c>
      <c r="S4" s="20">
        <v>43579</v>
      </c>
      <c r="T4" s="20">
        <v>28888</v>
      </c>
      <c r="U4" s="20">
        <v>19257</v>
      </c>
      <c r="V4" s="20">
        <v>0.6629</v>
      </c>
      <c r="W4" s="20">
        <v>0.4419</v>
      </c>
    </row>
    <row r="5" spans="1:23">
      <c r="A5" s="22">
        <v>43910</v>
      </c>
      <c r="B5" s="20">
        <v>430</v>
      </c>
      <c r="C5" s="20">
        <v>0</v>
      </c>
      <c r="D5" s="20">
        <v>53</v>
      </c>
      <c r="E5" s="20">
        <v>0</v>
      </c>
      <c r="F5" s="19"/>
      <c r="G5" s="20">
        <v>12443</v>
      </c>
      <c r="H5" s="20">
        <v>6597</v>
      </c>
      <c r="I5" s="20">
        <v>3266</v>
      </c>
      <c r="J5" s="20">
        <v>0.5302</v>
      </c>
      <c r="K5" s="20">
        <v>0.4951</v>
      </c>
      <c r="L5" s="23"/>
      <c r="M5" s="24">
        <v>43910</v>
      </c>
      <c r="N5" s="20">
        <v>8257</v>
      </c>
      <c r="O5" s="20">
        <v>5727</v>
      </c>
      <c r="P5" s="20">
        <v>2696</v>
      </c>
      <c r="Q5" s="20">
        <v>0.6936</v>
      </c>
      <c r="R5" s="20">
        <v>0.3265</v>
      </c>
      <c r="S5" s="20">
        <v>43579</v>
      </c>
      <c r="T5" s="20">
        <v>28888</v>
      </c>
      <c r="U5" s="20">
        <v>19257</v>
      </c>
      <c r="V5" s="20">
        <v>0.6629</v>
      </c>
      <c r="W5" s="20">
        <v>0.4419</v>
      </c>
    </row>
    <row r="6" spans="1:23">
      <c r="A6" s="22">
        <v>43911</v>
      </c>
      <c r="B6" s="20">
        <v>291</v>
      </c>
      <c r="C6" s="20">
        <v>0</v>
      </c>
      <c r="D6" s="20">
        <v>17</v>
      </c>
      <c r="E6" s="20">
        <v>0</v>
      </c>
      <c r="F6" s="19"/>
      <c r="G6" s="20">
        <v>12443</v>
      </c>
      <c r="H6" s="20">
        <v>6597</v>
      </c>
      <c r="I6" s="20">
        <v>3266</v>
      </c>
      <c r="J6" s="20">
        <v>0.5302</v>
      </c>
      <c r="K6" s="20">
        <v>0.4951</v>
      </c>
      <c r="M6" s="24">
        <v>43911</v>
      </c>
      <c r="N6" s="20">
        <v>3351</v>
      </c>
      <c r="O6" s="20">
        <v>2449</v>
      </c>
      <c r="P6" s="20">
        <v>1258</v>
      </c>
      <c r="Q6" s="20">
        <v>0.7308</v>
      </c>
      <c r="R6" s="20">
        <v>0.3754</v>
      </c>
      <c r="S6" s="20">
        <v>43579</v>
      </c>
      <c r="T6" s="20">
        <v>28888</v>
      </c>
      <c r="U6" s="20">
        <v>19257</v>
      </c>
      <c r="V6" s="20">
        <v>0.6629</v>
      </c>
      <c r="W6" s="20">
        <v>0.4419</v>
      </c>
    </row>
    <row r="7" spans="1:23">
      <c r="A7" s="22">
        <v>43912</v>
      </c>
      <c r="B7" s="20">
        <v>253</v>
      </c>
      <c r="C7" s="20">
        <v>0</v>
      </c>
      <c r="D7" s="20">
        <v>26</v>
      </c>
      <c r="E7" s="20">
        <v>0</v>
      </c>
      <c r="F7" s="19"/>
      <c r="G7" s="20">
        <v>12443</v>
      </c>
      <c r="H7" s="20">
        <v>6597</v>
      </c>
      <c r="I7" s="20">
        <v>3266</v>
      </c>
      <c r="J7" s="20">
        <v>0.5302</v>
      </c>
      <c r="K7" s="20">
        <v>0.4951</v>
      </c>
      <c r="M7" s="24">
        <v>43912</v>
      </c>
      <c r="N7" s="20">
        <v>1646</v>
      </c>
      <c r="O7" s="20">
        <v>1078</v>
      </c>
      <c r="P7" s="20">
        <v>738</v>
      </c>
      <c r="Q7" s="20">
        <v>0.6549</v>
      </c>
      <c r="R7" s="20">
        <v>0.4484</v>
      </c>
      <c r="S7" s="20">
        <v>43579</v>
      </c>
      <c r="T7" s="20">
        <v>28888</v>
      </c>
      <c r="U7" s="20">
        <v>19257</v>
      </c>
      <c r="V7" s="20">
        <v>0.6629</v>
      </c>
      <c r="W7" s="20">
        <v>0.4419</v>
      </c>
    </row>
    <row r="8" spans="1:23">
      <c r="A8" s="22">
        <v>43913</v>
      </c>
      <c r="B8" s="20">
        <v>267</v>
      </c>
      <c r="C8" s="20">
        <v>82</v>
      </c>
      <c r="D8" s="20">
        <v>36</v>
      </c>
      <c r="E8" s="20">
        <v>0.3071</v>
      </c>
      <c r="F8" s="20">
        <v>0.439</v>
      </c>
      <c r="G8" s="20">
        <v>12443</v>
      </c>
      <c r="H8" s="20">
        <v>6597</v>
      </c>
      <c r="I8" s="20">
        <v>3266</v>
      </c>
      <c r="J8" s="20">
        <v>0.5302</v>
      </c>
      <c r="K8" s="20">
        <v>0.4951</v>
      </c>
      <c r="M8" s="24">
        <v>43913</v>
      </c>
      <c r="N8" s="20">
        <v>5817</v>
      </c>
      <c r="O8" s="20">
        <v>4151</v>
      </c>
      <c r="P8" s="20">
        <v>2450</v>
      </c>
      <c r="Q8" s="20">
        <v>0.7136</v>
      </c>
      <c r="R8" s="20">
        <v>0.4212</v>
      </c>
      <c r="S8" s="20">
        <v>43579</v>
      </c>
      <c r="T8" s="20">
        <v>28888</v>
      </c>
      <c r="U8" s="20">
        <v>19257</v>
      </c>
      <c r="V8" s="20">
        <v>0.6629</v>
      </c>
      <c r="W8" s="20">
        <v>0.4419</v>
      </c>
    </row>
    <row r="9" ht="32" customHeight="1" spans="1:23">
      <c r="A9" s="17" t="s">
        <v>18</v>
      </c>
      <c r="B9" s="20">
        <v>0.055335968</v>
      </c>
      <c r="C9" s="19" t="s">
        <v>55</v>
      </c>
      <c r="D9" s="20">
        <v>0.384615385</v>
      </c>
      <c r="E9" s="19" t="s">
        <v>55</v>
      </c>
      <c r="F9" s="19"/>
      <c r="G9" s="20">
        <v>0</v>
      </c>
      <c r="H9" s="20">
        <v>0</v>
      </c>
      <c r="I9" s="20">
        <v>0</v>
      </c>
      <c r="J9" s="20">
        <v>0</v>
      </c>
      <c r="K9" s="20">
        <v>0</v>
      </c>
      <c r="M9" s="17" t="s">
        <v>18</v>
      </c>
      <c r="N9" s="20">
        <v>2.534021871</v>
      </c>
      <c r="O9" s="20">
        <v>2.850649351</v>
      </c>
      <c r="P9" s="20">
        <v>2.319783198</v>
      </c>
      <c r="Q9" s="20">
        <v>0.089632005</v>
      </c>
      <c r="R9" s="20">
        <v>-0.060660125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"/>
  <sheetViews>
    <sheetView workbookViewId="0">
      <selection activeCell="A1" sqref="A1"/>
    </sheetView>
  </sheetViews>
  <sheetFormatPr defaultColWidth="9" defaultRowHeight="13.6"/>
  <cols>
    <col min="1" max="1" width="13"/>
    <col min="2" max="2" width="23.3333333333333"/>
    <col min="3" max="18" width="10.8333333333333"/>
  </cols>
  <sheetData>
    <row r="1" ht="32" customHeight="1" spans="1:14">
      <c r="A1" s="17" t="s">
        <v>56</v>
      </c>
      <c r="B1" s="17" t="s">
        <v>57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58</v>
      </c>
      <c r="I1" s="17" t="s">
        <v>59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</row>
    <row r="2" ht="32" customHeight="1" spans="1:14">
      <c r="A2" s="18">
        <v>43913</v>
      </c>
      <c r="B2" s="19" t="s">
        <v>60</v>
      </c>
      <c r="C2" s="20">
        <v>85</v>
      </c>
      <c r="D2" s="20">
        <v>16</v>
      </c>
      <c r="E2" s="20">
        <v>10</v>
      </c>
      <c r="F2" s="20">
        <v>0.1882</v>
      </c>
      <c r="G2" s="20">
        <v>0.625</v>
      </c>
      <c r="H2" s="19" t="s">
        <v>61</v>
      </c>
      <c r="I2" s="19" t="s">
        <v>60</v>
      </c>
      <c r="J2" s="20">
        <v>945</v>
      </c>
      <c r="K2" s="20">
        <v>605</v>
      </c>
      <c r="L2" s="20">
        <v>319</v>
      </c>
      <c r="M2" s="20">
        <v>0.6402</v>
      </c>
      <c r="N2" s="20">
        <v>0.5273</v>
      </c>
    </row>
    <row r="3" ht="32" customHeight="1" spans="1:14">
      <c r="A3" s="18">
        <v>43913</v>
      </c>
      <c r="B3" s="19" t="s">
        <v>62</v>
      </c>
      <c r="C3" s="20">
        <v>31</v>
      </c>
      <c r="D3" s="20">
        <v>3</v>
      </c>
      <c r="E3" s="20">
        <v>0</v>
      </c>
      <c r="F3" s="20">
        <v>0.0968</v>
      </c>
      <c r="G3" s="20">
        <v>0</v>
      </c>
      <c r="H3" s="19" t="s">
        <v>61</v>
      </c>
      <c r="I3" s="19" t="s">
        <v>62</v>
      </c>
      <c r="J3" s="20">
        <v>2163</v>
      </c>
      <c r="K3" s="20">
        <v>925</v>
      </c>
      <c r="L3" s="20">
        <v>245</v>
      </c>
      <c r="M3" s="20">
        <v>0.4276</v>
      </c>
      <c r="N3" s="20">
        <v>0.2649</v>
      </c>
    </row>
    <row r="4" ht="32" customHeight="1" spans="1:14">
      <c r="A4" s="18">
        <v>43913</v>
      </c>
      <c r="B4" s="19" t="s">
        <v>63</v>
      </c>
      <c r="C4" s="20">
        <v>23</v>
      </c>
      <c r="D4" s="20">
        <v>14</v>
      </c>
      <c r="E4" s="20">
        <v>2</v>
      </c>
      <c r="F4" s="20">
        <v>0.6087</v>
      </c>
      <c r="G4" s="20">
        <v>0.1429</v>
      </c>
      <c r="H4" s="19" t="s">
        <v>61</v>
      </c>
      <c r="I4" s="19" t="s">
        <v>63</v>
      </c>
      <c r="J4" s="20">
        <v>1399</v>
      </c>
      <c r="K4" s="20">
        <v>1328</v>
      </c>
      <c r="L4" s="20">
        <v>408</v>
      </c>
      <c r="M4" s="20">
        <v>0.9492</v>
      </c>
      <c r="N4" s="20">
        <v>0.3072</v>
      </c>
    </row>
    <row r="5" ht="32" customHeight="1" spans="1:14">
      <c r="A5" s="18">
        <v>43913</v>
      </c>
      <c r="B5" s="19" t="s">
        <v>64</v>
      </c>
      <c r="C5" s="20">
        <v>21</v>
      </c>
      <c r="D5" s="20">
        <v>8</v>
      </c>
      <c r="E5" s="20">
        <v>6</v>
      </c>
      <c r="F5" s="20">
        <v>0.381</v>
      </c>
      <c r="G5" s="20">
        <v>0.75</v>
      </c>
      <c r="H5" s="19" t="s">
        <v>61</v>
      </c>
      <c r="I5" s="19" t="s">
        <v>64</v>
      </c>
      <c r="J5" s="20">
        <v>1243</v>
      </c>
      <c r="K5" s="20">
        <v>318</v>
      </c>
      <c r="L5" s="20">
        <v>217</v>
      </c>
      <c r="M5" s="20">
        <v>0.2558</v>
      </c>
      <c r="N5" s="20">
        <v>0.6824</v>
      </c>
    </row>
    <row r="6" ht="32" customHeight="1" spans="1:14">
      <c r="A6" s="18">
        <v>43913</v>
      </c>
      <c r="B6" s="19" t="s">
        <v>65</v>
      </c>
      <c r="C6" s="20">
        <v>20</v>
      </c>
      <c r="D6" s="20">
        <v>6</v>
      </c>
      <c r="E6" s="20">
        <v>4</v>
      </c>
      <c r="F6" s="20">
        <v>0.3</v>
      </c>
      <c r="G6" s="20">
        <v>0.6667</v>
      </c>
      <c r="H6" s="19" t="s">
        <v>61</v>
      </c>
      <c r="I6" s="19" t="s">
        <v>65</v>
      </c>
      <c r="J6" s="20">
        <v>1090</v>
      </c>
      <c r="K6" s="20">
        <v>696</v>
      </c>
      <c r="L6" s="20">
        <v>577</v>
      </c>
      <c r="M6" s="20">
        <v>0.6385</v>
      </c>
      <c r="N6" s="20">
        <v>0.829</v>
      </c>
    </row>
    <row r="7" ht="32" customHeight="1" spans="1:14">
      <c r="A7" s="18">
        <v>43913</v>
      </c>
      <c r="B7" s="19" t="s">
        <v>66</v>
      </c>
      <c r="C7" s="20">
        <v>12</v>
      </c>
      <c r="D7" s="20">
        <v>7</v>
      </c>
      <c r="E7" s="20">
        <v>2</v>
      </c>
      <c r="F7" s="20">
        <v>0.5833</v>
      </c>
      <c r="G7" s="20">
        <v>0.2857</v>
      </c>
      <c r="H7" s="19" t="s">
        <v>61</v>
      </c>
      <c r="I7" s="19" t="s">
        <v>66</v>
      </c>
      <c r="J7" s="20">
        <v>623</v>
      </c>
      <c r="K7" s="20">
        <v>191</v>
      </c>
      <c r="L7" s="20">
        <v>42</v>
      </c>
      <c r="M7" s="20">
        <v>0.3066</v>
      </c>
      <c r="N7" s="20">
        <v>0.2199</v>
      </c>
    </row>
    <row r="8" ht="32" customHeight="1" spans="1:14">
      <c r="A8" s="18">
        <v>43913</v>
      </c>
      <c r="B8" s="19" t="s">
        <v>67</v>
      </c>
      <c r="C8" s="20">
        <v>12</v>
      </c>
      <c r="D8" s="20">
        <v>1</v>
      </c>
      <c r="E8" s="20">
        <v>0</v>
      </c>
      <c r="F8" s="20">
        <v>0.0833</v>
      </c>
      <c r="G8" s="20">
        <v>0</v>
      </c>
      <c r="H8" s="19" t="s">
        <v>61</v>
      </c>
      <c r="I8" s="19" t="s">
        <v>67</v>
      </c>
      <c r="J8" s="20">
        <v>589</v>
      </c>
      <c r="K8" s="20">
        <v>169</v>
      </c>
      <c r="L8" s="20">
        <v>137</v>
      </c>
      <c r="M8" s="20">
        <v>0.2869</v>
      </c>
      <c r="N8" s="20">
        <v>0.8107</v>
      </c>
    </row>
    <row r="9" ht="32" customHeight="1" spans="1:14">
      <c r="A9" s="18">
        <v>43913</v>
      </c>
      <c r="B9" s="19" t="s">
        <v>68</v>
      </c>
      <c r="C9" s="20">
        <v>11</v>
      </c>
      <c r="D9" s="20">
        <v>8</v>
      </c>
      <c r="E9" s="20">
        <v>4</v>
      </c>
      <c r="F9" s="20">
        <v>0.7273</v>
      </c>
      <c r="G9" s="20">
        <v>0.5</v>
      </c>
      <c r="H9" s="19" t="s">
        <v>61</v>
      </c>
      <c r="I9" s="19" t="s">
        <v>68</v>
      </c>
      <c r="J9" s="20">
        <v>480</v>
      </c>
      <c r="K9" s="20">
        <v>439</v>
      </c>
      <c r="L9" s="20">
        <v>167</v>
      </c>
      <c r="M9" s="20">
        <v>0.9146</v>
      </c>
      <c r="N9" s="20">
        <v>0.3804</v>
      </c>
    </row>
    <row r="10" ht="32" customHeight="1" spans="1:14">
      <c r="A10" s="18">
        <v>43913</v>
      </c>
      <c r="B10" s="19" t="s">
        <v>69</v>
      </c>
      <c r="C10" s="20">
        <v>11</v>
      </c>
      <c r="D10" s="20">
        <v>5</v>
      </c>
      <c r="E10" s="20">
        <v>1</v>
      </c>
      <c r="F10" s="20">
        <v>0.4545</v>
      </c>
      <c r="G10" s="20">
        <v>0.2</v>
      </c>
      <c r="H10" s="19" t="s">
        <v>61</v>
      </c>
      <c r="I10" s="19" t="s">
        <v>69</v>
      </c>
      <c r="J10" s="20">
        <v>481</v>
      </c>
      <c r="K10" s="20">
        <v>269</v>
      </c>
      <c r="L10" s="20">
        <v>72</v>
      </c>
      <c r="M10" s="20">
        <v>0.5593</v>
      </c>
      <c r="N10" s="20">
        <v>0.2677</v>
      </c>
    </row>
    <row r="11" ht="32" customHeight="1" spans="1:14">
      <c r="A11" s="18">
        <v>43913</v>
      </c>
      <c r="B11" s="19" t="s">
        <v>70</v>
      </c>
      <c r="C11" s="20">
        <v>9</v>
      </c>
      <c r="D11" s="20">
        <v>2</v>
      </c>
      <c r="E11" s="20">
        <v>1</v>
      </c>
      <c r="F11" s="20">
        <v>0.2222</v>
      </c>
      <c r="G11" s="20">
        <v>0.5</v>
      </c>
      <c r="H11" s="19" t="s">
        <v>61</v>
      </c>
      <c r="I11" s="19" t="s">
        <v>70</v>
      </c>
      <c r="J11" s="20">
        <v>336</v>
      </c>
      <c r="K11" s="20">
        <v>230</v>
      </c>
      <c r="L11" s="20">
        <v>105</v>
      </c>
      <c r="M11" s="20">
        <v>0.6845</v>
      </c>
      <c r="N11" s="20">
        <v>0.4565</v>
      </c>
    </row>
    <row r="12" ht="32" customHeight="1" spans="1:14">
      <c r="A12" s="18">
        <v>43913</v>
      </c>
      <c r="B12" s="19" t="s">
        <v>71</v>
      </c>
      <c r="C12" s="20">
        <v>8</v>
      </c>
      <c r="D12" s="20">
        <v>0</v>
      </c>
      <c r="E12" s="20">
        <v>0</v>
      </c>
      <c r="F12" s="20">
        <v>0</v>
      </c>
      <c r="G12" s="19"/>
      <c r="H12" s="19" t="s">
        <v>61</v>
      </c>
      <c r="I12" s="19" t="s">
        <v>71</v>
      </c>
      <c r="J12" s="20">
        <v>664</v>
      </c>
      <c r="K12" s="20">
        <v>2</v>
      </c>
      <c r="L12" s="20">
        <v>1</v>
      </c>
      <c r="M12" s="20">
        <v>0.003</v>
      </c>
      <c r="N12" s="20">
        <v>0.5</v>
      </c>
    </row>
    <row r="13" ht="32" customHeight="1" spans="1:14">
      <c r="A13" s="18">
        <v>43913</v>
      </c>
      <c r="B13" s="19" t="s">
        <v>72</v>
      </c>
      <c r="C13" s="20">
        <v>8</v>
      </c>
      <c r="D13" s="20">
        <v>3</v>
      </c>
      <c r="E13" s="20">
        <v>0</v>
      </c>
      <c r="F13" s="20">
        <v>0.375</v>
      </c>
      <c r="G13" s="20">
        <v>0</v>
      </c>
      <c r="H13" s="19" t="s">
        <v>61</v>
      </c>
      <c r="I13" s="19" t="s">
        <v>72</v>
      </c>
      <c r="J13" s="20">
        <v>498</v>
      </c>
      <c r="K13" s="20">
        <v>152</v>
      </c>
      <c r="L13" s="20">
        <v>111</v>
      </c>
      <c r="M13" s="20">
        <v>0.3052</v>
      </c>
      <c r="N13" s="20">
        <v>0.7303</v>
      </c>
    </row>
    <row r="14" ht="32" customHeight="1" spans="1:14">
      <c r="A14" s="18">
        <v>43913</v>
      </c>
      <c r="B14" s="19" t="s">
        <v>73</v>
      </c>
      <c r="C14" s="20">
        <v>5</v>
      </c>
      <c r="D14" s="20">
        <v>3</v>
      </c>
      <c r="E14" s="20">
        <v>2</v>
      </c>
      <c r="F14" s="20">
        <v>0.6</v>
      </c>
      <c r="G14" s="20">
        <v>0.6667</v>
      </c>
      <c r="H14" s="19" t="s">
        <v>61</v>
      </c>
      <c r="I14" s="19" t="s">
        <v>73</v>
      </c>
      <c r="J14" s="20">
        <v>385</v>
      </c>
      <c r="K14" s="20">
        <v>299</v>
      </c>
      <c r="L14" s="20">
        <v>192</v>
      </c>
      <c r="M14" s="20">
        <v>0.7766</v>
      </c>
      <c r="N14" s="20">
        <v>0.6421</v>
      </c>
    </row>
    <row r="15" ht="32" customHeight="1" spans="1:14">
      <c r="A15" s="18">
        <v>43913</v>
      </c>
      <c r="B15" s="19" t="s">
        <v>74</v>
      </c>
      <c r="C15" s="20">
        <v>4</v>
      </c>
      <c r="D15" s="20">
        <v>1</v>
      </c>
      <c r="E15" s="20">
        <v>1</v>
      </c>
      <c r="F15" s="20">
        <v>0.25</v>
      </c>
      <c r="G15" s="20">
        <v>1</v>
      </c>
      <c r="H15" s="19" t="s">
        <v>61</v>
      </c>
      <c r="I15" s="19" t="s">
        <v>74</v>
      </c>
      <c r="J15" s="20">
        <v>472</v>
      </c>
      <c r="K15" s="20">
        <v>235</v>
      </c>
      <c r="L15" s="20">
        <v>182</v>
      </c>
      <c r="M15" s="20">
        <v>0.4979</v>
      </c>
      <c r="N15" s="20">
        <v>0.7745</v>
      </c>
    </row>
    <row r="16" ht="32" customHeight="1" spans="1:14">
      <c r="A16" s="18">
        <v>43913</v>
      </c>
      <c r="B16" s="19" t="s">
        <v>75</v>
      </c>
      <c r="C16" s="20">
        <v>4</v>
      </c>
      <c r="D16" s="20">
        <v>2</v>
      </c>
      <c r="E16" s="20">
        <v>1</v>
      </c>
      <c r="F16" s="20">
        <v>0.5</v>
      </c>
      <c r="G16" s="20">
        <v>0.5</v>
      </c>
      <c r="H16" s="19" t="s">
        <v>61</v>
      </c>
      <c r="I16" s="19" t="s">
        <v>75</v>
      </c>
      <c r="J16" s="20">
        <v>377</v>
      </c>
      <c r="K16" s="20">
        <v>287</v>
      </c>
      <c r="L16" s="20">
        <v>183</v>
      </c>
      <c r="M16" s="20">
        <v>0.7613</v>
      </c>
      <c r="N16" s="20">
        <v>0.6376</v>
      </c>
    </row>
    <row r="17" ht="32" customHeight="1" spans="1:14">
      <c r="A17" s="18">
        <v>43913</v>
      </c>
      <c r="B17" s="19" t="s">
        <v>76</v>
      </c>
      <c r="C17" s="20">
        <v>2</v>
      </c>
      <c r="D17" s="20">
        <v>2</v>
      </c>
      <c r="E17" s="20">
        <v>1</v>
      </c>
      <c r="F17" s="20">
        <v>1</v>
      </c>
      <c r="G17" s="20">
        <v>0.5</v>
      </c>
      <c r="H17" s="19" t="s">
        <v>61</v>
      </c>
      <c r="I17" s="19" t="s">
        <v>76</v>
      </c>
      <c r="J17" s="20">
        <v>349</v>
      </c>
      <c r="K17" s="20">
        <v>192</v>
      </c>
      <c r="L17" s="20">
        <v>143</v>
      </c>
      <c r="M17" s="20">
        <v>0.5501</v>
      </c>
      <c r="N17" s="20">
        <v>0.7448</v>
      </c>
    </row>
    <row r="18" ht="32" customHeight="1" spans="1:14">
      <c r="A18" s="18">
        <v>43913</v>
      </c>
      <c r="B18" s="19" t="s">
        <v>77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19" t="s">
        <v>61</v>
      </c>
      <c r="I18" s="19" t="s">
        <v>77</v>
      </c>
      <c r="J18" s="20">
        <v>349</v>
      </c>
      <c r="K18" s="20">
        <v>260</v>
      </c>
      <c r="L18" s="20">
        <v>165</v>
      </c>
      <c r="M18" s="20">
        <v>0.745</v>
      </c>
      <c r="N18" s="20">
        <v>0.6346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8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1" ht="48" customHeight="1" spans="1:13">
      <c r="A1" s="17" t="s">
        <v>56</v>
      </c>
      <c r="B1" s="17" t="s">
        <v>57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58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</row>
    <row r="2" ht="32" customHeight="1" spans="1:13">
      <c r="A2" s="18">
        <v>43913</v>
      </c>
      <c r="B2" s="19" t="s">
        <v>60</v>
      </c>
      <c r="C2" s="20">
        <v>1448</v>
      </c>
      <c r="D2" s="20">
        <v>1064</v>
      </c>
      <c r="E2" s="20">
        <v>440</v>
      </c>
      <c r="F2" s="20">
        <v>0.7348</v>
      </c>
      <c r="G2" s="20">
        <v>0.3039</v>
      </c>
      <c r="H2" s="21">
        <v>43914.3333333333</v>
      </c>
      <c r="I2" s="20">
        <v>18552</v>
      </c>
      <c r="J2" s="20">
        <v>13035</v>
      </c>
      <c r="K2" s="20">
        <v>7277</v>
      </c>
      <c r="L2" s="20">
        <v>0.7026</v>
      </c>
      <c r="M2" s="20">
        <v>0.3922</v>
      </c>
    </row>
    <row r="3" ht="32" customHeight="1" spans="1:13">
      <c r="A3" s="18">
        <v>43913</v>
      </c>
      <c r="B3" s="19" t="s">
        <v>63</v>
      </c>
      <c r="C3" s="20">
        <v>1296</v>
      </c>
      <c r="D3" s="20">
        <v>912</v>
      </c>
      <c r="E3" s="20">
        <v>930</v>
      </c>
      <c r="F3" s="20">
        <v>0.7037</v>
      </c>
      <c r="G3" s="20">
        <v>0.7176</v>
      </c>
      <c r="H3" s="21">
        <v>43914.3333333333</v>
      </c>
      <c r="I3" s="20">
        <v>4145</v>
      </c>
      <c r="J3" s="20">
        <v>2617</v>
      </c>
      <c r="K3" s="20">
        <v>2243</v>
      </c>
      <c r="L3" s="20">
        <v>0.6314</v>
      </c>
      <c r="M3" s="20">
        <v>0.5411</v>
      </c>
    </row>
    <row r="4" ht="32" customHeight="1" spans="1:13">
      <c r="A4" s="18">
        <v>43913</v>
      </c>
      <c r="B4" s="19" t="s">
        <v>64</v>
      </c>
      <c r="C4" s="20">
        <v>672</v>
      </c>
      <c r="D4" s="20">
        <v>503</v>
      </c>
      <c r="E4" s="20">
        <v>159</v>
      </c>
      <c r="F4" s="20">
        <v>0.7485</v>
      </c>
      <c r="G4" s="20">
        <v>0.2366</v>
      </c>
      <c r="H4" s="21">
        <v>43914.3333333333</v>
      </c>
      <c r="I4" s="20">
        <v>2030</v>
      </c>
      <c r="J4" s="20">
        <v>1289</v>
      </c>
      <c r="K4" s="20">
        <v>741</v>
      </c>
      <c r="L4" s="20">
        <v>0.635</v>
      </c>
      <c r="M4" s="20">
        <v>0.365</v>
      </c>
    </row>
    <row r="5" ht="32" customHeight="1" spans="1:13">
      <c r="A5" s="18">
        <v>43913</v>
      </c>
      <c r="B5" s="19" t="s">
        <v>65</v>
      </c>
      <c r="C5" s="20">
        <v>642</v>
      </c>
      <c r="D5" s="20">
        <v>388</v>
      </c>
      <c r="E5" s="20">
        <v>180</v>
      </c>
      <c r="F5" s="20">
        <v>0.6044</v>
      </c>
      <c r="G5" s="20">
        <v>0.2804</v>
      </c>
      <c r="H5" s="21">
        <v>43914.3333333333</v>
      </c>
      <c r="I5" s="20">
        <v>3515</v>
      </c>
      <c r="J5" s="20">
        <v>2251</v>
      </c>
      <c r="K5" s="20">
        <v>1322</v>
      </c>
      <c r="L5" s="20">
        <v>0.6404</v>
      </c>
      <c r="M5" s="20">
        <v>0.3761</v>
      </c>
    </row>
    <row r="6" ht="32" customHeight="1" spans="1:13">
      <c r="A6" s="18">
        <v>43913</v>
      </c>
      <c r="B6" s="19" t="s">
        <v>62</v>
      </c>
      <c r="C6" s="20">
        <v>623</v>
      </c>
      <c r="D6" s="20">
        <v>523</v>
      </c>
      <c r="E6" s="20">
        <v>292</v>
      </c>
      <c r="F6" s="20">
        <v>0.8395</v>
      </c>
      <c r="G6" s="20">
        <v>0.4687</v>
      </c>
      <c r="H6" s="21">
        <v>43914.3333333333</v>
      </c>
      <c r="I6" s="20">
        <v>6072</v>
      </c>
      <c r="J6" s="20">
        <v>4108</v>
      </c>
      <c r="K6" s="20">
        <v>3102</v>
      </c>
      <c r="L6" s="20">
        <v>0.6765</v>
      </c>
      <c r="M6" s="20">
        <v>0.5109</v>
      </c>
    </row>
    <row r="7" ht="32" customHeight="1" spans="1:13">
      <c r="A7" s="18">
        <v>43913</v>
      </c>
      <c r="B7" s="19" t="s">
        <v>67</v>
      </c>
      <c r="C7" s="20">
        <v>284</v>
      </c>
      <c r="D7" s="20">
        <v>220</v>
      </c>
      <c r="E7" s="20">
        <v>106</v>
      </c>
      <c r="F7" s="20">
        <v>0.7746</v>
      </c>
      <c r="G7" s="20">
        <v>0.3732</v>
      </c>
      <c r="H7" s="21">
        <v>43914.3333333333</v>
      </c>
      <c r="I7" s="20">
        <v>1752</v>
      </c>
      <c r="J7" s="20">
        <v>1254</v>
      </c>
      <c r="K7" s="20">
        <v>717</v>
      </c>
      <c r="L7" s="20">
        <v>0.7158</v>
      </c>
      <c r="M7" s="20">
        <v>0.4092</v>
      </c>
    </row>
    <row r="8" ht="32" customHeight="1" spans="1:13">
      <c r="A8" s="18">
        <v>43913</v>
      </c>
      <c r="B8" s="19" t="s">
        <v>75</v>
      </c>
      <c r="C8" s="20">
        <v>131</v>
      </c>
      <c r="D8" s="20">
        <v>81</v>
      </c>
      <c r="E8" s="20">
        <v>67</v>
      </c>
      <c r="F8" s="20">
        <v>0.6183</v>
      </c>
      <c r="G8" s="20">
        <v>0.5115</v>
      </c>
      <c r="H8" s="21">
        <v>43914.3333333333</v>
      </c>
      <c r="I8" s="20">
        <v>618</v>
      </c>
      <c r="J8" s="20">
        <v>321</v>
      </c>
      <c r="K8" s="20">
        <v>311</v>
      </c>
      <c r="L8" s="20">
        <v>0.5194</v>
      </c>
      <c r="M8" s="20">
        <v>0.5032</v>
      </c>
    </row>
    <row r="9" ht="32" customHeight="1" spans="1:13">
      <c r="A9" s="18">
        <v>43913</v>
      </c>
      <c r="B9" s="19" t="s">
        <v>77</v>
      </c>
      <c r="C9" s="20">
        <v>128</v>
      </c>
      <c r="D9" s="20">
        <v>100</v>
      </c>
      <c r="E9" s="20">
        <v>68</v>
      </c>
      <c r="F9" s="20">
        <v>0.7813</v>
      </c>
      <c r="G9" s="20">
        <v>0.5313</v>
      </c>
      <c r="H9" s="21">
        <v>43914.3333333333</v>
      </c>
      <c r="I9" s="20">
        <v>1147</v>
      </c>
      <c r="J9" s="20">
        <v>763</v>
      </c>
      <c r="K9" s="20">
        <v>711</v>
      </c>
      <c r="L9" s="20">
        <v>0.6652</v>
      </c>
      <c r="M9" s="20">
        <v>0.6199</v>
      </c>
    </row>
    <row r="10" ht="32" customHeight="1" spans="1:13">
      <c r="A10" s="18">
        <v>43913</v>
      </c>
      <c r="B10" s="19" t="s">
        <v>68</v>
      </c>
      <c r="C10" s="20">
        <v>116</v>
      </c>
      <c r="D10" s="20">
        <v>86</v>
      </c>
      <c r="E10" s="20">
        <v>46</v>
      </c>
      <c r="F10" s="20">
        <v>0.7414</v>
      </c>
      <c r="G10" s="20">
        <v>0.3966</v>
      </c>
      <c r="H10" s="21">
        <v>43914.3333333333</v>
      </c>
      <c r="I10" s="20">
        <v>1201</v>
      </c>
      <c r="J10" s="20">
        <v>832</v>
      </c>
      <c r="K10" s="20">
        <v>667</v>
      </c>
      <c r="L10" s="20">
        <v>0.6928</v>
      </c>
      <c r="M10" s="20">
        <v>0.5554</v>
      </c>
    </row>
    <row r="11" ht="32" customHeight="1" spans="1:13">
      <c r="A11" s="18">
        <v>43913</v>
      </c>
      <c r="B11" s="19" t="s">
        <v>73</v>
      </c>
      <c r="C11" s="20">
        <v>99</v>
      </c>
      <c r="D11" s="20">
        <v>62</v>
      </c>
      <c r="E11" s="20">
        <v>35</v>
      </c>
      <c r="F11" s="20">
        <v>0.6263</v>
      </c>
      <c r="G11" s="20">
        <v>0.3535</v>
      </c>
      <c r="H11" s="21">
        <v>43914.3333333333</v>
      </c>
      <c r="I11" s="20">
        <v>565</v>
      </c>
      <c r="J11" s="20">
        <v>305</v>
      </c>
      <c r="K11" s="20">
        <v>286</v>
      </c>
      <c r="L11" s="20">
        <v>0.5398</v>
      </c>
      <c r="M11" s="20">
        <v>0.5062</v>
      </c>
    </row>
    <row r="12" ht="32" customHeight="1" spans="1:13">
      <c r="A12" s="18">
        <v>43913</v>
      </c>
      <c r="B12" s="19" t="s">
        <v>72</v>
      </c>
      <c r="C12" s="20">
        <v>94</v>
      </c>
      <c r="D12" s="20">
        <v>56</v>
      </c>
      <c r="E12" s="20">
        <v>28</v>
      </c>
      <c r="F12" s="20">
        <v>0.5957</v>
      </c>
      <c r="G12" s="20">
        <v>0.2979</v>
      </c>
      <c r="H12" s="21">
        <v>43914.3333333333</v>
      </c>
      <c r="I12" s="20">
        <v>1042</v>
      </c>
      <c r="J12" s="20">
        <v>593</v>
      </c>
      <c r="K12" s="20">
        <v>455</v>
      </c>
      <c r="L12" s="20">
        <v>0.5691</v>
      </c>
      <c r="M12" s="20">
        <v>0.4367</v>
      </c>
    </row>
    <row r="13" ht="32" customHeight="1" spans="1:13">
      <c r="A13" s="18">
        <v>43913</v>
      </c>
      <c r="B13" s="19" t="s">
        <v>74</v>
      </c>
      <c r="C13" s="20">
        <v>80</v>
      </c>
      <c r="D13" s="20">
        <v>43</v>
      </c>
      <c r="E13" s="20">
        <v>27</v>
      </c>
      <c r="F13" s="20">
        <v>0.5375</v>
      </c>
      <c r="G13" s="20">
        <v>0.3375</v>
      </c>
      <c r="H13" s="21">
        <v>43914.3333333333</v>
      </c>
      <c r="I13" s="20">
        <v>708</v>
      </c>
      <c r="J13" s="20">
        <v>380</v>
      </c>
      <c r="K13" s="20">
        <v>355</v>
      </c>
      <c r="L13" s="20">
        <v>0.5367</v>
      </c>
      <c r="M13" s="20">
        <v>0.5014</v>
      </c>
    </row>
    <row r="14" ht="32" customHeight="1" spans="1:13">
      <c r="A14" s="18">
        <v>43913</v>
      </c>
      <c r="B14" s="19" t="s">
        <v>76</v>
      </c>
      <c r="C14" s="20">
        <v>53</v>
      </c>
      <c r="D14" s="20">
        <v>19</v>
      </c>
      <c r="E14" s="20">
        <v>18</v>
      </c>
      <c r="F14" s="20">
        <v>0.3585</v>
      </c>
      <c r="G14" s="20">
        <v>0.3396</v>
      </c>
      <c r="H14" s="21">
        <v>43914.3333333333</v>
      </c>
      <c r="I14" s="20">
        <v>683</v>
      </c>
      <c r="J14" s="20">
        <v>381</v>
      </c>
      <c r="K14" s="20">
        <v>301</v>
      </c>
      <c r="L14" s="20">
        <v>0.5578</v>
      </c>
      <c r="M14" s="20">
        <v>0.4407</v>
      </c>
    </row>
    <row r="15" ht="32" customHeight="1" spans="1:13">
      <c r="A15" s="18">
        <v>43913</v>
      </c>
      <c r="B15" s="19" t="s">
        <v>69</v>
      </c>
      <c r="C15" s="20">
        <v>47</v>
      </c>
      <c r="D15" s="20">
        <v>22</v>
      </c>
      <c r="E15" s="20">
        <v>19</v>
      </c>
      <c r="F15" s="20">
        <v>0.4681</v>
      </c>
      <c r="G15" s="20">
        <v>0.4043</v>
      </c>
      <c r="H15" s="21">
        <v>43914.3333333333</v>
      </c>
      <c r="I15" s="20">
        <v>819</v>
      </c>
      <c r="J15" s="20">
        <v>403</v>
      </c>
      <c r="K15" s="20">
        <v>384</v>
      </c>
      <c r="L15" s="20">
        <v>0.4921</v>
      </c>
      <c r="M15" s="20">
        <v>0.4689</v>
      </c>
    </row>
    <row r="16" ht="32" customHeight="1" spans="1:13">
      <c r="A16" s="18">
        <v>43913</v>
      </c>
      <c r="B16" s="19" t="s">
        <v>66</v>
      </c>
      <c r="C16" s="20">
        <v>42</v>
      </c>
      <c r="D16" s="20">
        <v>27</v>
      </c>
      <c r="E16" s="20">
        <v>14</v>
      </c>
      <c r="F16" s="20">
        <v>0.6429</v>
      </c>
      <c r="G16" s="20">
        <v>0.3333</v>
      </c>
      <c r="H16" s="21">
        <v>43914.3333333333</v>
      </c>
      <c r="I16" s="20">
        <v>312</v>
      </c>
      <c r="J16" s="20">
        <v>143</v>
      </c>
      <c r="K16" s="20">
        <v>166</v>
      </c>
      <c r="L16" s="20">
        <v>0.4583</v>
      </c>
      <c r="M16" s="20">
        <v>0.5321</v>
      </c>
    </row>
    <row r="17" ht="32" customHeight="1" spans="1:13">
      <c r="A17" s="18">
        <v>43913</v>
      </c>
      <c r="B17" s="19" t="s">
        <v>70</v>
      </c>
      <c r="C17" s="20">
        <v>25</v>
      </c>
      <c r="D17" s="20">
        <v>15</v>
      </c>
      <c r="E17" s="20">
        <v>8</v>
      </c>
      <c r="F17" s="20">
        <v>0.6</v>
      </c>
      <c r="G17" s="20">
        <v>0.32</v>
      </c>
      <c r="H17" s="21">
        <v>43914.3333333333</v>
      </c>
      <c r="I17" s="20">
        <v>360</v>
      </c>
      <c r="J17" s="20">
        <v>178</v>
      </c>
      <c r="K17" s="20">
        <v>190</v>
      </c>
      <c r="L17" s="20">
        <v>0.4944</v>
      </c>
      <c r="M17" s="20">
        <v>0.5278</v>
      </c>
    </row>
    <row r="18" ht="32" customHeight="1" spans="1:13">
      <c r="A18" s="18">
        <v>43913</v>
      </c>
      <c r="B18" s="19" t="s">
        <v>71</v>
      </c>
      <c r="C18" s="20">
        <v>0</v>
      </c>
      <c r="D18" s="20">
        <v>0</v>
      </c>
      <c r="E18" s="20">
        <v>0</v>
      </c>
      <c r="F18" s="19"/>
      <c r="G18" s="19"/>
      <c r="H18" s="21">
        <v>43914.3333333333</v>
      </c>
      <c r="I18" s="20">
        <v>1</v>
      </c>
      <c r="J18" s="20">
        <v>0</v>
      </c>
      <c r="K18" s="20">
        <v>1</v>
      </c>
      <c r="L18" s="20">
        <v>0</v>
      </c>
      <c r="M18" s="20">
        <v>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5"/>
  <sheetViews>
    <sheetView topLeftCell="D1" workbookViewId="0">
      <selection activeCell="K30" sqref="K30"/>
    </sheetView>
  </sheetViews>
  <sheetFormatPr defaultColWidth="9" defaultRowHeight="13.6"/>
  <cols>
    <col min="1" max="21" width="10.8333333333333"/>
  </cols>
  <sheetData>
    <row r="1" spans="7:15">
      <c r="G1" t="s">
        <v>78</v>
      </c>
      <c r="H1" t="s">
        <v>79</v>
      </c>
      <c r="I1" s="13" t="s">
        <v>80</v>
      </c>
      <c r="J1" s="13" t="s">
        <v>81</v>
      </c>
      <c r="K1" s="13" t="s">
        <v>82</v>
      </c>
      <c r="L1" s="13" t="s">
        <v>83</v>
      </c>
      <c r="M1" s="13" t="s">
        <v>84</v>
      </c>
      <c r="N1" s="13" t="s">
        <v>85</v>
      </c>
      <c r="O1" s="13" t="s">
        <v>86</v>
      </c>
    </row>
    <row r="2" ht="32" customHeight="1" spans="1:21">
      <c r="A2" s="3" t="s">
        <v>87</v>
      </c>
      <c r="B2" s="3" t="s">
        <v>88</v>
      </c>
      <c r="C2" s="1"/>
      <c r="D2" s="1"/>
      <c r="G2" s="7" t="s">
        <v>89</v>
      </c>
      <c r="H2" s="7" t="s">
        <v>90</v>
      </c>
      <c r="I2" s="7" t="s">
        <v>91</v>
      </c>
      <c r="J2" s="14" t="s">
        <v>92</v>
      </c>
      <c r="K2" s="14" t="s">
        <v>93</v>
      </c>
      <c r="L2" s="15" t="s">
        <v>94</v>
      </c>
      <c r="M2" s="15" t="s">
        <v>95</v>
      </c>
      <c r="N2" s="15" t="s">
        <v>96</v>
      </c>
      <c r="O2" s="15" t="s">
        <v>97</v>
      </c>
      <c r="P2" s="16" t="s">
        <v>98</v>
      </c>
      <c r="Q2" s="15" t="s">
        <v>99</v>
      </c>
      <c r="R2" s="15" t="s">
        <v>100</v>
      </c>
      <c r="S2" s="15" t="s">
        <v>101</v>
      </c>
      <c r="T2" s="15" t="s">
        <v>102</v>
      </c>
      <c r="U2" s="15" t="s">
        <v>103</v>
      </c>
    </row>
    <row r="3" spans="1:21">
      <c r="A3" s="3" t="s">
        <v>104</v>
      </c>
      <c r="B3" s="4" t="s">
        <v>105</v>
      </c>
      <c r="C3" s="1"/>
      <c r="D3" s="1"/>
      <c r="E3" s="1"/>
      <c r="G3" s="8">
        <v>43906</v>
      </c>
      <c r="H3" s="9">
        <v>8</v>
      </c>
      <c r="I3" s="9">
        <v>0</v>
      </c>
      <c r="J3" s="9">
        <v>13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ht="32" customHeight="1" spans="1:21">
      <c r="A4" s="3" t="s">
        <v>80</v>
      </c>
      <c r="B4" s="5" t="s">
        <v>91</v>
      </c>
      <c r="C4" s="1"/>
      <c r="D4" s="1"/>
      <c r="G4" s="8">
        <v>43907</v>
      </c>
      <c r="H4" s="10">
        <v>12910</v>
      </c>
      <c r="I4" s="10">
        <v>7577</v>
      </c>
      <c r="J4" s="10">
        <v>9963</v>
      </c>
      <c r="K4" s="9">
        <v>0</v>
      </c>
      <c r="L4" s="9">
        <v>0</v>
      </c>
      <c r="M4" s="9">
        <v>0</v>
      </c>
      <c r="N4" s="9">
        <v>5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0</v>
      </c>
    </row>
    <row r="5" ht="32" customHeight="1" spans="1:21">
      <c r="A5" s="3" t="s">
        <v>81</v>
      </c>
      <c r="B5" s="4" t="s">
        <v>92</v>
      </c>
      <c r="C5" s="1"/>
      <c r="D5" s="1"/>
      <c r="G5" s="8">
        <v>43908</v>
      </c>
      <c r="H5" s="10">
        <v>15015</v>
      </c>
      <c r="I5" s="10">
        <v>7638</v>
      </c>
      <c r="J5" s="10">
        <v>3545</v>
      </c>
      <c r="K5" s="9">
        <v>0</v>
      </c>
      <c r="L5" s="9">
        <v>0</v>
      </c>
      <c r="M5" s="9">
        <v>19</v>
      </c>
      <c r="N5" s="9">
        <v>2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</row>
    <row r="6" ht="32" customHeight="1" spans="1:21">
      <c r="A6" s="3" t="s">
        <v>84</v>
      </c>
      <c r="B6" s="5" t="s">
        <v>95</v>
      </c>
      <c r="C6" s="1"/>
      <c r="D6" s="1"/>
      <c r="G6" s="8">
        <v>43909</v>
      </c>
      <c r="H6" s="10">
        <v>9029</v>
      </c>
      <c r="I6" s="10">
        <v>3814</v>
      </c>
      <c r="J6" s="10">
        <v>2076</v>
      </c>
      <c r="K6" s="9">
        <v>84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ht="32" customHeight="1" spans="1:21">
      <c r="A7" s="3" t="s">
        <v>85</v>
      </c>
      <c r="B7" s="5" t="s">
        <v>96</v>
      </c>
      <c r="C7" s="1"/>
      <c r="D7" s="1"/>
      <c r="G7" s="8">
        <v>43910</v>
      </c>
      <c r="H7" s="10">
        <v>7270</v>
      </c>
      <c r="I7" s="10">
        <v>1511</v>
      </c>
      <c r="J7" s="10">
        <v>1148</v>
      </c>
      <c r="K7" s="9">
        <v>523</v>
      </c>
      <c r="L7" s="9">
        <v>0</v>
      </c>
      <c r="M7" s="9">
        <v>12</v>
      </c>
      <c r="N7" s="9">
        <v>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ht="32" customHeight="1" spans="1:21">
      <c r="A8" s="3" t="s">
        <v>82</v>
      </c>
      <c r="B8" s="5" t="s">
        <v>93</v>
      </c>
      <c r="G8" s="8">
        <v>43911</v>
      </c>
      <c r="H8" s="10">
        <v>7905</v>
      </c>
      <c r="I8" s="9">
        <v>956</v>
      </c>
      <c r="J8" s="9">
        <v>644</v>
      </c>
      <c r="K8" s="9">
        <v>160</v>
      </c>
      <c r="L8" s="9">
        <v>190</v>
      </c>
      <c r="M8" s="9">
        <v>0</v>
      </c>
      <c r="N8" s="9">
        <v>3</v>
      </c>
      <c r="O8" s="9">
        <v>0</v>
      </c>
      <c r="P8" s="9">
        <v>7</v>
      </c>
      <c r="Q8" s="9">
        <v>6</v>
      </c>
      <c r="R8" s="9">
        <v>4</v>
      </c>
      <c r="S8" s="9">
        <v>3</v>
      </c>
      <c r="T8" s="9">
        <v>0</v>
      </c>
      <c r="U8" s="9">
        <v>0</v>
      </c>
    </row>
    <row r="9" ht="32" customHeight="1" spans="1:21">
      <c r="A9" s="3" t="s">
        <v>106</v>
      </c>
      <c r="B9" s="5" t="s">
        <v>102</v>
      </c>
      <c r="G9" s="8">
        <v>43912</v>
      </c>
      <c r="H9" s="10">
        <v>8363</v>
      </c>
      <c r="I9" s="9">
        <v>874</v>
      </c>
      <c r="J9" s="9">
        <v>308</v>
      </c>
      <c r="K9" s="9">
        <v>45</v>
      </c>
      <c r="L9" s="9">
        <v>288</v>
      </c>
      <c r="M9" s="9">
        <v>159</v>
      </c>
      <c r="N9" s="9">
        <v>0</v>
      </c>
      <c r="O9" s="9">
        <v>8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ht="32" customHeight="1" spans="1:21">
      <c r="A10" s="3" t="s">
        <v>107</v>
      </c>
      <c r="B10" s="5" t="s">
        <v>103</v>
      </c>
      <c r="G10" s="8">
        <v>43913</v>
      </c>
      <c r="H10" s="11">
        <v>8443</v>
      </c>
      <c r="I10" s="13">
        <v>889</v>
      </c>
      <c r="J10" s="13">
        <v>415</v>
      </c>
      <c r="K10" s="13">
        <v>61</v>
      </c>
      <c r="L10" s="13">
        <v>267</v>
      </c>
      <c r="M10" s="13">
        <v>120</v>
      </c>
      <c r="N10" s="13">
        <v>1</v>
      </c>
      <c r="O10" s="13">
        <v>6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7:16">
      <c r="G11" s="7"/>
      <c r="I11" s="7"/>
      <c r="J11" s="7"/>
      <c r="K11" s="7"/>
      <c r="L11" s="7"/>
      <c r="M11" s="7"/>
      <c r="N11" s="7"/>
      <c r="O11" s="7"/>
      <c r="P11" s="7"/>
    </row>
    <row r="12" spans="1:16">
      <c r="A12" s="1"/>
      <c r="B12" s="1"/>
      <c r="C12" s="1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ht="14" spans="1:16">
      <c r="A13" s="1"/>
      <c r="B13" s="1"/>
      <c r="C13" s="1"/>
      <c r="G13" s="7"/>
      <c r="H13" s="12"/>
      <c r="I13" s="12"/>
      <c r="J13" s="7"/>
      <c r="K13" s="7"/>
      <c r="L13" s="7"/>
      <c r="M13" s="7"/>
      <c r="N13" s="7"/>
      <c r="O13" s="7"/>
      <c r="P13" s="7"/>
    </row>
    <row r="14" spans="1:16">
      <c r="A14" s="1" t="s">
        <v>108</v>
      </c>
      <c r="B14" s="1"/>
      <c r="C14" s="1"/>
      <c r="G14" s="7"/>
      <c r="H14" s="1"/>
      <c r="I14" s="7"/>
      <c r="J14" s="7"/>
      <c r="K14" s="7"/>
      <c r="L14" s="7"/>
      <c r="M14" s="7"/>
      <c r="N14" s="7"/>
      <c r="O14" s="7"/>
      <c r="P14" s="7"/>
    </row>
    <row r="15" spans="1:16">
      <c r="A15" s="6" t="s">
        <v>109</v>
      </c>
      <c r="B15" s="1"/>
      <c r="C15" s="1"/>
      <c r="G15" s="7"/>
      <c r="H15" s="1"/>
      <c r="I15" s="7"/>
      <c r="J15" s="7"/>
      <c r="K15" s="7"/>
      <c r="L15" s="7"/>
      <c r="M15" s="7"/>
      <c r="N15" s="7"/>
      <c r="O15" s="7"/>
      <c r="P15" s="7"/>
    </row>
    <row r="16" spans="1:16">
      <c r="A16" s="1"/>
      <c r="B16" s="1"/>
      <c r="G16" s="7"/>
      <c r="H16" s="1"/>
      <c r="I16" s="7"/>
      <c r="J16" s="7"/>
      <c r="K16" s="7"/>
      <c r="L16" s="7"/>
      <c r="M16" s="7"/>
      <c r="N16" s="7"/>
      <c r="O16" s="7"/>
      <c r="P16" s="7"/>
    </row>
    <row r="17" spans="1:16">
      <c r="A17" s="1"/>
      <c r="B17" s="1"/>
      <c r="F17" s="1"/>
      <c r="G17" s="1"/>
      <c r="H17" s="1"/>
      <c r="I17" s="7"/>
      <c r="J17" s="7"/>
      <c r="K17" s="7"/>
      <c r="L17" s="7"/>
      <c r="M17" s="7"/>
      <c r="N17" s="7"/>
      <c r="O17" s="7"/>
      <c r="P17" s="7"/>
    </row>
    <row r="18" spans="1:16">
      <c r="A18" s="1" t="s">
        <v>110</v>
      </c>
      <c r="B18" s="1"/>
      <c r="C18" s="1"/>
      <c r="D18" s="1"/>
      <c r="F18" s="1"/>
      <c r="G18" s="1"/>
      <c r="H18" s="1"/>
      <c r="I18" s="7"/>
      <c r="J18" s="7"/>
      <c r="K18" s="7"/>
      <c r="L18" s="7"/>
      <c r="M18" s="7"/>
      <c r="N18" s="7"/>
      <c r="O18" s="7"/>
      <c r="P18" s="7"/>
    </row>
    <row r="19" spans="1:16">
      <c r="A19" s="1" t="s">
        <v>111</v>
      </c>
      <c r="B19" s="1" t="s">
        <v>112</v>
      </c>
      <c r="C19" s="1" t="s">
        <v>113</v>
      </c>
      <c r="D19" s="1"/>
      <c r="G19" s="7"/>
      <c r="H19" s="1"/>
      <c r="I19" s="7"/>
      <c r="J19" s="7"/>
      <c r="K19" s="7"/>
      <c r="L19" s="7"/>
      <c r="M19" s="7"/>
      <c r="N19" s="7"/>
      <c r="O19" s="7"/>
      <c r="P19" s="7"/>
    </row>
    <row r="20" spans="1:16">
      <c r="A20" s="6" t="s">
        <v>114</v>
      </c>
      <c r="B20" s="1"/>
      <c r="C20" s="1"/>
      <c r="D20" s="1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</sheetData>
  <mergeCells count="2">
    <mergeCell ref="A15:C15"/>
    <mergeCell ref="A20:D20"/>
  </mergeCells>
  <hyperlinks>
    <hyperlink ref="A15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20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zoomScale="176" zoomScaleNormal="176" workbookViewId="0">
      <selection activeCell="F24" sqref="F24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115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1" spans="7:11">
      <c r="G11" s="2"/>
      <c r="H11" s="2"/>
      <c r="I11" s="2"/>
      <c r="J11" s="2"/>
      <c r="K11" s="2"/>
    </row>
    <row r="12" spans="7:11">
      <c r="G12" s="2"/>
      <c r="H12" s="2"/>
      <c r="I12" s="2"/>
      <c r="J12" s="2"/>
      <c r="K12" s="2"/>
    </row>
    <row r="13" spans="7:11">
      <c r="G13" s="2"/>
      <c r="H13" s="2"/>
      <c r="I13" s="2"/>
      <c r="J13" s="2"/>
      <c r="K13" s="2"/>
    </row>
    <row r="14" spans="7:11">
      <c r="G14" s="2"/>
      <c r="H14" s="2"/>
      <c r="I14" s="2"/>
      <c r="J14" s="2"/>
      <c r="K14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A17:E25"/>
    <mergeCell ref="G5:K1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2020-03-24T16:11:00Z</dcterms:created>
  <dcterms:modified xsi:type="dcterms:W3CDTF">2020-03-25T09:22:51Z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