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00" windowHeight="1480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<sst xmlns="http://schemas.openxmlformats.org/spreadsheetml/2006/main" count="119">
  <si>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</si>
  <si>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</si>
  <si>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</si>
  <si>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</si>
  <si>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</si>
  <si>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</si>
  <si>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</si>
  <si>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</si>
  <si>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</si>
  <si>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</si>
  <si>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</si>
  <si>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</si>
  <si>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</si>
  <si>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</si>
  <si>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</si>
  <si>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</si>
  <si>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</si>
  <si>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</si>
  <si>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</si>
  <si>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</si>
  <si>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</si>
  <si>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</si>
  <si>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</si>
  <si>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</si>
  <si>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</si>
  <si>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</si>
  <si>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</si>
  <si>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</si>
  <si>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</si>
  <si>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</si>
  <si>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 xml:space="preserve">1.当日已申请104家企业，与前天基本持平，整体建立联系转化率60.6%有一定提升。但当日领课人数1417人，相比前天降低29.6%。
2.分社转化维度，当日建立联系转化率，「总部」相比前天有所改善，依旧相对落后，领取转化率表现不错。累计上我们建立练习转化率已经80%很高了，目前可以重点推进领取课程。
3.分社领课维度，当日领取人数上，「总部」表现最佳467人，其次是「上海」和「北京」220人左右，其余均低于100人，整体不算理想，已经连续两天降低28%左右，下降趋势明显，需要格外关注。
4.从累计上看，课程领取，依旧头部效应非常明显，每个分社的TOP5领取公司占整体的50%左右。后续头部企业是否能持续，是一个很大的问题。
</t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</si>
  <si>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</si>
  <si>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</si>
  <si>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</si>
  <si>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</si>
  <si>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</si>
  <si>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</si>
  <si>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</si>
  <si>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</si>
  <si>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</si>
  <si>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</si>
  <si>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</si>
  <si>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</si>
  <si>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</si>
  <si>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</si>
  <si>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</si>
  <si>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</si>
  <si>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</si>
  <si>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</si>
  <si>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</si>
  <si>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</si>
  <si>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</si>
  <si>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</si>
  <si>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</si>
  <si>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</si>
  <si>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</si>
  <si>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</si>
  <si>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</si>
  <si>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</si>
  <si>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</si>
  <si>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2020-04-04T08:00:00</t>
  </si>
  <si>
    <t>北京</t>
  </si>
  <si>
    <t>天津</t>
  </si>
  <si>
    <t>上海</t>
  </si>
  <si>
    <t>太原</t>
  </si>
  <si>
    <t>佛山</t>
  </si>
  <si>
    <t>武汉</t>
  </si>
  <si>
    <t>沈阳</t>
  </si>
  <si>
    <t>郑州</t>
  </si>
  <si>
    <t>广州</t>
  </si>
  <si>
    <t>杭州</t>
  </si>
  <si>
    <t>南京</t>
  </si>
  <si>
    <t>长沙</t>
  </si>
  <si>
    <t>苏州</t>
  </si>
  <si>
    <t>厦门</t>
  </si>
  <si>
    <t>南昌</t>
  </si>
  <si>
    <t>深圳</t>
  </si>
  <si>
    <t>济南</t>
  </si>
  <si>
    <t>大连</t>
  </si>
  <si>
    <t>石家庄</t>
  </si>
  <si>
    <t>西安</t>
  </si>
  <si>
    <t>宁波</t>
  </si>
  <si>
    <t>无锡</t>
  </si>
  <si>
    <t>成都</t>
  </si>
  <si>
    <t>重庆</t>
  </si>
  <si>
    <t>东莞</t>
  </si>
  <si>
    <t>青岛</t>
  </si>
  <si>
    <t>合肥</t>
  </si>
  <si>
    <t>[空字符串]</t>
  </si>
  <si>
    <t>20200317_0009</t>
  </si>
  <si>
    <t>gaotie</t>
  </si>
  <si>
    <t>20200323_0241</t>
  </si>
  <si>
    <t>20200321_0045</t>
  </si>
  <si>
    <t>20200319_0400</t>
  </si>
  <si>
    <t>20200323_0242</t>
  </si>
  <si>
    <t>20200318_0073</t>
  </si>
  <si>
    <t>20200324_0081</t>
  </si>
  <si>
    <t>20200324_0083</t>
  </si>
  <si>
    <t>20200326_0030</t>
  </si>
  <si>
    <t>日期</t>
  </si>
  <si>
    <t>官方渠道</t>
  </si>
  <si>
    <t>公众号</t>
  </si>
  <si>
    <t>App专题页分享二维码</t>
  </si>
  <si>
    <t>app课程播放页</t>
  </si>
  <si>
    <t>微信小程序渠道</t>
  </si>
  <si>
    <t>今日头条</t>
  </si>
  <si>
    <t>课程领取页</t>
  </si>
  <si>
    <t>联名海报赠课</t>
  </si>
  <si>
    <t>有赞主H5</t>
  </si>
  <si>
    <t>易点租主H5</t>
  </si>
  <si>
    <t>中关村人才协会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</si>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</sst>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m/d;@"/>
    <numFmt numFmtId="178" formatCode="m&quot;月&quot;d&quot;日&quot;;@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9" formatCode="yyyy/mm/dd\ hh:mm:ss;@"/>
    <numFmt numFmtId="44" formatCode="_ &quot;￥&quot;* #,##0.00_ ;_ &quot;￥&quot;* \-#,##0.00_ ;_ &quot;￥&quot;* &quot;-&quot;??_ ;_ @_ "/>
  </numFmts>
  <fonts count="42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12"/>
      <color rgb="FF606266"/>
      <name val="Helvetica Neue"/>
      <charset val="134"/>
    </font>
    <font>
      <sz val="12"/>
      <name val="宋体"/>
      <charset val="134"/>
      <scheme val="minor"/>
    </font>
    <font>
      <sz val="12"/>
      <color rgb="FF606266"/>
      <name val="宋体"/>
      <charset val="134"/>
    </font>
    <font>
      <sz val="12"/>
      <color indexed="8"/>
      <name val="宋体"/>
      <charset val="134"/>
      <scheme val="minor"/>
    </font>
    <font>
      <sz val="12"/>
      <color rgb="FF777C7C"/>
      <name val="宋体"/>
      <charset val="134"/>
    </font>
    <font>
      <sz val="9"/>
      <name val="宋体"/>
      <charset val="134"/>
    </font>
    <font>
      <u/>
      <sz val="9"/>
      <color indexed="30"/>
      <name val="宋体"/>
      <charset val="134"/>
    </font>
    <font>
      <u/>
      <sz val="9"/>
      <color rgb="FF0066CC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5F6F7"/>
        <bgColor indexed="64"/>
      </patternFill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2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2" fillId="17" borderId="8" applyNumberForma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8" fillId="21" borderId="8" applyNumberForma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5" fillId="22" borderId="10" applyNumberFormat="0" applyAlignment="0" applyProtection="0">
      <alignment vertical="center"/>
    </xf>
    <xf numFmtId="0" fontId="34" fillId="21" borderId="9" applyNumberFormat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2" fillId="12" borderId="7" applyNumberFormat="0" applyFon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</cellStyleXfs>
  <cellXfs count="62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38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58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7" fillId="2" borderId="2" xfId="0" applyFont="1" applyFill="1" applyBorder="1" applyAlignment="1">
      <alignment horizontal="center" vertical="top" wrapText="1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11" fillId="0" borderId="3" xfId="0" applyFont="1" applyBorder="1" applyAlignment="1">
      <alignment horizontal="center" vertical="top" wrapText="1"/>
    </xf>
    <xf numFmtId="178" fontId="12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NumberFormat="1" applyFont="1" applyBorder="1" applyAlignment="1">
      <alignment wrapText="1"/>
    </xf>
    <xf numFmtId="179" fontId="12" fillId="0" borderId="0" xfId="0" applyNumberFormat="1" applyFont="1" applyBorder="1" applyAlignment="1">
      <alignment wrapText="1"/>
    </xf>
    <xf numFmtId="177" fontId="11" fillId="0" borderId="3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8" fontId="11" fillId="0" borderId="3" xfId="0" applyNumberFormat="1" applyFont="1" applyBorder="1" applyAlignment="1">
      <alignment horizontal="center" vertical="top" wrapText="1"/>
    </xf>
    <xf numFmtId="0" fontId="13" fillId="3" borderId="0" xfId="0" applyFont="1" applyFill="1" applyBorder="1">
      <alignment vertical="center"/>
    </xf>
    <xf numFmtId="0" fontId="13" fillId="3" borderId="0" xfId="0" applyNumberFormat="1" applyFont="1" applyFill="1" applyBorder="1">
      <alignment vertical="center"/>
    </xf>
    <xf numFmtId="178" fontId="14" fillId="0" borderId="0" xfId="0" applyNumberFormat="1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76" fontId="19" fillId="0" borderId="0" xfId="0" applyNumberFormat="1" applyFont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6" fillId="3" borderId="0" xfId="0" applyFont="1" applyFill="1" applyBorder="1">
      <alignment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0" xfId="9" applyNumberFormat="1" applyFont="1" applyBorder="1" applyAlignment="1">
      <alignment horizontal="center" vertical="center"/>
    </xf>
    <xf numFmtId="0" fontId="16" fillId="3" borderId="0" xfId="0" applyNumberFormat="1" applyFont="1" applyFill="1" applyBorder="1">
      <alignment vertical="center"/>
    </xf>
    <xf numFmtId="0" fontId="21" fillId="0" borderId="0" xfId="0" applyNumberFormat="1" applyFont="1" applyBorder="1" applyAlignment="1">
      <alignment horizontal="center" vertical="center"/>
    </xf>
    <xf numFmtId="176" fontId="19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110367892976589"/>
          <c:y val="0.03319108582266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当日_已建立联系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总体数据!$A$2:$A$19</c:f>
              <c:numCache>
                <c:formatCode>m/d;@</c:formatCode>
                <c:ptCount val="18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  <c:pt idx="13" c:formatCode="m/d;@">
                  <c:v>43920</c:v>
                </c:pt>
                <c:pt idx="14" c:formatCode="m/d;@">
                  <c:v>43921</c:v>
                </c:pt>
                <c:pt idx="15" c:formatCode="m/d;@">
                  <c:v>43922</c:v>
                </c:pt>
                <c:pt idx="16" c:formatCode="m/d;@">
                  <c:v>43923</c:v>
                </c:pt>
                <c:pt idx="17" c:formatCode="m/d;@">
                  <c:v>43924</c:v>
                </c:pt>
              </c:numCache>
            </c:numRef>
          </c:cat>
          <c:val>
            <c:numRef>
              <c:f>总体数据!$C$2:$C$19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  <c:pt idx="7">
                  <c:v>69</c:v>
                </c:pt>
                <c:pt idx="8">
                  <c:v>78</c:v>
                </c:pt>
                <c:pt idx="9">
                  <c:v>30</c:v>
                </c:pt>
                <c:pt idx="10">
                  <c:v>89</c:v>
                </c:pt>
                <c:pt idx="11">
                  <c:v>26</c:v>
                </c:pt>
                <c:pt idx="12">
                  <c:v>51</c:v>
                </c:pt>
                <c:pt idx="13">
                  <c:v>48</c:v>
                </c:pt>
                <c:pt idx="14">
                  <c:v>55</c:v>
                </c:pt>
                <c:pt idx="15">
                  <c:v>30</c:v>
                </c:pt>
                <c:pt idx="16">
                  <c:v>39</c:v>
                </c:pt>
                <c:pt idx="17">
                  <c:v>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1399"/>
        <c:axId val="700147"/>
      </c:lineChart>
      <c:dateAx>
        <c:axId val="701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147"/>
        <c:crosses val="autoZero"/>
        <c:auto val="1"/>
        <c:lblOffset val="100"/>
        <c:baseTimeUnit val="days"/>
      </c:dateAx>
      <c:valAx>
        <c:axId val="7001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399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221461187214612"/>
          <c:y val="0.0342969132778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总体数据!$A$2:$A$19</c:f>
              <c:numCache>
                <c:formatCode>m/d;@</c:formatCode>
                <c:ptCount val="18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  <c:pt idx="13" c:formatCode="m/d;@">
                  <c:v>43920</c:v>
                </c:pt>
                <c:pt idx="14" c:formatCode="m/d;@">
                  <c:v>43921</c:v>
                </c:pt>
                <c:pt idx="15" c:formatCode="m/d;@">
                  <c:v>43922</c:v>
                </c:pt>
                <c:pt idx="16" c:formatCode="m/d;@">
                  <c:v>43923</c:v>
                </c:pt>
                <c:pt idx="17" c:formatCode="m/d;@">
                  <c:v>43924</c:v>
                </c:pt>
              </c:numCache>
            </c:numRef>
          </c:cat>
          <c:val>
            <c:numRef>
              <c:f>总体数据!$D$2:$D$19</c:f>
              <c:numCache>
                <c:formatCode>General</c:formatCode>
                <c:ptCount val="18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  <c:pt idx="5">
                  <c:v>26</c:v>
                </c:pt>
                <c:pt idx="6">
                  <c:v>36</c:v>
                </c:pt>
                <c:pt idx="7">
                  <c:v>23</c:v>
                </c:pt>
                <c:pt idx="8">
                  <c:v>35</c:v>
                </c:pt>
                <c:pt idx="9">
                  <c:v>15</c:v>
                </c:pt>
                <c:pt idx="10">
                  <c:v>40</c:v>
                </c:pt>
                <c:pt idx="11">
                  <c:v>9</c:v>
                </c:pt>
                <c:pt idx="12">
                  <c:v>28</c:v>
                </c:pt>
                <c:pt idx="13">
                  <c:v>26</c:v>
                </c:pt>
                <c:pt idx="14">
                  <c:v>35</c:v>
                </c:pt>
                <c:pt idx="15">
                  <c:v>17</c:v>
                </c:pt>
                <c:pt idx="16">
                  <c:v>9</c:v>
                </c:pt>
                <c:pt idx="17">
                  <c:v>28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190"/>
        <c:axId val="844614"/>
      </c:lineChart>
      <c:dateAx>
        <c:axId val="381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614"/>
        <c:crosses val="autoZero"/>
        <c:auto val="1"/>
        <c:lblOffset val="100"/>
        <c:baseTimeUnit val="days"/>
      </c:dateAx>
      <c:valAx>
        <c:axId val="84461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9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156178226917777"/>
          <c:y val="0.04997597308986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总体数据!$A$2:$A$19</c:f>
              <c:numCache>
                <c:formatCode>m/d;@</c:formatCode>
                <c:ptCount val="18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  <c:pt idx="13" c:formatCode="m/d;@">
                  <c:v>43920</c:v>
                </c:pt>
                <c:pt idx="14" c:formatCode="m/d;@">
                  <c:v>43921</c:v>
                </c:pt>
                <c:pt idx="15" c:formatCode="m/d;@">
                  <c:v>43922</c:v>
                </c:pt>
                <c:pt idx="16" c:formatCode="m/d;@">
                  <c:v>43923</c:v>
                </c:pt>
                <c:pt idx="17" c:formatCode="m/d;@">
                  <c:v>43924</c:v>
                </c:pt>
              </c:numCache>
            </c:numRef>
          </c:cat>
          <c:val>
            <c:numRef>
              <c:f>总体数据!$B$2:$B$19</c:f>
              <c:numCache>
                <c:formatCode>General</c:formatCode>
                <c:ptCount val="18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  <c:pt idx="5">
                  <c:v>253</c:v>
                </c:pt>
                <c:pt idx="6">
                  <c:v>267</c:v>
                </c:pt>
                <c:pt idx="7">
                  <c:v>355</c:v>
                </c:pt>
                <c:pt idx="8">
                  <c:v>222</c:v>
                </c:pt>
                <c:pt idx="9">
                  <c:v>105</c:v>
                </c:pt>
                <c:pt idx="10">
                  <c:v>154</c:v>
                </c:pt>
                <c:pt idx="11">
                  <c:v>52</c:v>
                </c:pt>
                <c:pt idx="12">
                  <c:v>101</c:v>
                </c:pt>
                <c:pt idx="13">
                  <c:v>79</c:v>
                </c:pt>
                <c:pt idx="14">
                  <c:v>104</c:v>
                </c:pt>
                <c:pt idx="15">
                  <c:v>75</c:v>
                </c:pt>
                <c:pt idx="16">
                  <c:v>100</c:v>
                </c:pt>
                <c:pt idx="17">
                  <c:v>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8403"/>
        <c:axId val="413078"/>
      </c:lineChart>
      <c:dateAx>
        <c:axId val="2584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078"/>
        <c:crosses val="autoZero"/>
        <c:auto val="1"/>
        <c:lblOffset val="100"/>
        <c:baseTimeUnit val="days"/>
      </c:dateAx>
      <c:valAx>
        <c:axId val="41307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403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活动首页渠道!$A$3:$A$19</c:f>
              <c:numCache>
                <c:formatCode>m"月"d"日";@</c:formatCode>
                <c:ptCount val="17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">
                  <c:v>43923</c:v>
                </c:pt>
                <c:pt idx="16" c:formatCode="m&quot;月&quot;d&quot;日&quot;">
                  <c:v>43924</c:v>
                </c:pt>
              </c:numCache>
            </c:numRef>
          </c:cat>
          <c:val>
            <c:numRef>
              <c:f>活动首页渠道!$B$3:$B$19</c:f>
              <c:numCache>
                <c:formatCode>#,##0;[Red]\-#,##0</c:formatCode>
                <c:ptCount val="17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>
                  <c:v>1245</c:v>
                </c:pt>
                <c:pt idx="9" c:formatCode="General">
                  <c:v>1213</c:v>
                </c:pt>
                <c:pt idx="10" c:formatCode="General">
                  <c:v>1005</c:v>
                </c:pt>
                <c:pt idx="11" c:formatCode="General">
                  <c:v>1002</c:v>
                </c:pt>
                <c:pt idx="12" c:formatCode="General">
                  <c:v>1031</c:v>
                </c:pt>
                <c:pt idx="13" c:formatCode="General">
                  <c:v>968</c:v>
                </c:pt>
                <c:pt idx="14" c:formatCode="General">
                  <c:v>1121</c:v>
                </c:pt>
                <c:pt idx="15" c:formatCode="General">
                  <c:v>2809</c:v>
                </c:pt>
                <c:pt idx="16" c:formatCode="General">
                  <c:v>2839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活动首页渠道!$A$3:$A$19</c:f>
              <c:numCache>
                <c:formatCode>m"月"d"日";@</c:formatCode>
                <c:ptCount val="17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">
                  <c:v>43923</c:v>
                </c:pt>
                <c:pt idx="16" c:formatCode="m&quot;月&quot;d&quot;日&quot;">
                  <c:v>43924</c:v>
                </c:pt>
              </c:numCache>
            </c:numRef>
          </c:cat>
          <c:val>
            <c:numRef>
              <c:f>活动首页渠道!$C$3:$C$19</c:f>
              <c:numCache>
                <c:formatCode>#,##0;[Red]\-#,##0</c:formatCode>
                <c:ptCount val="17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>
                  <c:v>1003</c:v>
                </c:pt>
                <c:pt idx="9" c:formatCode="General">
                  <c:v>867</c:v>
                </c:pt>
                <c:pt idx="10" c:formatCode="General">
                  <c:v>793</c:v>
                </c:pt>
                <c:pt idx="11" c:formatCode="General">
                  <c:v>1313</c:v>
                </c:pt>
                <c:pt idx="12" c:formatCode="General">
                  <c:v>921</c:v>
                </c:pt>
                <c:pt idx="13" c:formatCode="General">
                  <c:v>1108</c:v>
                </c:pt>
                <c:pt idx="14" c:formatCode="General">
                  <c:v>641</c:v>
                </c:pt>
                <c:pt idx="15" c:formatCode="General">
                  <c:v>617</c:v>
                </c:pt>
                <c:pt idx="16" c:formatCode="General">
                  <c:v>693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活动首页渠道!$A$3:$A$19</c:f>
              <c:numCache>
                <c:formatCode>m"月"d"日";@</c:formatCode>
                <c:ptCount val="17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">
                  <c:v>43923</c:v>
                </c:pt>
                <c:pt idx="16" c:formatCode="m&quot;月&quot;d&quot;日&quot;">
                  <c:v>43924</c:v>
                </c:pt>
              </c:numCache>
            </c:numRef>
          </c:cat>
          <c:val>
            <c:numRef>
              <c:f>活动首页渠道!$D$3:$D$19</c:f>
              <c:numCache>
                <c:formatCode>#,##0;[Red]\-#,##0</c:formatCode>
                <c:ptCount val="17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  <c:pt idx="9" c:formatCode="General">
                  <c:v>143</c:v>
                </c:pt>
                <c:pt idx="10" c:formatCode="General">
                  <c:v>56</c:v>
                </c:pt>
                <c:pt idx="11" c:formatCode="General">
                  <c:v>54</c:v>
                </c:pt>
                <c:pt idx="12" c:formatCode="General">
                  <c:v>57</c:v>
                </c:pt>
                <c:pt idx="13" c:formatCode="General">
                  <c:v>115</c:v>
                </c:pt>
                <c:pt idx="14" c:formatCode="General">
                  <c:v>107</c:v>
                </c:pt>
                <c:pt idx="15" c:formatCode="General">
                  <c:v>94</c:v>
                </c:pt>
                <c:pt idx="16" c:formatCode="General">
                  <c:v>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活动首页渠道!$A$3:$A$19</c:f>
              <c:numCache>
                <c:formatCode>m"月"d"日";@</c:formatCode>
                <c:ptCount val="17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">
                  <c:v>43923</c:v>
                </c:pt>
                <c:pt idx="16" c:formatCode="m&quot;月&quot;d&quot;日&quot;">
                  <c:v>43924</c:v>
                </c:pt>
              </c:numCache>
            </c:numRef>
          </c:cat>
          <c:val>
            <c:numRef>
              <c:f>活动首页渠道!$E$3:$E$19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;[Red]\-#,##0">
                  <c:v>2024</c:v>
                </c:pt>
                <c:pt idx="9">
                  <c:v>1705</c:v>
                </c:pt>
                <c:pt idx="10">
                  <c:v>1781</c:v>
                </c:pt>
                <c:pt idx="11">
                  <c:v>2151</c:v>
                </c:pt>
                <c:pt idx="12">
                  <c:v>1969</c:v>
                </c:pt>
                <c:pt idx="13">
                  <c:v>2038</c:v>
                </c:pt>
                <c:pt idx="14">
                  <c:v>1863</c:v>
                </c:pt>
                <c:pt idx="15">
                  <c:v>1422</c:v>
                </c:pt>
                <c:pt idx="16">
                  <c:v>1195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活动首页渠道!$H$2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活动首页渠道!$A$3:$A$19</c:f>
              <c:numCache>
                <c:formatCode>m"月"d"日";@</c:formatCode>
                <c:ptCount val="17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">
                  <c:v>43923</c:v>
                </c:pt>
                <c:pt idx="16" c:formatCode="m&quot;月&quot;d&quot;日&quot;">
                  <c:v>43924</c:v>
                </c:pt>
              </c:numCache>
            </c:numRef>
          </c:cat>
          <c:val>
            <c:numRef>
              <c:f>活动首页渠道!$H$3:$H$19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  <c:pt idx="9">
                  <c:v>662</c:v>
                </c:pt>
                <c:pt idx="10">
                  <c:v>547</c:v>
                </c:pt>
                <c:pt idx="11">
                  <c:v>463</c:v>
                </c:pt>
                <c:pt idx="12">
                  <c:v>508</c:v>
                </c:pt>
                <c:pt idx="13">
                  <c:v>511</c:v>
                </c:pt>
                <c:pt idx="14">
                  <c:v>569</c:v>
                </c:pt>
                <c:pt idx="15">
                  <c:v>596</c:v>
                </c:pt>
                <c:pt idx="16">
                  <c:v>407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活动首页渠道!$J$2</c:f>
              <c:strCache>
                <c:ptCount val="1"/>
                <c:pt idx="0">
                  <c:v>有赞主H5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活动首页渠道!$A$3:$A$19</c:f>
              <c:numCache>
                <c:formatCode>m"月"d"日";@</c:formatCode>
                <c:ptCount val="17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">
                  <c:v>43923</c:v>
                </c:pt>
                <c:pt idx="16" c:formatCode="m&quot;月&quot;d&quot;日&quot;">
                  <c:v>43924</c:v>
                </c:pt>
              </c:numCache>
            </c:numRef>
          </c:cat>
          <c:val>
            <c:numRef>
              <c:f>活动首页渠道!$J$3:$J$19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5</c:v>
                </c:pt>
                <c:pt idx="8">
                  <c:v>5</c:v>
                </c:pt>
                <c:pt idx="9">
                  <c:v>407</c:v>
                </c:pt>
                <c:pt idx="10">
                  <c:v>56</c:v>
                </c:pt>
                <c:pt idx="11">
                  <c:v>20</c:v>
                </c:pt>
                <c:pt idx="12">
                  <c:v>44</c:v>
                </c:pt>
                <c:pt idx="13">
                  <c:v>6</c:v>
                </c:pt>
                <c:pt idx="14">
                  <c:v>89</c:v>
                </c:pt>
                <c:pt idx="15">
                  <c:v>131</c:v>
                </c:pt>
                <c:pt idx="16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3537688"/>
        <c:axId val="155314536"/>
      </c:lineChart>
      <c:dateAx>
        <c:axId val="143537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314536"/>
        <c:crosses val="autoZero"/>
        <c:auto val="1"/>
        <c:lblOffset val="100"/>
        <c:baseTimeUnit val="days"/>
      </c:dateAx>
      <c:valAx>
        <c:axId val="15531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53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319405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75983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452755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452755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</xdr:colOff>
      <xdr:row>9</xdr:row>
      <xdr:rowOff>98425</xdr:rowOff>
    </xdr:from>
    <xdr:to>
      <xdr:col>22</xdr:col>
      <xdr:colOff>0</xdr:colOff>
      <xdr:row>27</xdr:row>
      <xdr:rowOff>140335</xdr:rowOff>
    </xdr:to>
    <xdr:graphicFrame>
      <xdr:nvGraphicFramePr>
        <xdr:cNvPr id="6" name="图表 5"/>
        <xdr:cNvGraphicFramePr/>
      </xdr:nvGraphicFramePr>
      <xdr:xfrm>
        <a:off x="7486650" y="1652905"/>
        <a:ext cx="5354955" cy="3150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13" workbookViewId="0">
      <selection activeCell="M34" sqref="M34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11.25" customWidth="1"/>
    <col min="6" max="6" width="8.33333333333333"/>
    <col min="7" max="7" width="0.833333333333333"/>
    <col min="8" max="8" width="7.16666666666667"/>
    <col min="9" max="9" width="8.60833333333333" customWidth="1"/>
    <col min="10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8" t="s">
        <v>0</v>
      </c>
      <c r="B1" s="29"/>
      <c r="C1" s="29"/>
      <c r="D1" s="28"/>
      <c r="E1" s="28"/>
      <c r="F1" s="28"/>
      <c r="G1" s="29"/>
      <c r="H1" s="29"/>
      <c r="I1" s="28"/>
      <c r="J1" s="29"/>
      <c r="K1" s="29"/>
      <c r="L1" s="29"/>
      <c r="M1" s="1"/>
      <c r="N1" s="58" t="s">
        <v>1</v>
      </c>
      <c r="O1" s="58"/>
      <c r="P1" s="58"/>
      <c r="Q1" s="58"/>
      <c r="R1" s="58"/>
      <c r="S1" s="58"/>
      <c r="T1" s="58"/>
      <c r="U1" s="58"/>
      <c r="V1" s="58"/>
      <c r="W1" s="1"/>
      <c r="X1" s="1"/>
      <c r="Y1" s="1"/>
      <c r="Z1" s="1"/>
      <c r="AA1" s="1"/>
    </row>
    <row r="2" spans="1:27">
      <c r="A2" s="30">
        <v>43924</v>
      </c>
      <c r="B2" s="31" t="s">
        <v>2</v>
      </c>
      <c r="C2" s="32"/>
      <c r="D2" s="33"/>
      <c r="E2" s="33"/>
      <c r="F2" s="33"/>
      <c r="G2" s="31"/>
      <c r="H2" s="31" t="s">
        <v>3</v>
      </c>
      <c r="I2" s="33"/>
      <c r="J2" s="33"/>
      <c r="K2" s="33"/>
      <c r="L2" s="33"/>
      <c r="M2" s="1"/>
      <c r="N2" s="44" t="s">
        <v>4</v>
      </c>
      <c r="O2" s="44" t="s">
        <v>5</v>
      </c>
      <c r="P2" s="44" t="s">
        <v>6</v>
      </c>
      <c r="Q2" s="44" t="s">
        <v>7</v>
      </c>
      <c r="R2" s="44" t="s">
        <v>8</v>
      </c>
      <c r="S2" s="44" t="s">
        <v>7</v>
      </c>
      <c r="T2" s="44" t="s">
        <v>9</v>
      </c>
      <c r="U2" s="44" t="s">
        <v>7</v>
      </c>
      <c r="V2" s="44" t="s">
        <v>10</v>
      </c>
      <c r="W2" s="1"/>
      <c r="X2" s="1"/>
      <c r="Y2" s="1"/>
      <c r="Z2" s="1"/>
      <c r="AA2" s="1"/>
    </row>
    <row r="3" spans="1:22">
      <c r="A3" s="32"/>
      <c r="B3" s="34" t="s">
        <v>11</v>
      </c>
      <c r="C3" s="34" t="s">
        <v>12</v>
      </c>
      <c r="D3" s="34" t="s">
        <v>13</v>
      </c>
      <c r="E3" s="47" t="s">
        <v>8</v>
      </c>
      <c r="F3" s="47" t="s">
        <v>14</v>
      </c>
      <c r="G3" s="47"/>
      <c r="H3" s="48" t="s">
        <v>11</v>
      </c>
      <c r="I3" s="48" t="s">
        <v>12</v>
      </c>
      <c r="J3" s="48" t="s">
        <v>13</v>
      </c>
      <c r="K3" s="47" t="s">
        <v>8</v>
      </c>
      <c r="L3" s="47" t="s">
        <v>14</v>
      </c>
      <c r="M3" s="33"/>
      <c r="N3" s="59">
        <f>P3*R3*T3*V3</f>
        <v>68672</v>
      </c>
      <c r="O3" s="59"/>
      <c r="P3" s="59">
        <f>H4</f>
        <v>13883</v>
      </c>
      <c r="Q3" s="53"/>
      <c r="R3" s="53">
        <f>R5/P3</f>
        <v>0.800403371029316</v>
      </c>
      <c r="S3" s="53"/>
      <c r="T3" s="53">
        <f>T5/R5</f>
        <v>0.434845212383009</v>
      </c>
      <c r="U3" s="59"/>
      <c r="V3" s="59">
        <f>V5/T5</f>
        <v>14.2119205298013</v>
      </c>
    </row>
    <row r="4" spans="1:27">
      <c r="A4" s="35"/>
      <c r="B4" s="36">
        <f>INDEX(总体数据!B:B,MATCH(A2,总体数据!A:A,0))</f>
        <v>104</v>
      </c>
      <c r="C4" s="37">
        <f>INDEX(总体数据!C:C,MATCH(A2,总体数据!A:A,0))</f>
        <v>63</v>
      </c>
      <c r="D4" s="37">
        <f>INDEX(总体数据!D:D,MATCH(A2,总体数据!A:A,0))</f>
        <v>28</v>
      </c>
      <c r="E4" s="39">
        <f>INDEX(总体数据!E:E,MATCH(A2,总体数据!A:A,0))</f>
        <v>0.6058</v>
      </c>
      <c r="F4" s="39">
        <f>INDEX(总体数据!F:F,MATCH(A2,总体数据!A:A,0))</f>
        <v>0.4444</v>
      </c>
      <c r="G4" s="47"/>
      <c r="H4" s="37">
        <f>INDEX(总体数据!G:G,MATCH(A2,总体数据!A:A,0))</f>
        <v>13883</v>
      </c>
      <c r="I4" s="37">
        <f>INDEX(总体数据!H:H,MATCH(A2,总体数据!A:A,0))</f>
        <v>11112</v>
      </c>
      <c r="J4" s="37">
        <f>INDEX(总体数据!I:I,MATCH(A2,总体数据!A:A,0))</f>
        <v>4832</v>
      </c>
      <c r="K4" s="39">
        <f>INDEX(总体数据!J:J,MATCH(A2,总体数据!A:A,0))</f>
        <v>0.8004</v>
      </c>
      <c r="L4" s="39">
        <f>INDEX(总体数据!K:K,MATCH(A2,总体数据!A:A,0))</f>
        <v>0.4348</v>
      </c>
      <c r="M4" s="59"/>
      <c r="N4" s="33"/>
      <c r="O4" s="33"/>
      <c r="P4" s="33"/>
      <c r="Q4" s="33"/>
      <c r="R4" s="44" t="s">
        <v>15</v>
      </c>
      <c r="S4" s="44"/>
      <c r="T4" s="44" t="s">
        <v>16</v>
      </c>
      <c r="U4" s="44"/>
      <c r="V4" s="44" t="s">
        <v>17</v>
      </c>
      <c r="W4" s="1"/>
      <c r="X4" s="1"/>
      <c r="Y4" s="1"/>
      <c r="Z4" s="1"/>
      <c r="AA4" s="1"/>
    </row>
    <row r="5" spans="1:27">
      <c r="A5" s="38" t="s">
        <v>18</v>
      </c>
      <c r="B5" s="39">
        <f>INDEX(总体数据!B:B,MATCH(A5,总体数据!A:A,0))</f>
        <v>0.04</v>
      </c>
      <c r="C5" s="39">
        <f>INDEX(总体数据!C:C,MATCH(A5,总体数据!A:A,0))</f>
        <v>0.615384615</v>
      </c>
      <c r="D5" s="39">
        <f>INDEX(总体数据!D:D,MATCH(A5,总体数据!A:A,0))</f>
        <v>2.111111111</v>
      </c>
      <c r="E5" s="49"/>
      <c r="F5" s="49"/>
      <c r="G5" s="47"/>
      <c r="H5" s="49"/>
      <c r="I5" s="49"/>
      <c r="J5" s="37"/>
      <c r="K5" s="37"/>
      <c r="L5" s="37"/>
      <c r="M5" s="33"/>
      <c r="N5" s="33"/>
      <c r="O5" s="33"/>
      <c r="P5" s="33"/>
      <c r="Q5" s="59"/>
      <c r="R5" s="59">
        <f>I4</f>
        <v>11112</v>
      </c>
      <c r="S5" s="59"/>
      <c r="T5" s="59">
        <f>J4</f>
        <v>4832</v>
      </c>
      <c r="U5" s="59"/>
      <c r="V5" s="59">
        <f>H7</f>
        <v>68672</v>
      </c>
      <c r="W5" s="1"/>
      <c r="X5" s="1"/>
      <c r="Y5" s="1"/>
      <c r="Z5" s="1"/>
      <c r="AA5" s="1"/>
    </row>
    <row r="6" spans="1:27">
      <c r="A6" s="35"/>
      <c r="B6" s="34" t="s">
        <v>19</v>
      </c>
      <c r="C6" s="34" t="s">
        <v>20</v>
      </c>
      <c r="D6" s="34" t="s">
        <v>21</v>
      </c>
      <c r="E6" s="47" t="s">
        <v>22</v>
      </c>
      <c r="F6" s="47" t="s">
        <v>23</v>
      </c>
      <c r="G6" s="47"/>
      <c r="H6" s="48" t="s">
        <v>19</v>
      </c>
      <c r="I6" s="48" t="s">
        <v>20</v>
      </c>
      <c r="J6" s="48" t="s">
        <v>21</v>
      </c>
      <c r="K6" s="47" t="s">
        <v>22</v>
      </c>
      <c r="L6" s="47" t="s">
        <v>23</v>
      </c>
      <c r="M6" s="3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40"/>
      <c r="B7" s="36">
        <f>INDEX(总体数据!N:N,MATCH(A2,总体数据!A:A,0))</f>
        <v>1417</v>
      </c>
      <c r="C7" s="37">
        <f>INDEX(总体数据!O:O,MATCH(A2,总体数据!A:A,0))</f>
        <v>1140</v>
      </c>
      <c r="D7" s="37">
        <f>INDEX(总体数据!P:P,MATCH(A2,总体数据!A:A,0))</f>
        <v>440</v>
      </c>
      <c r="E7" s="39">
        <f>INDEX(总体数据!Q:Q,MATCH(A2,总体数据!A:A,0))</f>
        <v>0.8045</v>
      </c>
      <c r="F7" s="41">
        <f>INDEX(总体数据!R:R,MATCH(A2,总体数据!A:A,0))</f>
        <v>0.3105</v>
      </c>
      <c r="G7" s="47"/>
      <c r="H7" s="37">
        <f>INDEX(总体数据!S:S,MATCH(A2,总体数据!A:A,0))</f>
        <v>68672</v>
      </c>
      <c r="I7" s="37">
        <f>INDEX(总体数据!T:T,MATCH(A2,总体数据!A:A,0))</f>
        <v>47151</v>
      </c>
      <c r="J7" s="37">
        <f>INDEX(总体数据!U:U,MATCH(A2,总体数据!A:A,0))</f>
        <v>34635</v>
      </c>
      <c r="K7" s="39">
        <f>INDEX(总体数据!V:V,MATCH(A2,总体数据!A:A,0))</f>
        <v>0.6866</v>
      </c>
      <c r="L7" s="39">
        <f>INDEX(总体数据!W:W,MATCH(A2,总体数据!A:A,0))</f>
        <v>0.5044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8" t="s">
        <v>18</v>
      </c>
      <c r="B8" s="41">
        <f>INDEX(总体数据!N:N,MATCH(A8,总体数据!A:A,0))</f>
        <v>-0.295725646</v>
      </c>
      <c r="C8" s="39">
        <f>INDEX(总体数据!O:O,MATCH(A8,总体数据!A:A,0))</f>
        <v>-0.327830189</v>
      </c>
      <c r="D8" s="39">
        <f>INDEX(总体数据!P:P,MATCH(A8,总体数据!A:A,0))</f>
        <v>-0.407008086</v>
      </c>
      <c r="E8" s="47"/>
      <c r="F8" s="47"/>
      <c r="G8" s="47"/>
      <c r="H8" s="47"/>
      <c r="I8" s="47"/>
      <c r="J8" s="47"/>
      <c r="K8" s="47"/>
      <c r="L8" s="47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2" t="s">
        <v>24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1"/>
      <c r="N11" s="33"/>
      <c r="O11" s="33"/>
      <c r="P11" s="33"/>
      <c r="Q11" s="33"/>
      <c r="R11" s="33"/>
      <c r="S11" s="33"/>
      <c r="T11" s="33"/>
      <c r="U11" s="33"/>
      <c r="V11" s="33"/>
    </row>
    <row r="12" spans="1:22">
      <c r="A12" s="42"/>
      <c r="B12" s="33"/>
      <c r="C12" s="1"/>
      <c r="D12" s="33" t="s">
        <v>25</v>
      </c>
      <c r="E12" s="33"/>
      <c r="F12" s="33"/>
      <c r="G12" s="33"/>
      <c r="H12" s="33"/>
      <c r="I12" s="33"/>
      <c r="J12" s="33"/>
      <c r="K12" s="33"/>
      <c r="L12" s="33"/>
      <c r="M12" s="1"/>
      <c r="N12" s="59"/>
      <c r="O12" s="59"/>
      <c r="P12" s="59"/>
      <c r="Q12" s="53"/>
      <c r="R12" s="53"/>
      <c r="S12" s="53"/>
      <c r="T12" s="53"/>
      <c r="U12" s="59"/>
      <c r="V12" s="59"/>
    </row>
    <row r="13" spans="1:22">
      <c r="A13" s="4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1"/>
      <c r="N13" s="33"/>
      <c r="O13" s="33"/>
      <c r="P13" s="33"/>
      <c r="Q13" s="33"/>
      <c r="R13" s="33"/>
      <c r="S13" s="33"/>
      <c r="T13" s="33"/>
      <c r="U13" s="33"/>
      <c r="V13" s="33"/>
    </row>
    <row r="14" spans="1:22">
      <c r="A14" s="4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1"/>
      <c r="N14" s="33"/>
      <c r="O14" s="33"/>
      <c r="P14" s="33"/>
      <c r="Q14" s="59"/>
      <c r="R14" s="59"/>
      <c r="S14" s="59"/>
      <c r="T14" s="59"/>
      <c r="U14" s="59"/>
      <c r="V14" s="59"/>
    </row>
    <row r="15" spans="1:22">
      <c r="A15" s="4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1"/>
      <c r="O16" s="1"/>
      <c r="Q16" s="1"/>
      <c r="S16" s="1"/>
      <c r="U16" s="1"/>
    </row>
    <row r="17" spans="1:21">
      <c r="A17" s="4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1"/>
      <c r="O17" s="1"/>
      <c r="Q17" s="1"/>
      <c r="S17" s="1"/>
      <c r="U17" s="1"/>
    </row>
    <row r="18" spans="1:21">
      <c r="A18" s="4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1"/>
      <c r="O18" s="1"/>
      <c r="Q18" s="1"/>
      <c r="S18" s="1"/>
      <c r="U18" s="1"/>
    </row>
    <row r="19" spans="1:21">
      <c r="A19" s="4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1"/>
      <c r="O19" s="1"/>
      <c r="Q19" s="1"/>
      <c r="S19" s="1"/>
      <c r="U19" s="1"/>
    </row>
    <row r="20" spans="1:21">
      <c r="A20" s="4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1"/>
      <c r="O20" s="1"/>
      <c r="Q20" s="1"/>
      <c r="S20" s="1"/>
      <c r="U20" s="1"/>
    </row>
    <row r="21" spans="1:21">
      <c r="A21" s="4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1"/>
      <c r="O21" s="1"/>
      <c r="Q21" s="1"/>
      <c r="S21" s="1"/>
      <c r="U21" s="1"/>
    </row>
    <row r="22" spans="1:21">
      <c r="A22" s="4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1"/>
      <c r="O22" s="1"/>
      <c r="Q22" s="1"/>
      <c r="S22" s="1"/>
      <c r="U22" s="1"/>
    </row>
    <row r="23" spans="1:21">
      <c r="A23" s="4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"/>
      <c r="O23" s="1"/>
      <c r="Q23" s="1"/>
      <c r="S23" s="1"/>
      <c r="U23" s="1"/>
    </row>
    <row r="24" spans="1:21">
      <c r="A24" s="4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"/>
      <c r="O24" s="1"/>
      <c r="Q24" s="1"/>
      <c r="S24" s="1"/>
      <c r="U24" s="1"/>
    </row>
    <row r="25" spans="1:21">
      <c r="A25" s="28" t="s">
        <v>26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1"/>
      <c r="O25" s="1"/>
      <c r="Q25" s="1"/>
      <c r="S25" s="1"/>
      <c r="U25" s="1"/>
    </row>
    <row r="26" spans="1:27">
      <c r="A26" s="32"/>
      <c r="B26" s="31" t="s">
        <v>27</v>
      </c>
      <c r="C26" s="33"/>
      <c r="D26" s="32"/>
      <c r="E26" s="32"/>
      <c r="F26" s="32"/>
      <c r="G26" s="50"/>
      <c r="H26" s="31" t="s">
        <v>28</v>
      </c>
      <c r="I26" s="33"/>
      <c r="J26" s="33"/>
      <c r="K26" s="33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3" t="s">
        <v>29</v>
      </c>
      <c r="B27" s="44" t="s">
        <v>11</v>
      </c>
      <c r="C27" s="44" t="s">
        <v>12</v>
      </c>
      <c r="D27" s="44" t="s">
        <v>13</v>
      </c>
      <c r="E27" s="44" t="s">
        <v>8</v>
      </c>
      <c r="F27" s="44" t="s">
        <v>14</v>
      </c>
      <c r="G27" s="32"/>
      <c r="H27" s="51" t="s">
        <v>11</v>
      </c>
      <c r="I27" s="51" t="s">
        <v>12</v>
      </c>
      <c r="J27" s="51" t="s">
        <v>13</v>
      </c>
      <c r="K27" s="51" t="s">
        <v>8</v>
      </c>
      <c r="L27" s="51" t="s">
        <v>14</v>
      </c>
      <c r="M27" s="1"/>
      <c r="O27" s="1"/>
      <c r="Q27" s="1"/>
      <c r="S27" s="1"/>
      <c r="U27" s="1"/>
    </row>
    <row r="28" spans="1:21">
      <c r="A28" s="33" t="str">
        <f>分社漏斗数据!B2</f>
        <v>总部</v>
      </c>
      <c r="B28" s="32">
        <f>分社漏斗数据!C2</f>
        <v>28</v>
      </c>
      <c r="C28" s="32">
        <f>分社漏斗数据!D2</f>
        <v>8</v>
      </c>
      <c r="D28" s="32">
        <f>分社漏斗数据!E2</f>
        <v>5</v>
      </c>
      <c r="E28" s="52">
        <f>分社漏斗数据!F2</f>
        <v>0.2857</v>
      </c>
      <c r="F28" s="53">
        <f>分社漏斗数据!G2</f>
        <v>0.625</v>
      </c>
      <c r="G28" s="33"/>
      <c r="H28" s="32">
        <f>分社漏斗数据!J2</f>
        <v>1034</v>
      </c>
      <c r="I28" s="32">
        <f>分社漏斗数据!K2</f>
        <v>755</v>
      </c>
      <c r="J28" s="32">
        <f>分社漏斗数据!L2</f>
        <v>420</v>
      </c>
      <c r="K28" s="53">
        <f>分社漏斗数据!M2</f>
        <v>0.7302</v>
      </c>
      <c r="L28" s="53">
        <f>分社漏斗数据!N2</f>
        <v>0.5563</v>
      </c>
      <c r="M28" s="1"/>
      <c r="O28" s="1"/>
      <c r="Q28" s="1"/>
      <c r="S28" s="1"/>
      <c r="U28" s="1"/>
    </row>
    <row r="29" spans="1:21">
      <c r="A29" s="33" t="str">
        <f>分社漏斗数据!B3</f>
        <v>北京</v>
      </c>
      <c r="B29" s="32">
        <f>分社漏斗数据!C3</f>
        <v>12</v>
      </c>
      <c r="C29" s="32">
        <f>分社漏斗数据!D3</f>
        <v>6</v>
      </c>
      <c r="D29" s="32">
        <f>分社漏斗数据!E3</f>
        <v>2</v>
      </c>
      <c r="E29" s="53">
        <f>分社漏斗数据!F3</f>
        <v>0.5</v>
      </c>
      <c r="F29" s="53">
        <f>分社漏斗数据!G3</f>
        <v>0.3333</v>
      </c>
      <c r="G29" s="33"/>
      <c r="H29" s="32">
        <f>分社漏斗数据!J3</f>
        <v>2423</v>
      </c>
      <c r="I29" s="32">
        <f>分社漏斗数据!K3</f>
        <v>2382</v>
      </c>
      <c r="J29" s="32">
        <f>分社漏斗数据!L3</f>
        <v>386</v>
      </c>
      <c r="K29" s="53">
        <f>分社漏斗数据!M3</f>
        <v>0.9831</v>
      </c>
      <c r="L29" s="53">
        <f>分社漏斗数据!N3</f>
        <v>0.162</v>
      </c>
      <c r="M29" s="1"/>
      <c r="O29" s="1"/>
      <c r="Q29" s="1"/>
      <c r="S29" s="1"/>
      <c r="U29" s="1"/>
    </row>
    <row r="30" spans="1:21">
      <c r="A30" s="33" t="str">
        <f>分社漏斗数据!B4</f>
        <v>天津</v>
      </c>
      <c r="B30" s="32">
        <f>分社漏斗数据!C4</f>
        <v>10</v>
      </c>
      <c r="C30" s="32">
        <f>分社漏斗数据!D4</f>
        <v>9</v>
      </c>
      <c r="D30" s="32">
        <f>分社漏斗数据!E4</f>
        <v>2</v>
      </c>
      <c r="E30" s="53">
        <f>分社漏斗数据!F4</f>
        <v>0.9</v>
      </c>
      <c r="F30" s="53">
        <f>分社漏斗数据!G4</f>
        <v>0.2222</v>
      </c>
      <c r="G30" s="33"/>
      <c r="H30" s="32">
        <f>分社漏斗数据!J4</f>
        <v>30</v>
      </c>
      <c r="I30" s="32">
        <f>分社漏斗数据!K4</f>
        <v>23</v>
      </c>
      <c r="J30" s="32">
        <f>分社漏斗数据!L4</f>
        <v>10</v>
      </c>
      <c r="K30" s="53">
        <f>分社漏斗数据!M4</f>
        <v>0.7667</v>
      </c>
      <c r="L30" s="53">
        <f>分社漏斗数据!N4</f>
        <v>0.4348</v>
      </c>
      <c r="M30" s="1"/>
      <c r="O30" s="1"/>
      <c r="Q30" s="1"/>
      <c r="S30" s="1"/>
      <c r="U30" s="1"/>
    </row>
    <row r="31" spans="1:21">
      <c r="A31" s="33" t="str">
        <f>分社漏斗数据!B5</f>
        <v>上海</v>
      </c>
      <c r="B31" s="32">
        <f>分社漏斗数据!C5</f>
        <v>8</v>
      </c>
      <c r="C31" s="32">
        <f>分社漏斗数据!D5</f>
        <v>7</v>
      </c>
      <c r="D31" s="32">
        <f>分社漏斗数据!E5</f>
        <v>2</v>
      </c>
      <c r="E31" s="53">
        <f>分社漏斗数据!F5</f>
        <v>0.875</v>
      </c>
      <c r="F31" s="53">
        <f>分社漏斗数据!G5</f>
        <v>0.2857</v>
      </c>
      <c r="G31" s="33"/>
      <c r="H31" s="32">
        <f>分社漏斗数据!J5</f>
        <v>1250</v>
      </c>
      <c r="I31" s="32">
        <f>分社漏斗数据!K5</f>
        <v>846</v>
      </c>
      <c r="J31" s="32">
        <f>分社漏斗数据!L5</f>
        <v>723</v>
      </c>
      <c r="K31" s="53">
        <f>分社漏斗数据!M5</f>
        <v>0.6768</v>
      </c>
      <c r="L31" s="53">
        <f>分社漏斗数据!N5</f>
        <v>0.8546</v>
      </c>
      <c r="M31" s="1"/>
      <c r="O31" s="1"/>
      <c r="Q31" s="1"/>
      <c r="S31" s="1"/>
      <c r="U31" s="1"/>
    </row>
    <row r="32" spans="1:22">
      <c r="A32" s="33" t="str">
        <f>分社漏斗数据!B6</f>
        <v>太原</v>
      </c>
      <c r="B32" s="32">
        <f>分社漏斗数据!C6</f>
        <v>8</v>
      </c>
      <c r="C32" s="32">
        <f>分社漏斗数据!D6</f>
        <v>5</v>
      </c>
      <c r="D32" s="32">
        <f>分社漏斗数据!E6</f>
        <v>1</v>
      </c>
      <c r="E32" s="53">
        <f>分社漏斗数据!F6</f>
        <v>0.625</v>
      </c>
      <c r="F32" s="53">
        <f>分社漏斗数据!G6</f>
        <v>0.2</v>
      </c>
      <c r="G32" s="33"/>
      <c r="H32" s="32">
        <f>分社漏斗数据!J6</f>
        <v>19</v>
      </c>
      <c r="I32" s="32">
        <f>分社漏斗数据!K6</f>
        <v>8</v>
      </c>
      <c r="J32" s="32">
        <f>分社漏斗数据!L6</f>
        <v>2</v>
      </c>
      <c r="K32" s="53">
        <f>分社漏斗数据!M6</f>
        <v>0.4211</v>
      </c>
      <c r="L32" s="53">
        <f>分社漏斗数据!N6</f>
        <v>0.25</v>
      </c>
      <c r="M32" s="1"/>
      <c r="N32" s="60" t="s">
        <v>30</v>
      </c>
      <c r="O32" s="61"/>
      <c r="P32" s="61"/>
      <c r="Q32" s="61"/>
      <c r="R32" s="61"/>
      <c r="S32" s="61"/>
      <c r="T32" s="61"/>
      <c r="U32" s="61"/>
      <c r="V32" s="61"/>
    </row>
    <row r="33" spans="1:22">
      <c r="A33" s="33" t="str">
        <f>分社漏斗数据!B7</f>
        <v>佛山</v>
      </c>
      <c r="B33" s="32">
        <f>分社漏斗数据!C7</f>
        <v>6</v>
      </c>
      <c r="C33" s="32">
        <f>分社漏斗数据!D7</f>
        <v>4</v>
      </c>
      <c r="D33" s="32">
        <f>分社漏斗数据!E7</f>
        <v>2</v>
      </c>
      <c r="E33" s="53">
        <f>分社漏斗数据!F7</f>
        <v>0.6667</v>
      </c>
      <c r="F33" s="53">
        <f>分社漏斗数据!G7</f>
        <v>0.5</v>
      </c>
      <c r="G33" s="33"/>
      <c r="H33" s="32">
        <f>分社漏斗数据!J7</f>
        <v>9</v>
      </c>
      <c r="I33" s="32">
        <f>分社漏斗数据!K7</f>
        <v>7</v>
      </c>
      <c r="J33" s="32">
        <f>分社漏斗数据!L7</f>
        <v>3</v>
      </c>
      <c r="K33" s="53">
        <f>分社漏斗数据!M7</f>
        <v>0.7778</v>
      </c>
      <c r="L33" s="53">
        <f>分社漏斗数据!N7</f>
        <v>0.4286</v>
      </c>
      <c r="M33" s="1"/>
      <c r="N33" s="61"/>
      <c r="O33" s="61"/>
      <c r="P33" s="61"/>
      <c r="Q33" s="61"/>
      <c r="R33" s="61"/>
      <c r="S33" s="61"/>
      <c r="T33" s="61"/>
      <c r="U33" s="61"/>
      <c r="V33" s="61"/>
    </row>
    <row r="34" spans="1:27">
      <c r="A34" s="33" t="str">
        <f>分社漏斗数据!B8</f>
        <v>武汉</v>
      </c>
      <c r="B34" s="32">
        <f>分社漏斗数据!C8</f>
        <v>5</v>
      </c>
      <c r="C34" s="32">
        <f>分社漏斗数据!D8</f>
        <v>5</v>
      </c>
      <c r="D34" s="32">
        <f>分社漏斗数据!E8</f>
        <v>2</v>
      </c>
      <c r="E34" s="53">
        <f>分社漏斗数据!F8</f>
        <v>1</v>
      </c>
      <c r="F34" s="53">
        <f>分社漏斗数据!G8</f>
        <v>0.4</v>
      </c>
      <c r="G34" s="1"/>
      <c r="H34" s="32">
        <f>分社漏斗数据!J8</f>
        <v>672</v>
      </c>
      <c r="I34" s="32">
        <f>分社漏斗数据!K8</f>
        <v>494</v>
      </c>
      <c r="J34" s="32">
        <f>分社漏斗数据!L8</f>
        <v>64</v>
      </c>
      <c r="K34" s="53">
        <f>分社漏斗数据!M8</f>
        <v>0.7351</v>
      </c>
      <c r="L34" s="53">
        <f>分社漏斗数据!N8</f>
        <v>0.1296</v>
      </c>
      <c r="M34" s="1"/>
      <c r="N34" s="61"/>
      <c r="O34" s="61"/>
      <c r="P34" s="61"/>
      <c r="Q34" s="61"/>
      <c r="R34" s="61"/>
      <c r="S34" s="61"/>
      <c r="T34" s="61"/>
      <c r="U34" s="61"/>
      <c r="V34" s="61"/>
      <c r="W34" s="1"/>
      <c r="X34" s="1"/>
      <c r="Y34" s="1"/>
      <c r="Z34" s="1"/>
      <c r="AA34" s="1"/>
    </row>
    <row r="35" spans="1:27">
      <c r="A35" s="33" t="str">
        <f>分社漏斗数据!B9</f>
        <v>沈阳</v>
      </c>
      <c r="B35" s="32">
        <f>分社漏斗数据!C9</f>
        <v>5</v>
      </c>
      <c r="C35" s="32">
        <f>分社漏斗数据!D9</f>
        <v>4</v>
      </c>
      <c r="D35" s="32">
        <f>分社漏斗数据!E9</f>
        <v>2</v>
      </c>
      <c r="E35" s="53">
        <f>分社漏斗数据!F9</f>
        <v>0.8</v>
      </c>
      <c r="F35" s="53">
        <f>分社漏斗数据!G9</f>
        <v>0.5</v>
      </c>
      <c r="G35" s="1"/>
      <c r="H35" s="32">
        <f>分社漏斗数据!J9</f>
        <v>33</v>
      </c>
      <c r="I35" s="32">
        <f>分社漏斗数据!K9</f>
        <v>22</v>
      </c>
      <c r="J35" s="32">
        <f>分社漏斗数据!L9</f>
        <v>16</v>
      </c>
      <c r="K35" s="53">
        <f>分社漏斗数据!M9</f>
        <v>0.6667</v>
      </c>
      <c r="L35" s="53">
        <f>分社漏斗数据!N9</f>
        <v>0.7273</v>
      </c>
      <c r="M35" s="1"/>
      <c r="N35" s="61"/>
      <c r="O35" s="61"/>
      <c r="P35" s="61"/>
      <c r="Q35" s="61"/>
      <c r="R35" s="61"/>
      <c r="S35" s="61"/>
      <c r="T35" s="61"/>
      <c r="U35" s="61"/>
      <c r="V35" s="61"/>
      <c r="W35" s="1"/>
      <c r="X35" s="1"/>
      <c r="Y35" s="1"/>
      <c r="Z35" s="1"/>
      <c r="AA35" s="1"/>
    </row>
    <row r="36" spans="1:27">
      <c r="A36" s="33" t="str">
        <f>分社漏斗数据!B10</f>
        <v>郑州</v>
      </c>
      <c r="B36" s="32">
        <f>分社漏斗数据!C10</f>
        <v>4</v>
      </c>
      <c r="C36" s="32">
        <f>分社漏斗数据!D10</f>
        <v>2</v>
      </c>
      <c r="D36" s="32">
        <f>分社漏斗数据!E10</f>
        <v>2</v>
      </c>
      <c r="E36" s="53">
        <f>分社漏斗数据!F10</f>
        <v>0.5</v>
      </c>
      <c r="F36" s="53">
        <f>分社漏斗数据!G10</f>
        <v>1</v>
      </c>
      <c r="G36" s="1"/>
      <c r="H36" s="32">
        <f>分社漏斗数据!J10</f>
        <v>659</v>
      </c>
      <c r="I36" s="32">
        <f>分社漏斗数据!K10</f>
        <v>655</v>
      </c>
      <c r="J36" s="32">
        <f>分社漏斗数据!L10</f>
        <v>487</v>
      </c>
      <c r="K36" s="53">
        <f>分社漏斗数据!M10</f>
        <v>0.9939</v>
      </c>
      <c r="L36" s="53">
        <f>分社漏斗数据!N10</f>
        <v>0.7435</v>
      </c>
      <c r="M36" s="1"/>
      <c r="N36" s="61"/>
      <c r="O36" s="61"/>
      <c r="P36" s="61"/>
      <c r="Q36" s="61"/>
      <c r="R36" s="61"/>
      <c r="S36" s="61"/>
      <c r="T36" s="61"/>
      <c r="U36" s="61"/>
      <c r="V36" s="61"/>
      <c r="W36" s="1"/>
      <c r="X36" s="1"/>
      <c r="Y36" s="1"/>
      <c r="Z36" s="1"/>
      <c r="AA36" s="1"/>
    </row>
    <row r="37" spans="1:27">
      <c r="A37" s="33" t="str">
        <f>分社漏斗数据!B11</f>
        <v>广州</v>
      </c>
      <c r="B37" s="32">
        <f>分社漏斗数据!C11</f>
        <v>2</v>
      </c>
      <c r="C37" s="32">
        <f>分社漏斗数据!D11</f>
        <v>2</v>
      </c>
      <c r="D37" s="32">
        <f>分社漏斗数据!E11</f>
        <v>1</v>
      </c>
      <c r="E37" s="53">
        <f>分社漏斗数据!F11</f>
        <v>1</v>
      </c>
      <c r="F37" s="53">
        <f>分社漏斗数据!G11</f>
        <v>0.5</v>
      </c>
      <c r="G37" s="1"/>
      <c r="H37" s="32">
        <f>分社漏斗数据!J11</f>
        <v>1347</v>
      </c>
      <c r="I37" s="32">
        <f>分社漏斗数据!K11</f>
        <v>1311</v>
      </c>
      <c r="J37" s="32">
        <f>分社漏斗数据!L11</f>
        <v>375</v>
      </c>
      <c r="K37" s="53">
        <f>分社漏斗数据!M11</f>
        <v>0.9733</v>
      </c>
      <c r="L37" s="53">
        <f>分社漏斗数据!N11</f>
        <v>0.286</v>
      </c>
      <c r="M37" s="1"/>
      <c r="N37" s="61"/>
      <c r="O37" s="61"/>
      <c r="P37" s="61"/>
      <c r="Q37" s="61"/>
      <c r="R37" s="61"/>
      <c r="S37" s="61"/>
      <c r="T37" s="61"/>
      <c r="U37" s="61"/>
      <c r="V37" s="61"/>
      <c r="W37" s="1"/>
      <c r="X37" s="1"/>
      <c r="Y37" s="1"/>
      <c r="Z37" s="1"/>
      <c r="AA37" s="1"/>
    </row>
    <row r="38" spans="1:27">
      <c r="A38" s="33" t="str">
        <f>分社漏斗数据!B12</f>
        <v>杭州</v>
      </c>
      <c r="B38" s="32">
        <f>分社漏斗数据!C12</f>
        <v>2</v>
      </c>
      <c r="C38" s="32">
        <f>分社漏斗数据!D12</f>
        <v>0</v>
      </c>
      <c r="D38" s="32">
        <f>分社漏斗数据!E12</f>
        <v>0</v>
      </c>
      <c r="E38" s="53">
        <f>分社漏斗数据!F12</f>
        <v>0</v>
      </c>
      <c r="F38" s="53">
        <f>分社漏斗数据!G12</f>
        <v>0</v>
      </c>
      <c r="G38" s="1"/>
      <c r="H38" s="32">
        <f>分社漏斗数据!J12</f>
        <v>1529</v>
      </c>
      <c r="I38" s="32">
        <f>分社漏斗数据!K12</f>
        <v>1472</v>
      </c>
      <c r="J38" s="32">
        <f>分社漏斗数据!L12</f>
        <v>558</v>
      </c>
      <c r="K38" s="53">
        <f>分社漏斗数据!M12</f>
        <v>0.9627</v>
      </c>
      <c r="L38" s="53">
        <f>分社漏斗数据!N12</f>
        <v>0.3791</v>
      </c>
      <c r="M38" s="1"/>
      <c r="N38" s="61"/>
      <c r="O38" s="61"/>
      <c r="P38" s="61"/>
      <c r="Q38" s="61"/>
      <c r="R38" s="61"/>
      <c r="S38" s="61"/>
      <c r="T38" s="61"/>
      <c r="U38" s="61"/>
      <c r="V38" s="61"/>
      <c r="W38" s="1"/>
      <c r="X38" s="1"/>
      <c r="Y38" s="1"/>
      <c r="Z38" s="1"/>
      <c r="AA38" s="1"/>
    </row>
    <row r="39" spans="1:27">
      <c r="A39" s="33" t="str">
        <f>分社漏斗数据!B13</f>
        <v>南京</v>
      </c>
      <c r="B39" s="32">
        <f>分社漏斗数据!C13</f>
        <v>2</v>
      </c>
      <c r="C39" s="32">
        <f>分社漏斗数据!D13</f>
        <v>1</v>
      </c>
      <c r="D39" s="32">
        <f>分社漏斗数据!E13</f>
        <v>0</v>
      </c>
      <c r="E39" s="53">
        <f>分社漏斗数据!F13</f>
        <v>0.5</v>
      </c>
      <c r="F39" s="53">
        <f>分社漏斗数据!G13</f>
        <v>0</v>
      </c>
      <c r="G39" s="1"/>
      <c r="H39" s="32">
        <f>分社漏斗数据!J13</f>
        <v>542</v>
      </c>
      <c r="I39" s="32">
        <f>分社漏斗数据!K13</f>
        <v>528</v>
      </c>
      <c r="J39" s="32">
        <f>分社漏斗数据!L13</f>
        <v>218</v>
      </c>
      <c r="K39" s="53">
        <f>分社漏斗数据!M13</f>
        <v>0.9742</v>
      </c>
      <c r="L39" s="53">
        <f>分社漏斗数据!N13</f>
        <v>0.4129</v>
      </c>
      <c r="M39" s="1"/>
      <c r="N39" s="61"/>
      <c r="O39" s="61"/>
      <c r="P39" s="61"/>
      <c r="Q39" s="61"/>
      <c r="R39" s="61"/>
      <c r="S39" s="61"/>
      <c r="T39" s="61"/>
      <c r="U39" s="61"/>
      <c r="V39" s="61"/>
      <c r="W39" s="1"/>
      <c r="X39" s="1"/>
      <c r="Y39" s="1"/>
      <c r="Z39" s="1"/>
      <c r="AA39" s="1"/>
    </row>
    <row r="40" spans="1:27">
      <c r="A40" s="33" t="str">
        <f>分社漏斗数据!B14</f>
        <v>长沙</v>
      </c>
      <c r="B40" s="32">
        <f>分社漏斗数据!C14</f>
        <v>2</v>
      </c>
      <c r="C40" s="32">
        <f>分社漏斗数据!D14</f>
        <v>2</v>
      </c>
      <c r="D40" s="32">
        <f>分社漏斗数据!E14</f>
        <v>2</v>
      </c>
      <c r="E40" s="53">
        <f>分社漏斗数据!F14</f>
        <v>1</v>
      </c>
      <c r="F40" s="53">
        <f>分社漏斗数据!G14</f>
        <v>1</v>
      </c>
      <c r="G40" s="1"/>
      <c r="H40" s="32">
        <f>分社漏斗数据!J14</f>
        <v>367</v>
      </c>
      <c r="I40" s="32">
        <f>分社漏斗数据!K14</f>
        <v>254</v>
      </c>
      <c r="J40" s="32">
        <f>分社漏斗数据!L14</f>
        <v>133</v>
      </c>
      <c r="K40" s="53">
        <f>分社漏斗数据!M14</f>
        <v>0.6921</v>
      </c>
      <c r="L40" s="53">
        <f>分社漏斗数据!N14</f>
        <v>0.5236</v>
      </c>
      <c r="M40" s="1"/>
      <c r="N40" s="61"/>
      <c r="O40" s="61"/>
      <c r="P40" s="61"/>
      <c r="Q40" s="61"/>
      <c r="R40" s="61"/>
      <c r="S40" s="61"/>
      <c r="T40" s="61"/>
      <c r="U40" s="61"/>
      <c r="V40" s="61"/>
      <c r="W40" s="1"/>
      <c r="X40" s="1"/>
      <c r="Y40" s="1"/>
      <c r="Z40" s="1"/>
      <c r="AA40" s="1"/>
    </row>
    <row r="41" spans="1:27">
      <c r="A41" s="33" t="str">
        <f>分社漏斗数据!B15</f>
        <v>苏州</v>
      </c>
      <c r="B41" s="32">
        <f>分社漏斗数据!C15</f>
        <v>2</v>
      </c>
      <c r="C41" s="32">
        <f>分社漏斗数据!D15</f>
        <v>0</v>
      </c>
      <c r="D41" s="32">
        <f>分社漏斗数据!E15</f>
        <v>0</v>
      </c>
      <c r="E41" s="53">
        <f>分社漏斗数据!F15</f>
        <v>0</v>
      </c>
      <c r="F41" s="53">
        <f>分社漏斗数据!G15</f>
        <v>0</v>
      </c>
      <c r="G41" s="1"/>
      <c r="H41" s="32">
        <f>分社漏斗数据!J15</f>
        <v>415</v>
      </c>
      <c r="I41" s="32">
        <f>分社漏斗数据!K15</f>
        <v>342</v>
      </c>
      <c r="J41" s="32">
        <f>分社漏斗数据!L15</f>
        <v>234</v>
      </c>
      <c r="K41" s="53">
        <f>分社漏斗数据!M15</f>
        <v>0.8241</v>
      </c>
      <c r="L41" s="53">
        <f>分社漏斗数据!N15</f>
        <v>0.6842</v>
      </c>
      <c r="M41" s="1"/>
      <c r="N41" s="61"/>
      <c r="O41" s="61"/>
      <c r="P41" s="61"/>
      <c r="Q41" s="61"/>
      <c r="R41" s="61"/>
      <c r="S41" s="61"/>
      <c r="T41" s="61"/>
      <c r="U41" s="61"/>
      <c r="V41" s="61"/>
      <c r="W41" s="1"/>
      <c r="X41" s="1"/>
      <c r="Y41" s="1"/>
      <c r="Z41" s="1"/>
      <c r="AA41" s="1"/>
    </row>
    <row r="42" spans="1:27">
      <c r="A42" s="33" t="str">
        <f>分社漏斗数据!B16</f>
        <v>厦门</v>
      </c>
      <c r="B42" s="32">
        <f>分社漏斗数据!C16</f>
        <v>1</v>
      </c>
      <c r="C42" s="32">
        <f>分社漏斗数据!D16</f>
        <v>1</v>
      </c>
      <c r="D42" s="32">
        <f>分社漏斗数据!E16</f>
        <v>1</v>
      </c>
      <c r="E42" s="53">
        <f>分社漏斗数据!F16</f>
        <v>1</v>
      </c>
      <c r="F42" s="53">
        <f>分社漏斗数据!G16</f>
        <v>1</v>
      </c>
      <c r="G42" s="1"/>
      <c r="H42" s="32">
        <f>分社漏斗数据!J16</f>
        <v>519</v>
      </c>
      <c r="I42" s="32">
        <f>分社漏斗数据!K16</f>
        <v>515</v>
      </c>
      <c r="J42" s="32">
        <f>分社漏斗数据!L16</f>
        <v>151</v>
      </c>
      <c r="K42" s="53">
        <f>分社漏斗数据!M16</f>
        <v>0.9923</v>
      </c>
      <c r="L42" s="53">
        <f>分社漏斗数据!N16</f>
        <v>0.2932</v>
      </c>
      <c r="M42" s="1"/>
      <c r="N42" s="61"/>
      <c r="O42" s="61"/>
      <c r="P42" s="61"/>
      <c r="Q42" s="61"/>
      <c r="R42" s="61"/>
      <c r="S42" s="61"/>
      <c r="T42" s="61"/>
      <c r="U42" s="61"/>
      <c r="V42" s="61"/>
      <c r="W42" s="1"/>
      <c r="X42" s="1"/>
      <c r="Y42" s="1"/>
      <c r="Z42" s="1"/>
      <c r="AA42" s="1"/>
    </row>
    <row r="43" spans="1:27">
      <c r="A43" s="33" t="str">
        <f>分社漏斗数据!B17</f>
        <v>南昌</v>
      </c>
      <c r="B43" s="32">
        <f>分社漏斗数据!C17</f>
        <v>1</v>
      </c>
      <c r="C43" s="32">
        <f>分社漏斗数据!D17</f>
        <v>1</v>
      </c>
      <c r="D43" s="32">
        <f>分社漏斗数据!E17</f>
        <v>1</v>
      </c>
      <c r="E43" s="53">
        <f>分社漏斗数据!F17</f>
        <v>1</v>
      </c>
      <c r="F43" s="53">
        <f>分社漏斗数据!G17</f>
        <v>1</v>
      </c>
      <c r="G43" s="1"/>
      <c r="H43" s="32">
        <f>分社漏斗数据!J17</f>
        <v>18</v>
      </c>
      <c r="I43" s="32">
        <f>分社漏斗数据!K17</f>
        <v>6</v>
      </c>
      <c r="J43" s="32">
        <f>分社漏斗数据!L17</f>
        <v>5</v>
      </c>
      <c r="K43" s="53">
        <f>分社漏斗数据!M17</f>
        <v>0.3333</v>
      </c>
      <c r="L43" s="53">
        <f>分社漏斗数据!N17</f>
        <v>0.8333</v>
      </c>
      <c r="M43" s="1"/>
      <c r="N43" s="61"/>
      <c r="O43" s="61"/>
      <c r="P43" s="61"/>
      <c r="Q43" s="61"/>
      <c r="R43" s="61"/>
      <c r="S43" s="61"/>
      <c r="T43" s="61"/>
      <c r="U43" s="61"/>
      <c r="V43" s="61"/>
      <c r="W43" s="1"/>
      <c r="X43" s="1"/>
      <c r="Y43" s="1"/>
      <c r="Z43" s="1"/>
      <c r="AA43" s="1"/>
    </row>
    <row r="44" spans="1:22">
      <c r="A44" s="33" t="str">
        <f>分社漏斗数据!B18</f>
        <v>深圳</v>
      </c>
      <c r="B44" s="32">
        <f>分社漏斗数据!C18</f>
        <v>1</v>
      </c>
      <c r="C44" s="32">
        <f>分社漏斗数据!D18</f>
        <v>1</v>
      </c>
      <c r="D44" s="32">
        <f>分社漏斗数据!E18</f>
        <v>0</v>
      </c>
      <c r="E44" s="53">
        <f>分社漏斗数据!F18</f>
        <v>1</v>
      </c>
      <c r="F44" s="53">
        <f>分社漏斗数据!G18</f>
        <v>0</v>
      </c>
      <c r="G44" s="1"/>
      <c r="H44" s="32">
        <f>分社漏斗数据!J18</f>
        <v>726</v>
      </c>
      <c r="I44" s="32">
        <f>分社漏斗数据!K18</f>
        <v>23</v>
      </c>
      <c r="J44" s="32">
        <f>分社漏斗数据!L18</f>
        <v>8</v>
      </c>
      <c r="K44" s="53">
        <f>分社漏斗数据!M18</f>
        <v>0.0317</v>
      </c>
      <c r="L44" s="53">
        <f>分社漏斗数据!N18</f>
        <v>0.3478</v>
      </c>
      <c r="M44" s="1"/>
      <c r="N44" s="61"/>
      <c r="O44" s="61"/>
      <c r="P44" s="61"/>
      <c r="Q44" s="61"/>
      <c r="R44" s="61"/>
      <c r="S44" s="61"/>
      <c r="T44" s="61"/>
      <c r="U44" s="61"/>
      <c r="V44" s="61"/>
    </row>
    <row r="45" spans="1:27">
      <c r="A45" s="33" t="str">
        <f>分社漏斗数据!B19</f>
        <v>济南</v>
      </c>
      <c r="B45" s="32">
        <f>分社漏斗数据!C19</f>
        <v>1</v>
      </c>
      <c r="C45" s="32">
        <f>分社漏斗数据!D19</f>
        <v>1</v>
      </c>
      <c r="D45" s="32">
        <f>分社漏斗数据!E19</f>
        <v>1</v>
      </c>
      <c r="E45" s="54">
        <f>分社漏斗数据!F19</f>
        <v>1</v>
      </c>
      <c r="F45" s="54">
        <f>分社漏斗数据!G19</f>
        <v>1</v>
      </c>
      <c r="G45" s="1"/>
      <c r="H45" s="32">
        <f>分社漏斗数据!J19</f>
        <v>44</v>
      </c>
      <c r="I45" s="32">
        <f>分社漏斗数据!K19</f>
        <v>1</v>
      </c>
      <c r="J45" s="32">
        <f>分社漏斗数据!L19</f>
        <v>1</v>
      </c>
      <c r="K45" s="54">
        <f>分社漏斗数据!M19</f>
        <v>0.0227</v>
      </c>
      <c r="L45" s="54">
        <f>分社漏斗数据!N19</f>
        <v>1</v>
      </c>
      <c r="M45" s="1"/>
      <c r="N45" s="61"/>
      <c r="O45" s="61"/>
      <c r="P45" s="61"/>
      <c r="Q45" s="61"/>
      <c r="R45" s="61"/>
      <c r="S45" s="61"/>
      <c r="T45" s="61"/>
      <c r="U45" s="61"/>
      <c r="V45" s="61"/>
      <c r="W45" s="1"/>
      <c r="X45" s="1"/>
      <c r="Y45" s="1"/>
      <c r="Z45" s="1"/>
      <c r="AA45" s="1"/>
    </row>
    <row r="46" spans="1:27">
      <c r="A46" s="33" t="str">
        <f>分社漏斗数据!B20</f>
        <v>大连</v>
      </c>
      <c r="B46" s="32">
        <f>分社漏斗数据!C20</f>
        <v>1</v>
      </c>
      <c r="C46" s="32">
        <f>分社漏斗数据!D20</f>
        <v>1</v>
      </c>
      <c r="D46" s="32">
        <f>分社漏斗数据!E20</f>
        <v>0</v>
      </c>
      <c r="E46" s="54">
        <f>分社漏斗数据!F20</f>
        <v>1</v>
      </c>
      <c r="F46" s="54">
        <f>分社漏斗数据!G20</f>
        <v>0</v>
      </c>
      <c r="G46" s="1"/>
      <c r="H46" s="32">
        <f>分社漏斗数据!J20</f>
        <v>369</v>
      </c>
      <c r="I46" s="32">
        <f>分社漏斗数据!K20</f>
        <v>339</v>
      </c>
      <c r="J46" s="32">
        <f>分社漏斗数据!L20</f>
        <v>227</v>
      </c>
      <c r="K46" s="54">
        <f>分社漏斗数据!M20</f>
        <v>0.9187</v>
      </c>
      <c r="L46" s="54">
        <f>分社漏斗数据!N20</f>
        <v>0.6696</v>
      </c>
      <c r="M46" s="1"/>
      <c r="N46" s="61"/>
      <c r="O46" s="61"/>
      <c r="P46" s="61"/>
      <c r="Q46" s="61"/>
      <c r="R46" s="61"/>
      <c r="S46" s="61"/>
      <c r="T46" s="61"/>
      <c r="U46" s="61"/>
      <c r="V46" s="61"/>
      <c r="W46" s="1"/>
      <c r="X46" s="1"/>
      <c r="Y46" s="1"/>
      <c r="Z46" s="1"/>
      <c r="AA46" s="1"/>
    </row>
    <row r="47" spans="1:27">
      <c r="A47" s="33" t="str">
        <f>分社漏斗数据!B21</f>
        <v>石家庄</v>
      </c>
      <c r="B47" s="32">
        <f>分社漏斗数据!C21</f>
        <v>1</v>
      </c>
      <c r="C47" s="32">
        <f>分社漏斗数据!D21</f>
        <v>1</v>
      </c>
      <c r="D47" s="32">
        <f>分社漏斗数据!E21</f>
        <v>1</v>
      </c>
      <c r="E47" s="54">
        <f>分社漏斗数据!F21</f>
        <v>1</v>
      </c>
      <c r="F47" s="54">
        <f>分社漏斗数据!G21</f>
        <v>1</v>
      </c>
      <c r="G47" s="1"/>
      <c r="H47" s="32">
        <f>分社漏斗数据!J21</f>
        <v>15</v>
      </c>
      <c r="I47" s="32">
        <f>分社漏斗数据!K21</f>
        <v>5</v>
      </c>
      <c r="J47" s="32">
        <f>分社漏斗数据!L21</f>
        <v>2</v>
      </c>
      <c r="K47" s="54">
        <f>分社漏斗数据!M21</f>
        <v>0.3333</v>
      </c>
      <c r="L47" s="54">
        <f>分社漏斗数据!N21</f>
        <v>0.4</v>
      </c>
      <c r="M47" s="1"/>
      <c r="N47" s="61"/>
      <c r="O47" s="61"/>
      <c r="P47" s="61"/>
      <c r="Q47" s="61"/>
      <c r="R47" s="61"/>
      <c r="S47" s="61"/>
      <c r="T47" s="61"/>
      <c r="U47" s="61"/>
      <c r="V47" s="61"/>
      <c r="W47" s="1"/>
      <c r="X47" s="1"/>
      <c r="Y47" s="1"/>
      <c r="Z47" s="1"/>
      <c r="AA47" s="1"/>
    </row>
    <row r="48" spans="1:27">
      <c r="A48" s="33" t="str">
        <f>分社漏斗数据!B22</f>
        <v>西安</v>
      </c>
      <c r="B48" s="32">
        <f>分社漏斗数据!C22</f>
        <v>1</v>
      </c>
      <c r="C48" s="32">
        <f>分社漏斗数据!D22</f>
        <v>1</v>
      </c>
      <c r="D48" s="32">
        <f>分社漏斗数据!E22</f>
        <v>0</v>
      </c>
      <c r="E48" s="54">
        <f>分社漏斗数据!F22</f>
        <v>1</v>
      </c>
      <c r="F48" s="54">
        <f>分社漏斗数据!G22</f>
        <v>0</v>
      </c>
      <c r="G48" s="1"/>
      <c r="H48" s="32">
        <f>分社漏斗数据!J22</f>
        <v>502</v>
      </c>
      <c r="I48" s="32">
        <f>分社漏斗数据!K22</f>
        <v>272</v>
      </c>
      <c r="J48" s="32">
        <f>分社漏斗数据!L22</f>
        <v>214</v>
      </c>
      <c r="K48" s="54">
        <f>分社漏斗数据!M22</f>
        <v>0.5418</v>
      </c>
      <c r="L48" s="54">
        <f>分社漏斗数据!N22</f>
        <v>0.7868</v>
      </c>
      <c r="M48" s="1"/>
      <c r="N48" s="61"/>
      <c r="O48" s="61"/>
      <c r="P48" s="61"/>
      <c r="Q48" s="61"/>
      <c r="R48" s="61"/>
      <c r="S48" s="61"/>
      <c r="T48" s="61"/>
      <c r="U48" s="61"/>
      <c r="V48" s="61"/>
      <c r="W48" s="1"/>
      <c r="X48" s="1"/>
      <c r="Y48" s="1"/>
      <c r="Z48" s="1"/>
      <c r="AA48" s="1"/>
    </row>
    <row r="49" spans="1:27">
      <c r="A49" s="33" t="str">
        <f>分社漏斗数据!B23</f>
        <v>宁波</v>
      </c>
      <c r="B49" s="32">
        <f>分社漏斗数据!C23</f>
        <v>1</v>
      </c>
      <c r="C49" s="32">
        <f>分社漏斗数据!D23</f>
        <v>1</v>
      </c>
      <c r="D49" s="32">
        <f>分社漏斗数据!E23</f>
        <v>1</v>
      </c>
      <c r="E49" s="54">
        <f>分社漏斗数据!F23</f>
        <v>1</v>
      </c>
      <c r="F49" s="54">
        <f>分社漏斗数据!G23</f>
        <v>1</v>
      </c>
      <c r="G49" s="1"/>
      <c r="H49" s="32">
        <f>分社漏斗数据!J23</f>
        <v>1</v>
      </c>
      <c r="I49" s="32">
        <f>分社漏斗数据!K23</f>
        <v>1</v>
      </c>
      <c r="J49" s="32">
        <f>分社漏斗数据!L23</f>
        <v>1</v>
      </c>
      <c r="K49" s="54">
        <f>分社漏斗数据!M23</f>
        <v>1</v>
      </c>
      <c r="L49" s="54">
        <f>分社漏斗数据!N23</f>
        <v>1</v>
      </c>
      <c r="M49" s="1"/>
      <c r="N49" s="61"/>
      <c r="O49" s="61"/>
      <c r="P49" s="61"/>
      <c r="Q49" s="61"/>
      <c r="R49" s="61"/>
      <c r="S49" s="61"/>
      <c r="T49" s="61"/>
      <c r="U49" s="61"/>
      <c r="V49" s="61"/>
      <c r="W49" s="1"/>
      <c r="X49" s="1"/>
      <c r="Y49" s="1"/>
      <c r="Z49" s="1"/>
      <c r="AA49" s="1"/>
    </row>
    <row r="50" spans="1:27">
      <c r="A50" s="33" t="str">
        <f>分社漏斗数据!B24</f>
        <v>无锡</v>
      </c>
      <c r="B50" s="32">
        <f>分社漏斗数据!C24</f>
        <v>0</v>
      </c>
      <c r="C50" s="32">
        <f>分社漏斗数据!D24</f>
        <v>0</v>
      </c>
      <c r="D50" s="32">
        <f>分社漏斗数据!E24</f>
        <v>0</v>
      </c>
      <c r="E50" s="54">
        <f>分社漏斗数据!F24</f>
        <v>0</v>
      </c>
      <c r="F50" s="54">
        <f>分社漏斗数据!G24</f>
        <v>0</v>
      </c>
      <c r="G50" s="1"/>
      <c r="H50" s="32">
        <f>分社漏斗数据!J24</f>
        <v>0</v>
      </c>
      <c r="I50" s="32">
        <f>分社漏斗数据!K24</f>
        <v>0</v>
      </c>
      <c r="J50" s="32">
        <f>分社漏斗数据!L24</f>
        <v>0</v>
      </c>
      <c r="K50" s="54">
        <f>分社漏斗数据!M24</f>
        <v>0</v>
      </c>
      <c r="L50" s="54">
        <f>分社漏斗数据!N24</f>
        <v>0</v>
      </c>
      <c r="M50" s="1"/>
      <c r="N50" s="61"/>
      <c r="O50" s="61"/>
      <c r="P50" s="61"/>
      <c r="Q50" s="61"/>
      <c r="R50" s="61"/>
      <c r="S50" s="61"/>
      <c r="T50" s="61"/>
      <c r="U50" s="61"/>
      <c r="V50" s="61"/>
      <c r="W50" s="1"/>
      <c r="X50" s="1"/>
      <c r="Y50" s="1"/>
      <c r="Z50" s="1"/>
      <c r="AA50" s="1"/>
    </row>
    <row r="51" spans="1:21">
      <c r="A51" s="33"/>
      <c r="E51" s="1"/>
      <c r="F51" s="1"/>
      <c r="G51" s="1"/>
      <c r="K51" s="1"/>
      <c r="L51" s="1"/>
      <c r="M51" s="1"/>
      <c r="O51" s="1"/>
      <c r="Q51" s="1"/>
      <c r="S51" s="1"/>
      <c r="U51" s="1"/>
    </row>
    <row r="52" spans="1:21">
      <c r="A52" s="45" t="s">
        <v>31</v>
      </c>
      <c r="B52" s="45"/>
      <c r="C52" s="45"/>
      <c r="D52" s="45"/>
      <c r="E52" s="45"/>
      <c r="F52" s="45"/>
      <c r="G52" s="55"/>
      <c r="H52" s="45"/>
      <c r="I52" s="45"/>
      <c r="J52" s="45"/>
      <c r="K52" s="45"/>
      <c r="L52" s="45"/>
      <c r="M52" s="1"/>
      <c r="O52" s="1"/>
      <c r="Q52" s="1"/>
      <c r="S52" s="1"/>
      <c r="U52" s="1"/>
    </row>
    <row r="53" spans="1:27">
      <c r="A53" s="32"/>
      <c r="B53" s="31" t="s">
        <v>32</v>
      </c>
      <c r="C53" s="32"/>
      <c r="D53" s="33"/>
      <c r="E53" s="33"/>
      <c r="F53" s="33"/>
      <c r="G53" s="56"/>
      <c r="H53" s="31" t="s">
        <v>33</v>
      </c>
      <c r="I53" s="33"/>
      <c r="J53" s="33"/>
      <c r="K53" s="33"/>
      <c r="L53" s="3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1">
      <c r="A54" s="43" t="s">
        <v>29</v>
      </c>
      <c r="B54" s="44" t="s">
        <v>19</v>
      </c>
      <c r="C54" s="44" t="s">
        <v>20</v>
      </c>
      <c r="D54" s="44" t="s">
        <v>21</v>
      </c>
      <c r="E54" s="44" t="s">
        <v>22</v>
      </c>
      <c r="F54" s="44" t="s">
        <v>23</v>
      </c>
      <c r="G54" s="32"/>
      <c r="H54" s="51" t="s">
        <v>19</v>
      </c>
      <c r="I54" s="51" t="s">
        <v>20</v>
      </c>
      <c r="J54" s="51" t="s">
        <v>21</v>
      </c>
      <c r="K54" s="51" t="s">
        <v>22</v>
      </c>
      <c r="L54" s="51" t="s">
        <v>23</v>
      </c>
      <c r="M54" s="1"/>
      <c r="O54" s="1"/>
      <c r="Q54" s="1"/>
      <c r="S54" s="1"/>
      <c r="U54" s="1"/>
    </row>
    <row r="55" spans="1:21">
      <c r="A55" s="33" t="str">
        <f>分社学习数据!B2</f>
        <v>总部</v>
      </c>
      <c r="B55" s="46">
        <f>分社学习数据!C2</f>
        <v>467</v>
      </c>
      <c r="C55" s="32">
        <f>分社学习数据!D2</f>
        <v>395</v>
      </c>
      <c r="D55" s="32">
        <f>分社学习数据!E2</f>
        <v>159</v>
      </c>
      <c r="E55" s="53">
        <f>分社学习数据!F2</f>
        <v>0.8458</v>
      </c>
      <c r="F55" s="53">
        <f>分社学习数据!G2</f>
        <v>0.3405</v>
      </c>
      <c r="G55" s="33"/>
      <c r="H55" s="32">
        <f>分社学习数据!J2</f>
        <v>23345</v>
      </c>
      <c r="I55" s="32">
        <f>分社学习数据!K2</f>
        <v>16788</v>
      </c>
      <c r="J55" s="32">
        <f>分社学习数据!L2</f>
        <v>10611</v>
      </c>
      <c r="K55" s="53">
        <f>分社学习数据!M2</f>
        <v>0.7191</v>
      </c>
      <c r="L55" s="53">
        <f>分社学习数据!N2</f>
        <v>0.4545</v>
      </c>
      <c r="M55" s="1"/>
      <c r="O55" s="1"/>
      <c r="Q55" s="1"/>
      <c r="S55" s="1"/>
      <c r="U55" s="1"/>
    </row>
    <row r="56" spans="1:21">
      <c r="A56" s="33" t="str">
        <f>分社学习数据!B3</f>
        <v>上海</v>
      </c>
      <c r="B56" s="32">
        <f>分社学习数据!C3</f>
        <v>223</v>
      </c>
      <c r="C56" s="32">
        <f>分社学习数据!D3</f>
        <v>195</v>
      </c>
      <c r="D56" s="32">
        <f>分社学习数据!E3</f>
        <v>50</v>
      </c>
      <c r="E56" s="53">
        <f>分社学习数据!F3</f>
        <v>0.8744</v>
      </c>
      <c r="F56" s="53">
        <f>分社学习数据!G3</f>
        <v>0.2242</v>
      </c>
      <c r="G56" s="33"/>
      <c r="H56" s="32">
        <f>分社学习数据!J3</f>
        <v>7629</v>
      </c>
      <c r="I56" s="32">
        <f>分社学习数据!K3</f>
        <v>5244</v>
      </c>
      <c r="J56" s="32">
        <f>分社学习数据!L3</f>
        <v>3319</v>
      </c>
      <c r="K56" s="53">
        <f>分社学习数据!M3</f>
        <v>0.6874</v>
      </c>
      <c r="L56" s="53">
        <f>分社学习数据!N3</f>
        <v>0.4351</v>
      </c>
      <c r="M56" s="1"/>
      <c r="O56" s="1"/>
      <c r="Q56" s="1"/>
      <c r="S56" s="1"/>
      <c r="U56" s="1"/>
    </row>
    <row r="57" spans="1:21">
      <c r="A57" s="33" t="str">
        <f>分社学习数据!B4</f>
        <v>北京</v>
      </c>
      <c r="B57" s="32">
        <f>分社学习数据!C4</f>
        <v>213</v>
      </c>
      <c r="C57" s="32">
        <f>分社学习数据!D4</f>
        <v>166</v>
      </c>
      <c r="D57" s="32">
        <f>分社学习数据!E4</f>
        <v>78</v>
      </c>
      <c r="E57" s="53">
        <f>分社学习数据!F4</f>
        <v>0.7793</v>
      </c>
      <c r="F57" s="53">
        <f>分社学习数据!G4</f>
        <v>0.3662</v>
      </c>
      <c r="G57" s="1"/>
      <c r="H57" s="32">
        <f>分社学习数据!J4</f>
        <v>11106</v>
      </c>
      <c r="I57" s="32">
        <f>分社学习数据!K4</f>
        <v>7850</v>
      </c>
      <c r="J57" s="32">
        <f>分社学习数据!L4</f>
        <v>5890</v>
      </c>
      <c r="K57" s="53">
        <f>分社学习数据!M4</f>
        <v>0.7068</v>
      </c>
      <c r="L57" s="53">
        <f>分社学习数据!N4</f>
        <v>0.5303</v>
      </c>
      <c r="M57" s="1"/>
      <c r="O57" s="1"/>
      <c r="Q57" s="1"/>
      <c r="S57" s="1"/>
      <c r="U57" s="1"/>
    </row>
    <row r="58" spans="1:21">
      <c r="A58" s="33" t="str">
        <f>分社学习数据!B5</f>
        <v>厦门</v>
      </c>
      <c r="B58" s="32">
        <f>分社学习数据!C5</f>
        <v>82</v>
      </c>
      <c r="C58" s="32">
        <f>分社学习数据!D5</f>
        <v>64</v>
      </c>
      <c r="D58" s="32">
        <f>分社学习数据!E5</f>
        <v>14</v>
      </c>
      <c r="E58" s="53">
        <f>分社学习数据!F5</f>
        <v>0.7805</v>
      </c>
      <c r="F58" s="57">
        <f>分社学习数据!G5</f>
        <v>0.1707</v>
      </c>
      <c r="G58" s="1"/>
      <c r="H58" s="32">
        <f>分社学习数据!J5</f>
        <v>2175</v>
      </c>
      <c r="I58" s="32">
        <f>分社学习数据!K5</f>
        <v>1387</v>
      </c>
      <c r="J58" s="32">
        <f>分社学习数据!L5</f>
        <v>1067</v>
      </c>
      <c r="K58" s="53">
        <f>分社学习数据!M5</f>
        <v>0.6377</v>
      </c>
      <c r="L58" s="53">
        <f>分社学习数据!N5</f>
        <v>0.4906</v>
      </c>
      <c r="M58" s="1"/>
      <c r="O58" s="1"/>
      <c r="Q58" s="1"/>
      <c r="S58" s="1"/>
      <c r="U58" s="1"/>
    </row>
    <row r="59" spans="1:21">
      <c r="A59" s="33" t="str">
        <f>分社学习数据!B6</f>
        <v>杭州</v>
      </c>
      <c r="B59" s="32">
        <f>分社学习数据!C6</f>
        <v>70</v>
      </c>
      <c r="C59" s="32">
        <f>分社学习数据!D6</f>
        <v>48</v>
      </c>
      <c r="D59" s="32">
        <f>分社学习数据!E6</f>
        <v>24</v>
      </c>
      <c r="E59" s="53">
        <f>分社学习数据!F6</f>
        <v>0.6857</v>
      </c>
      <c r="F59" s="53">
        <f>分社学习数据!G6</f>
        <v>0.3429</v>
      </c>
      <c r="G59" s="1"/>
      <c r="H59" s="32">
        <f>分社学习数据!J6</f>
        <v>7375</v>
      </c>
      <c r="I59" s="32">
        <f>分社学习数据!K6</f>
        <v>5057</v>
      </c>
      <c r="J59" s="32">
        <f>分社学习数据!L6</f>
        <v>4599</v>
      </c>
      <c r="K59" s="53">
        <f>分社学习数据!M6</f>
        <v>0.6857</v>
      </c>
      <c r="L59" s="53">
        <f>分社学习数据!N6</f>
        <v>0.6236</v>
      </c>
      <c r="M59" s="1"/>
      <c r="O59" s="1"/>
      <c r="Q59" s="1"/>
      <c r="S59" s="1"/>
      <c r="U59" s="1"/>
    </row>
    <row r="60" spans="1:21">
      <c r="A60" s="33" t="str">
        <f>分社学习数据!B7</f>
        <v>苏州</v>
      </c>
      <c r="B60" s="32">
        <f>分社学习数据!C7</f>
        <v>59</v>
      </c>
      <c r="C60" s="32">
        <f>分社学习数据!D7</f>
        <v>50</v>
      </c>
      <c r="D60" s="32">
        <f>分社学习数据!E7</f>
        <v>15</v>
      </c>
      <c r="E60" s="53">
        <f>分社学习数据!F7</f>
        <v>0.8475</v>
      </c>
      <c r="F60" s="53">
        <f>分社学习数据!G7</f>
        <v>0.2542</v>
      </c>
      <c r="G60" s="1"/>
      <c r="H60" s="32">
        <f>分社学习数据!J7</f>
        <v>1563</v>
      </c>
      <c r="I60" s="32">
        <f>分社学习数据!K7</f>
        <v>1023</v>
      </c>
      <c r="J60" s="32">
        <f>分社学习数据!L7</f>
        <v>810</v>
      </c>
      <c r="K60" s="53">
        <f>分社学习数据!M7</f>
        <v>0.6545</v>
      </c>
      <c r="L60" s="53">
        <f>分社学习数据!N7</f>
        <v>0.5182</v>
      </c>
      <c r="M60" s="1"/>
      <c r="O60" s="1"/>
      <c r="Q60" s="1"/>
      <c r="S60" s="1"/>
      <c r="U60" s="1"/>
    </row>
    <row r="61" spans="1:27">
      <c r="A61" s="33" t="str">
        <f>分社学习数据!B8</f>
        <v>佛山</v>
      </c>
      <c r="B61" s="32">
        <f>分社学习数据!C8</f>
        <v>57</v>
      </c>
      <c r="C61" s="32">
        <f>分社学习数据!D8</f>
        <v>32</v>
      </c>
      <c r="D61" s="32">
        <f>分社学习数据!E8</f>
        <v>9</v>
      </c>
      <c r="E61" s="53">
        <f>分社学习数据!F8</f>
        <v>0.5614</v>
      </c>
      <c r="F61" s="57">
        <f>分社学习数据!G8</f>
        <v>0.1579</v>
      </c>
      <c r="G61" s="1"/>
      <c r="H61" s="32">
        <f>分社学习数据!J8</f>
        <v>57</v>
      </c>
      <c r="I61" s="32">
        <f>分社学习数据!K8</f>
        <v>32</v>
      </c>
      <c r="J61" s="32">
        <f>分社学习数据!L8</f>
        <v>15</v>
      </c>
      <c r="K61" s="53">
        <f>分社学习数据!M8</f>
        <v>0.5614</v>
      </c>
      <c r="L61" s="53">
        <f>分社学习数据!N8</f>
        <v>0.2632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3" t="str">
        <f>分社学习数据!B9</f>
        <v>郑州</v>
      </c>
      <c r="B62" s="32">
        <f>分社学习数据!C9</f>
        <v>48</v>
      </c>
      <c r="C62" s="32">
        <f>分社学习数据!D9</f>
        <v>41</v>
      </c>
      <c r="D62" s="32">
        <f>分社学习数据!E9</f>
        <v>12</v>
      </c>
      <c r="E62" s="53">
        <f>分社学习数据!F9</f>
        <v>0.8542</v>
      </c>
      <c r="F62" s="53">
        <f>分社学习数据!G9</f>
        <v>0.25</v>
      </c>
      <c r="G62" s="1"/>
      <c r="H62" s="32">
        <f>分社学习数据!J9</f>
        <v>2906</v>
      </c>
      <c r="I62" s="32">
        <f>分社学习数据!K9</f>
        <v>2018</v>
      </c>
      <c r="J62" s="32">
        <f>分社学习数据!L9</f>
        <v>1406</v>
      </c>
      <c r="K62" s="53">
        <f>分社学习数据!M9</f>
        <v>0.6944</v>
      </c>
      <c r="L62" s="53">
        <f>分社学习数据!N9</f>
        <v>0.4838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3" t="str">
        <f>分社学习数据!B10</f>
        <v>武汉</v>
      </c>
      <c r="B63" s="32">
        <f>分社学习数据!C10</f>
        <v>34</v>
      </c>
      <c r="C63" s="32">
        <f>分社学习数据!D10</f>
        <v>26</v>
      </c>
      <c r="D63" s="32">
        <f>分社学习数据!E10</f>
        <v>13</v>
      </c>
      <c r="E63" s="53">
        <f>分社学习数据!F10</f>
        <v>0.7647</v>
      </c>
      <c r="F63" s="53">
        <f>分社学习数据!G10</f>
        <v>0.3824</v>
      </c>
      <c r="G63" s="1"/>
      <c r="H63" s="32">
        <f>分社学习数据!J10</f>
        <v>625</v>
      </c>
      <c r="I63" s="32">
        <f>分社学习数据!K10</f>
        <v>368</v>
      </c>
      <c r="J63" s="32">
        <f>分社学习数据!L10</f>
        <v>413</v>
      </c>
      <c r="K63" s="53">
        <f>分社学习数据!M10</f>
        <v>0.5888</v>
      </c>
      <c r="L63" s="53">
        <f>分社学习数据!N10</f>
        <v>0.6608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3" t="str">
        <f>分社学习数据!B11</f>
        <v>大连</v>
      </c>
      <c r="B64" s="32">
        <f>分社学习数据!C11</f>
        <v>26</v>
      </c>
      <c r="C64" s="32">
        <f>分社学习数据!D11</f>
        <v>24</v>
      </c>
      <c r="D64" s="32">
        <f>分社学习数据!E11</f>
        <v>8</v>
      </c>
      <c r="E64" s="53">
        <f>分社学习数据!F11</f>
        <v>0.9231</v>
      </c>
      <c r="F64" s="53">
        <f>分社学习数据!G11</f>
        <v>0.3077</v>
      </c>
      <c r="G64" s="1"/>
      <c r="H64" s="32">
        <f>分社学习数据!J11</f>
        <v>1804</v>
      </c>
      <c r="I64" s="32">
        <f>分社学习数据!K11</f>
        <v>1261</v>
      </c>
      <c r="J64" s="32">
        <f>分社学习数据!L11</f>
        <v>1166</v>
      </c>
      <c r="K64" s="53">
        <f>分社学习数据!M11</f>
        <v>0.699</v>
      </c>
      <c r="L64" s="53">
        <f>分社学习数据!N11</f>
        <v>0.6463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3" t="str">
        <f>分社学习数据!B12</f>
        <v>重庆</v>
      </c>
      <c r="B65" s="32">
        <f>分社学习数据!C12</f>
        <v>19</v>
      </c>
      <c r="C65" s="32">
        <f>分社学习数据!D12</f>
        <v>13</v>
      </c>
      <c r="D65" s="32">
        <f>分社学习数据!E12</f>
        <v>5</v>
      </c>
      <c r="E65" s="53">
        <f>分社学习数据!F12</f>
        <v>0.6842</v>
      </c>
      <c r="F65" s="53">
        <f>分社学习数据!G12</f>
        <v>0.2632</v>
      </c>
      <c r="G65" s="1"/>
      <c r="H65" s="32">
        <f>分社学习数据!J12</f>
        <v>1421</v>
      </c>
      <c r="I65" s="32">
        <f>分社学习数据!K12</f>
        <v>836</v>
      </c>
      <c r="J65" s="32">
        <f>分社学习数据!L12</f>
        <v>720</v>
      </c>
      <c r="K65" s="53">
        <f>分社学习数据!M12</f>
        <v>0.5883</v>
      </c>
      <c r="L65" s="53">
        <f>分社学习数据!N12</f>
        <v>0.5067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3" t="str">
        <f>分社学习数据!B13</f>
        <v>广州</v>
      </c>
      <c r="B66" s="32">
        <f>分社学习数据!C13</f>
        <v>19</v>
      </c>
      <c r="C66" s="32">
        <f>分社学习数据!D13</f>
        <v>13</v>
      </c>
      <c r="D66" s="32">
        <f>分社学习数据!E13</f>
        <v>7</v>
      </c>
      <c r="E66" s="53">
        <f>分社学习数据!F13</f>
        <v>0.6842</v>
      </c>
      <c r="F66" s="53">
        <f>分社学习数据!G13</f>
        <v>0.3684</v>
      </c>
      <c r="G66" s="1"/>
      <c r="H66" s="32">
        <f>分社学习数据!J13</f>
        <v>2987</v>
      </c>
      <c r="I66" s="32">
        <f>分社学习数据!K13</f>
        <v>1864</v>
      </c>
      <c r="J66" s="32">
        <f>分社学习数据!L13</f>
        <v>1328</v>
      </c>
      <c r="K66" s="53">
        <f>分社学习数据!M13</f>
        <v>0.624</v>
      </c>
      <c r="L66" s="53">
        <f>分社学习数据!N13</f>
        <v>0.4446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3" t="str">
        <f>分社学习数据!B14</f>
        <v>天津</v>
      </c>
      <c r="B67" s="32">
        <f>分社学习数据!C14</f>
        <v>15</v>
      </c>
      <c r="C67" s="32">
        <f>分社学习数据!D14</f>
        <v>7</v>
      </c>
      <c r="D67" s="32">
        <f>分社学习数据!E14</f>
        <v>7</v>
      </c>
      <c r="E67" s="53">
        <f>分社学习数据!F14</f>
        <v>0.4667</v>
      </c>
      <c r="F67" s="53">
        <f>分社学习数据!G14</f>
        <v>0.4667</v>
      </c>
      <c r="G67" s="1"/>
      <c r="H67" s="32">
        <f>分社学习数据!J14</f>
        <v>40</v>
      </c>
      <c r="I67" s="32">
        <f>分社学习数据!K14</f>
        <v>15</v>
      </c>
      <c r="J67" s="32">
        <f>分社学习数据!L14</f>
        <v>32</v>
      </c>
      <c r="K67" s="53">
        <f>分社学习数据!M14</f>
        <v>0.375</v>
      </c>
      <c r="L67" s="53">
        <f>分社学习数据!N14</f>
        <v>0.8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3" t="str">
        <f>分社学习数据!B15</f>
        <v>长沙</v>
      </c>
      <c r="B68" s="32">
        <f>分社学习数据!C15</f>
        <v>14</v>
      </c>
      <c r="C68" s="32">
        <f>分社学习数据!D15</f>
        <v>11</v>
      </c>
      <c r="D68" s="32">
        <f>分社学习数据!E15</f>
        <v>7</v>
      </c>
      <c r="E68" s="53">
        <f>分社学习数据!F15</f>
        <v>0.7857</v>
      </c>
      <c r="F68" s="53">
        <f>分社学习数据!G15</f>
        <v>0.5</v>
      </c>
      <c r="G68" s="1"/>
      <c r="H68" s="32">
        <f>分社学习数据!J15</f>
        <v>698</v>
      </c>
      <c r="I68" s="32">
        <f>分社学习数据!K15</f>
        <v>410</v>
      </c>
      <c r="J68" s="32">
        <f>分社学习数据!L15</f>
        <v>416</v>
      </c>
      <c r="K68" s="53">
        <f>分社学习数据!M15</f>
        <v>0.5874</v>
      </c>
      <c r="L68" s="53">
        <f>分社学习数据!N15</f>
        <v>0.596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3" t="str">
        <f>分社学习数据!B16</f>
        <v>成都</v>
      </c>
      <c r="B69" s="32">
        <f>分社学习数据!C16</f>
        <v>12</v>
      </c>
      <c r="C69" s="32">
        <f>分社学习数据!D16</f>
        <v>9</v>
      </c>
      <c r="D69" s="32">
        <f>分社学习数据!E16</f>
        <v>3</v>
      </c>
      <c r="E69" s="53">
        <f>分社学习数据!F16</f>
        <v>0.75</v>
      </c>
      <c r="F69" s="53">
        <f>分社学习数据!G16</f>
        <v>0.25</v>
      </c>
      <c r="G69" s="1"/>
      <c r="H69" s="32">
        <f>分社学习数据!J16</f>
        <v>1067</v>
      </c>
      <c r="I69" s="32">
        <f>分社学习数据!K16</f>
        <v>633</v>
      </c>
      <c r="J69" s="32">
        <f>分社学习数据!L16</f>
        <v>520</v>
      </c>
      <c r="K69" s="53">
        <f>分社学习数据!M16</f>
        <v>0.5933</v>
      </c>
      <c r="L69" s="53">
        <f>分社学习数据!N16</f>
        <v>0.4873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3" t="str">
        <f>分社学习数据!B17</f>
        <v>南京</v>
      </c>
      <c r="B70" s="32">
        <f>分社学习数据!C17</f>
        <v>12</v>
      </c>
      <c r="C70" s="32">
        <f>分社学习数据!D17</f>
        <v>12</v>
      </c>
      <c r="D70" s="32">
        <f>分社学习数据!E17</f>
        <v>7</v>
      </c>
      <c r="E70" s="53">
        <f>分社学习数据!F17</f>
        <v>1</v>
      </c>
      <c r="F70" s="53">
        <f>分社学习数据!G17</f>
        <v>0.5833</v>
      </c>
      <c r="G70" s="1"/>
      <c r="H70" s="32">
        <f>分社学习数据!J17</f>
        <v>1655</v>
      </c>
      <c r="I70" s="32">
        <f>分社学习数据!K17</f>
        <v>1119</v>
      </c>
      <c r="J70" s="32">
        <f>分社学习数据!L17</f>
        <v>1031</v>
      </c>
      <c r="K70" s="53">
        <f>分社学习数据!M17</f>
        <v>0.6761</v>
      </c>
      <c r="L70" s="53">
        <f>分社学习数据!N17</f>
        <v>0.623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3" t="str">
        <f>分社学习数据!B18</f>
        <v>沈阳</v>
      </c>
      <c r="B71" s="32">
        <f>分社学习数据!C18</f>
        <v>9</v>
      </c>
      <c r="C71" s="32">
        <f>分社学习数据!D18</f>
        <v>4</v>
      </c>
      <c r="D71" s="32">
        <f>分社学习数据!E18</f>
        <v>4</v>
      </c>
      <c r="E71" s="53">
        <f>分社学习数据!F18</f>
        <v>0.4444</v>
      </c>
      <c r="F71" s="53">
        <f>分社学习数据!G18</f>
        <v>0.4444</v>
      </c>
      <c r="G71" s="1"/>
      <c r="H71" s="32">
        <f>分社学习数据!J18</f>
        <v>86</v>
      </c>
      <c r="I71" s="32">
        <f>分社学习数据!K18</f>
        <v>35</v>
      </c>
      <c r="J71" s="32">
        <f>分社学习数据!L18</f>
        <v>34</v>
      </c>
      <c r="K71" s="53">
        <f>分社学习数据!M18</f>
        <v>0.407</v>
      </c>
      <c r="L71" s="53">
        <f>分社学习数据!N18</f>
        <v>0.3953</v>
      </c>
      <c r="M71" s="1"/>
      <c r="O71" s="1"/>
      <c r="Q71" s="1"/>
      <c r="S71" s="1"/>
      <c r="U71" s="1"/>
    </row>
    <row r="72" spans="1:21">
      <c r="A72" s="33" t="str">
        <f>分社学习数据!B19</f>
        <v>西安</v>
      </c>
      <c r="B72" s="32">
        <f>分社学习数据!C19</f>
        <v>7</v>
      </c>
      <c r="C72" s="32">
        <f>分社学习数据!D19</f>
        <v>7</v>
      </c>
      <c r="D72" s="32">
        <f>分社学习数据!E19</f>
        <v>3</v>
      </c>
      <c r="E72" s="53">
        <f>分社学习数据!F19</f>
        <v>1</v>
      </c>
      <c r="F72" s="53">
        <f>分社学习数据!G19</f>
        <v>0.4286</v>
      </c>
      <c r="G72" s="1"/>
      <c r="H72" s="32">
        <f>分社学习数据!J19</f>
        <v>912</v>
      </c>
      <c r="I72" s="32">
        <f>分社学习数据!K19</f>
        <v>511</v>
      </c>
      <c r="J72" s="32">
        <f>分社学习数据!L19</f>
        <v>559</v>
      </c>
      <c r="K72" s="53">
        <f>分社学习数据!M19</f>
        <v>0.5603</v>
      </c>
      <c r="L72" s="53">
        <f>分社学习数据!N19</f>
        <v>0.6129</v>
      </c>
      <c r="M72" s="1"/>
      <c r="O72" s="1"/>
      <c r="Q72" s="1"/>
      <c r="S72" s="1"/>
      <c r="U72" s="1"/>
    </row>
    <row r="73" spans="1:21">
      <c r="A73" s="33" t="str">
        <f>分社学习数据!B20</f>
        <v>宁波</v>
      </c>
      <c r="B73" s="32">
        <f>分社学习数据!C20</f>
        <v>4</v>
      </c>
      <c r="C73" s="32">
        <f>分社学习数据!D20</f>
        <v>4</v>
      </c>
      <c r="D73" s="32">
        <f>分社学习数据!E20</f>
        <v>2</v>
      </c>
      <c r="E73" s="53">
        <f>分社学习数据!F20</f>
        <v>1</v>
      </c>
      <c r="F73" s="53">
        <f>分社学习数据!G20</f>
        <v>0.5</v>
      </c>
      <c r="G73" s="1"/>
      <c r="H73" s="32">
        <f>分社学习数据!J20</f>
        <v>4</v>
      </c>
      <c r="I73" s="32">
        <f>分社学习数据!K20</f>
        <v>4</v>
      </c>
      <c r="J73" s="32">
        <f>分社学习数据!L20</f>
        <v>2</v>
      </c>
      <c r="K73" s="53">
        <f>分社学习数据!M20</f>
        <v>1</v>
      </c>
      <c r="L73" s="53">
        <f>分社学习数据!N20</f>
        <v>0.5</v>
      </c>
      <c r="M73" s="1"/>
      <c r="O73" s="1"/>
      <c r="Q73" s="1"/>
      <c r="S73" s="1"/>
      <c r="U73" s="1"/>
    </row>
    <row r="74" spans="1:27">
      <c r="A74" s="33" t="str">
        <f>分社学习数据!B21</f>
        <v>青岛</v>
      </c>
      <c r="B74" s="32">
        <f>分社学习数据!C21</f>
        <v>4</v>
      </c>
      <c r="C74" s="32">
        <f>分社学习数据!D21</f>
        <v>3</v>
      </c>
      <c r="D74" s="32">
        <f>分社学习数据!E21</f>
        <v>2</v>
      </c>
      <c r="E74" s="53">
        <f>分社学习数据!F21</f>
        <v>0.75</v>
      </c>
      <c r="F74" s="53">
        <f>分社学习数据!G21</f>
        <v>0.5</v>
      </c>
      <c r="G74" s="1"/>
      <c r="H74" s="32">
        <f>分社学习数据!J21</f>
        <v>1076</v>
      </c>
      <c r="I74" s="32">
        <f>分社学习数据!K21</f>
        <v>603</v>
      </c>
      <c r="J74" s="32">
        <f>分社学习数据!L21</f>
        <v>623</v>
      </c>
      <c r="K74" s="53">
        <f>分社学习数据!M21</f>
        <v>0.5604</v>
      </c>
      <c r="L74" s="53">
        <f>分社学习数据!N21</f>
        <v>0.579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3" t="str">
        <f>分社学习数据!B22</f>
        <v>太原</v>
      </c>
      <c r="B75" s="32">
        <f>分社学习数据!C22</f>
        <v>2</v>
      </c>
      <c r="C75" s="32">
        <f>分社学习数据!D22</f>
        <v>1</v>
      </c>
      <c r="D75" s="32">
        <f>分社学习数据!E22</f>
        <v>0</v>
      </c>
      <c r="E75" s="53">
        <f>分社学习数据!F22</f>
        <v>0.5</v>
      </c>
      <c r="F75" s="53">
        <f>分社学习数据!G22</f>
        <v>0</v>
      </c>
      <c r="G75" s="1"/>
      <c r="H75" s="32">
        <f>分社学习数据!J22</f>
        <v>4</v>
      </c>
      <c r="I75" s="32">
        <f>分社学习数据!K22</f>
        <v>2</v>
      </c>
      <c r="J75" s="32">
        <f>分社学习数据!L22</f>
        <v>3</v>
      </c>
      <c r="K75" s="53">
        <f>分社学习数据!M22</f>
        <v>0.5</v>
      </c>
      <c r="L75" s="53">
        <f>分社学习数据!N22</f>
        <v>0.75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3" t="str">
        <f>分社学习数据!B23</f>
        <v>石家庄</v>
      </c>
      <c r="B76" s="32">
        <f>分社学习数据!C23</f>
        <v>1</v>
      </c>
      <c r="C76" s="32">
        <f>分社学习数据!D23</f>
        <v>0</v>
      </c>
      <c r="D76" s="32">
        <f>分社学习数据!E23</f>
        <v>1</v>
      </c>
      <c r="E76" s="53">
        <f>分社学习数据!F23</f>
        <v>0</v>
      </c>
      <c r="F76" s="53">
        <f>分社学习数据!G23</f>
        <v>1</v>
      </c>
      <c r="G76" s="1"/>
      <c r="H76" s="32">
        <f>分社学习数据!J23</f>
        <v>3</v>
      </c>
      <c r="I76" s="32">
        <f>分社学习数据!K23</f>
        <v>1</v>
      </c>
      <c r="J76" s="32">
        <f>分社学习数据!L23</f>
        <v>2</v>
      </c>
      <c r="K76" s="53">
        <f>分社学习数据!M23</f>
        <v>0.3333</v>
      </c>
      <c r="L76" s="53">
        <f>分社学习数据!N23</f>
        <v>0.6667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3" t="str">
        <f>分社学习数据!B24</f>
        <v>南昌</v>
      </c>
      <c r="B77" s="32">
        <f>分社学习数据!C24</f>
        <v>1</v>
      </c>
      <c r="C77" s="32">
        <f>分社学习数据!D24</f>
        <v>0</v>
      </c>
      <c r="D77" s="32">
        <f>分社学习数据!E24</f>
        <v>1</v>
      </c>
      <c r="E77" s="53">
        <f>分社学习数据!F24</f>
        <v>0</v>
      </c>
      <c r="F77" s="53">
        <f>分社学习数据!G24</f>
        <v>1</v>
      </c>
      <c r="G77" s="1"/>
      <c r="H77" s="32">
        <f>分社学习数据!J24</f>
        <v>60</v>
      </c>
      <c r="I77" s="32">
        <f>分社学习数据!K24</f>
        <v>43</v>
      </c>
      <c r="J77" s="32">
        <f>分社学习数据!L24</f>
        <v>30</v>
      </c>
      <c r="K77" s="53">
        <f>分社学习数据!M24</f>
        <v>0.7167</v>
      </c>
      <c r="L77" s="53">
        <f>分社学习数据!N24</f>
        <v>0.5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2:V50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0"/>
  <sheetViews>
    <sheetView workbookViewId="0">
      <selection activeCell="A2" sqref="A2:A19"/>
    </sheetView>
  </sheetViews>
  <sheetFormatPr defaultColWidth="9" defaultRowHeight="13.6"/>
  <cols>
    <col min="1" max="23" width="10.8333333333333"/>
  </cols>
  <sheetData>
    <row r="1" ht="48" customHeight="1" spans="1:23">
      <c r="A1" s="22"/>
      <c r="B1" s="20" t="s">
        <v>35</v>
      </c>
      <c r="C1" s="20" t="s">
        <v>36</v>
      </c>
      <c r="D1" s="20" t="s">
        <v>37</v>
      </c>
      <c r="E1" s="20" t="s">
        <v>38</v>
      </c>
      <c r="F1" s="20" t="s">
        <v>39</v>
      </c>
      <c r="G1" s="20" t="s">
        <v>40</v>
      </c>
      <c r="H1" s="20" t="s">
        <v>41</v>
      </c>
      <c r="I1" s="20" t="s">
        <v>42</v>
      </c>
      <c r="J1" s="20" t="s">
        <v>43</v>
      </c>
      <c r="K1" s="20" t="s">
        <v>44</v>
      </c>
      <c r="M1" s="22"/>
      <c r="N1" s="20" t="s">
        <v>45</v>
      </c>
      <c r="O1" s="20" t="s">
        <v>46</v>
      </c>
      <c r="P1" s="20" t="s">
        <v>47</v>
      </c>
      <c r="Q1" s="20" t="s">
        <v>48</v>
      </c>
      <c r="R1" s="20" t="s">
        <v>49</v>
      </c>
      <c r="S1" s="20" t="s">
        <v>50</v>
      </c>
      <c r="T1" s="20" t="s">
        <v>51</v>
      </c>
      <c r="U1" s="20" t="s">
        <v>52</v>
      </c>
      <c r="V1" s="20" t="s">
        <v>53</v>
      </c>
      <c r="W1" s="20" t="s">
        <v>54</v>
      </c>
    </row>
    <row r="2" spans="1:23">
      <c r="A2" s="25">
        <v>43907</v>
      </c>
      <c r="B2" s="23">
        <v>7024</v>
      </c>
      <c r="C2" s="23">
        <v>0</v>
      </c>
      <c r="D2" s="23">
        <v>761</v>
      </c>
      <c r="E2" s="23">
        <v>0</v>
      </c>
      <c r="F2" s="22"/>
      <c r="G2" s="23">
        <v>13883</v>
      </c>
      <c r="H2" s="23">
        <v>11112</v>
      </c>
      <c r="I2" s="23">
        <v>4832</v>
      </c>
      <c r="J2" s="23">
        <v>0.8004</v>
      </c>
      <c r="K2" s="23">
        <v>0.4348</v>
      </c>
      <c r="M2" s="27">
        <v>43907</v>
      </c>
      <c r="N2" s="23">
        <v>2627</v>
      </c>
      <c r="O2" s="23">
        <v>0</v>
      </c>
      <c r="P2" s="23">
        <v>750</v>
      </c>
      <c r="Q2" s="23">
        <v>0</v>
      </c>
      <c r="R2" s="23">
        <v>0.2855</v>
      </c>
      <c r="S2" s="23">
        <v>68672</v>
      </c>
      <c r="T2" s="23">
        <v>47151</v>
      </c>
      <c r="U2" s="23">
        <v>34635</v>
      </c>
      <c r="V2" s="23">
        <v>0.6866</v>
      </c>
      <c r="W2" s="23">
        <v>0.5044</v>
      </c>
    </row>
    <row r="3" spans="1:23">
      <c r="A3" s="25">
        <v>43908</v>
      </c>
      <c r="B3" s="23">
        <v>3199</v>
      </c>
      <c r="C3" s="23">
        <v>0</v>
      </c>
      <c r="D3" s="23">
        <v>123</v>
      </c>
      <c r="E3" s="23">
        <v>0</v>
      </c>
      <c r="F3" s="22"/>
      <c r="G3" s="23">
        <v>13883</v>
      </c>
      <c r="H3" s="23">
        <v>11112</v>
      </c>
      <c r="I3" s="23">
        <v>4832</v>
      </c>
      <c r="J3" s="23">
        <v>0.8004</v>
      </c>
      <c r="K3" s="23">
        <v>0.4348</v>
      </c>
      <c r="M3" s="27">
        <v>43908</v>
      </c>
      <c r="N3" s="23">
        <v>7025</v>
      </c>
      <c r="O3" s="23">
        <v>0</v>
      </c>
      <c r="P3" s="23">
        <v>2273</v>
      </c>
      <c r="Q3" s="23">
        <v>0</v>
      </c>
      <c r="R3" s="23">
        <v>0.3236</v>
      </c>
      <c r="S3" s="23">
        <v>68672</v>
      </c>
      <c r="T3" s="23">
        <v>47151</v>
      </c>
      <c r="U3" s="23">
        <v>34635</v>
      </c>
      <c r="V3" s="23">
        <v>0.6866</v>
      </c>
      <c r="W3" s="23">
        <v>0.5044</v>
      </c>
    </row>
    <row r="4" spans="1:23">
      <c r="A4" s="25">
        <v>43909</v>
      </c>
      <c r="B4" s="23">
        <v>964</v>
      </c>
      <c r="C4" s="23">
        <v>0</v>
      </c>
      <c r="D4" s="23">
        <v>105</v>
      </c>
      <c r="E4" s="23">
        <v>0</v>
      </c>
      <c r="F4" s="22"/>
      <c r="G4" s="23">
        <v>13883</v>
      </c>
      <c r="H4" s="23">
        <v>11112</v>
      </c>
      <c r="I4" s="23">
        <v>4832</v>
      </c>
      <c r="J4" s="23">
        <v>0.8004</v>
      </c>
      <c r="K4" s="23">
        <v>0.4348</v>
      </c>
      <c r="M4" s="27">
        <v>43909</v>
      </c>
      <c r="N4" s="23">
        <v>14589</v>
      </c>
      <c r="O4" s="23">
        <v>10145</v>
      </c>
      <c r="P4" s="23">
        <v>4416</v>
      </c>
      <c r="Q4" s="23">
        <v>0.6954</v>
      </c>
      <c r="R4" s="23">
        <v>0.3027</v>
      </c>
      <c r="S4" s="23">
        <v>68672</v>
      </c>
      <c r="T4" s="23">
        <v>47151</v>
      </c>
      <c r="U4" s="23">
        <v>34635</v>
      </c>
      <c r="V4" s="23">
        <v>0.6866</v>
      </c>
      <c r="W4" s="23">
        <v>0.5044</v>
      </c>
    </row>
    <row r="5" spans="1:23">
      <c r="A5" s="25">
        <v>43910</v>
      </c>
      <c r="B5" s="23">
        <v>430</v>
      </c>
      <c r="C5" s="23">
        <v>0</v>
      </c>
      <c r="D5" s="23">
        <v>53</v>
      </c>
      <c r="E5" s="23">
        <v>0</v>
      </c>
      <c r="F5" s="22"/>
      <c r="G5" s="23">
        <v>13883</v>
      </c>
      <c r="H5" s="23">
        <v>11112</v>
      </c>
      <c r="I5" s="23">
        <v>4832</v>
      </c>
      <c r="J5" s="23">
        <v>0.8004</v>
      </c>
      <c r="K5" s="23">
        <v>0.4348</v>
      </c>
      <c r="L5" s="26"/>
      <c r="M5" s="27">
        <v>43910</v>
      </c>
      <c r="N5" s="23">
        <v>8257</v>
      </c>
      <c r="O5" s="23">
        <v>5727</v>
      </c>
      <c r="P5" s="23">
        <v>2696</v>
      </c>
      <c r="Q5" s="23">
        <v>0.6936</v>
      </c>
      <c r="R5" s="23">
        <v>0.3265</v>
      </c>
      <c r="S5" s="23">
        <v>68672</v>
      </c>
      <c r="T5" s="23">
        <v>47151</v>
      </c>
      <c r="U5" s="23">
        <v>34635</v>
      </c>
      <c r="V5" s="23">
        <v>0.6866</v>
      </c>
      <c r="W5" s="23">
        <v>0.5044</v>
      </c>
    </row>
    <row r="6" spans="1:23">
      <c r="A6" s="25">
        <v>43911</v>
      </c>
      <c r="B6" s="23">
        <v>291</v>
      </c>
      <c r="C6" s="23">
        <v>0</v>
      </c>
      <c r="D6" s="23">
        <v>17</v>
      </c>
      <c r="E6" s="23">
        <v>0</v>
      </c>
      <c r="F6" s="22"/>
      <c r="G6" s="23">
        <v>13883</v>
      </c>
      <c r="H6" s="23">
        <v>11112</v>
      </c>
      <c r="I6" s="23">
        <v>4832</v>
      </c>
      <c r="J6" s="23">
        <v>0.8004</v>
      </c>
      <c r="K6" s="23">
        <v>0.4348</v>
      </c>
      <c r="M6" s="27">
        <v>43911</v>
      </c>
      <c r="N6" s="23">
        <v>3351</v>
      </c>
      <c r="O6" s="23">
        <v>2449</v>
      </c>
      <c r="P6" s="23">
        <v>1258</v>
      </c>
      <c r="Q6" s="23">
        <v>0.7308</v>
      </c>
      <c r="R6" s="23">
        <v>0.3754</v>
      </c>
      <c r="S6" s="23">
        <v>68672</v>
      </c>
      <c r="T6" s="23">
        <v>47151</v>
      </c>
      <c r="U6" s="23">
        <v>34635</v>
      </c>
      <c r="V6" s="23">
        <v>0.6866</v>
      </c>
      <c r="W6" s="23">
        <v>0.5044</v>
      </c>
    </row>
    <row r="7" spans="1:23">
      <c r="A7" s="25">
        <v>43912</v>
      </c>
      <c r="B7" s="23">
        <v>253</v>
      </c>
      <c r="C7" s="23">
        <v>0</v>
      </c>
      <c r="D7" s="23">
        <v>26</v>
      </c>
      <c r="E7" s="23">
        <v>0</v>
      </c>
      <c r="F7" s="22"/>
      <c r="G7" s="23">
        <v>13883</v>
      </c>
      <c r="H7" s="23">
        <v>11112</v>
      </c>
      <c r="I7" s="23">
        <v>4832</v>
      </c>
      <c r="J7" s="23">
        <v>0.8004</v>
      </c>
      <c r="K7" s="23">
        <v>0.4348</v>
      </c>
      <c r="M7" s="27">
        <v>43912</v>
      </c>
      <c r="N7" s="23">
        <v>1646</v>
      </c>
      <c r="O7" s="23">
        <v>1078</v>
      </c>
      <c r="P7" s="23">
        <v>738</v>
      </c>
      <c r="Q7" s="23">
        <v>0.6549</v>
      </c>
      <c r="R7" s="23">
        <v>0.4484</v>
      </c>
      <c r="S7" s="23">
        <v>68672</v>
      </c>
      <c r="T7" s="23">
        <v>47151</v>
      </c>
      <c r="U7" s="23">
        <v>34635</v>
      </c>
      <c r="V7" s="23">
        <v>0.6866</v>
      </c>
      <c r="W7" s="23">
        <v>0.5044</v>
      </c>
    </row>
    <row r="8" spans="1:23">
      <c r="A8" s="25">
        <v>43913</v>
      </c>
      <c r="B8" s="23">
        <v>267</v>
      </c>
      <c r="C8" s="23">
        <v>82</v>
      </c>
      <c r="D8" s="23">
        <v>36</v>
      </c>
      <c r="E8" s="23">
        <v>0.3071</v>
      </c>
      <c r="F8" s="23">
        <v>0.439</v>
      </c>
      <c r="G8" s="23">
        <v>13883</v>
      </c>
      <c r="H8" s="23">
        <v>11112</v>
      </c>
      <c r="I8" s="23">
        <v>4832</v>
      </c>
      <c r="J8" s="23">
        <v>0.8004</v>
      </c>
      <c r="K8" s="23">
        <v>0.4348</v>
      </c>
      <c r="M8" s="27">
        <v>43913</v>
      </c>
      <c r="N8" s="23">
        <v>5817</v>
      </c>
      <c r="O8" s="23">
        <v>4151</v>
      </c>
      <c r="P8" s="23">
        <v>2450</v>
      </c>
      <c r="Q8" s="23">
        <v>0.7136</v>
      </c>
      <c r="R8" s="23">
        <v>0.4212</v>
      </c>
      <c r="S8" s="23">
        <v>68672</v>
      </c>
      <c r="T8" s="23">
        <v>47151</v>
      </c>
      <c r="U8" s="23">
        <v>34635</v>
      </c>
      <c r="V8" s="23">
        <v>0.6866</v>
      </c>
      <c r="W8" s="23">
        <v>0.5044</v>
      </c>
    </row>
    <row r="9" spans="1:23">
      <c r="A9" s="25">
        <v>43914</v>
      </c>
      <c r="B9" s="23">
        <v>355</v>
      </c>
      <c r="C9" s="23">
        <v>69</v>
      </c>
      <c r="D9" s="23">
        <v>23</v>
      </c>
      <c r="E9" s="23">
        <v>0.1944</v>
      </c>
      <c r="F9" s="23">
        <v>0.3333</v>
      </c>
      <c r="G9" s="23">
        <v>13883</v>
      </c>
      <c r="H9" s="23">
        <v>11112</v>
      </c>
      <c r="I9" s="23">
        <v>4832</v>
      </c>
      <c r="J9" s="23">
        <v>0.8004</v>
      </c>
      <c r="K9" s="23">
        <v>0.4348</v>
      </c>
      <c r="M9" s="27">
        <v>43914</v>
      </c>
      <c r="N9" s="23">
        <v>4835</v>
      </c>
      <c r="O9" s="23">
        <v>3278</v>
      </c>
      <c r="P9" s="23">
        <v>2210</v>
      </c>
      <c r="Q9" s="23">
        <v>0.678</v>
      </c>
      <c r="R9" s="23">
        <v>0.4571</v>
      </c>
      <c r="S9" s="23">
        <v>68672</v>
      </c>
      <c r="T9" s="23">
        <v>47151</v>
      </c>
      <c r="U9" s="23">
        <v>34635</v>
      </c>
      <c r="V9" s="23">
        <v>0.6866</v>
      </c>
      <c r="W9" s="23">
        <v>0.5044</v>
      </c>
    </row>
    <row r="10" spans="1:23">
      <c r="A10" s="25">
        <v>43915</v>
      </c>
      <c r="B10" s="23">
        <v>222</v>
      </c>
      <c r="C10" s="23">
        <v>78</v>
      </c>
      <c r="D10" s="23">
        <v>35</v>
      </c>
      <c r="E10" s="23">
        <v>0.3514</v>
      </c>
      <c r="F10" s="23">
        <v>0.4487</v>
      </c>
      <c r="G10" s="23">
        <v>13883</v>
      </c>
      <c r="H10" s="23">
        <v>11112</v>
      </c>
      <c r="I10" s="23">
        <v>4832</v>
      </c>
      <c r="J10" s="23">
        <v>0.8004</v>
      </c>
      <c r="K10" s="23">
        <v>0.4348</v>
      </c>
      <c r="M10" s="27">
        <v>43915</v>
      </c>
      <c r="N10" s="23">
        <v>3712</v>
      </c>
      <c r="O10" s="23">
        <v>2638</v>
      </c>
      <c r="P10" s="23">
        <v>1270</v>
      </c>
      <c r="Q10" s="23">
        <v>0.7107</v>
      </c>
      <c r="R10" s="23">
        <v>0.3421</v>
      </c>
      <c r="S10" s="23">
        <v>68672</v>
      </c>
      <c r="T10" s="23">
        <v>47151</v>
      </c>
      <c r="U10" s="23">
        <v>34635</v>
      </c>
      <c r="V10" s="23">
        <v>0.6866</v>
      </c>
      <c r="W10" s="23">
        <v>0.5044</v>
      </c>
    </row>
    <row r="11" spans="1:23">
      <c r="A11" s="25">
        <v>43916</v>
      </c>
      <c r="B11" s="23">
        <v>105</v>
      </c>
      <c r="C11" s="23">
        <v>30</v>
      </c>
      <c r="D11" s="23">
        <v>15</v>
      </c>
      <c r="E11" s="23">
        <v>0.2857</v>
      </c>
      <c r="F11" s="23">
        <v>0.5</v>
      </c>
      <c r="G11" s="23">
        <v>13883</v>
      </c>
      <c r="H11" s="23">
        <v>11112</v>
      </c>
      <c r="I11" s="23">
        <v>4832</v>
      </c>
      <c r="J11" s="23">
        <v>0.8004</v>
      </c>
      <c r="K11" s="23">
        <v>0.4348</v>
      </c>
      <c r="M11" s="27">
        <v>43916</v>
      </c>
      <c r="N11" s="23">
        <v>2862</v>
      </c>
      <c r="O11" s="23">
        <v>2054</v>
      </c>
      <c r="P11" s="23">
        <v>972</v>
      </c>
      <c r="Q11" s="23">
        <v>0.7177</v>
      </c>
      <c r="R11" s="23">
        <v>0.3396</v>
      </c>
      <c r="S11" s="23">
        <v>68672</v>
      </c>
      <c r="T11" s="23">
        <v>47151</v>
      </c>
      <c r="U11" s="23">
        <v>34635</v>
      </c>
      <c r="V11" s="23">
        <v>0.6866</v>
      </c>
      <c r="W11" s="23">
        <v>0.5044</v>
      </c>
    </row>
    <row r="12" spans="1:23">
      <c r="A12" s="25">
        <v>43917</v>
      </c>
      <c r="B12" s="23">
        <v>154</v>
      </c>
      <c r="C12" s="23">
        <v>89</v>
      </c>
      <c r="D12" s="23">
        <v>40</v>
      </c>
      <c r="E12" s="23">
        <v>0.5779</v>
      </c>
      <c r="F12" s="23">
        <v>0.4494</v>
      </c>
      <c r="G12" s="23">
        <v>13883</v>
      </c>
      <c r="H12" s="23">
        <v>11112</v>
      </c>
      <c r="I12" s="23">
        <v>4832</v>
      </c>
      <c r="J12" s="23">
        <v>0.8004</v>
      </c>
      <c r="K12" s="23">
        <v>0.4348</v>
      </c>
      <c r="M12" s="27">
        <v>43917</v>
      </c>
      <c r="N12" s="23">
        <v>2317</v>
      </c>
      <c r="O12" s="23">
        <v>1687</v>
      </c>
      <c r="P12" s="23">
        <v>698</v>
      </c>
      <c r="Q12" s="23">
        <v>0.7281</v>
      </c>
      <c r="R12" s="23">
        <v>0.3013</v>
      </c>
      <c r="S12" s="23">
        <v>68672</v>
      </c>
      <c r="T12" s="23">
        <v>47151</v>
      </c>
      <c r="U12" s="23">
        <v>34635</v>
      </c>
      <c r="V12" s="23">
        <v>0.6866</v>
      </c>
      <c r="W12" s="23">
        <v>0.5044</v>
      </c>
    </row>
    <row r="13" spans="1:23">
      <c r="A13" s="25">
        <v>43918</v>
      </c>
      <c r="B13" s="23">
        <v>52</v>
      </c>
      <c r="C13" s="23">
        <v>26</v>
      </c>
      <c r="D13" s="23">
        <v>9</v>
      </c>
      <c r="E13" s="23">
        <v>0.5</v>
      </c>
      <c r="F13" s="23">
        <v>0.3462</v>
      </c>
      <c r="G13" s="23">
        <v>13883</v>
      </c>
      <c r="H13" s="23">
        <v>11112</v>
      </c>
      <c r="I13" s="23">
        <v>4832</v>
      </c>
      <c r="J13" s="23">
        <v>0.8004</v>
      </c>
      <c r="K13" s="23">
        <v>0.4348</v>
      </c>
      <c r="M13" s="27">
        <v>43918</v>
      </c>
      <c r="N13" s="23">
        <v>1058</v>
      </c>
      <c r="O13" s="23">
        <v>750</v>
      </c>
      <c r="P13" s="23">
        <v>434</v>
      </c>
      <c r="Q13" s="23">
        <v>0.7089</v>
      </c>
      <c r="R13" s="23">
        <v>0.4102</v>
      </c>
      <c r="S13" s="23">
        <v>68672</v>
      </c>
      <c r="T13" s="23">
        <v>47151</v>
      </c>
      <c r="U13" s="23">
        <v>34635</v>
      </c>
      <c r="V13" s="23">
        <v>0.6866</v>
      </c>
      <c r="W13" s="23">
        <v>0.5044</v>
      </c>
    </row>
    <row r="14" spans="1:23">
      <c r="A14" s="25">
        <v>43919</v>
      </c>
      <c r="B14" s="23">
        <v>101</v>
      </c>
      <c r="C14" s="23">
        <v>51</v>
      </c>
      <c r="D14" s="23">
        <v>28</v>
      </c>
      <c r="E14" s="23">
        <v>0.505</v>
      </c>
      <c r="F14" s="23">
        <v>0.549</v>
      </c>
      <c r="G14" s="23">
        <v>13883</v>
      </c>
      <c r="H14" s="23">
        <v>11112</v>
      </c>
      <c r="I14" s="23">
        <v>4832</v>
      </c>
      <c r="J14" s="23">
        <v>0.8004</v>
      </c>
      <c r="K14" s="23">
        <v>0.4348</v>
      </c>
      <c r="M14" s="27">
        <v>43919</v>
      </c>
      <c r="N14" s="23">
        <v>923</v>
      </c>
      <c r="O14" s="23">
        <v>546</v>
      </c>
      <c r="P14" s="23">
        <v>414</v>
      </c>
      <c r="Q14" s="23">
        <v>0.5915</v>
      </c>
      <c r="R14" s="23">
        <v>0.4485</v>
      </c>
      <c r="S14" s="23">
        <v>68672</v>
      </c>
      <c r="T14" s="23">
        <v>47151</v>
      </c>
      <c r="U14" s="23">
        <v>34635</v>
      </c>
      <c r="V14" s="23">
        <v>0.6866</v>
      </c>
      <c r="W14" s="23">
        <v>0.5044</v>
      </c>
    </row>
    <row r="15" spans="1:23">
      <c r="A15" s="25">
        <v>43920</v>
      </c>
      <c r="B15" s="23">
        <v>79</v>
      </c>
      <c r="C15" s="23">
        <v>48</v>
      </c>
      <c r="D15" s="23">
        <v>26</v>
      </c>
      <c r="E15" s="23">
        <v>0.6076</v>
      </c>
      <c r="F15" s="23">
        <v>0.5417</v>
      </c>
      <c r="G15" s="23">
        <v>13883</v>
      </c>
      <c r="H15" s="23">
        <v>11112</v>
      </c>
      <c r="I15" s="23">
        <v>4832</v>
      </c>
      <c r="J15" s="23">
        <v>0.8004</v>
      </c>
      <c r="K15" s="23">
        <v>0.4348</v>
      </c>
      <c r="M15" s="27">
        <v>43920</v>
      </c>
      <c r="N15" s="23">
        <v>1705</v>
      </c>
      <c r="O15" s="23">
        <v>1201</v>
      </c>
      <c r="P15" s="23">
        <v>597</v>
      </c>
      <c r="Q15" s="23">
        <v>0.7044</v>
      </c>
      <c r="R15" s="23">
        <v>0.3501</v>
      </c>
      <c r="S15" s="23">
        <v>68672</v>
      </c>
      <c r="T15" s="23">
        <v>47151</v>
      </c>
      <c r="U15" s="23">
        <v>34635</v>
      </c>
      <c r="V15" s="23">
        <v>0.6866</v>
      </c>
      <c r="W15" s="23">
        <v>0.5044</v>
      </c>
    </row>
    <row r="16" spans="1:23">
      <c r="A16" s="25">
        <v>43921</v>
      </c>
      <c r="B16" s="23">
        <v>104</v>
      </c>
      <c r="C16" s="23">
        <v>55</v>
      </c>
      <c r="D16" s="23">
        <v>35</v>
      </c>
      <c r="E16" s="23">
        <v>0.5288</v>
      </c>
      <c r="F16" s="23">
        <v>0.6364</v>
      </c>
      <c r="G16" s="23">
        <v>13883</v>
      </c>
      <c r="H16" s="23">
        <v>11112</v>
      </c>
      <c r="I16" s="23">
        <v>4832</v>
      </c>
      <c r="J16" s="23">
        <v>0.8004</v>
      </c>
      <c r="K16" s="23">
        <v>0.4348</v>
      </c>
      <c r="M16" s="27">
        <v>43921</v>
      </c>
      <c r="N16" s="23">
        <v>1667</v>
      </c>
      <c r="O16" s="23">
        <v>1153</v>
      </c>
      <c r="P16" s="23">
        <v>581</v>
      </c>
      <c r="Q16" s="23">
        <v>0.6917</v>
      </c>
      <c r="R16" s="23">
        <v>0.3485</v>
      </c>
      <c r="S16" s="23">
        <v>68672</v>
      </c>
      <c r="T16" s="23">
        <v>47151</v>
      </c>
      <c r="U16" s="23">
        <v>34635</v>
      </c>
      <c r="V16" s="23">
        <v>0.6866</v>
      </c>
      <c r="W16" s="23">
        <v>0.5044</v>
      </c>
    </row>
    <row r="17" spans="1:23">
      <c r="A17" s="25">
        <v>43922</v>
      </c>
      <c r="B17" s="23">
        <v>75</v>
      </c>
      <c r="C17" s="23">
        <v>30</v>
      </c>
      <c r="D17" s="23">
        <v>17</v>
      </c>
      <c r="E17" s="23">
        <v>0.4</v>
      </c>
      <c r="F17" s="23">
        <v>0.5667</v>
      </c>
      <c r="G17" s="23">
        <v>13883</v>
      </c>
      <c r="H17" s="23">
        <v>11112</v>
      </c>
      <c r="I17" s="23">
        <v>4832</v>
      </c>
      <c r="J17" s="23">
        <v>0.8004</v>
      </c>
      <c r="K17" s="23">
        <v>0.4348</v>
      </c>
      <c r="M17" s="27">
        <v>43922</v>
      </c>
      <c r="N17" s="23">
        <v>2801</v>
      </c>
      <c r="O17" s="23">
        <v>2284</v>
      </c>
      <c r="P17" s="23">
        <v>813</v>
      </c>
      <c r="Q17" s="23">
        <v>0.8154</v>
      </c>
      <c r="R17" s="23">
        <v>0.2903</v>
      </c>
      <c r="S17" s="23">
        <v>68672</v>
      </c>
      <c r="T17" s="23">
        <v>47151</v>
      </c>
      <c r="U17" s="23">
        <v>34635</v>
      </c>
      <c r="V17" s="23">
        <v>0.6866</v>
      </c>
      <c r="W17" s="23">
        <v>0.5044</v>
      </c>
    </row>
    <row r="18" spans="1:23">
      <c r="A18" s="25">
        <v>43923</v>
      </c>
      <c r="B18" s="23">
        <v>100</v>
      </c>
      <c r="C18" s="23">
        <v>39</v>
      </c>
      <c r="D18" s="23">
        <v>9</v>
      </c>
      <c r="E18" s="23">
        <v>0.39</v>
      </c>
      <c r="F18" s="23">
        <v>0.2308</v>
      </c>
      <c r="G18" s="23">
        <v>13883</v>
      </c>
      <c r="H18" s="23">
        <v>11112</v>
      </c>
      <c r="I18" s="23">
        <v>4832</v>
      </c>
      <c r="J18" s="23">
        <v>0.8004</v>
      </c>
      <c r="K18" s="23">
        <v>0.4348</v>
      </c>
      <c r="M18" s="27">
        <v>43923</v>
      </c>
      <c r="N18" s="23">
        <v>2012</v>
      </c>
      <c r="O18" s="23">
        <v>1696</v>
      </c>
      <c r="P18" s="23">
        <v>742</v>
      </c>
      <c r="Q18" s="23">
        <v>0.8429</v>
      </c>
      <c r="R18" s="23">
        <v>0.3688</v>
      </c>
      <c r="S18" s="23">
        <v>68672</v>
      </c>
      <c r="T18" s="23">
        <v>47151</v>
      </c>
      <c r="U18" s="23">
        <v>34635</v>
      </c>
      <c r="V18" s="23">
        <v>0.6866</v>
      </c>
      <c r="W18" s="23">
        <v>0.5044</v>
      </c>
    </row>
    <row r="19" spans="1:23">
      <c r="A19" s="25">
        <v>43924</v>
      </c>
      <c r="B19" s="23">
        <v>104</v>
      </c>
      <c r="C19" s="23">
        <v>63</v>
      </c>
      <c r="D19" s="23">
        <v>28</v>
      </c>
      <c r="E19" s="23">
        <v>0.6058</v>
      </c>
      <c r="F19" s="23">
        <v>0.4444</v>
      </c>
      <c r="G19" s="23">
        <v>13883</v>
      </c>
      <c r="H19" s="23">
        <v>11112</v>
      </c>
      <c r="I19" s="23">
        <v>4832</v>
      </c>
      <c r="J19" s="23">
        <v>0.8004</v>
      </c>
      <c r="K19" s="23">
        <v>0.4348</v>
      </c>
      <c r="M19" s="27">
        <v>43924</v>
      </c>
      <c r="N19" s="23">
        <v>1417</v>
      </c>
      <c r="O19" s="23">
        <v>1140</v>
      </c>
      <c r="P19" s="23">
        <v>440</v>
      </c>
      <c r="Q19" s="23">
        <v>0.8045</v>
      </c>
      <c r="R19" s="23">
        <v>0.3105</v>
      </c>
      <c r="S19" s="23">
        <v>68672</v>
      </c>
      <c r="T19" s="23">
        <v>47151</v>
      </c>
      <c r="U19" s="23">
        <v>34635</v>
      </c>
      <c r="V19" s="23">
        <v>0.6866</v>
      </c>
      <c r="W19" s="23">
        <v>0.5044</v>
      </c>
    </row>
    <row r="20" ht="32" customHeight="1" spans="1:23">
      <c r="A20" s="20" t="s">
        <v>18</v>
      </c>
      <c r="B20" s="23">
        <v>0.04</v>
      </c>
      <c r="C20" s="23">
        <v>0.615384615</v>
      </c>
      <c r="D20" s="23">
        <v>2.111111111</v>
      </c>
      <c r="E20" s="23">
        <v>0.553333333</v>
      </c>
      <c r="F20" s="23">
        <v>0.925476603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M20" s="20" t="s">
        <v>18</v>
      </c>
      <c r="N20" s="23">
        <v>-0.295725646</v>
      </c>
      <c r="O20" s="23">
        <v>-0.327830189</v>
      </c>
      <c r="P20" s="23">
        <v>-0.407008086</v>
      </c>
      <c r="Q20" s="23">
        <v>-0.045557006</v>
      </c>
      <c r="R20" s="23">
        <v>-0.15808026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9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20" t="s">
        <v>55</v>
      </c>
      <c r="B1" s="20" t="s">
        <v>56</v>
      </c>
      <c r="C1" s="20" t="s">
        <v>35</v>
      </c>
      <c r="D1" s="20" t="s">
        <v>36</v>
      </c>
      <c r="E1" s="20" t="s">
        <v>37</v>
      </c>
      <c r="F1" s="20" t="s">
        <v>38</v>
      </c>
      <c r="G1" s="20" t="s">
        <v>39</v>
      </c>
      <c r="H1" s="20" t="s">
        <v>57</v>
      </c>
      <c r="I1" s="20" t="s">
        <v>58</v>
      </c>
      <c r="J1" s="20" t="s">
        <v>40</v>
      </c>
      <c r="K1" s="20" t="s">
        <v>41</v>
      </c>
      <c r="L1" s="20" t="s">
        <v>42</v>
      </c>
      <c r="M1" s="20" t="s">
        <v>43</v>
      </c>
      <c r="N1" s="20" t="s">
        <v>44</v>
      </c>
    </row>
    <row r="2" ht="32" customHeight="1" spans="1:14">
      <c r="A2" s="21">
        <v>43924</v>
      </c>
      <c r="B2" s="22" t="s">
        <v>59</v>
      </c>
      <c r="C2" s="23">
        <v>28</v>
      </c>
      <c r="D2" s="23">
        <v>8</v>
      </c>
      <c r="E2" s="23">
        <v>5</v>
      </c>
      <c r="F2" s="23">
        <v>0.2857</v>
      </c>
      <c r="G2" s="23">
        <v>0.625</v>
      </c>
      <c r="H2" s="22" t="s">
        <v>60</v>
      </c>
      <c r="I2" s="22" t="s">
        <v>59</v>
      </c>
      <c r="J2" s="23">
        <v>1034</v>
      </c>
      <c r="K2" s="23">
        <v>755</v>
      </c>
      <c r="L2" s="23">
        <v>420</v>
      </c>
      <c r="M2" s="23">
        <v>0.7302</v>
      </c>
      <c r="N2" s="23">
        <v>0.5563</v>
      </c>
    </row>
    <row r="3" ht="32" customHeight="1" spans="1:14">
      <c r="A3" s="21">
        <v>43924</v>
      </c>
      <c r="B3" s="22" t="s">
        <v>61</v>
      </c>
      <c r="C3" s="23">
        <v>12</v>
      </c>
      <c r="D3" s="23">
        <v>6</v>
      </c>
      <c r="E3" s="23">
        <v>2</v>
      </c>
      <c r="F3" s="23">
        <v>0.5</v>
      </c>
      <c r="G3" s="23">
        <v>0.3333</v>
      </c>
      <c r="H3" s="22" t="s">
        <v>60</v>
      </c>
      <c r="I3" s="22" t="s">
        <v>61</v>
      </c>
      <c r="J3" s="23">
        <v>2423</v>
      </c>
      <c r="K3" s="23">
        <v>2382</v>
      </c>
      <c r="L3" s="23">
        <v>386</v>
      </c>
      <c r="M3" s="23">
        <v>0.9831</v>
      </c>
      <c r="N3" s="23">
        <v>0.162</v>
      </c>
    </row>
    <row r="4" ht="32" customHeight="1" spans="1:14">
      <c r="A4" s="21">
        <v>43924</v>
      </c>
      <c r="B4" s="22" t="s">
        <v>62</v>
      </c>
      <c r="C4" s="23">
        <v>10</v>
      </c>
      <c r="D4" s="23">
        <v>9</v>
      </c>
      <c r="E4" s="23">
        <v>2</v>
      </c>
      <c r="F4" s="23">
        <v>0.9</v>
      </c>
      <c r="G4" s="23">
        <v>0.2222</v>
      </c>
      <c r="H4" s="22" t="s">
        <v>60</v>
      </c>
      <c r="I4" s="22" t="s">
        <v>62</v>
      </c>
      <c r="J4" s="23">
        <v>30</v>
      </c>
      <c r="K4" s="23">
        <v>23</v>
      </c>
      <c r="L4" s="23">
        <v>10</v>
      </c>
      <c r="M4" s="23">
        <v>0.7667</v>
      </c>
      <c r="N4" s="23">
        <v>0.4348</v>
      </c>
    </row>
    <row r="5" ht="32" customHeight="1" spans="1:14">
      <c r="A5" s="21">
        <v>43924</v>
      </c>
      <c r="B5" s="22" t="s">
        <v>63</v>
      </c>
      <c r="C5" s="23">
        <v>8</v>
      </c>
      <c r="D5" s="23">
        <v>7</v>
      </c>
      <c r="E5" s="23">
        <v>2</v>
      </c>
      <c r="F5" s="23">
        <v>0.875</v>
      </c>
      <c r="G5" s="23">
        <v>0.2857</v>
      </c>
      <c r="H5" s="22" t="s">
        <v>60</v>
      </c>
      <c r="I5" s="22" t="s">
        <v>63</v>
      </c>
      <c r="J5" s="23">
        <v>1250</v>
      </c>
      <c r="K5" s="23">
        <v>846</v>
      </c>
      <c r="L5" s="23">
        <v>723</v>
      </c>
      <c r="M5" s="23">
        <v>0.6768</v>
      </c>
      <c r="N5" s="23">
        <v>0.8546</v>
      </c>
    </row>
    <row r="6" ht="32" customHeight="1" spans="1:14">
      <c r="A6" s="21">
        <v>43924</v>
      </c>
      <c r="B6" s="22" t="s">
        <v>64</v>
      </c>
      <c r="C6" s="23">
        <v>8</v>
      </c>
      <c r="D6" s="23">
        <v>5</v>
      </c>
      <c r="E6" s="23">
        <v>1</v>
      </c>
      <c r="F6" s="23">
        <v>0.625</v>
      </c>
      <c r="G6" s="23">
        <v>0.2</v>
      </c>
      <c r="H6" s="22" t="s">
        <v>60</v>
      </c>
      <c r="I6" s="22" t="s">
        <v>64</v>
      </c>
      <c r="J6" s="23">
        <v>19</v>
      </c>
      <c r="K6" s="23">
        <v>8</v>
      </c>
      <c r="L6" s="23">
        <v>2</v>
      </c>
      <c r="M6" s="23">
        <v>0.4211</v>
      </c>
      <c r="N6" s="23">
        <v>0.25</v>
      </c>
    </row>
    <row r="7" ht="32" customHeight="1" spans="1:14">
      <c r="A7" s="21">
        <v>43924</v>
      </c>
      <c r="B7" s="22" t="s">
        <v>65</v>
      </c>
      <c r="C7" s="23">
        <v>6</v>
      </c>
      <c r="D7" s="23">
        <v>4</v>
      </c>
      <c r="E7" s="23">
        <v>2</v>
      </c>
      <c r="F7" s="23">
        <v>0.6667</v>
      </c>
      <c r="G7" s="23">
        <v>0.5</v>
      </c>
      <c r="H7" s="22" t="s">
        <v>60</v>
      </c>
      <c r="I7" s="22" t="s">
        <v>65</v>
      </c>
      <c r="J7" s="23">
        <v>9</v>
      </c>
      <c r="K7" s="23">
        <v>7</v>
      </c>
      <c r="L7" s="23">
        <v>3</v>
      </c>
      <c r="M7" s="23">
        <v>0.7778</v>
      </c>
      <c r="N7" s="23">
        <v>0.4286</v>
      </c>
    </row>
    <row r="8" ht="32" customHeight="1" spans="1:14">
      <c r="A8" s="21">
        <v>43924</v>
      </c>
      <c r="B8" s="22" t="s">
        <v>66</v>
      </c>
      <c r="C8" s="23">
        <v>5</v>
      </c>
      <c r="D8" s="23">
        <v>5</v>
      </c>
      <c r="E8" s="23">
        <v>2</v>
      </c>
      <c r="F8" s="23">
        <v>1</v>
      </c>
      <c r="G8" s="23">
        <v>0.4</v>
      </c>
      <c r="H8" s="22" t="s">
        <v>60</v>
      </c>
      <c r="I8" s="22" t="s">
        <v>66</v>
      </c>
      <c r="J8" s="23">
        <v>672</v>
      </c>
      <c r="K8" s="23">
        <v>494</v>
      </c>
      <c r="L8" s="23">
        <v>64</v>
      </c>
      <c r="M8" s="23">
        <v>0.7351</v>
      </c>
      <c r="N8" s="23">
        <v>0.1296</v>
      </c>
    </row>
    <row r="9" ht="32" customHeight="1" spans="1:14">
      <c r="A9" s="21">
        <v>43924</v>
      </c>
      <c r="B9" s="22" t="s">
        <v>67</v>
      </c>
      <c r="C9" s="23">
        <v>5</v>
      </c>
      <c r="D9" s="23">
        <v>4</v>
      </c>
      <c r="E9" s="23">
        <v>2</v>
      </c>
      <c r="F9" s="23">
        <v>0.8</v>
      </c>
      <c r="G9" s="23">
        <v>0.5</v>
      </c>
      <c r="H9" s="22" t="s">
        <v>60</v>
      </c>
      <c r="I9" s="22" t="s">
        <v>67</v>
      </c>
      <c r="J9" s="23">
        <v>33</v>
      </c>
      <c r="K9" s="23">
        <v>22</v>
      </c>
      <c r="L9" s="23">
        <v>16</v>
      </c>
      <c r="M9" s="23">
        <v>0.6667</v>
      </c>
      <c r="N9" s="23">
        <v>0.7273</v>
      </c>
    </row>
    <row r="10" ht="32" customHeight="1" spans="1:14">
      <c r="A10" s="21">
        <v>43924</v>
      </c>
      <c r="B10" s="22" t="s">
        <v>68</v>
      </c>
      <c r="C10" s="23">
        <v>4</v>
      </c>
      <c r="D10" s="23">
        <v>2</v>
      </c>
      <c r="E10" s="23">
        <v>2</v>
      </c>
      <c r="F10" s="23">
        <v>0.5</v>
      </c>
      <c r="G10" s="23">
        <v>1</v>
      </c>
      <c r="H10" s="22" t="s">
        <v>60</v>
      </c>
      <c r="I10" s="22" t="s">
        <v>68</v>
      </c>
      <c r="J10" s="23">
        <v>659</v>
      </c>
      <c r="K10" s="23">
        <v>655</v>
      </c>
      <c r="L10" s="23">
        <v>487</v>
      </c>
      <c r="M10" s="23">
        <v>0.9939</v>
      </c>
      <c r="N10" s="23">
        <v>0.7435</v>
      </c>
    </row>
    <row r="11" ht="32" customHeight="1" spans="1:14">
      <c r="A11" s="21">
        <v>43924</v>
      </c>
      <c r="B11" s="22" t="s">
        <v>69</v>
      </c>
      <c r="C11" s="23">
        <v>2</v>
      </c>
      <c r="D11" s="23">
        <v>2</v>
      </c>
      <c r="E11" s="23">
        <v>1</v>
      </c>
      <c r="F11" s="23">
        <v>1</v>
      </c>
      <c r="G11" s="23">
        <v>0.5</v>
      </c>
      <c r="H11" s="22" t="s">
        <v>60</v>
      </c>
      <c r="I11" s="22" t="s">
        <v>69</v>
      </c>
      <c r="J11" s="23">
        <v>1347</v>
      </c>
      <c r="K11" s="23">
        <v>1311</v>
      </c>
      <c r="L11" s="23">
        <v>375</v>
      </c>
      <c r="M11" s="23">
        <v>0.9733</v>
      </c>
      <c r="N11" s="23">
        <v>0.286</v>
      </c>
    </row>
    <row r="12" ht="32" customHeight="1" spans="1:14">
      <c r="A12" s="21">
        <v>43924</v>
      </c>
      <c r="B12" s="22" t="s">
        <v>70</v>
      </c>
      <c r="C12" s="23">
        <v>2</v>
      </c>
      <c r="D12" s="23">
        <v>0</v>
      </c>
      <c r="E12" s="23">
        <v>0</v>
      </c>
      <c r="F12" s="23">
        <v>0</v>
      </c>
      <c r="G12" s="22"/>
      <c r="H12" s="22" t="s">
        <v>60</v>
      </c>
      <c r="I12" s="22" t="s">
        <v>70</v>
      </c>
      <c r="J12" s="23">
        <v>1529</v>
      </c>
      <c r="K12" s="23">
        <v>1472</v>
      </c>
      <c r="L12" s="23">
        <v>558</v>
      </c>
      <c r="M12" s="23">
        <v>0.9627</v>
      </c>
      <c r="N12" s="23">
        <v>0.3791</v>
      </c>
    </row>
    <row r="13" ht="32" customHeight="1" spans="1:14">
      <c r="A13" s="21">
        <v>43924</v>
      </c>
      <c r="B13" s="22" t="s">
        <v>71</v>
      </c>
      <c r="C13" s="23">
        <v>2</v>
      </c>
      <c r="D13" s="23">
        <v>1</v>
      </c>
      <c r="E13" s="23">
        <v>0</v>
      </c>
      <c r="F13" s="23">
        <v>0.5</v>
      </c>
      <c r="G13" s="23">
        <v>0</v>
      </c>
      <c r="H13" s="22" t="s">
        <v>60</v>
      </c>
      <c r="I13" s="22" t="s">
        <v>71</v>
      </c>
      <c r="J13" s="23">
        <v>542</v>
      </c>
      <c r="K13" s="23">
        <v>528</v>
      </c>
      <c r="L13" s="23">
        <v>218</v>
      </c>
      <c r="M13" s="23">
        <v>0.9742</v>
      </c>
      <c r="N13" s="23">
        <v>0.4129</v>
      </c>
    </row>
    <row r="14" ht="32" customHeight="1" spans="1:14">
      <c r="A14" s="21">
        <v>43924</v>
      </c>
      <c r="B14" s="22" t="s">
        <v>72</v>
      </c>
      <c r="C14" s="23">
        <v>2</v>
      </c>
      <c r="D14" s="23">
        <v>2</v>
      </c>
      <c r="E14" s="23">
        <v>2</v>
      </c>
      <c r="F14" s="23">
        <v>1</v>
      </c>
      <c r="G14" s="23">
        <v>1</v>
      </c>
      <c r="H14" s="22" t="s">
        <v>60</v>
      </c>
      <c r="I14" s="22" t="s">
        <v>72</v>
      </c>
      <c r="J14" s="23">
        <v>367</v>
      </c>
      <c r="K14" s="23">
        <v>254</v>
      </c>
      <c r="L14" s="23">
        <v>133</v>
      </c>
      <c r="M14" s="23">
        <v>0.6921</v>
      </c>
      <c r="N14" s="23">
        <v>0.5236</v>
      </c>
    </row>
    <row r="15" ht="32" customHeight="1" spans="1:14">
      <c r="A15" s="21">
        <v>43924</v>
      </c>
      <c r="B15" s="22" t="s">
        <v>73</v>
      </c>
      <c r="C15" s="23">
        <v>2</v>
      </c>
      <c r="D15" s="23">
        <v>0</v>
      </c>
      <c r="E15" s="23">
        <v>0</v>
      </c>
      <c r="F15" s="23">
        <v>0</v>
      </c>
      <c r="G15" s="22"/>
      <c r="H15" s="22" t="s">
        <v>60</v>
      </c>
      <c r="I15" s="22" t="s">
        <v>73</v>
      </c>
      <c r="J15" s="23">
        <v>415</v>
      </c>
      <c r="K15" s="23">
        <v>342</v>
      </c>
      <c r="L15" s="23">
        <v>234</v>
      </c>
      <c r="M15" s="23">
        <v>0.8241</v>
      </c>
      <c r="N15" s="23">
        <v>0.6842</v>
      </c>
    </row>
    <row r="16" ht="32" customHeight="1" spans="1:14">
      <c r="A16" s="21">
        <v>43924</v>
      </c>
      <c r="B16" s="22" t="s">
        <v>74</v>
      </c>
      <c r="C16" s="23">
        <v>1</v>
      </c>
      <c r="D16" s="23">
        <v>1</v>
      </c>
      <c r="E16" s="23">
        <v>1</v>
      </c>
      <c r="F16" s="23">
        <v>1</v>
      </c>
      <c r="G16" s="23">
        <v>1</v>
      </c>
      <c r="H16" s="22" t="s">
        <v>60</v>
      </c>
      <c r="I16" s="22" t="s">
        <v>74</v>
      </c>
      <c r="J16" s="23">
        <v>519</v>
      </c>
      <c r="K16" s="23">
        <v>515</v>
      </c>
      <c r="L16" s="23">
        <v>151</v>
      </c>
      <c r="M16" s="23">
        <v>0.9923</v>
      </c>
      <c r="N16" s="23">
        <v>0.2932</v>
      </c>
    </row>
    <row r="17" ht="32" customHeight="1" spans="1:14">
      <c r="A17" s="21">
        <v>43924</v>
      </c>
      <c r="B17" s="22" t="s">
        <v>75</v>
      </c>
      <c r="C17" s="23">
        <v>1</v>
      </c>
      <c r="D17" s="23">
        <v>1</v>
      </c>
      <c r="E17" s="23">
        <v>1</v>
      </c>
      <c r="F17" s="23">
        <v>1</v>
      </c>
      <c r="G17" s="23">
        <v>1</v>
      </c>
      <c r="H17" s="22" t="s">
        <v>60</v>
      </c>
      <c r="I17" s="22" t="s">
        <v>75</v>
      </c>
      <c r="J17" s="23">
        <v>18</v>
      </c>
      <c r="K17" s="23">
        <v>6</v>
      </c>
      <c r="L17" s="23">
        <v>5</v>
      </c>
      <c r="M17" s="23">
        <v>0.3333</v>
      </c>
      <c r="N17" s="23">
        <v>0.8333</v>
      </c>
    </row>
    <row r="18" ht="32" customHeight="1" spans="1:14">
      <c r="A18" s="21">
        <v>43924</v>
      </c>
      <c r="B18" s="22" t="s">
        <v>76</v>
      </c>
      <c r="C18" s="23">
        <v>1</v>
      </c>
      <c r="D18" s="23">
        <v>1</v>
      </c>
      <c r="E18" s="23">
        <v>0</v>
      </c>
      <c r="F18" s="23">
        <v>1</v>
      </c>
      <c r="G18" s="23">
        <v>0</v>
      </c>
      <c r="H18" s="22" t="s">
        <v>60</v>
      </c>
      <c r="I18" s="22" t="s">
        <v>76</v>
      </c>
      <c r="J18" s="23">
        <v>726</v>
      </c>
      <c r="K18" s="23">
        <v>23</v>
      </c>
      <c r="L18" s="23">
        <v>8</v>
      </c>
      <c r="M18" s="23">
        <v>0.0317</v>
      </c>
      <c r="N18" s="23">
        <v>0.3478</v>
      </c>
    </row>
    <row r="19" ht="32" customHeight="1" spans="1:14">
      <c r="A19" s="21">
        <v>43924</v>
      </c>
      <c r="B19" s="22" t="s">
        <v>77</v>
      </c>
      <c r="C19" s="23">
        <v>1</v>
      </c>
      <c r="D19" s="23">
        <v>1</v>
      </c>
      <c r="E19" s="23">
        <v>1</v>
      </c>
      <c r="F19" s="23">
        <v>1</v>
      </c>
      <c r="G19" s="23">
        <v>1</v>
      </c>
      <c r="H19" s="22" t="s">
        <v>60</v>
      </c>
      <c r="I19" s="22" t="s">
        <v>77</v>
      </c>
      <c r="J19" s="23">
        <v>44</v>
      </c>
      <c r="K19" s="23">
        <v>1</v>
      </c>
      <c r="L19" s="23">
        <v>1</v>
      </c>
      <c r="M19" s="23">
        <v>0.0227</v>
      </c>
      <c r="N19" s="23">
        <v>1</v>
      </c>
    </row>
    <row r="20" ht="32" customHeight="1" spans="1:14">
      <c r="A20" s="21">
        <v>43924</v>
      </c>
      <c r="B20" s="22" t="s">
        <v>78</v>
      </c>
      <c r="C20" s="23">
        <v>1</v>
      </c>
      <c r="D20" s="23">
        <v>1</v>
      </c>
      <c r="E20" s="23">
        <v>0</v>
      </c>
      <c r="F20" s="23">
        <v>1</v>
      </c>
      <c r="G20" s="23">
        <v>0</v>
      </c>
      <c r="H20" s="22" t="s">
        <v>60</v>
      </c>
      <c r="I20" s="22" t="s">
        <v>78</v>
      </c>
      <c r="J20" s="23">
        <v>369</v>
      </c>
      <c r="K20" s="23">
        <v>339</v>
      </c>
      <c r="L20" s="23">
        <v>227</v>
      </c>
      <c r="M20" s="23">
        <v>0.9187</v>
      </c>
      <c r="N20" s="23">
        <v>0.6696</v>
      </c>
    </row>
    <row r="21" ht="32" customHeight="1" spans="1:14">
      <c r="A21" s="21">
        <v>43924</v>
      </c>
      <c r="B21" s="22" t="s">
        <v>79</v>
      </c>
      <c r="C21" s="23">
        <v>1</v>
      </c>
      <c r="D21" s="23">
        <v>1</v>
      </c>
      <c r="E21" s="23">
        <v>1</v>
      </c>
      <c r="F21" s="23">
        <v>1</v>
      </c>
      <c r="G21" s="23">
        <v>1</v>
      </c>
      <c r="H21" s="22" t="s">
        <v>60</v>
      </c>
      <c r="I21" s="22" t="s">
        <v>79</v>
      </c>
      <c r="J21" s="23">
        <v>15</v>
      </c>
      <c r="K21" s="23">
        <v>5</v>
      </c>
      <c r="L21" s="23">
        <v>2</v>
      </c>
      <c r="M21" s="23">
        <v>0.3333</v>
      </c>
      <c r="N21" s="23">
        <v>0.4</v>
      </c>
    </row>
    <row r="22" ht="32" customHeight="1" spans="1:14">
      <c r="A22" s="21">
        <v>43924</v>
      </c>
      <c r="B22" s="22" t="s">
        <v>80</v>
      </c>
      <c r="C22" s="23">
        <v>1</v>
      </c>
      <c r="D22" s="23">
        <v>1</v>
      </c>
      <c r="E22" s="23">
        <v>0</v>
      </c>
      <c r="F22" s="23">
        <v>1</v>
      </c>
      <c r="G22" s="23">
        <v>0</v>
      </c>
      <c r="H22" s="22" t="s">
        <v>60</v>
      </c>
      <c r="I22" s="22" t="s">
        <v>80</v>
      </c>
      <c r="J22" s="23">
        <v>502</v>
      </c>
      <c r="K22" s="23">
        <v>272</v>
      </c>
      <c r="L22" s="23">
        <v>214</v>
      </c>
      <c r="M22" s="23">
        <v>0.5418</v>
      </c>
      <c r="N22" s="23">
        <v>0.7868</v>
      </c>
    </row>
    <row r="23" ht="32" customHeight="1" spans="1:14">
      <c r="A23" s="21">
        <v>43924</v>
      </c>
      <c r="B23" s="22" t="s">
        <v>81</v>
      </c>
      <c r="C23" s="23">
        <v>1</v>
      </c>
      <c r="D23" s="23">
        <v>1</v>
      </c>
      <c r="E23" s="23">
        <v>1</v>
      </c>
      <c r="F23" s="23">
        <v>1</v>
      </c>
      <c r="G23" s="23">
        <v>1</v>
      </c>
      <c r="H23" s="22" t="s">
        <v>60</v>
      </c>
      <c r="I23" s="22" t="s">
        <v>81</v>
      </c>
      <c r="J23" s="23">
        <v>1</v>
      </c>
      <c r="K23" s="23">
        <v>1</v>
      </c>
      <c r="L23" s="23">
        <v>1</v>
      </c>
      <c r="M23" s="23">
        <v>1</v>
      </c>
      <c r="N23" s="23">
        <v>1</v>
      </c>
    </row>
    <row r="24" ht="32" customHeight="1" spans="1:14">
      <c r="A24" s="21">
        <v>43924</v>
      </c>
      <c r="B24" s="22" t="s">
        <v>82</v>
      </c>
      <c r="C24" s="23">
        <v>0</v>
      </c>
      <c r="D24" s="23">
        <v>0</v>
      </c>
      <c r="E24" s="23">
        <v>0</v>
      </c>
      <c r="F24" s="22"/>
      <c r="G24" s="22"/>
      <c r="H24" s="22" t="s">
        <v>60</v>
      </c>
      <c r="I24" s="22" t="s">
        <v>82</v>
      </c>
      <c r="J24" s="23">
        <v>0</v>
      </c>
      <c r="K24" s="23">
        <v>0</v>
      </c>
      <c r="L24" s="23">
        <v>0</v>
      </c>
      <c r="M24" s="22"/>
      <c r="N24" s="22"/>
    </row>
    <row r="25" ht="32" customHeight="1" spans="1:14">
      <c r="A25" s="21">
        <v>43924</v>
      </c>
      <c r="B25" s="22" t="s">
        <v>83</v>
      </c>
      <c r="C25" s="23">
        <v>0</v>
      </c>
      <c r="D25" s="23">
        <v>0</v>
      </c>
      <c r="E25" s="23">
        <v>0</v>
      </c>
      <c r="F25" s="22"/>
      <c r="G25" s="22"/>
      <c r="H25" s="22" t="s">
        <v>60</v>
      </c>
      <c r="I25" s="22" t="s">
        <v>83</v>
      </c>
      <c r="J25" s="23">
        <v>395</v>
      </c>
      <c r="K25" s="23">
        <v>271</v>
      </c>
      <c r="L25" s="23">
        <v>197</v>
      </c>
      <c r="M25" s="23">
        <v>0.6861</v>
      </c>
      <c r="N25" s="23">
        <v>0.7269</v>
      </c>
    </row>
    <row r="26" ht="32" customHeight="1" spans="1:14">
      <c r="A26" s="21">
        <v>43924</v>
      </c>
      <c r="B26" s="22" t="s">
        <v>84</v>
      </c>
      <c r="C26" s="23">
        <v>0</v>
      </c>
      <c r="D26" s="23">
        <v>0</v>
      </c>
      <c r="E26" s="23">
        <v>0</v>
      </c>
      <c r="F26" s="22"/>
      <c r="G26" s="22"/>
      <c r="H26" s="22" t="s">
        <v>60</v>
      </c>
      <c r="I26" s="22" t="s">
        <v>84</v>
      </c>
      <c r="J26" s="23">
        <v>546</v>
      </c>
      <c r="K26" s="23">
        <v>191</v>
      </c>
      <c r="L26" s="23">
        <v>145</v>
      </c>
      <c r="M26" s="23">
        <v>0.3498</v>
      </c>
      <c r="N26" s="23">
        <v>0.7592</v>
      </c>
    </row>
    <row r="27" ht="32" customHeight="1" spans="1:14">
      <c r="A27" s="21">
        <v>43924</v>
      </c>
      <c r="B27" s="22" t="s">
        <v>85</v>
      </c>
      <c r="C27" s="23">
        <v>0</v>
      </c>
      <c r="D27" s="23">
        <v>0</v>
      </c>
      <c r="E27" s="23">
        <v>0</v>
      </c>
      <c r="F27" s="22"/>
      <c r="G27" s="22"/>
      <c r="H27" s="22" t="s">
        <v>60</v>
      </c>
      <c r="I27" s="22" t="s">
        <v>85</v>
      </c>
      <c r="J27" s="23">
        <v>1</v>
      </c>
      <c r="K27" s="23">
        <v>0</v>
      </c>
      <c r="L27" s="23">
        <v>0</v>
      </c>
      <c r="M27" s="23">
        <v>0</v>
      </c>
      <c r="N27" s="22"/>
    </row>
    <row r="28" ht="32" customHeight="1" spans="1:14">
      <c r="A28" s="21">
        <v>43924</v>
      </c>
      <c r="B28" s="22" t="s">
        <v>86</v>
      </c>
      <c r="C28" s="23">
        <v>0</v>
      </c>
      <c r="D28" s="23">
        <v>0</v>
      </c>
      <c r="E28" s="23">
        <v>0</v>
      </c>
      <c r="F28" s="22"/>
      <c r="G28" s="22"/>
      <c r="H28" s="22" t="s">
        <v>60</v>
      </c>
      <c r="I28" s="22" t="s">
        <v>86</v>
      </c>
      <c r="J28" s="23">
        <v>397</v>
      </c>
      <c r="K28" s="23">
        <v>377</v>
      </c>
      <c r="L28" s="23">
        <v>242</v>
      </c>
      <c r="M28" s="23">
        <v>0.9496</v>
      </c>
      <c r="N28" s="23">
        <v>0.6419</v>
      </c>
    </row>
    <row r="29" ht="32" customHeight="1" spans="1:14">
      <c r="A29" s="21">
        <v>43924</v>
      </c>
      <c r="B29" s="22" t="s">
        <v>87</v>
      </c>
      <c r="C29" s="23">
        <v>0</v>
      </c>
      <c r="D29" s="23">
        <v>0</v>
      </c>
      <c r="E29" s="23">
        <v>0</v>
      </c>
      <c r="F29" s="22"/>
      <c r="G29" s="22"/>
      <c r="H29" s="22" t="s">
        <v>60</v>
      </c>
      <c r="I29" s="22" t="s">
        <v>87</v>
      </c>
      <c r="J29" s="23">
        <v>21</v>
      </c>
      <c r="K29" s="23">
        <v>12</v>
      </c>
      <c r="L29" s="23">
        <v>10</v>
      </c>
      <c r="M29" s="23">
        <v>0.5714</v>
      </c>
      <c r="N29" s="23">
        <v>0.8333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9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20" t="s">
        <v>55</v>
      </c>
      <c r="B1" s="20" t="s">
        <v>56</v>
      </c>
      <c r="C1" s="20" t="s">
        <v>45</v>
      </c>
      <c r="D1" s="20" t="s">
        <v>46</v>
      </c>
      <c r="E1" s="20" t="s">
        <v>47</v>
      </c>
      <c r="F1" s="20" t="s">
        <v>48</v>
      </c>
      <c r="G1" s="20" t="s">
        <v>49</v>
      </c>
      <c r="H1" s="20" t="s">
        <v>57</v>
      </c>
      <c r="I1" s="20" t="s">
        <v>58</v>
      </c>
      <c r="J1" s="20" t="s">
        <v>50</v>
      </c>
      <c r="K1" s="20" t="s">
        <v>51</v>
      </c>
      <c r="L1" s="20" t="s">
        <v>52</v>
      </c>
      <c r="M1" s="20" t="s">
        <v>53</v>
      </c>
      <c r="N1" s="20" t="s">
        <v>54</v>
      </c>
    </row>
    <row r="2" ht="32" customHeight="1" spans="1:14">
      <c r="A2" s="21">
        <v>43924</v>
      </c>
      <c r="B2" s="22" t="s">
        <v>59</v>
      </c>
      <c r="C2" s="23">
        <v>467</v>
      </c>
      <c r="D2" s="23">
        <v>395</v>
      </c>
      <c r="E2" s="23">
        <v>159</v>
      </c>
      <c r="F2" s="23">
        <v>0.8458</v>
      </c>
      <c r="G2" s="23">
        <v>0.3405</v>
      </c>
      <c r="H2" s="24">
        <v>43925.3333333333</v>
      </c>
      <c r="I2" s="22" t="s">
        <v>59</v>
      </c>
      <c r="J2" s="23">
        <v>23345</v>
      </c>
      <c r="K2" s="23">
        <v>16788</v>
      </c>
      <c r="L2" s="23">
        <v>10611</v>
      </c>
      <c r="M2" s="23">
        <v>0.7191</v>
      </c>
      <c r="N2" s="23">
        <v>0.4545</v>
      </c>
    </row>
    <row r="3" ht="32" customHeight="1" spans="1:14">
      <c r="A3" s="21">
        <v>43924</v>
      </c>
      <c r="B3" s="22" t="s">
        <v>63</v>
      </c>
      <c r="C3" s="23">
        <v>223</v>
      </c>
      <c r="D3" s="23">
        <v>195</v>
      </c>
      <c r="E3" s="23">
        <v>50</v>
      </c>
      <c r="F3" s="23">
        <v>0.8744</v>
      </c>
      <c r="G3" s="23">
        <v>0.2242</v>
      </c>
      <c r="H3" s="24">
        <v>43925.3333333333</v>
      </c>
      <c r="I3" s="22" t="s">
        <v>63</v>
      </c>
      <c r="J3" s="23">
        <v>7629</v>
      </c>
      <c r="K3" s="23">
        <v>5244</v>
      </c>
      <c r="L3" s="23">
        <v>3319</v>
      </c>
      <c r="M3" s="23">
        <v>0.6874</v>
      </c>
      <c r="N3" s="23">
        <v>0.4351</v>
      </c>
    </row>
    <row r="4" ht="32" customHeight="1" spans="1:14">
      <c r="A4" s="21">
        <v>43924</v>
      </c>
      <c r="B4" s="22" t="s">
        <v>61</v>
      </c>
      <c r="C4" s="23">
        <v>213</v>
      </c>
      <c r="D4" s="23">
        <v>166</v>
      </c>
      <c r="E4" s="23">
        <v>78</v>
      </c>
      <c r="F4" s="23">
        <v>0.7793</v>
      </c>
      <c r="G4" s="23">
        <v>0.3662</v>
      </c>
      <c r="H4" s="24">
        <v>43925.3333333333</v>
      </c>
      <c r="I4" s="22" t="s">
        <v>61</v>
      </c>
      <c r="J4" s="23">
        <v>11106</v>
      </c>
      <c r="K4" s="23">
        <v>7850</v>
      </c>
      <c r="L4" s="23">
        <v>5890</v>
      </c>
      <c r="M4" s="23">
        <v>0.7068</v>
      </c>
      <c r="N4" s="23">
        <v>0.5303</v>
      </c>
    </row>
    <row r="5" ht="32" customHeight="1" spans="1:14">
      <c r="A5" s="21">
        <v>43924</v>
      </c>
      <c r="B5" s="22" t="s">
        <v>74</v>
      </c>
      <c r="C5" s="23">
        <v>82</v>
      </c>
      <c r="D5" s="23">
        <v>64</v>
      </c>
      <c r="E5" s="23">
        <v>14</v>
      </c>
      <c r="F5" s="23">
        <v>0.7805</v>
      </c>
      <c r="G5" s="23">
        <v>0.1707</v>
      </c>
      <c r="H5" s="24">
        <v>43925.3333333333</v>
      </c>
      <c r="I5" s="22" t="s">
        <v>74</v>
      </c>
      <c r="J5" s="23">
        <v>2175</v>
      </c>
      <c r="K5" s="23">
        <v>1387</v>
      </c>
      <c r="L5" s="23">
        <v>1067</v>
      </c>
      <c r="M5" s="23">
        <v>0.6377</v>
      </c>
      <c r="N5" s="23">
        <v>0.4906</v>
      </c>
    </row>
    <row r="6" ht="32" customHeight="1" spans="1:14">
      <c r="A6" s="21">
        <v>43924</v>
      </c>
      <c r="B6" s="22" t="s">
        <v>70</v>
      </c>
      <c r="C6" s="23">
        <v>70</v>
      </c>
      <c r="D6" s="23">
        <v>48</v>
      </c>
      <c r="E6" s="23">
        <v>24</v>
      </c>
      <c r="F6" s="23">
        <v>0.6857</v>
      </c>
      <c r="G6" s="23">
        <v>0.3429</v>
      </c>
      <c r="H6" s="24">
        <v>43925.3333333333</v>
      </c>
      <c r="I6" s="22" t="s">
        <v>70</v>
      </c>
      <c r="J6" s="23">
        <v>7375</v>
      </c>
      <c r="K6" s="23">
        <v>5057</v>
      </c>
      <c r="L6" s="23">
        <v>4599</v>
      </c>
      <c r="M6" s="23">
        <v>0.6857</v>
      </c>
      <c r="N6" s="23">
        <v>0.6236</v>
      </c>
    </row>
    <row r="7" ht="32" customHeight="1" spans="1:14">
      <c r="A7" s="21">
        <v>43924</v>
      </c>
      <c r="B7" s="22" t="s">
        <v>73</v>
      </c>
      <c r="C7" s="23">
        <v>59</v>
      </c>
      <c r="D7" s="23">
        <v>50</v>
      </c>
      <c r="E7" s="23">
        <v>15</v>
      </c>
      <c r="F7" s="23">
        <v>0.8475</v>
      </c>
      <c r="G7" s="23">
        <v>0.2542</v>
      </c>
      <c r="H7" s="24">
        <v>43925.3333333333</v>
      </c>
      <c r="I7" s="22" t="s">
        <v>73</v>
      </c>
      <c r="J7" s="23">
        <v>1563</v>
      </c>
      <c r="K7" s="23">
        <v>1023</v>
      </c>
      <c r="L7" s="23">
        <v>810</v>
      </c>
      <c r="M7" s="23">
        <v>0.6545</v>
      </c>
      <c r="N7" s="23">
        <v>0.5182</v>
      </c>
    </row>
    <row r="8" ht="32" customHeight="1" spans="1:14">
      <c r="A8" s="21">
        <v>43924</v>
      </c>
      <c r="B8" s="22" t="s">
        <v>65</v>
      </c>
      <c r="C8" s="23">
        <v>57</v>
      </c>
      <c r="D8" s="23">
        <v>32</v>
      </c>
      <c r="E8" s="23">
        <v>9</v>
      </c>
      <c r="F8" s="23">
        <v>0.5614</v>
      </c>
      <c r="G8" s="23">
        <v>0.1579</v>
      </c>
      <c r="H8" s="24">
        <v>43925.3333333333</v>
      </c>
      <c r="I8" s="22" t="s">
        <v>65</v>
      </c>
      <c r="J8" s="23">
        <v>57</v>
      </c>
      <c r="K8" s="23">
        <v>32</v>
      </c>
      <c r="L8" s="23">
        <v>15</v>
      </c>
      <c r="M8" s="23">
        <v>0.5614</v>
      </c>
      <c r="N8" s="23">
        <v>0.2632</v>
      </c>
    </row>
    <row r="9" ht="32" customHeight="1" spans="1:14">
      <c r="A9" s="21">
        <v>43924</v>
      </c>
      <c r="B9" s="22" t="s">
        <v>68</v>
      </c>
      <c r="C9" s="23">
        <v>48</v>
      </c>
      <c r="D9" s="23">
        <v>41</v>
      </c>
      <c r="E9" s="23">
        <v>12</v>
      </c>
      <c r="F9" s="23">
        <v>0.8542</v>
      </c>
      <c r="G9" s="23">
        <v>0.25</v>
      </c>
      <c r="H9" s="24">
        <v>43925.3333333333</v>
      </c>
      <c r="I9" s="22" t="s">
        <v>68</v>
      </c>
      <c r="J9" s="23">
        <v>2906</v>
      </c>
      <c r="K9" s="23">
        <v>2018</v>
      </c>
      <c r="L9" s="23">
        <v>1406</v>
      </c>
      <c r="M9" s="23">
        <v>0.6944</v>
      </c>
      <c r="N9" s="23">
        <v>0.4838</v>
      </c>
    </row>
    <row r="10" ht="32" customHeight="1" spans="1:14">
      <c r="A10" s="21">
        <v>43924</v>
      </c>
      <c r="B10" s="22" t="s">
        <v>66</v>
      </c>
      <c r="C10" s="23">
        <v>34</v>
      </c>
      <c r="D10" s="23">
        <v>26</v>
      </c>
      <c r="E10" s="23">
        <v>13</v>
      </c>
      <c r="F10" s="23">
        <v>0.7647</v>
      </c>
      <c r="G10" s="23">
        <v>0.3824</v>
      </c>
      <c r="H10" s="24">
        <v>43925.3333333333</v>
      </c>
      <c r="I10" s="22" t="s">
        <v>66</v>
      </c>
      <c r="J10" s="23">
        <v>625</v>
      </c>
      <c r="K10" s="23">
        <v>368</v>
      </c>
      <c r="L10" s="23">
        <v>413</v>
      </c>
      <c r="M10" s="23">
        <v>0.5888</v>
      </c>
      <c r="N10" s="23">
        <v>0.6608</v>
      </c>
    </row>
    <row r="11" ht="32" customHeight="1" spans="1:14">
      <c r="A11" s="21">
        <v>43924</v>
      </c>
      <c r="B11" s="22" t="s">
        <v>78</v>
      </c>
      <c r="C11" s="23">
        <v>26</v>
      </c>
      <c r="D11" s="23">
        <v>24</v>
      </c>
      <c r="E11" s="23">
        <v>8</v>
      </c>
      <c r="F11" s="23">
        <v>0.9231</v>
      </c>
      <c r="G11" s="23">
        <v>0.3077</v>
      </c>
      <c r="H11" s="24">
        <v>43925.3333333333</v>
      </c>
      <c r="I11" s="22" t="s">
        <v>78</v>
      </c>
      <c r="J11" s="23">
        <v>1804</v>
      </c>
      <c r="K11" s="23">
        <v>1261</v>
      </c>
      <c r="L11" s="23">
        <v>1166</v>
      </c>
      <c r="M11" s="23">
        <v>0.699</v>
      </c>
      <c r="N11" s="23">
        <v>0.6463</v>
      </c>
    </row>
    <row r="12" ht="32" customHeight="1" spans="1:14">
      <c r="A12" s="21">
        <v>43924</v>
      </c>
      <c r="B12" s="22" t="s">
        <v>84</v>
      </c>
      <c r="C12" s="23">
        <v>19</v>
      </c>
      <c r="D12" s="23">
        <v>13</v>
      </c>
      <c r="E12" s="23">
        <v>5</v>
      </c>
      <c r="F12" s="23">
        <v>0.6842</v>
      </c>
      <c r="G12" s="23">
        <v>0.2632</v>
      </c>
      <c r="H12" s="24">
        <v>43925.3333333333</v>
      </c>
      <c r="I12" s="22" t="s">
        <v>84</v>
      </c>
      <c r="J12" s="23">
        <v>1421</v>
      </c>
      <c r="K12" s="23">
        <v>836</v>
      </c>
      <c r="L12" s="23">
        <v>720</v>
      </c>
      <c r="M12" s="23">
        <v>0.5883</v>
      </c>
      <c r="N12" s="23">
        <v>0.5067</v>
      </c>
    </row>
    <row r="13" ht="32" customHeight="1" spans="1:14">
      <c r="A13" s="21">
        <v>43924</v>
      </c>
      <c r="B13" s="22" t="s">
        <v>69</v>
      </c>
      <c r="C13" s="23">
        <v>19</v>
      </c>
      <c r="D13" s="23">
        <v>13</v>
      </c>
      <c r="E13" s="23">
        <v>7</v>
      </c>
      <c r="F13" s="23">
        <v>0.6842</v>
      </c>
      <c r="G13" s="23">
        <v>0.3684</v>
      </c>
      <c r="H13" s="24">
        <v>43925.3333333333</v>
      </c>
      <c r="I13" s="22" t="s">
        <v>69</v>
      </c>
      <c r="J13" s="23">
        <v>2987</v>
      </c>
      <c r="K13" s="23">
        <v>1864</v>
      </c>
      <c r="L13" s="23">
        <v>1328</v>
      </c>
      <c r="M13" s="23">
        <v>0.624</v>
      </c>
      <c r="N13" s="23">
        <v>0.4446</v>
      </c>
    </row>
    <row r="14" ht="32" customHeight="1" spans="1:14">
      <c r="A14" s="21">
        <v>43924</v>
      </c>
      <c r="B14" s="22" t="s">
        <v>62</v>
      </c>
      <c r="C14" s="23">
        <v>15</v>
      </c>
      <c r="D14" s="23">
        <v>7</v>
      </c>
      <c r="E14" s="23">
        <v>7</v>
      </c>
      <c r="F14" s="23">
        <v>0.4667</v>
      </c>
      <c r="G14" s="23">
        <v>0.4667</v>
      </c>
      <c r="H14" s="24">
        <v>43925.3333333333</v>
      </c>
      <c r="I14" s="22" t="s">
        <v>62</v>
      </c>
      <c r="J14" s="23">
        <v>40</v>
      </c>
      <c r="K14" s="23">
        <v>15</v>
      </c>
      <c r="L14" s="23">
        <v>32</v>
      </c>
      <c r="M14" s="23">
        <v>0.375</v>
      </c>
      <c r="N14" s="23">
        <v>0.8</v>
      </c>
    </row>
    <row r="15" ht="32" customHeight="1" spans="1:14">
      <c r="A15" s="21">
        <v>43924</v>
      </c>
      <c r="B15" s="22" t="s">
        <v>72</v>
      </c>
      <c r="C15" s="23">
        <v>14</v>
      </c>
      <c r="D15" s="23">
        <v>11</v>
      </c>
      <c r="E15" s="23">
        <v>7</v>
      </c>
      <c r="F15" s="23">
        <v>0.7857</v>
      </c>
      <c r="G15" s="23">
        <v>0.5</v>
      </c>
      <c r="H15" s="24">
        <v>43925.3333333333</v>
      </c>
      <c r="I15" s="22" t="s">
        <v>72</v>
      </c>
      <c r="J15" s="23">
        <v>698</v>
      </c>
      <c r="K15" s="23">
        <v>410</v>
      </c>
      <c r="L15" s="23">
        <v>416</v>
      </c>
      <c r="M15" s="23">
        <v>0.5874</v>
      </c>
      <c r="N15" s="23">
        <v>0.596</v>
      </c>
    </row>
    <row r="16" ht="32" customHeight="1" spans="1:14">
      <c r="A16" s="21">
        <v>43924</v>
      </c>
      <c r="B16" s="22" t="s">
        <v>83</v>
      </c>
      <c r="C16" s="23">
        <v>12</v>
      </c>
      <c r="D16" s="23">
        <v>9</v>
      </c>
      <c r="E16" s="23">
        <v>3</v>
      </c>
      <c r="F16" s="23">
        <v>0.75</v>
      </c>
      <c r="G16" s="23">
        <v>0.25</v>
      </c>
      <c r="H16" s="24">
        <v>43925.3333333333</v>
      </c>
      <c r="I16" s="22" t="s">
        <v>83</v>
      </c>
      <c r="J16" s="23">
        <v>1067</v>
      </c>
      <c r="K16" s="23">
        <v>633</v>
      </c>
      <c r="L16" s="23">
        <v>520</v>
      </c>
      <c r="M16" s="23">
        <v>0.5933</v>
      </c>
      <c r="N16" s="23">
        <v>0.4873</v>
      </c>
    </row>
    <row r="17" ht="32" customHeight="1" spans="1:14">
      <c r="A17" s="21">
        <v>43924</v>
      </c>
      <c r="B17" s="22" t="s">
        <v>71</v>
      </c>
      <c r="C17" s="23">
        <v>12</v>
      </c>
      <c r="D17" s="23">
        <v>12</v>
      </c>
      <c r="E17" s="23">
        <v>7</v>
      </c>
      <c r="F17" s="23">
        <v>1</v>
      </c>
      <c r="G17" s="23">
        <v>0.5833</v>
      </c>
      <c r="H17" s="24">
        <v>43925.3333333333</v>
      </c>
      <c r="I17" s="22" t="s">
        <v>71</v>
      </c>
      <c r="J17" s="23">
        <v>1655</v>
      </c>
      <c r="K17" s="23">
        <v>1119</v>
      </c>
      <c r="L17" s="23">
        <v>1031</v>
      </c>
      <c r="M17" s="23">
        <v>0.6761</v>
      </c>
      <c r="N17" s="23">
        <v>0.623</v>
      </c>
    </row>
    <row r="18" ht="32" customHeight="1" spans="1:14">
      <c r="A18" s="21">
        <v>43924</v>
      </c>
      <c r="B18" s="22" t="s">
        <v>67</v>
      </c>
      <c r="C18" s="23">
        <v>9</v>
      </c>
      <c r="D18" s="23">
        <v>4</v>
      </c>
      <c r="E18" s="23">
        <v>4</v>
      </c>
      <c r="F18" s="23">
        <v>0.4444</v>
      </c>
      <c r="G18" s="23">
        <v>0.4444</v>
      </c>
      <c r="H18" s="24">
        <v>43925.3333333333</v>
      </c>
      <c r="I18" s="22" t="s">
        <v>67</v>
      </c>
      <c r="J18" s="23">
        <v>86</v>
      </c>
      <c r="K18" s="23">
        <v>35</v>
      </c>
      <c r="L18" s="23">
        <v>34</v>
      </c>
      <c r="M18" s="23">
        <v>0.407</v>
      </c>
      <c r="N18" s="23">
        <v>0.3953</v>
      </c>
    </row>
    <row r="19" ht="32" customHeight="1" spans="1:14">
      <c r="A19" s="21">
        <v>43924</v>
      </c>
      <c r="B19" s="22" t="s">
        <v>80</v>
      </c>
      <c r="C19" s="23">
        <v>7</v>
      </c>
      <c r="D19" s="23">
        <v>7</v>
      </c>
      <c r="E19" s="23">
        <v>3</v>
      </c>
      <c r="F19" s="23">
        <v>1</v>
      </c>
      <c r="G19" s="23">
        <v>0.4286</v>
      </c>
      <c r="H19" s="24">
        <v>43925.3333333333</v>
      </c>
      <c r="I19" s="22" t="s">
        <v>80</v>
      </c>
      <c r="J19" s="23">
        <v>912</v>
      </c>
      <c r="K19" s="23">
        <v>511</v>
      </c>
      <c r="L19" s="23">
        <v>559</v>
      </c>
      <c r="M19" s="23">
        <v>0.5603</v>
      </c>
      <c r="N19" s="23">
        <v>0.6129</v>
      </c>
    </row>
    <row r="20" ht="32" customHeight="1" spans="1:14">
      <c r="A20" s="21">
        <v>43924</v>
      </c>
      <c r="B20" s="22" t="s">
        <v>81</v>
      </c>
      <c r="C20" s="23">
        <v>4</v>
      </c>
      <c r="D20" s="23">
        <v>4</v>
      </c>
      <c r="E20" s="23">
        <v>2</v>
      </c>
      <c r="F20" s="23">
        <v>1</v>
      </c>
      <c r="G20" s="23">
        <v>0.5</v>
      </c>
      <c r="H20" s="24">
        <v>43925.3333333333</v>
      </c>
      <c r="I20" s="22" t="s">
        <v>81</v>
      </c>
      <c r="J20" s="23">
        <v>4</v>
      </c>
      <c r="K20" s="23">
        <v>4</v>
      </c>
      <c r="L20" s="23">
        <v>2</v>
      </c>
      <c r="M20" s="23">
        <v>1</v>
      </c>
      <c r="N20" s="23">
        <v>0.5</v>
      </c>
    </row>
    <row r="21" ht="32" customHeight="1" spans="1:14">
      <c r="A21" s="21">
        <v>43924</v>
      </c>
      <c r="B21" s="22" t="s">
        <v>86</v>
      </c>
      <c r="C21" s="23">
        <v>4</v>
      </c>
      <c r="D21" s="23">
        <v>3</v>
      </c>
      <c r="E21" s="23">
        <v>2</v>
      </c>
      <c r="F21" s="23">
        <v>0.75</v>
      </c>
      <c r="G21" s="23">
        <v>0.5</v>
      </c>
      <c r="H21" s="24">
        <v>43925.3333333333</v>
      </c>
      <c r="I21" s="22" t="s">
        <v>86</v>
      </c>
      <c r="J21" s="23">
        <v>1076</v>
      </c>
      <c r="K21" s="23">
        <v>603</v>
      </c>
      <c r="L21" s="23">
        <v>623</v>
      </c>
      <c r="M21" s="23">
        <v>0.5604</v>
      </c>
      <c r="N21" s="23">
        <v>0.579</v>
      </c>
    </row>
    <row r="22" ht="32" customHeight="1" spans="1:14">
      <c r="A22" s="21">
        <v>43924</v>
      </c>
      <c r="B22" s="22" t="s">
        <v>64</v>
      </c>
      <c r="C22" s="23">
        <v>2</v>
      </c>
      <c r="D22" s="23">
        <v>1</v>
      </c>
      <c r="E22" s="23">
        <v>0</v>
      </c>
      <c r="F22" s="23">
        <v>0.5</v>
      </c>
      <c r="G22" s="23">
        <v>0</v>
      </c>
      <c r="H22" s="24">
        <v>43925.3333333333</v>
      </c>
      <c r="I22" s="22" t="s">
        <v>64</v>
      </c>
      <c r="J22" s="23">
        <v>4</v>
      </c>
      <c r="K22" s="23">
        <v>2</v>
      </c>
      <c r="L22" s="23">
        <v>3</v>
      </c>
      <c r="M22" s="23">
        <v>0.5</v>
      </c>
      <c r="N22" s="23">
        <v>0.75</v>
      </c>
    </row>
    <row r="23" ht="32" customHeight="1" spans="1:14">
      <c r="A23" s="21">
        <v>43924</v>
      </c>
      <c r="B23" s="22" t="s">
        <v>79</v>
      </c>
      <c r="C23" s="23">
        <v>1</v>
      </c>
      <c r="D23" s="23">
        <v>0</v>
      </c>
      <c r="E23" s="23">
        <v>1</v>
      </c>
      <c r="F23" s="23">
        <v>0</v>
      </c>
      <c r="G23" s="23">
        <v>1</v>
      </c>
      <c r="H23" s="24">
        <v>43925.3333333333</v>
      </c>
      <c r="I23" s="22" t="s">
        <v>79</v>
      </c>
      <c r="J23" s="23">
        <v>3</v>
      </c>
      <c r="K23" s="23">
        <v>1</v>
      </c>
      <c r="L23" s="23">
        <v>2</v>
      </c>
      <c r="M23" s="23">
        <v>0.3333</v>
      </c>
      <c r="N23" s="23">
        <v>0.6667</v>
      </c>
    </row>
    <row r="24" ht="32" customHeight="1" spans="1:14">
      <c r="A24" s="21">
        <v>43924</v>
      </c>
      <c r="B24" s="22" t="s">
        <v>75</v>
      </c>
      <c r="C24" s="23">
        <v>1</v>
      </c>
      <c r="D24" s="23">
        <v>0</v>
      </c>
      <c r="E24" s="23">
        <v>1</v>
      </c>
      <c r="F24" s="23">
        <v>0</v>
      </c>
      <c r="G24" s="23">
        <v>1</v>
      </c>
      <c r="H24" s="24">
        <v>43925.3333333333</v>
      </c>
      <c r="I24" s="22" t="s">
        <v>75</v>
      </c>
      <c r="J24" s="23">
        <v>60</v>
      </c>
      <c r="K24" s="23">
        <v>43</v>
      </c>
      <c r="L24" s="23">
        <v>30</v>
      </c>
      <c r="M24" s="23">
        <v>0.7167</v>
      </c>
      <c r="N24" s="23">
        <v>0.5</v>
      </c>
    </row>
    <row r="25" ht="32" customHeight="1" spans="1:14">
      <c r="A25" s="21">
        <v>43924</v>
      </c>
      <c r="B25" s="22" t="s">
        <v>77</v>
      </c>
      <c r="C25" s="23">
        <v>1</v>
      </c>
      <c r="D25" s="23">
        <v>0</v>
      </c>
      <c r="E25" s="23">
        <v>1</v>
      </c>
      <c r="F25" s="23">
        <v>0</v>
      </c>
      <c r="G25" s="23">
        <v>1</v>
      </c>
      <c r="H25" s="24">
        <v>43925.3333333333</v>
      </c>
      <c r="I25" s="22" t="s">
        <v>77</v>
      </c>
      <c r="J25" s="23">
        <v>1</v>
      </c>
      <c r="K25" s="23">
        <v>0</v>
      </c>
      <c r="L25" s="23">
        <v>1</v>
      </c>
      <c r="M25" s="23">
        <v>0</v>
      </c>
      <c r="N25" s="23">
        <v>1</v>
      </c>
    </row>
    <row r="26" ht="32" customHeight="1" spans="1:14">
      <c r="A26" s="21">
        <v>43924</v>
      </c>
      <c r="B26" s="22" t="s">
        <v>87</v>
      </c>
      <c r="C26" s="23">
        <v>0</v>
      </c>
      <c r="D26" s="23">
        <v>0</v>
      </c>
      <c r="E26" s="23">
        <v>0</v>
      </c>
      <c r="F26" s="22"/>
      <c r="G26" s="22"/>
      <c r="H26" s="24">
        <v>43925.3333333333</v>
      </c>
      <c r="I26" s="22" t="s">
        <v>87</v>
      </c>
      <c r="J26" s="23">
        <v>12</v>
      </c>
      <c r="K26" s="23">
        <v>6</v>
      </c>
      <c r="L26" s="23">
        <v>12</v>
      </c>
      <c r="M26" s="23">
        <v>0.5</v>
      </c>
      <c r="N26" s="23">
        <v>1</v>
      </c>
    </row>
    <row r="27" ht="32" customHeight="1" spans="1:14">
      <c r="A27" s="21">
        <v>43924</v>
      </c>
      <c r="B27" s="22" t="s">
        <v>76</v>
      </c>
      <c r="C27" s="23">
        <v>0</v>
      </c>
      <c r="D27" s="23">
        <v>0</v>
      </c>
      <c r="E27" s="23">
        <v>0</v>
      </c>
      <c r="F27" s="22"/>
      <c r="G27" s="22"/>
      <c r="H27" s="24">
        <v>43925.3333333333</v>
      </c>
      <c r="I27" s="22" t="s">
        <v>76</v>
      </c>
      <c r="J27" s="23">
        <v>14</v>
      </c>
      <c r="K27" s="23">
        <v>7</v>
      </c>
      <c r="L27" s="23">
        <v>6</v>
      </c>
      <c r="M27" s="23">
        <v>0.5</v>
      </c>
      <c r="N27" s="23">
        <v>0.4286</v>
      </c>
    </row>
    <row r="28" ht="32" customHeight="1" spans="1:14">
      <c r="A28" s="21">
        <v>43924</v>
      </c>
      <c r="B28" s="22" t="s">
        <v>85</v>
      </c>
      <c r="C28" s="23">
        <v>0</v>
      </c>
      <c r="D28" s="23">
        <v>0</v>
      </c>
      <c r="E28" s="23">
        <v>0</v>
      </c>
      <c r="F28" s="22"/>
      <c r="G28" s="22"/>
      <c r="H28" s="24">
        <v>43925.3333333333</v>
      </c>
      <c r="I28" s="22" t="s">
        <v>85</v>
      </c>
      <c r="J28" s="23">
        <v>0</v>
      </c>
      <c r="K28" s="23">
        <v>0</v>
      </c>
      <c r="L28" s="23">
        <v>0</v>
      </c>
      <c r="M28" s="22"/>
      <c r="N28" s="22"/>
    </row>
    <row r="29" ht="32" customHeight="1" spans="1:14">
      <c r="A29" s="21">
        <v>43924</v>
      </c>
      <c r="B29" s="22" t="s">
        <v>82</v>
      </c>
      <c r="C29" s="23">
        <v>0</v>
      </c>
      <c r="D29" s="23">
        <v>0</v>
      </c>
      <c r="E29" s="23">
        <v>0</v>
      </c>
      <c r="F29" s="22"/>
      <c r="G29" s="22"/>
      <c r="H29" s="24">
        <v>43925.3333333333</v>
      </c>
      <c r="I29" s="22" t="s">
        <v>82</v>
      </c>
      <c r="J29" s="23">
        <v>0</v>
      </c>
      <c r="K29" s="23">
        <v>0</v>
      </c>
      <c r="L29" s="23">
        <v>0</v>
      </c>
      <c r="M29" s="22"/>
      <c r="N29" s="22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00"/>
  <sheetViews>
    <sheetView workbookViewId="0">
      <pane ySplit="2" topLeftCell="A3" activePane="bottomLeft" state="frozen"/>
      <selection/>
      <selection pane="bottomLeft" activeCell="J2" sqref="A2:E19 H2:H19 J2:J19"/>
    </sheetView>
  </sheetViews>
  <sheetFormatPr defaultColWidth="9" defaultRowHeight="13.6"/>
  <cols>
    <col min="1" max="19" width="10.8333333333333"/>
  </cols>
  <sheetData>
    <row r="1" ht="32" customHeight="1" spans="1:19">
      <c r="A1" s="3"/>
      <c r="B1" s="3" t="s">
        <v>88</v>
      </c>
      <c r="C1" s="3" t="s">
        <v>89</v>
      </c>
      <c r="D1" s="3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15" t="s">
        <v>98</v>
      </c>
      <c r="M1" s="14"/>
      <c r="N1" s="14"/>
      <c r="O1" s="14"/>
      <c r="P1" s="14"/>
      <c r="Q1" s="14"/>
      <c r="R1" s="14"/>
      <c r="S1" s="14"/>
    </row>
    <row r="2" ht="32" customHeight="1" spans="1:19">
      <c r="A2" s="3" t="s">
        <v>99</v>
      </c>
      <c r="B2" s="3" t="s">
        <v>100</v>
      </c>
      <c r="C2" s="3" t="s">
        <v>101</v>
      </c>
      <c r="D2" s="3" t="s">
        <v>102</v>
      </c>
      <c r="E2" s="12" t="s">
        <v>103</v>
      </c>
      <c r="F2" s="12" t="s">
        <v>104</v>
      </c>
      <c r="G2" s="12" t="s">
        <v>105</v>
      </c>
      <c r="H2" s="12" t="s">
        <v>106</v>
      </c>
      <c r="I2" s="12" t="s">
        <v>107</v>
      </c>
      <c r="J2" s="12" t="s">
        <v>108</v>
      </c>
      <c r="K2" s="12" t="s">
        <v>109</v>
      </c>
      <c r="L2" s="12" t="s">
        <v>110</v>
      </c>
      <c r="M2" s="16"/>
      <c r="N2" s="14"/>
      <c r="O2" s="16" t="s">
        <v>111</v>
      </c>
      <c r="P2" s="16"/>
      <c r="Q2" s="16"/>
      <c r="R2" s="14"/>
      <c r="S2" s="16"/>
    </row>
    <row r="3" ht="28" customHeight="1" spans="1:19">
      <c r="A3" s="4">
        <v>43908</v>
      </c>
      <c r="B3" s="5">
        <v>15015</v>
      </c>
      <c r="C3" s="5">
        <v>7638</v>
      </c>
      <c r="D3" s="5">
        <v>3545</v>
      </c>
      <c r="E3" s="6">
        <v>0</v>
      </c>
      <c r="F3" s="6">
        <v>0</v>
      </c>
      <c r="G3" s="6">
        <v>0</v>
      </c>
      <c r="H3" s="6">
        <v>0</v>
      </c>
      <c r="I3" s="6">
        <v>19</v>
      </c>
      <c r="J3" s="6">
        <v>0</v>
      </c>
      <c r="K3" s="6">
        <v>0</v>
      </c>
      <c r="L3" s="6">
        <v>0</v>
      </c>
      <c r="M3" s="14"/>
      <c r="N3" s="14"/>
      <c r="O3" s="17" t="s">
        <v>112</v>
      </c>
      <c r="P3" s="18"/>
      <c r="Q3" s="18"/>
      <c r="R3" s="14"/>
      <c r="S3" s="14"/>
    </row>
    <row r="4" ht="28" customHeight="1" spans="1:19">
      <c r="A4" s="4">
        <v>43909</v>
      </c>
      <c r="B4" s="5">
        <v>9029</v>
      </c>
      <c r="C4" s="5">
        <v>3814</v>
      </c>
      <c r="D4" s="5">
        <v>2076</v>
      </c>
      <c r="E4" s="6">
        <v>0</v>
      </c>
      <c r="F4" s="6">
        <v>0</v>
      </c>
      <c r="G4" s="6">
        <v>84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14"/>
      <c r="N4" s="14"/>
      <c r="O4" s="16"/>
      <c r="P4" s="16"/>
      <c r="Q4" s="14"/>
      <c r="R4" s="14"/>
      <c r="S4" s="14"/>
    </row>
    <row r="5" ht="28" customHeight="1" spans="1:19">
      <c r="A5" s="4">
        <v>43910</v>
      </c>
      <c r="B5" s="5">
        <v>7270</v>
      </c>
      <c r="C5" s="5">
        <v>1511</v>
      </c>
      <c r="D5" s="5">
        <v>1148</v>
      </c>
      <c r="E5" s="6">
        <v>0</v>
      </c>
      <c r="F5" s="6">
        <v>0</v>
      </c>
      <c r="G5" s="6">
        <v>523</v>
      </c>
      <c r="H5" s="6">
        <v>0</v>
      </c>
      <c r="I5" s="6">
        <v>12</v>
      </c>
      <c r="J5" s="6">
        <v>0</v>
      </c>
      <c r="K5" s="6">
        <v>0</v>
      </c>
      <c r="L5" s="6">
        <v>0</v>
      </c>
      <c r="M5" s="14"/>
      <c r="N5" s="14"/>
      <c r="O5" s="16"/>
      <c r="P5" s="16"/>
      <c r="Q5" s="14"/>
      <c r="R5" s="14"/>
      <c r="S5" s="14"/>
    </row>
    <row r="6" ht="28" customHeight="1" spans="1:19">
      <c r="A6" s="4">
        <v>43911</v>
      </c>
      <c r="B6" s="5">
        <v>7905</v>
      </c>
      <c r="C6" s="6">
        <v>956</v>
      </c>
      <c r="D6" s="6">
        <v>644</v>
      </c>
      <c r="E6" s="6">
        <v>0</v>
      </c>
      <c r="F6" s="6">
        <v>190</v>
      </c>
      <c r="G6" s="6">
        <v>160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14"/>
      <c r="N6" s="14"/>
      <c r="O6" s="16" t="s">
        <v>113</v>
      </c>
      <c r="P6" s="16"/>
      <c r="Q6" s="16"/>
      <c r="R6" s="16"/>
      <c r="S6" s="14"/>
    </row>
    <row r="7" ht="28" customHeight="1" spans="1:19">
      <c r="A7" s="4">
        <v>43912</v>
      </c>
      <c r="B7" s="5">
        <v>8363</v>
      </c>
      <c r="C7" s="6">
        <v>874</v>
      </c>
      <c r="D7" s="6">
        <v>308</v>
      </c>
      <c r="E7" s="6">
        <v>0</v>
      </c>
      <c r="F7" s="6">
        <v>288</v>
      </c>
      <c r="G7" s="6">
        <v>45</v>
      </c>
      <c r="H7" s="6">
        <v>0</v>
      </c>
      <c r="I7" s="6">
        <v>159</v>
      </c>
      <c r="J7" s="6">
        <v>0</v>
      </c>
      <c r="K7" s="6">
        <v>0</v>
      </c>
      <c r="L7" s="6">
        <v>0</v>
      </c>
      <c r="M7" s="14"/>
      <c r="N7" s="14"/>
      <c r="O7" s="16" t="s">
        <v>114</v>
      </c>
      <c r="P7" s="16" t="s">
        <v>115</v>
      </c>
      <c r="Q7" s="16" t="s">
        <v>116</v>
      </c>
      <c r="R7" s="16"/>
      <c r="S7" s="14"/>
    </row>
    <row r="8" ht="28" customHeight="1" spans="1:19">
      <c r="A8" s="4">
        <v>43913</v>
      </c>
      <c r="B8" s="5">
        <v>8443</v>
      </c>
      <c r="C8" s="6">
        <v>889</v>
      </c>
      <c r="D8" s="6">
        <v>415</v>
      </c>
      <c r="E8" s="6">
        <v>0</v>
      </c>
      <c r="F8" s="6">
        <v>267</v>
      </c>
      <c r="G8" s="6">
        <v>61</v>
      </c>
      <c r="H8" s="6">
        <v>0</v>
      </c>
      <c r="I8" s="6">
        <v>120</v>
      </c>
      <c r="J8" s="6">
        <v>0</v>
      </c>
      <c r="K8" s="6">
        <v>0</v>
      </c>
      <c r="L8" s="6">
        <v>0</v>
      </c>
      <c r="M8" s="14"/>
      <c r="N8" s="19"/>
      <c r="O8" s="17" t="s">
        <v>117</v>
      </c>
      <c r="P8" s="18"/>
      <c r="Q8" s="18"/>
      <c r="R8" s="18"/>
      <c r="S8" s="14"/>
    </row>
    <row r="9" ht="28" customHeight="1" spans="1:19">
      <c r="A9" s="4">
        <v>43914</v>
      </c>
      <c r="B9" s="5">
        <v>3237</v>
      </c>
      <c r="C9" s="5">
        <v>3939</v>
      </c>
      <c r="D9" s="6">
        <v>389</v>
      </c>
      <c r="E9" s="5">
        <v>1627</v>
      </c>
      <c r="F9" s="6">
        <v>242</v>
      </c>
      <c r="G9" s="6">
        <v>19</v>
      </c>
      <c r="H9" s="6">
        <v>756</v>
      </c>
      <c r="I9" s="6">
        <v>52</v>
      </c>
      <c r="J9" s="6">
        <v>34</v>
      </c>
      <c r="K9" s="6">
        <v>27</v>
      </c>
      <c r="L9" s="6">
        <v>0</v>
      </c>
      <c r="M9" s="14"/>
      <c r="N9" s="14"/>
      <c r="O9" s="14"/>
      <c r="P9" s="14"/>
      <c r="Q9" s="14"/>
      <c r="R9" s="14"/>
      <c r="S9" s="14"/>
    </row>
    <row r="10" ht="28" customHeight="1" spans="1:19">
      <c r="A10" s="4">
        <v>43915</v>
      </c>
      <c r="B10" s="5">
        <v>1208</v>
      </c>
      <c r="C10" s="5">
        <v>2091</v>
      </c>
      <c r="D10" s="6">
        <v>301</v>
      </c>
      <c r="E10" s="5">
        <v>2028</v>
      </c>
      <c r="F10" s="6">
        <v>124</v>
      </c>
      <c r="G10" s="6">
        <v>21</v>
      </c>
      <c r="H10" s="6">
        <v>945</v>
      </c>
      <c r="I10" s="6">
        <v>14</v>
      </c>
      <c r="J10" s="6">
        <v>5</v>
      </c>
      <c r="K10" s="6">
        <v>11</v>
      </c>
      <c r="L10" s="6">
        <v>0</v>
      </c>
      <c r="M10" s="14"/>
      <c r="N10" s="14"/>
      <c r="O10" s="14"/>
      <c r="P10" s="14"/>
      <c r="Q10" s="14"/>
      <c r="R10" s="14"/>
      <c r="S10" s="14"/>
    </row>
    <row r="11" ht="28" customHeight="1" spans="1:18">
      <c r="A11" s="4">
        <v>43916</v>
      </c>
      <c r="B11" s="5">
        <v>1245</v>
      </c>
      <c r="C11" s="5">
        <v>1003</v>
      </c>
      <c r="D11" s="6">
        <v>208</v>
      </c>
      <c r="E11" s="5">
        <v>2024</v>
      </c>
      <c r="F11" s="6">
        <v>0</v>
      </c>
      <c r="G11" s="6">
        <v>4</v>
      </c>
      <c r="H11" s="6">
        <v>826</v>
      </c>
      <c r="I11" s="6">
        <v>7</v>
      </c>
      <c r="J11" s="6">
        <v>5</v>
      </c>
      <c r="K11" s="6">
        <v>1</v>
      </c>
      <c r="L11" s="6">
        <v>58</v>
      </c>
      <c r="M11" s="14"/>
      <c r="N11" s="14"/>
      <c r="O11" s="14"/>
      <c r="P11" s="14"/>
      <c r="Q11" s="14"/>
      <c r="R11" s="14"/>
    </row>
    <row r="12" ht="28" customHeight="1" spans="1:18">
      <c r="A12" s="4">
        <v>43917</v>
      </c>
      <c r="B12" s="7">
        <v>1213</v>
      </c>
      <c r="C12" s="7">
        <v>867</v>
      </c>
      <c r="D12" s="6">
        <v>143</v>
      </c>
      <c r="E12" s="6">
        <v>1705</v>
      </c>
      <c r="F12" s="6">
        <v>0</v>
      </c>
      <c r="G12" s="6">
        <v>11</v>
      </c>
      <c r="H12" s="6">
        <v>662</v>
      </c>
      <c r="I12" s="6">
        <v>1</v>
      </c>
      <c r="J12" s="6">
        <v>407</v>
      </c>
      <c r="K12" s="6">
        <v>70</v>
      </c>
      <c r="L12" s="6">
        <v>18</v>
      </c>
      <c r="M12" s="14"/>
      <c r="N12" s="14"/>
      <c r="O12" s="14"/>
      <c r="P12" s="14"/>
      <c r="Q12" s="14"/>
      <c r="R12" s="14"/>
    </row>
    <row r="13" ht="28" customHeight="1" spans="1:18">
      <c r="A13" s="4">
        <v>43918</v>
      </c>
      <c r="B13" s="6">
        <v>1005</v>
      </c>
      <c r="C13" s="6">
        <v>793</v>
      </c>
      <c r="D13" s="6">
        <v>56</v>
      </c>
      <c r="E13" s="6">
        <v>1781</v>
      </c>
      <c r="F13" s="6">
        <v>0</v>
      </c>
      <c r="G13" s="6">
        <v>3</v>
      </c>
      <c r="H13" s="6">
        <v>547</v>
      </c>
      <c r="I13" s="6">
        <v>1</v>
      </c>
      <c r="J13" s="6">
        <v>56</v>
      </c>
      <c r="K13" s="6">
        <v>0</v>
      </c>
      <c r="L13" s="6">
        <v>0</v>
      </c>
      <c r="M13" s="14"/>
      <c r="N13" s="14"/>
      <c r="O13" s="14"/>
      <c r="P13" s="14"/>
      <c r="Q13" s="14"/>
      <c r="R13" s="14"/>
    </row>
    <row r="14" ht="28" customHeight="1" spans="1:18">
      <c r="A14" s="4">
        <v>43919</v>
      </c>
      <c r="B14" s="6">
        <v>1002</v>
      </c>
      <c r="C14" s="6">
        <v>1313</v>
      </c>
      <c r="D14" s="6">
        <v>54</v>
      </c>
      <c r="E14" s="6">
        <v>2151</v>
      </c>
      <c r="F14" s="6">
        <v>0</v>
      </c>
      <c r="G14" s="6">
        <v>8</v>
      </c>
      <c r="H14" s="6">
        <v>463</v>
      </c>
      <c r="I14" s="6">
        <v>0</v>
      </c>
      <c r="J14" s="6">
        <v>20</v>
      </c>
      <c r="K14" s="6">
        <v>0</v>
      </c>
      <c r="L14" s="6">
        <v>0</v>
      </c>
      <c r="M14" s="14"/>
      <c r="N14" s="14"/>
      <c r="O14" s="14"/>
      <c r="P14" s="14"/>
      <c r="Q14" s="14"/>
      <c r="R14" s="14"/>
    </row>
    <row r="15" spans="1:18">
      <c r="A15" s="4">
        <v>43920</v>
      </c>
      <c r="B15" s="6">
        <v>1031</v>
      </c>
      <c r="C15" s="6">
        <v>921</v>
      </c>
      <c r="D15" s="6">
        <v>57</v>
      </c>
      <c r="E15" s="6">
        <v>1969</v>
      </c>
      <c r="F15" s="6">
        <v>0</v>
      </c>
      <c r="G15" s="6">
        <v>3</v>
      </c>
      <c r="H15" s="6">
        <v>508</v>
      </c>
      <c r="I15" s="6">
        <v>3</v>
      </c>
      <c r="J15" s="6">
        <v>44</v>
      </c>
      <c r="K15" s="6">
        <v>5</v>
      </c>
      <c r="L15" s="6">
        <v>0</v>
      </c>
      <c r="M15" s="14"/>
      <c r="N15" s="14"/>
      <c r="O15" s="1"/>
      <c r="P15" s="1"/>
      <c r="Q15" s="1"/>
      <c r="R15" s="1"/>
    </row>
    <row r="16" spans="1:18">
      <c r="A16" s="4">
        <v>43921</v>
      </c>
      <c r="B16" s="6">
        <v>968</v>
      </c>
      <c r="C16" s="6">
        <v>1108</v>
      </c>
      <c r="D16" s="6">
        <v>115</v>
      </c>
      <c r="E16" s="6">
        <v>2038</v>
      </c>
      <c r="F16" s="6">
        <v>0</v>
      </c>
      <c r="G16" s="6">
        <v>82</v>
      </c>
      <c r="H16" s="6">
        <v>511</v>
      </c>
      <c r="I16" s="6">
        <v>2</v>
      </c>
      <c r="J16" s="6">
        <v>6</v>
      </c>
      <c r="K16" s="6">
        <v>0</v>
      </c>
      <c r="L16" s="6">
        <v>13</v>
      </c>
      <c r="M16" s="14"/>
      <c r="N16" s="14"/>
      <c r="O16" s="1"/>
      <c r="P16" s="1"/>
      <c r="Q16" s="1"/>
      <c r="R16" s="1"/>
    </row>
    <row r="17" spans="1:18">
      <c r="A17" s="4">
        <v>43922</v>
      </c>
      <c r="B17" s="6">
        <v>1121</v>
      </c>
      <c r="C17" s="6">
        <v>641</v>
      </c>
      <c r="D17" s="6">
        <v>107</v>
      </c>
      <c r="E17" s="6">
        <v>1863</v>
      </c>
      <c r="F17" s="3">
        <v>0</v>
      </c>
      <c r="G17" s="3">
        <v>48</v>
      </c>
      <c r="H17" s="6">
        <v>569</v>
      </c>
      <c r="I17" s="6">
        <v>0</v>
      </c>
      <c r="J17" s="6">
        <v>89</v>
      </c>
      <c r="K17" s="6">
        <v>2</v>
      </c>
      <c r="L17" s="6">
        <v>4</v>
      </c>
      <c r="M17" s="14"/>
      <c r="N17" s="14"/>
      <c r="O17" s="1"/>
      <c r="P17" s="1"/>
      <c r="Q17" s="1"/>
      <c r="R17" s="1"/>
    </row>
    <row r="18" spans="1:18">
      <c r="A18" s="8">
        <v>43923</v>
      </c>
      <c r="B18" s="9">
        <v>2809</v>
      </c>
      <c r="C18" s="9">
        <v>617</v>
      </c>
      <c r="D18" s="9">
        <v>94</v>
      </c>
      <c r="E18" s="13">
        <v>1422</v>
      </c>
      <c r="F18" s="13">
        <v>0</v>
      </c>
      <c r="G18" s="3">
        <v>4</v>
      </c>
      <c r="H18" s="9">
        <v>596</v>
      </c>
      <c r="I18" s="3">
        <v>5</v>
      </c>
      <c r="J18" s="3">
        <v>131</v>
      </c>
      <c r="K18" s="3">
        <v>0</v>
      </c>
      <c r="L18" s="3">
        <v>2</v>
      </c>
      <c r="M18" s="14"/>
      <c r="N18" s="14"/>
      <c r="O18" s="1"/>
      <c r="P18" s="1"/>
      <c r="Q18" s="1"/>
      <c r="R18" s="1"/>
    </row>
    <row r="19" spans="1:18">
      <c r="A19" s="10">
        <v>43924</v>
      </c>
      <c r="B19" s="11">
        <v>2839</v>
      </c>
      <c r="C19" s="11">
        <v>693</v>
      </c>
      <c r="D19" s="11">
        <v>299</v>
      </c>
      <c r="E19">
        <v>1195</v>
      </c>
      <c r="F19">
        <v>0</v>
      </c>
      <c r="G19" s="14">
        <v>2</v>
      </c>
      <c r="H19" s="14">
        <v>407</v>
      </c>
      <c r="I19" s="14">
        <v>0</v>
      </c>
      <c r="J19" s="14">
        <v>10</v>
      </c>
      <c r="K19" s="14">
        <v>0</v>
      </c>
      <c r="L19" s="14">
        <v>0</v>
      </c>
      <c r="M19" s="14"/>
      <c r="N19" s="14"/>
      <c r="O19" s="1"/>
      <c r="P19" s="1"/>
      <c r="Q19" s="1"/>
      <c r="R19" s="1"/>
    </row>
    <row r="20" spans="1:18">
      <c r="A20" s="1"/>
      <c r="B20" s="1"/>
      <c r="C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1"/>
      <c r="C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1"/>
      <c r="C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"/>
      <c r="C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"/>
      <c r="C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1"/>
      <c r="C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1"/>
      <c r="C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1"/>
      <c r="C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"/>
      <c r="B29" s="1"/>
      <c r="C29" s="1"/>
      <c r="D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1"/>
      <c r="C30" s="1"/>
      <c r="D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"/>
      <c r="B31" s="1"/>
      <c r="C31" s="1"/>
      <c r="D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1"/>
      <c r="C32" s="1"/>
      <c r="D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>
      <c r="A33" s="1"/>
      <c r="B33" s="1"/>
      <c r="C33" s="1"/>
      <c r="D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>
      <c r="A34" s="1"/>
      <c r="B34" s="1"/>
      <c r="C34" s="1"/>
      <c r="D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>
      <c r="A35" s="1"/>
      <c r="B35" s="1"/>
      <c r="C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>
      <c r="A36" s="1"/>
      <c r="B36" s="1"/>
      <c r="C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>
      <c r="A37" s="1"/>
      <c r="B37" s="1"/>
      <c r="C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>
      <c r="A38" s="1"/>
      <c r="B38" s="1"/>
      <c r="C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>
      <c r="A39" s="1"/>
      <c r="B39" s="1"/>
      <c r="C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>
      <c r="A40" s="1"/>
      <c r="B40" s="1"/>
      <c r="C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>
      <c r="A41" s="1"/>
      <c r="B41" s="1"/>
      <c r="C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>
      <c r="A42" s="1"/>
      <c r="B42" s="1"/>
      <c r="C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>
      <c r="A43" s="1"/>
      <c r="B43" s="1"/>
      <c r="C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>
      <c r="A44" s="1"/>
      <c r="B44" s="1"/>
      <c r="C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>
      <c r="A45" s="1"/>
      <c r="B45" s="1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>
      <c r="A46" s="1"/>
      <c r="B46" s="1"/>
      <c r="C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>
      <c r="A47" s="1"/>
      <c r="B47" s="1"/>
      <c r="C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>
      <c r="A48" s="1"/>
      <c r="B48" s="1"/>
      <c r="C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>
      <c r="A49" s="1"/>
      <c r="B49" s="1"/>
      <c r="C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s="1"/>
      <c r="B50" s="1"/>
      <c r="C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A51" s="1"/>
      <c r="B51" s="1"/>
      <c r="C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1"/>
      <c r="B52" s="1"/>
      <c r="C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>
      <c r="A53" s="1"/>
      <c r="B53" s="1"/>
      <c r="C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>
      <c r="A54" s="1"/>
      <c r="B54" s="1"/>
      <c r="C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>
      <c r="A55" s="1"/>
      <c r="B55" s="1"/>
      <c r="C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>
      <c r="A56" s="1"/>
      <c r="B56" s="1"/>
      <c r="C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1"/>
      <c r="B57" s="1"/>
      <c r="C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1"/>
      <c r="B58" s="1"/>
      <c r="C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1"/>
      <c r="B59" s="1"/>
      <c r="C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1"/>
      <c r="B60" s="1"/>
      <c r="C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1"/>
      <c r="B61" s="1"/>
      <c r="C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>
      <c r="A62" s="1"/>
      <c r="B62" s="1"/>
      <c r="C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>
      <c r="A63" s="1"/>
      <c r="B63" s="1"/>
      <c r="C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>
      <c r="A64" s="1"/>
      <c r="B64" s="1"/>
      <c r="C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>
      <c r="A65" s="1"/>
      <c r="B65" s="1"/>
      <c r="C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>
      <c r="A66" s="1"/>
      <c r="B66" s="1"/>
      <c r="C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s="1"/>
      <c r="B67" s="1"/>
      <c r="C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>
      <c r="A68" s="1"/>
      <c r="B68" s="1"/>
      <c r="C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1"/>
      <c r="B69" s="1"/>
      <c r="C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1"/>
      <c r="B70" s="1"/>
      <c r="C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1"/>
      <c r="B71" s="1"/>
      <c r="C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1"/>
      <c r="B72" s="1"/>
      <c r="C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>
      <c r="A73" s="1"/>
      <c r="B73" s="1"/>
      <c r="C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>
      <c r="A74" s="1"/>
      <c r="B74" s="1"/>
      <c r="C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>
      <c r="A75" s="1"/>
      <c r="B75" s="1"/>
      <c r="C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1"/>
      <c r="B76" s="1"/>
      <c r="C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>
      <c r="A77" s="1"/>
      <c r="B77" s="1"/>
      <c r="C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>
      <c r="A78" s="1"/>
      <c r="B78" s="1"/>
      <c r="C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>
      <c r="A79" s="1"/>
      <c r="B79" s="1"/>
      <c r="C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1"/>
      <c r="B80" s="1"/>
      <c r="C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>
      <c r="A81" s="1"/>
      <c r="B81" s="1"/>
      <c r="C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1"/>
      <c r="B82" s="1"/>
      <c r="C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"/>
      <c r="B83" s="1"/>
      <c r="C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>
      <c r="A84" s="1"/>
      <c r="B84" s="1"/>
      <c r="C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>
      <c r="A85" s="1"/>
      <c r="B85" s="1"/>
      <c r="C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>
      <c r="A86" s="1"/>
      <c r="B86" s="1"/>
      <c r="C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>
      <c r="A87" s="1"/>
      <c r="B87" s="1"/>
      <c r="C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>
      <c r="A88" s="1"/>
      <c r="B88" s="1"/>
      <c r="C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>
      <c r="A89" s="1"/>
      <c r="B89" s="1"/>
      <c r="C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>
      <c r="A90" s="1"/>
      <c r="B90" s="1"/>
      <c r="C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>
      <c r="A91" s="1"/>
      <c r="B91" s="1"/>
      <c r="C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>
      <c r="A92" s="1"/>
      <c r="B92" s="1"/>
      <c r="C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>
      <c r="A93" s="1"/>
      <c r="B93" s="1"/>
      <c r="C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>
      <c r="A94" s="1"/>
      <c r="B94" s="1"/>
      <c r="C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>
      <c r="A95" s="1"/>
      <c r="B95" s="1"/>
      <c r="C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>
      <c r="A96" s="1"/>
      <c r="B96" s="1"/>
      <c r="C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s="1"/>
      <c r="B97" s="1"/>
      <c r="C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>
      <c r="A98" s="1"/>
      <c r="B98" s="1"/>
      <c r="C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>
      <c r="A99" s="1"/>
      <c r="B99" s="1"/>
      <c r="C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1"/>
      <c r="B100" s="1"/>
      <c r="C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1"/>
      <c r="B101" s="1"/>
      <c r="C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1"/>
      <c r="B102" s="1"/>
      <c r="C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>
      <c r="A103" s="1"/>
      <c r="B103" s="1"/>
      <c r="C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>
      <c r="A104" s="1"/>
      <c r="B104" s="1"/>
      <c r="C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>
      <c r="A105" s="1"/>
      <c r="B105" s="1"/>
      <c r="C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>
      <c r="A106" s="1"/>
      <c r="B106" s="1"/>
      <c r="C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>
      <c r="A107" s="1"/>
      <c r="B107" s="1"/>
      <c r="C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>
      <c r="A108" s="1"/>
      <c r="B108" s="1"/>
      <c r="C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>
      <c r="A109" s="1"/>
      <c r="B109" s="1"/>
      <c r="C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1"/>
      <c r="B110" s="1"/>
      <c r="C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>
      <c r="A111" s="1"/>
      <c r="B111" s="1"/>
      <c r="C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>
      <c r="A112" s="1"/>
      <c r="B112" s="1"/>
      <c r="C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>
      <c r="A113" s="1"/>
      <c r="B113" s="1"/>
      <c r="C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>
      <c r="A114" s="1"/>
      <c r="B114" s="1"/>
      <c r="C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C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C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C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>
      <c r="A118" s="1"/>
      <c r="B118" s="1"/>
      <c r="C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>
      <c r="A119" s="1"/>
      <c r="B119" s="1"/>
      <c r="C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>
      <c r="A120" s="1"/>
      <c r="B120" s="1"/>
      <c r="C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s="1"/>
      <c r="B121" s="1"/>
      <c r="C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>
      <c r="A122" s="1"/>
      <c r="B122" s="1"/>
      <c r="C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>
      <c r="A123" s="1"/>
      <c r="B123" s="1"/>
      <c r="C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>
      <c r="A124" s="1"/>
      <c r="B124" s="1"/>
      <c r="C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>
      <c r="A125" s="1"/>
      <c r="B125" s="1"/>
      <c r="C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>
      <c r="A126" s="1"/>
      <c r="B126" s="1"/>
      <c r="C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>
      <c r="A127" s="1"/>
      <c r="B127" s="1"/>
      <c r="C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>
      <c r="A128" s="1"/>
      <c r="B128" s="1"/>
      <c r="C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>
      <c r="A129" s="1"/>
      <c r="B129" s="1"/>
      <c r="C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>
      <c r="A130" s="1"/>
      <c r="B130" s="1"/>
      <c r="C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>
      <c r="A131" s="1"/>
      <c r="B131" s="1"/>
      <c r="C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s="1"/>
      <c r="B132" s="1"/>
      <c r="C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>
      <c r="A133" s="1"/>
      <c r="B133" s="1"/>
      <c r="C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s="1"/>
      <c r="B134" s="1"/>
      <c r="C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s="1"/>
      <c r="B135" s="1"/>
      <c r="C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>
      <c r="A136" s="1"/>
      <c r="B136" s="1"/>
      <c r="C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s="1"/>
      <c r="B137" s="1"/>
      <c r="C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>
      <c r="A138" s="1"/>
      <c r="B138" s="1"/>
      <c r="C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>
      <c r="A139" s="1"/>
      <c r="B139" s="1"/>
      <c r="C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>
      <c r="A140" s="1"/>
      <c r="B140" s="1"/>
      <c r="C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s="1"/>
      <c r="B141" s="1"/>
      <c r="C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>
      <c r="A142" s="1"/>
      <c r="B142" s="1"/>
      <c r="C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>
      <c r="A143" s="1"/>
      <c r="B143" s="1"/>
      <c r="C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>
      <c r="A144" s="1"/>
      <c r="B144" s="1"/>
      <c r="C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>
      <c r="A145" s="1"/>
      <c r="B145" s="1"/>
      <c r="C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>
      <c r="A146" s="1"/>
      <c r="B146" s="1"/>
      <c r="C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>
      <c r="A147" s="1"/>
      <c r="B147" s="1"/>
      <c r="C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>
      <c r="A148" s="1"/>
      <c r="B148" s="1"/>
      <c r="C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>
      <c r="A149" s="1"/>
      <c r="B149" s="1"/>
      <c r="C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>
      <c r="A150" s="1"/>
      <c r="B150" s="1"/>
      <c r="C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>
      <c r="A151" s="1"/>
      <c r="B151" s="1"/>
      <c r="C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>
      <c r="A152" s="1"/>
      <c r="B152" s="1"/>
      <c r="C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>
      <c r="A153" s="1"/>
      <c r="B153" s="1"/>
      <c r="C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>
      <c r="A154" s="1"/>
      <c r="B154" s="1"/>
      <c r="C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>
      <c r="A155" s="1"/>
      <c r="B155" s="1"/>
      <c r="C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>
      <c r="A156" s="1"/>
      <c r="B156" s="1"/>
      <c r="C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>
      <c r="A157" s="1"/>
      <c r="B157" s="1"/>
      <c r="C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>
      <c r="A158" s="1"/>
      <c r="B158" s="1"/>
      <c r="C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>
      <c r="A159" s="1"/>
      <c r="B159" s="1"/>
      <c r="C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>
      <c r="A160" s="1"/>
      <c r="B160" s="1"/>
      <c r="C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>
      <c r="A161" s="1"/>
      <c r="B161" s="1"/>
      <c r="C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>
      <c r="A162" s="1"/>
      <c r="B162" s="1"/>
      <c r="C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>
      <c r="A163" s="1"/>
      <c r="B163" s="1"/>
      <c r="C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>
      <c r="A164" s="1"/>
      <c r="B164" s="1"/>
      <c r="C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>
      <c r="A165" s="1"/>
      <c r="B165" s="1"/>
      <c r="C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>
      <c r="A166" s="1"/>
      <c r="B166" s="1"/>
      <c r="C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>
      <c r="A167" s="1"/>
      <c r="B167" s="1"/>
      <c r="C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>
      <c r="A168" s="1"/>
      <c r="B168" s="1"/>
      <c r="C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>
      <c r="A169" s="1"/>
      <c r="B169" s="1"/>
      <c r="C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>
      <c r="A170" s="1"/>
      <c r="B170" s="1"/>
      <c r="C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>
      <c r="A171" s="1"/>
      <c r="B171" s="1"/>
      <c r="C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>
      <c r="A172" s="1"/>
      <c r="B172" s="1"/>
      <c r="C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>
      <c r="A173" s="1"/>
      <c r="B173" s="1"/>
      <c r="C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>
      <c r="A174" s="1"/>
      <c r="B174" s="1"/>
      <c r="C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>
      <c r="A175" s="1"/>
      <c r="B175" s="1"/>
      <c r="C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>
      <c r="A176" s="1"/>
      <c r="B176" s="1"/>
      <c r="C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>
      <c r="A177" s="1"/>
      <c r="B177" s="1"/>
      <c r="C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>
      <c r="A178" s="1"/>
      <c r="B178" s="1"/>
      <c r="C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>
      <c r="A179" s="1"/>
      <c r="B179" s="1"/>
      <c r="C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>
      <c r="A180" s="1"/>
      <c r="B180" s="1"/>
      <c r="C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>
      <c r="A181" s="1"/>
      <c r="B181" s="1"/>
      <c r="C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>
      <c r="A182" s="1"/>
      <c r="B182" s="1"/>
      <c r="C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>
      <c r="A183" s="1"/>
      <c r="B183" s="1"/>
      <c r="C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>
      <c r="A184" s="1"/>
      <c r="B184" s="1"/>
      <c r="C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>
      <c r="A185" s="1"/>
      <c r="B185" s="1"/>
      <c r="C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>
      <c r="A186" s="1"/>
      <c r="B186" s="1"/>
      <c r="C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>
      <c r="A187" s="1"/>
      <c r="B187" s="1"/>
      <c r="C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>
      <c r="A188" s="1"/>
      <c r="B188" s="1"/>
      <c r="C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>
      <c r="A189" s="1"/>
      <c r="B189" s="1"/>
      <c r="C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>
      <c r="A190" s="1"/>
      <c r="B190" s="1"/>
      <c r="C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>
      <c r="A191" s="1"/>
      <c r="B191" s="1"/>
      <c r="C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>
      <c r="A192" s="1"/>
      <c r="B192" s="1"/>
      <c r="C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>
      <c r="A193" s="1"/>
      <c r="B193" s="1"/>
      <c r="C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>
      <c r="A194" s="1"/>
      <c r="B194" s="1"/>
      <c r="C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>
      <c r="A195" s="1"/>
      <c r="B195" s="1"/>
      <c r="C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>
      <c r="A196" s="1"/>
      <c r="B196" s="1"/>
      <c r="C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>
      <c r="A197" s="1"/>
      <c r="B197" s="1"/>
      <c r="C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>
      <c r="A198" s="1"/>
      <c r="B198" s="1"/>
      <c r="C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>
      <c r="A199" s="1"/>
      <c r="B199" s="1"/>
      <c r="C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>
      <c r="A200" s="1"/>
      <c r="B200" s="1"/>
      <c r="C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</sheetData>
  <mergeCells count="2">
    <mergeCell ref="O3:Q3"/>
    <mergeCell ref="O8:R8"/>
  </mergeCells>
  <hyperlinks>
    <hyperlink ref="O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O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118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2020-04-04T08:35:00Z</dcterms:created>
  <dcterms:modified xsi:type="dcterms:W3CDTF">2020-04-04T08:59:35Z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2052-2.1.0.3383</vt:lpwstr>
  </property>
</Properties>
</file>