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0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<sst xmlns="http://schemas.openxmlformats.org/spreadsheetml/2006/main" count="123">
  <si>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</si>
  <si>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</si>
  <si>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</si>
  <si>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</si>
  <si>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</si>
  <si>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</si>
  <si>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</si>
  <si>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</si>
  <si>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</si>
  <si>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</si>
  <si>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</si>
  <si>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</si>
  <si>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</si>
  <si>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</si>
  <si>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</si>
  <si>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</si>
  <si>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</si>
  <si>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</si>
  <si>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</si>
  <si>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</si>
  <si>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</si>
  <si>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</si>
  <si>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</si>
  <si>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</si>
  <si>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</si>
  <si>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</si>
  <si>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</si>
  <si>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</si>
  <si>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</si>
  <si>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</si>
  <si>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1.当日已申请222家企业，</t>
    </r>
    <r>
      <rPr>
        <sz val="12"/>
        <color rgb="FFFF0000"/>
        <charset val="134"/>
      </rPr>
      <t>相比前天下降37.5%</t>
    </r>
    <r>
      <rPr>
        <sz val="12"/>
        <color rgb="FF000000"/>
        <charset val="134"/>
      </rPr>
      <t>，活动主要资源位已经下线，给三人团让路。当日建立联系转化率有所提升。从累计数据上看，</t>
    </r>
    <r>
      <rPr>
        <sz val="12"/>
        <color rgb="FFFF0000"/>
        <charset val="134"/>
      </rPr>
      <t>建立联系转化率71.6%挺高的</t>
    </r>
    <r>
      <rPr>
        <sz val="12"/>
        <color rgb="FF000000"/>
        <charset val="134"/>
      </rPr>
      <t>，但是</t>
    </r>
    <r>
      <rPr>
        <sz val="12"/>
        <color rgb="FFFF0000"/>
        <charset val="134"/>
      </rPr>
      <t>领取转化率41.8%不算理想</t>
    </r>
    <r>
      <rPr>
        <sz val="12"/>
        <color rgb="FF000000"/>
        <charset val="134"/>
      </rPr>
      <t>，后续是否考虑转移重点，在领取上需要投入更多精力。
2.当日课程领取3712人，相比前天下降23.2%，累计领取人数51947人，其中</t>
    </r>
    <r>
      <rPr>
        <sz val="12"/>
        <color rgb="FFFF0000"/>
        <charset val="134"/>
      </rPr>
      <t>听课转化率只有46.7%</t>
    </r>
    <r>
      <rPr>
        <sz val="12"/>
        <color rgb="FF000000"/>
        <charset val="134"/>
      </rPr>
      <t>，也需要在提高一下。
3.当日数据中，</t>
    </r>
    <r>
      <rPr>
        <sz val="12"/>
        <color rgb="FFFF0000"/>
        <charset val="134"/>
      </rPr>
      <t>上海分社数据异常</t>
    </r>
    <r>
      <rPr>
        <sz val="12"/>
        <color rgb="FF000000"/>
        <charset val="134"/>
      </rPr>
      <t>，需要宇萍跟进一下。</t>
    </r>
    <r>
      <rPr>
        <sz val="12"/>
        <color rgb="FFFF0000"/>
        <charset val="134"/>
      </rPr>
      <t>总部建立联系转化率20.6%也不算理想</t>
    </r>
    <r>
      <rPr>
        <sz val="12"/>
        <color rgb="FF000000"/>
        <charset val="134"/>
      </rPr>
      <t>，可能昨天安排团报事情太多。</t>
    </r>
    <r>
      <rPr>
        <sz val="12"/>
        <color rgb="FFFF0000"/>
        <charset val="134"/>
      </rPr>
      <t>累计数据中，郑州和重庆建立联系转化率偏低，北京和广州在领取转化率上偏低</t>
    </r>
    <r>
      <rPr>
        <sz val="12"/>
        <color rgb="FF000000"/>
        <charset val="134"/>
      </rPr>
      <t>。
4.活动首页PV流量下滑，主要由于让步三人团，其中App课程播放页和课程领取页面流量有一定上涨，另外明略科技昨天有432次访问，增长明显。
5.无论是领取还是看课，头部效应依旧明显，所以依旧</t>
    </r>
    <r>
      <rPr>
        <sz val="12"/>
        <color rgb="FFFF0000"/>
        <charset val="134"/>
      </rPr>
      <t>需要持续抓重点企业，重点跟进</t>
    </r>
    <r>
      <rPr>
        <sz val="12"/>
        <color rgb="FF000000"/>
        <charset val="134"/>
      </rPr>
      <t xml:space="preserve">。
提醒和建议：
1.目前建立联系情况表现相对较好，在领取上不佳，仍需要发力改善，毕竟转化也一定程度上依赖于领取和听课。
2.目前App课程播放页和课程领取页面依旧挂一亿赠课是否会影响到三人团？
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</si>
  <si>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</si>
  <si>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</si>
  <si>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</si>
  <si>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</si>
  <si>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</si>
  <si>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</si>
  <si>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</si>
  <si>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</si>
  <si>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</si>
  <si>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</si>
  <si>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</si>
  <si>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</si>
  <si>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</si>
  <si>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</si>
  <si>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</si>
  <si>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</si>
  <si>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</si>
  <si>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</si>
  <si>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</si>
  <si>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</si>
  <si>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</si>
  <si>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</si>
  <si>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</si>
  <si>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</si>
  <si>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</si>
  <si>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</si>
  <si>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</si>
  <si>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</si>
  <si>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</si>
  <si>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2020-03-26T08:00:00</t>
  </si>
  <si>
    <t>北京</t>
  </si>
  <si>
    <t>上海</t>
  </si>
  <si>
    <t>郑州</t>
  </si>
  <si>
    <t>成都</t>
  </si>
  <si>
    <t>苏州</t>
  </si>
  <si>
    <t>杭州</t>
  </si>
  <si>
    <t>重庆</t>
  </si>
  <si>
    <t>广州</t>
  </si>
  <si>
    <t>深圳</t>
  </si>
  <si>
    <t>长沙</t>
  </si>
  <si>
    <t>西安</t>
  </si>
  <si>
    <t>武汉</t>
  </si>
  <si>
    <t>南京</t>
  </si>
  <si>
    <t>青岛</t>
  </si>
  <si>
    <t>大连</t>
  </si>
  <si>
    <t>沈阳</t>
  </si>
  <si>
    <t>厦门</t>
  </si>
  <si>
    <t>天津</t>
  </si>
  <si>
    <t>合肥</t>
  </si>
  <si>
    <t>南昌</t>
  </si>
  <si>
    <t>石家庄</t>
  </si>
  <si>
    <t>太原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</si>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</sst>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yyyy/mm/dd\ hh:mm:ss;@"/>
    <numFmt numFmtId="177" formatCode="m&quot;月&quot;d&quot;日&quot;;@"/>
    <numFmt numFmtId="42" formatCode="_ &quot;￥&quot;* #,##0_ ;_ &quot;￥&quot;* \-#,##0_ ;_ &quot;￥&quot;* &quot;-&quot;_ ;_ @_ "/>
    <numFmt numFmtId="178" formatCode="0.0%"/>
    <numFmt numFmtId="41" formatCode="_ * #,##0_ ;_ * \-#,##0_ ;_ * &quot;-&quot;_ ;_ @_ "/>
    <numFmt numFmtId="43" formatCode="_ * #,##0.00_ ;_ * \-#,##0.00_ ;_ * &quot;-&quot;??_ ;_ @_ "/>
    <numFmt numFmtId="179" formatCode="m/d;@"/>
    <numFmt numFmtId="44" formatCode="_ &quot;￥&quot;* #,##0.00_ ;_ &quot;￥&quot;* \-#,##0.00_ ;_ &quot;￥&quot;* &quot;-&quot;??_ ;_ @_ "/>
  </numFmts>
  <fonts count="40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</font>
    <font>
      <sz val="11"/>
      <color rgb="FF606266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19" fillId="0" borderId="0">
      <alignment vertical="center"/>
    </xf>
    <xf numFmtId="0" fontId="23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8" fillId="36" borderId="8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13" borderId="8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25" fillId="13" borderId="5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2" borderId="4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</cellStyleXfs>
  <cellXfs count="55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58" fontId="4" fillId="0" borderId="0" xfId="0" applyNumberFormat="1" applyFont="1" applyBorder="1" applyAlignment="1">
      <alignment vertical="center" wrapText="1"/>
    </xf>
    <xf numFmtId="38" fontId="4" fillId="0" borderId="0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top" wrapText="1"/>
    </xf>
    <xf numFmtId="177" fontId="6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176" fontId="6" fillId="0" borderId="0" xfId="0" applyNumberFormat="1" applyFont="1" applyBorder="1" applyAlignment="1">
      <alignment wrapText="1"/>
    </xf>
    <xf numFmtId="179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7" fontId="9" fillId="0" borderId="2" xfId="0" applyNumberFormat="1" applyFont="1" applyBorder="1" applyAlignment="1">
      <alignment horizontal="center" vertical="top" wrapText="1"/>
    </xf>
    <xf numFmtId="0" fontId="10" fillId="2" borderId="0" xfId="0" applyFont="1" applyFill="1" applyBorder="1">
      <alignment vertical="center"/>
    </xf>
    <xf numFmtId="0" fontId="10" fillId="2" borderId="0" xfId="0" applyNumberFormat="1" applyFont="1" applyFill="1" applyBorder="1">
      <alignment vertical="center"/>
    </xf>
    <xf numFmtId="177" fontId="11" fillId="0" borderId="0" xfId="0" applyNumberFormat="1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178" fontId="1" fillId="4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0" xfId="9" applyNumberFormat="1" applyFont="1" applyBorder="1" applyAlignment="1">
      <alignment horizontal="center" vertical="center"/>
    </xf>
    <xf numFmtId="0" fontId="13" fillId="2" borderId="0" xfId="0" applyNumberFormat="1" applyFont="1" applyFill="1" applyBorder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409141583054627"/>
          <c:y val="0.0568990042674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609"/>
        <c:axId val="501910"/>
      </c:lineChart>
      <c:dateAx>
        <c:axId val="2736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10"/>
        <c:crosses val="autoZero"/>
        <c:auto val="1"/>
        <c:lblOffset val="100"/>
        <c:baseTimeUnit val="days"/>
      </c:dateAx>
      <c:valAx>
        <c:axId val="5019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60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6027397260274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总体数据!$D$2:$D$10</c:f>
              <c:numCache>
                <c:formatCode>General</c:formatCode>
                <c:ptCount val="9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1743"/>
        <c:axId val="153469"/>
      </c:lineChart>
      <c:dateAx>
        <c:axId val="9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69"/>
        <c:crosses val="autoZero"/>
        <c:auto val="1"/>
        <c:lblOffset val="100"/>
        <c:baseTimeUnit val="days"/>
      </c:dateAx>
      <c:valAx>
        <c:axId val="15346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74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07762976573266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总体数据!$A$2:$A$10</c:f>
              <c:numCache>
                <c:formatCode>m/d;@</c:formatCode>
                <c:ptCount val="9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</c:numCache>
            </c:numRef>
          </c:cat>
          <c:val>
            <c:numRef>
              <c:f>总体数据!$B$2:$B$10</c:f>
              <c:numCache>
                <c:formatCode>General</c:formatCode>
                <c:ptCount val="9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798"/>
        <c:axId val="818223"/>
      </c:lineChart>
      <c:dateAx>
        <c:axId val="2687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23"/>
        <c:crosses val="autoZero"/>
        <c:auto val="1"/>
        <c:lblOffset val="100"/>
        <c:baseTimeUnit val="days"/>
      </c:dateAx>
      <c:valAx>
        <c:axId val="818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79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活动首页渠道!$H$3:$H$10</c:f>
              <c:numCache>
                <c:formatCode>#,##0;[Red]\-#,##0</c:formatCode>
                <c:ptCount val="8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活动首页渠道!$I$3:$I$10</c:f>
              <c:numCache>
                <c:formatCode>#,##0;[Red]\-#,##0</c:formatCode>
                <c:ptCount val="8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活动首页渠道!$J$3:$J$10</c:f>
              <c:numCache>
                <c:formatCode>#,##0;[Red]\-#,##0</c:formatCode>
                <c:ptCount val="8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活动首页渠道!$K$3:$K$10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活动首页渠道!$L$3:$L$10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活动首页渠道!$M$3:$M$10</c:f>
              <c:numCache>
                <c:formatCode>General</c:formatCode>
                <c:ptCount val="8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活动首页渠道!$N$3:$N$10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活动首页渠道!$O$3:$O$10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活动首页渠道!$P$3:$P$10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活动首页渠道!$G$3:$G$10</c:f>
              <c:numCache>
                <c:formatCode>m"月"d"日"</c:formatCode>
                <c:ptCount val="8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</c:numCache>
            </c:numRef>
          </c:cat>
          <c:val>
            <c:numRef>
              <c:f>活动首页渠道!$R$3:$R$10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798195"/>
        <c:axId val="330090188"/>
      </c:lineChart>
      <c:dateAx>
        <c:axId val="3097981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090188"/>
        <c:crosses val="autoZero"/>
        <c:auto val="1"/>
        <c:lblOffset val="100"/>
        <c:baseTimeUnit val="days"/>
      </c:dateAx>
      <c:valAx>
        <c:axId val="330090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981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35560</xdr:colOff>
      <xdr:row>8</xdr:row>
      <xdr:rowOff>171450</xdr:rowOff>
    </xdr:from>
    <xdr:to>
      <xdr:col>22</xdr:col>
      <xdr:colOff>17780</xdr:colOff>
      <xdr:row>25</xdr:row>
      <xdr:rowOff>148590</xdr:rowOff>
    </xdr:to>
    <xdr:graphicFrame>
      <xdr:nvGraphicFramePr>
        <xdr:cNvPr id="5" name="图表 4"/>
        <xdr:cNvGraphicFramePr/>
      </xdr:nvGraphicFramePr>
      <xdr:xfrm>
        <a:off x="7261860" y="1553210"/>
        <a:ext cx="5354320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69" workbookViewId="0">
      <selection activeCell="K94" sqref="I94 K94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3" t="s">
        <v>0</v>
      </c>
      <c r="B1" s="24"/>
      <c r="C1" s="24"/>
      <c r="D1" s="23"/>
      <c r="E1" s="23"/>
      <c r="F1" s="23"/>
      <c r="G1" s="24"/>
      <c r="H1" s="24"/>
      <c r="I1" s="23"/>
      <c r="J1" s="24"/>
      <c r="K1" s="24"/>
      <c r="L1" s="24"/>
      <c r="M1" s="1"/>
      <c r="N1" s="51" t="s">
        <v>1</v>
      </c>
      <c r="O1" s="51"/>
      <c r="P1" s="51"/>
      <c r="Q1" s="51"/>
      <c r="R1" s="51"/>
      <c r="S1" s="51"/>
      <c r="T1" s="51"/>
      <c r="U1" s="51"/>
      <c r="V1" s="51"/>
      <c r="W1" s="1"/>
      <c r="X1" s="1"/>
      <c r="Y1" s="1"/>
      <c r="Z1" s="1"/>
      <c r="AA1" s="1"/>
    </row>
    <row r="2" spans="1:27">
      <c r="A2" s="25">
        <v>43915</v>
      </c>
      <c r="B2" s="26" t="s">
        <v>2</v>
      </c>
      <c r="C2" s="27"/>
      <c r="D2" s="28"/>
      <c r="E2" s="28"/>
      <c r="F2" s="28"/>
      <c r="G2" s="26"/>
      <c r="H2" s="26" t="s">
        <v>3</v>
      </c>
      <c r="I2" s="28"/>
      <c r="J2" s="28"/>
      <c r="K2" s="28"/>
      <c r="L2" s="28"/>
      <c r="M2" s="1"/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7</v>
      </c>
      <c r="T2" s="29" t="s">
        <v>9</v>
      </c>
      <c r="U2" s="29" t="s">
        <v>7</v>
      </c>
      <c r="V2" s="29" t="s">
        <v>10</v>
      </c>
      <c r="W2" s="1"/>
      <c r="X2" s="1"/>
      <c r="Y2" s="1"/>
      <c r="Z2" s="1"/>
      <c r="AA2" s="1"/>
    </row>
    <row r="3" spans="1:22">
      <c r="A3" s="27"/>
      <c r="B3" s="29" t="s">
        <v>11</v>
      </c>
      <c r="C3" s="29" t="s">
        <v>12</v>
      </c>
      <c r="D3" s="29" t="s">
        <v>13</v>
      </c>
      <c r="E3" s="28" t="s">
        <v>8</v>
      </c>
      <c r="F3" s="28" t="s">
        <v>14</v>
      </c>
      <c r="G3" s="28"/>
      <c r="H3" s="41" t="s">
        <v>11</v>
      </c>
      <c r="I3" s="41" t="s">
        <v>12</v>
      </c>
      <c r="J3" s="41" t="s">
        <v>13</v>
      </c>
      <c r="K3" s="28" t="s">
        <v>8</v>
      </c>
      <c r="L3" s="28" t="s">
        <v>14</v>
      </c>
      <c r="M3" s="28"/>
      <c r="N3" s="52">
        <f>P3*R3*T3*V3</f>
        <v>51947</v>
      </c>
      <c r="O3" s="52"/>
      <c r="P3" s="52">
        <f>H4</f>
        <v>13016</v>
      </c>
      <c r="Q3" s="47"/>
      <c r="R3" s="47">
        <f>R5/P3</f>
        <v>0.715580823601721</v>
      </c>
      <c r="S3" s="47"/>
      <c r="T3" s="47">
        <f>T5/R5</f>
        <v>0.417865578698733</v>
      </c>
      <c r="U3" s="52"/>
      <c r="V3" s="52">
        <f>V5/T5</f>
        <v>13.3471223021583</v>
      </c>
    </row>
    <row r="4" spans="1:27">
      <c r="A4" s="30"/>
      <c r="B4" s="31">
        <f>INDEX(总体数据!B:B,MATCH(A2,总体数据!A:A,0))</f>
        <v>222</v>
      </c>
      <c r="C4" s="32">
        <f>INDEX(总体数据!C:C,MATCH(A2,总体数据!A:A,0))</f>
        <v>78</v>
      </c>
      <c r="D4" s="32">
        <f>INDEX(总体数据!D:D,MATCH(A2,总体数据!A:A,0))</f>
        <v>35</v>
      </c>
      <c r="E4" s="34">
        <f>INDEX(总体数据!E:E,MATCH(A2,总体数据!A:A,0))</f>
        <v>0.3514</v>
      </c>
      <c r="F4" s="34">
        <f>INDEX(总体数据!F:F,MATCH(A2,总体数据!A:A,0))</f>
        <v>0.4487</v>
      </c>
      <c r="G4" s="42"/>
      <c r="H4" s="32">
        <f>INDEX(总体数据!G:G,MATCH(A2,总体数据!A:A,0))</f>
        <v>13016</v>
      </c>
      <c r="I4" s="32">
        <f>INDEX(总体数据!H:H,MATCH(A2,总体数据!A:A,0))</f>
        <v>9314</v>
      </c>
      <c r="J4" s="32">
        <f>INDEX(总体数据!I:I,MATCH(A2,总体数据!A:A,0))</f>
        <v>3892</v>
      </c>
      <c r="K4" s="34">
        <f>INDEX(总体数据!J:J,MATCH(A2,总体数据!A:A,0))</f>
        <v>0.7156</v>
      </c>
      <c r="L4" s="34">
        <f>INDEX(总体数据!K:K,MATCH(A2,总体数据!A:A,0))</f>
        <v>0.4179</v>
      </c>
      <c r="M4" s="52"/>
      <c r="N4" s="28"/>
      <c r="O4" s="28"/>
      <c r="P4" s="28"/>
      <c r="Q4" s="28"/>
      <c r="R4" s="29" t="s">
        <v>15</v>
      </c>
      <c r="S4" s="29"/>
      <c r="T4" s="29" t="s">
        <v>16</v>
      </c>
      <c r="U4" s="29"/>
      <c r="V4" s="29" t="s">
        <v>17</v>
      </c>
      <c r="W4" s="1"/>
      <c r="X4" s="1"/>
      <c r="Y4" s="1"/>
      <c r="Z4" s="1"/>
      <c r="AA4" s="1"/>
    </row>
    <row r="5" spans="1:27">
      <c r="A5" s="33" t="s">
        <v>18</v>
      </c>
      <c r="B5" s="34">
        <f>INDEX(总体数据!B:B,MATCH(A5,总体数据!A:A,0))</f>
        <v>-0.374647887</v>
      </c>
      <c r="C5" s="34">
        <f>INDEX(总体数据!C:C,MATCH(A5,总体数据!A:A,0))</f>
        <v>0.130434783</v>
      </c>
      <c r="D5" s="34">
        <f>INDEX(总体数据!D:D,MATCH(A5,总体数据!A:A,0))</f>
        <v>0.52173913</v>
      </c>
      <c r="E5" s="43"/>
      <c r="F5" s="43"/>
      <c r="G5" s="42"/>
      <c r="H5" s="43"/>
      <c r="I5" s="43"/>
      <c r="J5" s="32"/>
      <c r="K5" s="32"/>
      <c r="L5" s="32"/>
      <c r="M5" s="28"/>
      <c r="N5" s="28"/>
      <c r="O5" s="28"/>
      <c r="P5" s="28"/>
      <c r="Q5" s="52"/>
      <c r="R5" s="52">
        <f>I4</f>
        <v>9314</v>
      </c>
      <c r="S5" s="52"/>
      <c r="T5" s="52">
        <f>J4</f>
        <v>3892</v>
      </c>
      <c r="U5" s="52"/>
      <c r="V5" s="52">
        <f>H7</f>
        <v>51947</v>
      </c>
      <c r="W5" s="1"/>
      <c r="X5" s="1"/>
      <c r="Y5" s="1"/>
      <c r="Z5" s="1"/>
      <c r="AA5" s="1"/>
    </row>
    <row r="6" spans="1:27">
      <c r="A6" s="30"/>
      <c r="B6" s="35" t="s">
        <v>19</v>
      </c>
      <c r="C6" s="35" t="s">
        <v>20</v>
      </c>
      <c r="D6" s="35" t="s">
        <v>21</v>
      </c>
      <c r="E6" s="42" t="s">
        <v>22</v>
      </c>
      <c r="F6" s="42" t="s">
        <v>23</v>
      </c>
      <c r="G6" s="42"/>
      <c r="H6" s="44" t="s">
        <v>19</v>
      </c>
      <c r="I6" s="44" t="s">
        <v>20</v>
      </c>
      <c r="J6" s="44" t="s">
        <v>21</v>
      </c>
      <c r="K6" s="42" t="s">
        <v>22</v>
      </c>
      <c r="L6" s="42" t="s">
        <v>23</v>
      </c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6"/>
      <c r="B7" s="31">
        <f>INDEX(总体数据!N:N,MATCH(A2,总体数据!A:A,0))</f>
        <v>3712</v>
      </c>
      <c r="C7" s="32">
        <f>INDEX(总体数据!O:O,MATCH(A2,总体数据!A:A,0))</f>
        <v>2638</v>
      </c>
      <c r="D7" s="32">
        <f>INDEX(总体数据!P:P,MATCH(A2,总体数据!A:A,0))</f>
        <v>1270</v>
      </c>
      <c r="E7" s="34">
        <f>INDEX(总体数据!Q:Q,MATCH(A2,总体数据!A:A,0))</f>
        <v>0.7107</v>
      </c>
      <c r="F7" s="34">
        <f>INDEX(总体数据!R:R,MATCH(A2,总体数据!A:A,0))</f>
        <v>0.3421</v>
      </c>
      <c r="G7" s="42"/>
      <c r="H7" s="32">
        <f>INDEX(总体数据!S:S,MATCH(A2,总体数据!A:A,0))</f>
        <v>51947</v>
      </c>
      <c r="I7" s="32">
        <f>INDEX(总体数据!T:T,MATCH(A2,总体数据!A:A,0))</f>
        <v>34658</v>
      </c>
      <c r="J7" s="32">
        <f>INDEX(总体数据!U:U,MATCH(A2,总体数据!A:A,0))</f>
        <v>24236</v>
      </c>
      <c r="K7" s="34">
        <f>INDEX(总体数据!V:V,MATCH(A2,总体数据!A:A,0))</f>
        <v>0.6672</v>
      </c>
      <c r="L7" s="34">
        <f>INDEX(总体数据!W:W,MATCH(A2,总体数据!A:A,0))</f>
        <v>0.4666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3" t="s">
        <v>18</v>
      </c>
      <c r="B8" s="34">
        <f>INDEX(总体数据!N:N,MATCH(A8,总体数据!A:A,0))</f>
        <v>-0.232264736</v>
      </c>
      <c r="C8" s="34">
        <f>INDEX(总体数据!O:O,MATCH(A8,总体数据!A:A,0))</f>
        <v>-0.195241001</v>
      </c>
      <c r="D8" s="34">
        <f>INDEX(总体数据!P:P,MATCH(A8,总体数据!A:A,0))</f>
        <v>-0.425339367</v>
      </c>
      <c r="E8" s="28"/>
      <c r="F8" s="28"/>
      <c r="G8" s="28"/>
      <c r="H8" s="28"/>
      <c r="I8" s="28"/>
      <c r="J8" s="28"/>
      <c r="K8" s="28"/>
      <c r="L8" s="28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7" t="s">
        <v>24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37"/>
      <c r="B12" s="28"/>
      <c r="C12" s="1"/>
      <c r="D12" s="28" t="s">
        <v>25</v>
      </c>
      <c r="E12" s="28"/>
      <c r="F12" s="28"/>
      <c r="G12" s="28"/>
      <c r="H12" s="28"/>
      <c r="I12" s="28"/>
      <c r="J12" s="28"/>
      <c r="K12" s="28"/>
      <c r="L12" s="28"/>
      <c r="M12" s="1"/>
      <c r="N12" s="52"/>
      <c r="O12" s="52"/>
      <c r="P12" s="52"/>
      <c r="Q12" s="47"/>
      <c r="R12" s="47"/>
      <c r="S12" s="47"/>
      <c r="T12" s="47"/>
      <c r="U12" s="52"/>
      <c r="V12" s="52"/>
    </row>
    <row r="13" spans="1:22">
      <c r="A13" s="3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3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  <c r="N14" s="28"/>
      <c r="O14" s="28"/>
      <c r="P14" s="28"/>
      <c r="Q14" s="52"/>
      <c r="R14" s="52"/>
      <c r="S14" s="52"/>
      <c r="T14" s="52"/>
      <c r="U14" s="52"/>
      <c r="V14" s="52"/>
    </row>
    <row r="15" spans="1:22">
      <c r="A15" s="3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"/>
      <c r="O16" s="1"/>
      <c r="Q16" s="1"/>
      <c r="S16" s="1"/>
      <c r="U16" s="1"/>
    </row>
    <row r="17" spans="1:21">
      <c r="A17" s="3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  <c r="O17" s="1"/>
      <c r="Q17" s="1"/>
      <c r="S17" s="1"/>
      <c r="U17" s="1"/>
    </row>
    <row r="18" spans="1:21">
      <c r="A18" s="3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"/>
      <c r="O18" s="1"/>
      <c r="Q18" s="1"/>
      <c r="S18" s="1"/>
      <c r="U18" s="1"/>
    </row>
    <row r="19" spans="1:21">
      <c r="A19" s="3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"/>
      <c r="O19" s="1"/>
      <c r="Q19" s="1"/>
      <c r="S19" s="1"/>
      <c r="U19" s="1"/>
    </row>
    <row r="20" spans="1:21">
      <c r="A20" s="3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"/>
      <c r="O20" s="1"/>
      <c r="Q20" s="1"/>
      <c r="S20" s="1"/>
      <c r="U20" s="1"/>
    </row>
    <row r="21" spans="1:21">
      <c r="A21" s="3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"/>
      <c r="O21" s="1"/>
      <c r="Q21" s="1"/>
      <c r="S21" s="1"/>
      <c r="U21" s="1"/>
    </row>
    <row r="22" spans="1:21">
      <c r="A22" s="3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  <c r="O22" s="1"/>
      <c r="Q22" s="1"/>
      <c r="S22" s="1"/>
      <c r="U22" s="1"/>
    </row>
    <row r="23" spans="1:21">
      <c r="A23" s="3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"/>
      <c r="O23" s="1"/>
      <c r="Q23" s="1"/>
      <c r="S23" s="1"/>
      <c r="U23" s="1"/>
    </row>
    <row r="24" spans="1:21">
      <c r="A24" s="3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"/>
      <c r="O24" s="1"/>
      <c r="Q24" s="1"/>
      <c r="S24" s="1"/>
      <c r="U24" s="1"/>
    </row>
    <row r="25" spans="1:21">
      <c r="A25" s="23" t="s">
        <v>26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"/>
      <c r="O25" s="1"/>
      <c r="Q25" s="1"/>
      <c r="S25" s="1"/>
      <c r="U25" s="1"/>
    </row>
    <row r="26" spans="1:27">
      <c r="A26" s="27"/>
      <c r="B26" s="26" t="s">
        <v>27</v>
      </c>
      <c r="C26" s="28"/>
      <c r="D26" s="27"/>
      <c r="E26" s="27"/>
      <c r="F26" s="27"/>
      <c r="G26" s="45"/>
      <c r="H26" s="26" t="s">
        <v>28</v>
      </c>
      <c r="I26" s="28"/>
      <c r="J26" s="28"/>
      <c r="K26" s="28"/>
      <c r="L26" s="2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8" t="s">
        <v>29</v>
      </c>
      <c r="B27" s="29" t="s">
        <v>11</v>
      </c>
      <c r="C27" s="29" t="s">
        <v>12</v>
      </c>
      <c r="D27" s="29" t="s">
        <v>13</v>
      </c>
      <c r="E27" s="29" t="s">
        <v>8</v>
      </c>
      <c r="F27" s="29" t="s">
        <v>14</v>
      </c>
      <c r="G27" s="27"/>
      <c r="H27" s="41" t="s">
        <v>11</v>
      </c>
      <c r="I27" s="41" t="s">
        <v>12</v>
      </c>
      <c r="J27" s="41" t="s">
        <v>13</v>
      </c>
      <c r="K27" s="41" t="s">
        <v>8</v>
      </c>
      <c r="L27" s="41" t="s">
        <v>14</v>
      </c>
      <c r="M27" s="1"/>
      <c r="O27" s="1"/>
      <c r="Q27" s="1"/>
      <c r="S27" s="1"/>
      <c r="U27" s="1"/>
    </row>
    <row r="28" spans="1:21">
      <c r="A28" s="39" t="str">
        <f>分社漏斗数据!B2</f>
        <v>总部</v>
      </c>
      <c r="B28" s="27">
        <f>分社漏斗数据!C2</f>
        <v>73</v>
      </c>
      <c r="C28" s="27">
        <f>分社漏斗数据!D2</f>
        <v>15</v>
      </c>
      <c r="D28" s="27">
        <f>分社漏斗数据!E2</f>
        <v>8</v>
      </c>
      <c r="E28" s="46">
        <f>分社漏斗数据!F2</f>
        <v>0.2055</v>
      </c>
      <c r="F28" s="47">
        <f>分社漏斗数据!G2</f>
        <v>0.5333</v>
      </c>
      <c r="G28" s="28"/>
      <c r="H28" s="27">
        <f>分社漏斗数据!J2</f>
        <v>1081</v>
      </c>
      <c r="I28" s="27">
        <f>分社漏斗数据!K2</f>
        <v>669</v>
      </c>
      <c r="J28" s="27">
        <f>分社漏斗数据!L2</f>
        <v>356</v>
      </c>
      <c r="K28" s="47">
        <f>分社漏斗数据!M2</f>
        <v>0.6189</v>
      </c>
      <c r="L28" s="47">
        <f>分社漏斗数据!N2</f>
        <v>0.5321</v>
      </c>
      <c r="M28" s="1"/>
      <c r="O28" s="1"/>
      <c r="Q28" s="1"/>
      <c r="S28" s="1"/>
      <c r="U28" s="1"/>
    </row>
    <row r="29" spans="1:21">
      <c r="A29" s="39" t="str">
        <f>分社漏斗数据!B3</f>
        <v>北京</v>
      </c>
      <c r="B29" s="27">
        <f>分社漏斗数据!C3</f>
        <v>32</v>
      </c>
      <c r="C29" s="27">
        <f>分社漏斗数据!D3</f>
        <v>12</v>
      </c>
      <c r="D29" s="27">
        <f>分社漏斗数据!E3</f>
        <v>3</v>
      </c>
      <c r="E29" s="47">
        <f>分社漏斗数据!F3</f>
        <v>0.375</v>
      </c>
      <c r="F29" s="47">
        <f>分社漏斗数据!G3</f>
        <v>0.25</v>
      </c>
      <c r="G29" s="28"/>
      <c r="H29" s="27">
        <f>分社漏斗数据!J3</f>
        <v>2237</v>
      </c>
      <c r="I29" s="27">
        <f>分社漏斗数据!K3</f>
        <v>1628</v>
      </c>
      <c r="J29" s="27">
        <f>分社漏斗数据!L3</f>
        <v>283</v>
      </c>
      <c r="K29" s="47">
        <f>分社漏斗数据!M3</f>
        <v>0.7278</v>
      </c>
      <c r="L29" s="46">
        <f>分社漏斗数据!N3</f>
        <v>0.1738</v>
      </c>
      <c r="M29" s="1"/>
      <c r="O29" s="1"/>
      <c r="Q29" s="1"/>
      <c r="S29" s="1"/>
      <c r="U29" s="1"/>
    </row>
    <row r="30" spans="1:22">
      <c r="A30" s="39" t="str">
        <f>分社漏斗数据!B4</f>
        <v>上海</v>
      </c>
      <c r="B30" s="27">
        <f>分社漏斗数据!C4</f>
        <v>14</v>
      </c>
      <c r="C30" s="27">
        <f>分社漏斗数据!D4</f>
        <v>0</v>
      </c>
      <c r="D30" s="27">
        <f>分社漏斗数据!E4</f>
        <v>0</v>
      </c>
      <c r="E30" s="46">
        <f>分社漏斗数据!F4</f>
        <v>0</v>
      </c>
      <c r="F30" s="46">
        <f>分社漏斗数据!G4</f>
        <v>0</v>
      </c>
      <c r="G30" s="28"/>
      <c r="H30" s="27">
        <f>分社漏斗数据!J4</f>
        <v>1128</v>
      </c>
      <c r="I30" s="27">
        <f>分社漏斗数据!K4</f>
        <v>753</v>
      </c>
      <c r="J30" s="27">
        <f>分社漏斗数据!L4</f>
        <v>622</v>
      </c>
      <c r="K30" s="47">
        <f>分社漏斗数据!M4</f>
        <v>0.6676</v>
      </c>
      <c r="L30" s="47">
        <f>分社漏斗数据!N4</f>
        <v>0.826</v>
      </c>
      <c r="M30" s="1"/>
      <c r="N30" s="53" t="s">
        <v>30</v>
      </c>
      <c r="O30" s="54"/>
      <c r="P30" s="54"/>
      <c r="Q30" s="54"/>
      <c r="R30" s="54"/>
      <c r="S30" s="54"/>
      <c r="T30" s="54"/>
      <c r="U30" s="54"/>
      <c r="V30" s="54"/>
    </row>
    <row r="31" spans="1:22">
      <c r="A31" s="39" t="str">
        <f>分社漏斗数据!B5</f>
        <v>郑州</v>
      </c>
      <c r="B31" s="27">
        <f>分社漏斗数据!C5</f>
        <v>14</v>
      </c>
      <c r="C31" s="27">
        <f>分社漏斗数据!D5</f>
        <v>9</v>
      </c>
      <c r="D31" s="27">
        <f>分社漏斗数据!E5</f>
        <v>5</v>
      </c>
      <c r="E31" s="47">
        <f>分社漏斗数据!F5</f>
        <v>0.6429</v>
      </c>
      <c r="F31" s="47">
        <f>分社漏斗数据!G5</f>
        <v>0.5556</v>
      </c>
      <c r="G31" s="28"/>
      <c r="H31" s="27">
        <f>分社漏斗数据!J5</f>
        <v>627</v>
      </c>
      <c r="I31" s="27">
        <f>分社漏斗数据!K5</f>
        <v>312</v>
      </c>
      <c r="J31" s="27">
        <f>分社漏斗数据!L5</f>
        <v>245</v>
      </c>
      <c r="K31" s="46">
        <f>分社漏斗数据!M5</f>
        <v>0.4976</v>
      </c>
      <c r="L31" s="47">
        <f>分社漏斗数据!N5</f>
        <v>0.7853</v>
      </c>
      <c r="M31" s="1"/>
      <c r="N31" s="54"/>
      <c r="O31" s="54"/>
      <c r="P31" s="54"/>
      <c r="Q31" s="54"/>
      <c r="R31" s="54"/>
      <c r="S31" s="54"/>
      <c r="T31" s="54"/>
      <c r="U31" s="54"/>
      <c r="V31" s="54"/>
    </row>
    <row r="32" spans="1:22">
      <c r="A32" s="28" t="str">
        <f>分社漏斗数据!B6</f>
        <v>成都</v>
      </c>
      <c r="B32" s="27">
        <f>分社漏斗数据!C6</f>
        <v>9</v>
      </c>
      <c r="C32" s="27">
        <f>分社漏斗数据!D6</f>
        <v>4</v>
      </c>
      <c r="D32" s="27">
        <f>分社漏斗数据!E6</f>
        <v>4</v>
      </c>
      <c r="E32" s="47">
        <f>分社漏斗数据!F6</f>
        <v>0.4444</v>
      </c>
      <c r="F32" s="47">
        <f>分社漏斗数据!G6</f>
        <v>1</v>
      </c>
      <c r="G32" s="28"/>
      <c r="H32" s="27">
        <f>分社漏斗数据!J6</f>
        <v>368</v>
      </c>
      <c r="I32" s="27">
        <f>分社漏斗数据!K6</f>
        <v>221</v>
      </c>
      <c r="J32" s="27">
        <f>分社漏斗数据!L6</f>
        <v>166</v>
      </c>
      <c r="K32" s="47">
        <f>分社漏斗数据!M6</f>
        <v>0.6005</v>
      </c>
      <c r="L32" s="47">
        <f>分社漏斗数据!N6</f>
        <v>0.7511</v>
      </c>
      <c r="M32" s="1"/>
      <c r="N32" s="54"/>
      <c r="O32" s="54"/>
      <c r="P32" s="54"/>
      <c r="Q32" s="54"/>
      <c r="R32" s="54"/>
      <c r="S32" s="54"/>
      <c r="T32" s="54"/>
      <c r="U32" s="54"/>
      <c r="V32" s="54"/>
    </row>
    <row r="33" spans="1:22">
      <c r="A33" s="39" t="str">
        <f>分社漏斗数据!B7</f>
        <v>苏州</v>
      </c>
      <c r="B33" s="27">
        <f>分社漏斗数据!C7</f>
        <v>9</v>
      </c>
      <c r="C33" s="27">
        <f>分社漏斗数据!D7</f>
        <v>2</v>
      </c>
      <c r="D33" s="27">
        <f>分社漏斗数据!E7</f>
        <v>1</v>
      </c>
      <c r="E33" s="46">
        <f>分社漏斗数据!F7</f>
        <v>0.2222</v>
      </c>
      <c r="F33" s="47">
        <f>分社漏斗数据!G7</f>
        <v>0.5</v>
      </c>
      <c r="G33" s="28"/>
      <c r="H33" s="27">
        <f>分社漏斗数据!J7</f>
        <v>399</v>
      </c>
      <c r="I33" s="27">
        <f>分社漏斗数据!K7</f>
        <v>320</v>
      </c>
      <c r="J33" s="27">
        <f>分社漏斗数据!L7</f>
        <v>214</v>
      </c>
      <c r="K33" s="47">
        <f>分社漏斗数据!M7</f>
        <v>0.802</v>
      </c>
      <c r="L33" s="47">
        <f>分社漏斗数据!N7</f>
        <v>0.6688</v>
      </c>
      <c r="M33" s="1"/>
      <c r="N33" s="54"/>
      <c r="O33" s="54"/>
      <c r="P33" s="54"/>
      <c r="Q33" s="54"/>
      <c r="R33" s="54"/>
      <c r="S33" s="54"/>
      <c r="T33" s="54"/>
      <c r="U33" s="54"/>
      <c r="V33" s="54"/>
    </row>
    <row r="34" spans="1:27">
      <c r="A34" s="28" t="str">
        <f>分社漏斗数据!B8</f>
        <v>杭州</v>
      </c>
      <c r="B34" s="27">
        <f>分社漏斗数据!C8</f>
        <v>9</v>
      </c>
      <c r="C34" s="27">
        <f>分社漏斗数据!D8</f>
        <v>7</v>
      </c>
      <c r="D34" s="27">
        <f>分社漏斗数据!E8</f>
        <v>2</v>
      </c>
      <c r="E34" s="47">
        <f>分社漏斗数据!F8</f>
        <v>0.7778</v>
      </c>
      <c r="F34" s="47">
        <f>分社漏斗数据!G8</f>
        <v>0.2857</v>
      </c>
      <c r="G34" s="1"/>
      <c r="H34" s="27">
        <f>分社漏斗数据!J8</f>
        <v>1436</v>
      </c>
      <c r="I34" s="27">
        <f>分社漏斗数据!K8</f>
        <v>1433</v>
      </c>
      <c r="J34" s="27">
        <f>分社漏斗数据!L8</f>
        <v>490</v>
      </c>
      <c r="K34" s="47">
        <f>分社漏斗数据!M8</f>
        <v>0.9979</v>
      </c>
      <c r="L34" s="47">
        <f>分社漏斗数据!N8</f>
        <v>0.3419</v>
      </c>
      <c r="M34" s="1"/>
      <c r="N34" s="54"/>
      <c r="O34" s="54"/>
      <c r="P34" s="54"/>
      <c r="Q34" s="54"/>
      <c r="R34" s="54"/>
      <c r="S34" s="54"/>
      <c r="T34" s="54"/>
      <c r="U34" s="54"/>
      <c r="V34" s="54"/>
      <c r="W34" s="1"/>
      <c r="X34" s="1"/>
      <c r="Y34" s="1"/>
      <c r="Z34" s="1"/>
      <c r="AA34" s="1"/>
    </row>
    <row r="35" spans="1:27">
      <c r="A35" s="28" t="str">
        <f>分社漏斗数据!B9</f>
        <v>重庆</v>
      </c>
      <c r="B35" s="27">
        <f>分社漏斗数据!C9</f>
        <v>9</v>
      </c>
      <c r="C35" s="27">
        <f>分社漏斗数据!D9</f>
        <v>5</v>
      </c>
      <c r="D35" s="27">
        <f>分社漏斗数据!E9</f>
        <v>3</v>
      </c>
      <c r="E35" s="47">
        <f>分社漏斗数据!F9</f>
        <v>0.5556</v>
      </c>
      <c r="F35" s="47">
        <f>分社漏斗数据!G9</f>
        <v>0.6</v>
      </c>
      <c r="G35" s="1"/>
      <c r="H35" s="27">
        <f>分社漏斗数据!J9</f>
        <v>519</v>
      </c>
      <c r="I35" s="27">
        <f>分社漏斗数据!K9</f>
        <v>175</v>
      </c>
      <c r="J35" s="27">
        <f>分社漏斗数据!L9</f>
        <v>128</v>
      </c>
      <c r="K35" s="46">
        <f>分社漏斗数据!M9</f>
        <v>0.3372</v>
      </c>
      <c r="L35" s="47">
        <f>分社漏斗数据!N9</f>
        <v>0.7314</v>
      </c>
      <c r="M35" s="1"/>
      <c r="N35" s="54"/>
      <c r="O35" s="54"/>
      <c r="P35" s="54"/>
      <c r="Q35" s="54"/>
      <c r="R35" s="54"/>
      <c r="S35" s="54"/>
      <c r="T35" s="54"/>
      <c r="U35" s="54"/>
      <c r="V35" s="54"/>
      <c r="W35" s="1"/>
      <c r="X35" s="1"/>
      <c r="Y35" s="1"/>
      <c r="Z35" s="1"/>
      <c r="AA35" s="1"/>
    </row>
    <row r="36" spans="1:27">
      <c r="A36" s="28" t="str">
        <f>分社漏斗数据!B10</f>
        <v>广州</v>
      </c>
      <c r="B36" s="27">
        <f>分社漏斗数据!C10</f>
        <v>9</v>
      </c>
      <c r="C36" s="27">
        <f>分社漏斗数据!D10</f>
        <v>8</v>
      </c>
      <c r="D36" s="27">
        <f>分社漏斗数据!E10</f>
        <v>3</v>
      </c>
      <c r="E36" s="47">
        <f>分社漏斗数据!F10</f>
        <v>0.8889</v>
      </c>
      <c r="F36" s="47">
        <f>分社漏斗数据!G10</f>
        <v>0.375</v>
      </c>
      <c r="G36" s="1"/>
      <c r="H36" s="27">
        <f>分社漏斗数据!J10</f>
        <v>1265</v>
      </c>
      <c r="I36" s="27">
        <f>分社漏斗数据!K10</f>
        <v>1248</v>
      </c>
      <c r="J36" s="27">
        <f>分社漏斗数据!L10</f>
        <v>257</v>
      </c>
      <c r="K36" s="47">
        <f>分社漏斗数据!M10</f>
        <v>0.9866</v>
      </c>
      <c r="L36" s="46">
        <f>分社漏斗数据!N10</f>
        <v>0.2059</v>
      </c>
      <c r="M36" s="1"/>
      <c r="N36" s="54"/>
      <c r="O36" s="54"/>
      <c r="P36" s="54"/>
      <c r="Q36" s="54"/>
      <c r="R36" s="54"/>
      <c r="S36" s="54"/>
      <c r="T36" s="54"/>
      <c r="U36" s="54"/>
      <c r="V36" s="54"/>
      <c r="W36" s="1"/>
      <c r="X36" s="1"/>
      <c r="Y36" s="1"/>
      <c r="Z36" s="1"/>
      <c r="AA36" s="1"/>
    </row>
    <row r="37" spans="1:27">
      <c r="A37" s="28" t="str">
        <f>分社漏斗数据!B11</f>
        <v>深圳</v>
      </c>
      <c r="B37" s="27">
        <f>分社漏斗数据!C11</f>
        <v>9</v>
      </c>
      <c r="C37" s="27">
        <f>分社漏斗数据!D11</f>
        <v>0</v>
      </c>
      <c r="D37" s="27">
        <f>分社漏斗数据!E11</f>
        <v>0</v>
      </c>
      <c r="E37" s="47">
        <f>分社漏斗数据!F11</f>
        <v>0</v>
      </c>
      <c r="F37" s="47">
        <f>分社漏斗数据!G11</f>
        <v>0</v>
      </c>
      <c r="G37" s="1"/>
      <c r="H37" s="27">
        <f>分社漏斗数据!J11</f>
        <v>699</v>
      </c>
      <c r="I37" s="27">
        <f>分社漏斗数据!K11</f>
        <v>2</v>
      </c>
      <c r="J37" s="27">
        <f>分社漏斗数据!L11</f>
        <v>1</v>
      </c>
      <c r="K37" s="47">
        <f>分社漏斗数据!M11</f>
        <v>0.0029</v>
      </c>
      <c r="L37" s="47">
        <f>分社漏斗数据!N11</f>
        <v>0.5</v>
      </c>
      <c r="M37" s="1"/>
      <c r="N37" s="54"/>
      <c r="O37" s="54"/>
      <c r="P37" s="54"/>
      <c r="Q37" s="54"/>
      <c r="R37" s="54"/>
      <c r="S37" s="54"/>
      <c r="T37" s="54"/>
      <c r="U37" s="54"/>
      <c r="V37" s="54"/>
      <c r="W37" s="1"/>
      <c r="X37" s="1"/>
      <c r="Y37" s="1"/>
      <c r="Z37" s="1"/>
      <c r="AA37" s="1"/>
    </row>
    <row r="38" spans="1:27">
      <c r="A38" s="28" t="str">
        <f>分社漏斗数据!B12</f>
        <v>长沙</v>
      </c>
      <c r="B38" s="27">
        <f>分社漏斗数据!C12</f>
        <v>6</v>
      </c>
      <c r="C38" s="27">
        <f>分社漏斗数据!D12</f>
        <v>1</v>
      </c>
      <c r="D38" s="27">
        <f>分社漏斗数据!E12</f>
        <v>1</v>
      </c>
      <c r="E38" s="47">
        <f>分社漏斗数据!F12</f>
        <v>0.1667</v>
      </c>
      <c r="F38" s="47">
        <f>分社漏斗数据!G12</f>
        <v>1</v>
      </c>
      <c r="G38" s="1"/>
      <c r="H38" s="27">
        <f>分社漏斗数据!J12</f>
        <v>349</v>
      </c>
      <c r="I38" s="27">
        <f>分社漏斗数据!K12</f>
        <v>240</v>
      </c>
      <c r="J38" s="27">
        <f>分社漏斗数据!L12</f>
        <v>117</v>
      </c>
      <c r="K38" s="47">
        <f>分社漏斗数据!M12</f>
        <v>0.6877</v>
      </c>
      <c r="L38" s="47">
        <f>分社漏斗数据!N12</f>
        <v>0.4875</v>
      </c>
      <c r="M38" s="1"/>
      <c r="N38" s="54"/>
      <c r="O38" s="54"/>
      <c r="P38" s="54"/>
      <c r="Q38" s="54"/>
      <c r="R38" s="54"/>
      <c r="S38" s="54"/>
      <c r="T38" s="54"/>
      <c r="U38" s="54"/>
      <c r="V38" s="54"/>
      <c r="W38" s="1"/>
      <c r="X38" s="1"/>
      <c r="Y38" s="1"/>
      <c r="Z38" s="1"/>
      <c r="AA38" s="1"/>
    </row>
    <row r="39" spans="1:27">
      <c r="A39" s="28" t="str">
        <f>分社漏斗数据!B13</f>
        <v>西安</v>
      </c>
      <c r="B39" s="27">
        <f>分社漏斗数据!C13</f>
        <v>6</v>
      </c>
      <c r="C39" s="27">
        <f>分社漏斗数据!D13</f>
        <v>1</v>
      </c>
      <c r="D39" s="27">
        <f>分社漏斗数据!E13</f>
        <v>1</v>
      </c>
      <c r="E39" s="47">
        <f>分社漏斗数据!F13</f>
        <v>0.1667</v>
      </c>
      <c r="F39" s="47">
        <f>分社漏斗数据!G13</f>
        <v>1</v>
      </c>
      <c r="G39" s="1"/>
      <c r="H39" s="27">
        <f>分社漏斗数据!J13</f>
        <v>489</v>
      </c>
      <c r="I39" s="27">
        <f>分社漏斗数据!K13</f>
        <v>254</v>
      </c>
      <c r="J39" s="27">
        <f>分社漏斗数据!L13</f>
        <v>199</v>
      </c>
      <c r="K39" s="47">
        <f>分社漏斗数据!M13</f>
        <v>0.5194</v>
      </c>
      <c r="L39" s="47">
        <f>分社漏斗数据!N13</f>
        <v>0.7835</v>
      </c>
      <c r="M39" s="1"/>
      <c r="N39" s="54"/>
      <c r="O39" s="54"/>
      <c r="P39" s="54"/>
      <c r="Q39" s="54"/>
      <c r="R39" s="54"/>
      <c r="S39" s="54"/>
      <c r="T39" s="54"/>
      <c r="U39" s="54"/>
      <c r="V39" s="54"/>
      <c r="W39" s="1"/>
      <c r="X39" s="1"/>
      <c r="Y39" s="1"/>
      <c r="Z39" s="1"/>
      <c r="AA39" s="1"/>
    </row>
    <row r="40" spans="1:27">
      <c r="A40" s="28" t="str">
        <f>分社漏斗数据!B14</f>
        <v>武汉</v>
      </c>
      <c r="B40" s="27">
        <f>分社漏斗数据!C14</f>
        <v>4</v>
      </c>
      <c r="C40" s="27">
        <f>分社漏斗数据!D14</f>
        <v>2</v>
      </c>
      <c r="D40" s="27">
        <f>分社漏斗数据!E14</f>
        <v>0</v>
      </c>
      <c r="E40" s="47">
        <f>分社漏斗数据!F14</f>
        <v>0.5</v>
      </c>
      <c r="F40" s="47">
        <f>分社漏斗数据!G14</f>
        <v>0</v>
      </c>
      <c r="G40" s="1"/>
      <c r="H40" s="27">
        <f>分社漏斗数据!J14</f>
        <v>637</v>
      </c>
      <c r="I40" s="27">
        <f>分社漏斗数据!K14</f>
        <v>424</v>
      </c>
      <c r="J40" s="27">
        <f>分社漏斗数据!L14</f>
        <v>46</v>
      </c>
      <c r="K40" s="47">
        <f>分社漏斗数据!M14</f>
        <v>0.6656</v>
      </c>
      <c r="L40" s="47">
        <f>分社漏斗数据!N14</f>
        <v>0.1085</v>
      </c>
      <c r="M40" s="1"/>
      <c r="N40" s="54"/>
      <c r="O40" s="54"/>
      <c r="P40" s="54"/>
      <c r="Q40" s="54"/>
      <c r="R40" s="54"/>
      <c r="S40" s="54"/>
      <c r="T40" s="54"/>
      <c r="U40" s="54"/>
      <c r="V40" s="54"/>
      <c r="W40" s="1"/>
      <c r="X40" s="1"/>
      <c r="Y40" s="1"/>
      <c r="Z40" s="1"/>
      <c r="AA40" s="1"/>
    </row>
    <row r="41" spans="1:27">
      <c r="A41" s="28" t="str">
        <f>分社漏斗数据!B15</f>
        <v>南京</v>
      </c>
      <c r="B41" s="27">
        <f>分社漏斗数据!C15</f>
        <v>4</v>
      </c>
      <c r="C41" s="27">
        <f>分社漏斗数据!D15</f>
        <v>4</v>
      </c>
      <c r="D41" s="27">
        <f>分社漏斗数据!E15</f>
        <v>1</v>
      </c>
      <c r="E41" s="47">
        <f>分社漏斗数据!F15</f>
        <v>1</v>
      </c>
      <c r="F41" s="47">
        <f>分社漏斗数据!G15</f>
        <v>0.25</v>
      </c>
      <c r="G41" s="1"/>
      <c r="H41" s="27">
        <f>分社漏斗数据!J15</f>
        <v>489</v>
      </c>
      <c r="I41" s="27">
        <f>分社漏斗数据!K15</f>
        <v>477</v>
      </c>
      <c r="J41" s="27">
        <f>分社漏斗数据!L15</f>
        <v>185</v>
      </c>
      <c r="K41" s="47">
        <f>分社漏斗数据!M15</f>
        <v>0.9755</v>
      </c>
      <c r="L41" s="47">
        <f>分社漏斗数据!N15</f>
        <v>0.3878</v>
      </c>
      <c r="M41" s="1"/>
      <c r="N41" s="54"/>
      <c r="O41" s="54"/>
      <c r="P41" s="54"/>
      <c r="Q41" s="54"/>
      <c r="R41" s="54"/>
      <c r="S41" s="54"/>
      <c r="T41" s="54"/>
      <c r="U41" s="54"/>
      <c r="V41" s="54"/>
      <c r="W41" s="1"/>
      <c r="X41" s="1"/>
      <c r="Y41" s="1"/>
      <c r="Z41" s="1"/>
      <c r="AA41" s="1"/>
    </row>
    <row r="42" spans="1:27">
      <c r="A42" s="28" t="str">
        <f>分社漏斗数据!B16</f>
        <v>青岛</v>
      </c>
      <c r="B42" s="27">
        <f>分社漏斗数据!C16</f>
        <v>3</v>
      </c>
      <c r="C42" s="27">
        <f>分社漏斗数据!D16</f>
        <v>2</v>
      </c>
      <c r="D42" s="27">
        <f>分社漏斗数据!E16</f>
        <v>1</v>
      </c>
      <c r="E42" s="47">
        <f>分社漏斗数据!F16</f>
        <v>0.6667</v>
      </c>
      <c r="F42" s="47">
        <f>分社漏斗数据!G16</f>
        <v>0.5</v>
      </c>
      <c r="G42" s="1"/>
      <c r="H42" s="27">
        <f>分社漏斗数据!J16</f>
        <v>383</v>
      </c>
      <c r="I42" s="27">
        <f>分社漏斗数据!K16</f>
        <v>358</v>
      </c>
      <c r="J42" s="27">
        <f>分社漏斗数据!L16</f>
        <v>229</v>
      </c>
      <c r="K42" s="47">
        <f>分社漏斗数据!M16</f>
        <v>0.9347</v>
      </c>
      <c r="L42" s="47">
        <f>分社漏斗数据!N16</f>
        <v>0.6397</v>
      </c>
      <c r="M42" s="1"/>
      <c r="N42" s="54"/>
      <c r="O42" s="54"/>
      <c r="P42" s="54"/>
      <c r="Q42" s="54"/>
      <c r="R42" s="54"/>
      <c r="S42" s="54"/>
      <c r="T42" s="54"/>
      <c r="U42" s="54"/>
      <c r="V42" s="54"/>
      <c r="W42" s="1"/>
      <c r="X42" s="1"/>
      <c r="Y42" s="1"/>
      <c r="Z42" s="1"/>
      <c r="AA42" s="1"/>
    </row>
    <row r="43" spans="1:27">
      <c r="A43" s="28" t="str">
        <f>分社漏斗数据!B17</f>
        <v>大连</v>
      </c>
      <c r="B43" s="27">
        <f>分社漏斗数据!C17</f>
        <v>3</v>
      </c>
      <c r="C43" s="27">
        <f>分社漏斗数据!D17</f>
        <v>2</v>
      </c>
      <c r="D43" s="27">
        <f>分社漏斗数据!E17</f>
        <v>1</v>
      </c>
      <c r="E43" s="47">
        <f>分社漏斗数据!F17</f>
        <v>0.6667</v>
      </c>
      <c r="F43" s="47">
        <f>分社漏斗数据!G17</f>
        <v>0.5</v>
      </c>
      <c r="G43" s="1"/>
      <c r="H43" s="27">
        <f>分社漏斗数据!J17</f>
        <v>355</v>
      </c>
      <c r="I43" s="27">
        <f>分社漏斗数据!K17</f>
        <v>325</v>
      </c>
      <c r="J43" s="27">
        <f>分社漏斗数据!L17</f>
        <v>210</v>
      </c>
      <c r="K43" s="47">
        <f>分社漏斗数据!M17</f>
        <v>0.9155</v>
      </c>
      <c r="L43" s="47">
        <f>分社漏斗数据!N17</f>
        <v>0.6462</v>
      </c>
      <c r="M43" s="1"/>
      <c r="N43" s="54"/>
      <c r="O43" s="54"/>
      <c r="P43" s="54"/>
      <c r="Q43" s="54"/>
      <c r="R43" s="54"/>
      <c r="S43" s="54"/>
      <c r="T43" s="54"/>
      <c r="U43" s="54"/>
      <c r="V43" s="54"/>
      <c r="W43" s="1"/>
      <c r="X43" s="1"/>
      <c r="Y43" s="1"/>
      <c r="Z43" s="1"/>
      <c r="AA43" s="1"/>
    </row>
    <row r="44" spans="1:22">
      <c r="A44" s="28" t="str">
        <f>分社漏斗数据!B18</f>
        <v>沈阳</v>
      </c>
      <c r="B44" s="27">
        <f>分社漏斗数据!C18</f>
        <v>3</v>
      </c>
      <c r="C44" s="27">
        <f>分社漏斗数据!D18</f>
        <v>1</v>
      </c>
      <c r="D44" s="27">
        <f>分社漏斗数据!E18</f>
        <v>0</v>
      </c>
      <c r="E44" s="47">
        <f>分社漏斗数据!F18</f>
        <v>0.3333</v>
      </c>
      <c r="F44" s="47">
        <f>分社漏斗数据!G18</f>
        <v>0</v>
      </c>
      <c r="G44" s="1"/>
      <c r="H44" s="27">
        <f>分社漏斗数据!J18</f>
        <v>14</v>
      </c>
      <c r="I44" s="27">
        <f>分社漏斗数据!K18</f>
        <v>2</v>
      </c>
      <c r="J44" s="27">
        <f>分社漏斗数据!L18</f>
        <v>1</v>
      </c>
      <c r="K44" s="47">
        <f>分社漏斗数据!M18</f>
        <v>0.1429</v>
      </c>
      <c r="L44" s="47">
        <f>分社漏斗数据!N18</f>
        <v>0.5</v>
      </c>
      <c r="M44" s="1"/>
      <c r="N44" s="54"/>
      <c r="O44" s="54"/>
      <c r="P44" s="54"/>
      <c r="Q44" s="54"/>
      <c r="R44" s="54"/>
      <c r="S44" s="54"/>
      <c r="T44" s="54"/>
      <c r="U44" s="54"/>
      <c r="V44" s="54"/>
    </row>
    <row r="45" spans="1:27">
      <c r="A45" s="28" t="str">
        <f>分社漏斗数据!B19</f>
        <v>厦门</v>
      </c>
      <c r="B45" s="27">
        <f>分社漏斗数据!C19</f>
        <v>2</v>
      </c>
      <c r="C45" s="27">
        <f>分社漏斗数据!D19</f>
        <v>2</v>
      </c>
      <c r="D45" s="27">
        <f>分社漏斗数据!E19</f>
        <v>0</v>
      </c>
      <c r="E45" s="48">
        <f>分社漏斗数据!F19</f>
        <v>1</v>
      </c>
      <c r="F45" s="48">
        <f>分社漏斗数据!G19</f>
        <v>0</v>
      </c>
      <c r="G45" s="1"/>
      <c r="H45" s="27">
        <f>分社漏斗数据!J19</f>
        <v>492</v>
      </c>
      <c r="I45" s="27">
        <f>分社漏斗数据!K19</f>
        <v>463</v>
      </c>
      <c r="J45" s="27">
        <f>分社漏斗数据!L19</f>
        <v>135</v>
      </c>
      <c r="K45" s="48">
        <f>分社漏斗数据!M19</f>
        <v>0.9411</v>
      </c>
      <c r="L45" s="48">
        <f>分社漏斗数据!N19</f>
        <v>0.2916</v>
      </c>
      <c r="M45" s="1"/>
      <c r="N45" s="54"/>
      <c r="O45" s="54"/>
      <c r="P45" s="54"/>
      <c r="Q45" s="54"/>
      <c r="R45" s="54"/>
      <c r="S45" s="54"/>
      <c r="T45" s="54"/>
      <c r="U45" s="54"/>
      <c r="V45" s="54"/>
      <c r="W45" s="1"/>
      <c r="X45" s="1"/>
      <c r="Y45" s="1"/>
      <c r="Z45" s="1"/>
      <c r="AA45" s="1"/>
    </row>
    <row r="46" spans="1:27">
      <c r="A46" s="28" t="str">
        <f>分社漏斗数据!B20</f>
        <v>天津</v>
      </c>
      <c r="B46" s="27">
        <f>分社漏斗数据!C20</f>
        <v>1</v>
      </c>
      <c r="C46" s="27">
        <f>分社漏斗数据!D20</f>
        <v>0</v>
      </c>
      <c r="D46" s="27">
        <f>分社漏斗数据!E20</f>
        <v>0</v>
      </c>
      <c r="E46" s="48">
        <f>分社漏斗数据!F20</f>
        <v>0</v>
      </c>
      <c r="F46" s="48">
        <f>分社漏斗数据!G20</f>
        <v>0</v>
      </c>
      <c r="G46" s="1"/>
      <c r="H46" s="27">
        <f>分社漏斗数据!J20</f>
        <v>12</v>
      </c>
      <c r="I46" s="27">
        <f>分社漏斗数据!K20</f>
        <v>2</v>
      </c>
      <c r="J46" s="27">
        <f>分社漏斗数据!L20</f>
        <v>2</v>
      </c>
      <c r="K46" s="48">
        <f>分社漏斗数据!M20</f>
        <v>0.1667</v>
      </c>
      <c r="L46" s="48">
        <f>分社漏斗数据!N20</f>
        <v>1</v>
      </c>
      <c r="M46" s="1"/>
      <c r="N46" s="54"/>
      <c r="O46" s="54"/>
      <c r="P46" s="54"/>
      <c r="Q46" s="54"/>
      <c r="R46" s="54"/>
      <c r="S46" s="54"/>
      <c r="T46" s="54"/>
      <c r="U46" s="54"/>
      <c r="V46" s="54"/>
      <c r="W46" s="1"/>
      <c r="X46" s="1"/>
      <c r="Y46" s="1"/>
      <c r="Z46" s="1"/>
      <c r="AA46" s="1"/>
    </row>
    <row r="47" spans="1:27">
      <c r="A47" s="28" t="str">
        <f>分社漏斗数据!B21</f>
        <v>合肥</v>
      </c>
      <c r="B47" s="27">
        <f>分社漏斗数据!C21</f>
        <v>1</v>
      </c>
      <c r="C47" s="27">
        <f>分社漏斗数据!D21</f>
        <v>0</v>
      </c>
      <c r="D47" s="27">
        <f>分社漏斗数据!E21</f>
        <v>0</v>
      </c>
      <c r="E47" s="48">
        <f>分社漏斗数据!F21</f>
        <v>0</v>
      </c>
      <c r="F47" s="48">
        <f>分社漏斗数据!G21</f>
        <v>0</v>
      </c>
      <c r="G47" s="1"/>
      <c r="H47" s="27">
        <f>分社漏斗数据!J21</f>
        <v>13</v>
      </c>
      <c r="I47" s="27">
        <f>分社漏斗数据!K21</f>
        <v>3</v>
      </c>
      <c r="J47" s="27">
        <f>分社漏斗数据!L21</f>
        <v>3</v>
      </c>
      <c r="K47" s="48">
        <f>分社漏斗数据!M21</f>
        <v>0.2308</v>
      </c>
      <c r="L47" s="48">
        <f>分社漏斗数据!N21</f>
        <v>1</v>
      </c>
      <c r="M47" s="1"/>
      <c r="N47" s="54"/>
      <c r="O47" s="54"/>
      <c r="P47" s="54"/>
      <c r="Q47" s="54"/>
      <c r="R47" s="54"/>
      <c r="S47" s="54"/>
      <c r="T47" s="54"/>
      <c r="U47" s="54"/>
      <c r="V47" s="54"/>
      <c r="W47" s="1"/>
      <c r="X47" s="1"/>
      <c r="Y47" s="1"/>
      <c r="Z47" s="1"/>
      <c r="AA47" s="1"/>
    </row>
    <row r="48" spans="1:27">
      <c r="A48" s="28" t="str">
        <f>分社漏斗数据!B22</f>
        <v>南昌</v>
      </c>
      <c r="B48" s="27">
        <f>分社漏斗数据!C22</f>
        <v>1</v>
      </c>
      <c r="C48" s="27">
        <f>分社漏斗数据!D22</f>
        <v>1</v>
      </c>
      <c r="D48" s="27">
        <f>分社漏斗数据!E22</f>
        <v>1</v>
      </c>
      <c r="E48" s="48">
        <f>分社漏斗数据!F22</f>
        <v>1</v>
      </c>
      <c r="F48" s="48">
        <f>分社漏斗数据!G22</f>
        <v>1</v>
      </c>
      <c r="G48" s="1"/>
      <c r="H48" s="27">
        <f>分社漏斗数据!J22</f>
        <v>11</v>
      </c>
      <c r="I48" s="27">
        <f>分社漏斗数据!K22</f>
        <v>3</v>
      </c>
      <c r="J48" s="27">
        <f>分社漏斗数据!L22</f>
        <v>3</v>
      </c>
      <c r="K48" s="48">
        <f>分社漏斗数据!M22</f>
        <v>0.2727</v>
      </c>
      <c r="L48" s="48">
        <f>分社漏斗数据!N22</f>
        <v>1</v>
      </c>
      <c r="M48" s="1"/>
      <c r="N48" s="54"/>
      <c r="O48" s="54"/>
      <c r="P48" s="54"/>
      <c r="Q48" s="54"/>
      <c r="R48" s="54"/>
      <c r="S48" s="54"/>
      <c r="T48" s="54"/>
      <c r="U48" s="54"/>
      <c r="V48" s="54"/>
      <c r="W48" s="1"/>
      <c r="X48" s="1"/>
      <c r="Y48" s="1"/>
      <c r="Z48" s="1"/>
      <c r="AA48" s="1"/>
    </row>
    <row r="49" spans="1:27">
      <c r="A49" s="28" t="str">
        <f>分社漏斗数据!B23</f>
        <v>石家庄</v>
      </c>
      <c r="B49" s="27">
        <f>分社漏斗数据!C23</f>
        <v>1</v>
      </c>
      <c r="C49" s="27">
        <f>分社漏斗数据!D23</f>
        <v>0</v>
      </c>
      <c r="D49" s="27">
        <f>分社漏斗数据!E23</f>
        <v>0</v>
      </c>
      <c r="E49" s="48">
        <f>分社漏斗数据!F23</f>
        <v>0</v>
      </c>
      <c r="F49" s="48">
        <f>分社漏斗数据!G23</f>
        <v>0</v>
      </c>
      <c r="G49" s="1"/>
      <c r="H49" s="27">
        <f>分社漏斗数据!J23</f>
        <v>9</v>
      </c>
      <c r="I49" s="27">
        <f>分社漏斗数据!K23</f>
        <v>1</v>
      </c>
      <c r="J49" s="27">
        <f>分社漏斗数据!L23</f>
        <v>0</v>
      </c>
      <c r="K49" s="48">
        <f>分社漏斗数据!M23</f>
        <v>0.1111</v>
      </c>
      <c r="L49" s="48">
        <f>分社漏斗数据!N23</f>
        <v>0</v>
      </c>
      <c r="M49" s="1"/>
      <c r="N49" s="54"/>
      <c r="O49" s="54"/>
      <c r="P49" s="54"/>
      <c r="Q49" s="54"/>
      <c r="R49" s="54"/>
      <c r="S49" s="54"/>
      <c r="T49" s="54"/>
      <c r="U49" s="54"/>
      <c r="V49" s="54"/>
      <c r="W49" s="1"/>
      <c r="X49" s="1"/>
      <c r="Y49" s="1"/>
      <c r="Z49" s="1"/>
      <c r="AA49" s="1"/>
    </row>
    <row r="50" spans="1:27">
      <c r="A50" s="28" t="str">
        <f>分社漏斗数据!B24</f>
        <v>太原</v>
      </c>
      <c r="B50" s="27">
        <f>分社漏斗数据!C24</f>
        <v>0</v>
      </c>
      <c r="C50" s="27">
        <f>分社漏斗数据!D24</f>
        <v>0</v>
      </c>
      <c r="D50" s="27">
        <f>分社漏斗数据!E24</f>
        <v>0</v>
      </c>
      <c r="E50" s="48">
        <f>分社漏斗数据!F24</f>
        <v>0</v>
      </c>
      <c r="F50" s="48">
        <f>分社漏斗数据!G24</f>
        <v>0</v>
      </c>
      <c r="G50" s="1"/>
      <c r="H50" s="27">
        <f>分社漏斗数据!J24</f>
        <v>4</v>
      </c>
      <c r="I50" s="27">
        <f>分社漏斗数据!K24</f>
        <v>1</v>
      </c>
      <c r="J50" s="27">
        <f>分社漏斗数据!L24</f>
        <v>0</v>
      </c>
      <c r="K50" s="48">
        <f>分社漏斗数据!M24</f>
        <v>0.25</v>
      </c>
      <c r="L50" s="48">
        <f>分社漏斗数据!N24</f>
        <v>0</v>
      </c>
      <c r="M50" s="1"/>
      <c r="N50" s="54"/>
      <c r="O50" s="54"/>
      <c r="P50" s="54"/>
      <c r="Q50" s="54"/>
      <c r="R50" s="54"/>
      <c r="S50" s="54"/>
      <c r="T50" s="54"/>
      <c r="U50" s="54"/>
      <c r="V50" s="54"/>
      <c r="W50" s="1"/>
      <c r="X50" s="1"/>
      <c r="Y50" s="1"/>
      <c r="Z50" s="1"/>
      <c r="AA50" s="1"/>
    </row>
    <row r="51" spans="1:22">
      <c r="A51" s="28"/>
      <c r="E51" s="1"/>
      <c r="F51" s="1"/>
      <c r="G51" s="1"/>
      <c r="K51" s="1"/>
      <c r="L51" s="1"/>
      <c r="M51" s="1"/>
      <c r="N51" s="54"/>
      <c r="O51" s="54"/>
      <c r="P51" s="54"/>
      <c r="Q51" s="54"/>
      <c r="R51" s="54"/>
      <c r="S51" s="54"/>
      <c r="T51" s="54"/>
      <c r="U51" s="54"/>
      <c r="V51" s="54"/>
    </row>
    <row r="52" spans="1:22">
      <c r="A52" s="40" t="s">
        <v>31</v>
      </c>
      <c r="B52" s="40"/>
      <c r="C52" s="40"/>
      <c r="D52" s="40"/>
      <c r="E52" s="40"/>
      <c r="F52" s="40"/>
      <c r="G52" s="49"/>
      <c r="H52" s="40"/>
      <c r="I52" s="40"/>
      <c r="J52" s="40"/>
      <c r="K52" s="40"/>
      <c r="L52" s="40"/>
      <c r="M52" s="1"/>
      <c r="N52" s="54"/>
      <c r="O52" s="54"/>
      <c r="P52" s="54"/>
      <c r="Q52" s="54"/>
      <c r="R52" s="54"/>
      <c r="S52" s="54"/>
      <c r="T52" s="54"/>
      <c r="U52" s="54"/>
      <c r="V52" s="54"/>
    </row>
    <row r="53" spans="1:27">
      <c r="A53" s="27"/>
      <c r="B53" s="26" t="s">
        <v>32</v>
      </c>
      <c r="C53" s="27"/>
      <c r="D53" s="28"/>
      <c r="E53" s="28"/>
      <c r="F53" s="28"/>
      <c r="G53" s="50"/>
      <c r="H53" s="26" t="s">
        <v>33</v>
      </c>
      <c r="I53" s="28"/>
      <c r="J53" s="28"/>
      <c r="K53" s="28"/>
      <c r="L53" s="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38" t="s">
        <v>29</v>
      </c>
      <c r="B54" s="29" t="s">
        <v>19</v>
      </c>
      <c r="C54" s="29" t="s">
        <v>20</v>
      </c>
      <c r="D54" s="29" t="s">
        <v>21</v>
      </c>
      <c r="E54" s="29" t="s">
        <v>22</v>
      </c>
      <c r="F54" s="29" t="s">
        <v>23</v>
      </c>
      <c r="G54" s="27"/>
      <c r="H54" s="41" t="s">
        <v>19</v>
      </c>
      <c r="I54" s="41" t="s">
        <v>20</v>
      </c>
      <c r="J54" s="41" t="s">
        <v>21</v>
      </c>
      <c r="K54" s="41" t="s">
        <v>22</v>
      </c>
      <c r="L54" s="41" t="s">
        <v>23</v>
      </c>
      <c r="M54" s="1"/>
      <c r="O54" s="1"/>
      <c r="Q54" s="1"/>
      <c r="S54" s="1"/>
      <c r="U54" s="1"/>
    </row>
    <row r="55" spans="1:21">
      <c r="A55" s="28" t="str">
        <f>分社学习数据!B2</f>
        <v>北京</v>
      </c>
      <c r="B55" s="27">
        <f>分社学习数据!C2</f>
        <v>857</v>
      </c>
      <c r="C55" s="27">
        <f>分社学习数据!D2</f>
        <v>714</v>
      </c>
      <c r="D55" s="27">
        <f>分社学习数据!E2</f>
        <v>264</v>
      </c>
      <c r="E55" s="47">
        <f>分社学习数据!F2</f>
        <v>0.8331</v>
      </c>
      <c r="F55" s="47">
        <f>分社学习数据!G2</f>
        <v>0.3081</v>
      </c>
      <c r="G55" s="28"/>
      <c r="H55" s="27">
        <f>分社学习数据!J2</f>
        <v>7391</v>
      </c>
      <c r="I55" s="27">
        <f>分社学习数据!K2</f>
        <v>5145</v>
      </c>
      <c r="J55" s="27">
        <f>分社学习数据!L2</f>
        <v>3749</v>
      </c>
      <c r="K55" s="47">
        <f>分社学习数据!M2</f>
        <v>0.6961</v>
      </c>
      <c r="L55" s="47">
        <f>分社学习数据!N2</f>
        <v>0.5072</v>
      </c>
      <c r="M55" s="1"/>
      <c r="O55" s="1"/>
      <c r="Q55" s="1"/>
      <c r="S55" s="1"/>
      <c r="U55" s="1"/>
    </row>
    <row r="56" spans="1:21">
      <c r="A56" s="28" t="str">
        <f>分社学习数据!B3</f>
        <v>总部</v>
      </c>
      <c r="B56" s="27">
        <f>分社学习数据!C3</f>
        <v>702</v>
      </c>
      <c r="C56" s="27">
        <f>分社学习数据!D3</f>
        <v>551</v>
      </c>
      <c r="D56" s="27">
        <f>分社学习数据!E3</f>
        <v>212</v>
      </c>
      <c r="E56" s="47">
        <f>分社学习数据!F3</f>
        <v>0.7849</v>
      </c>
      <c r="F56" s="47">
        <f>分社学习数据!G3</f>
        <v>0.302</v>
      </c>
      <c r="G56" s="28"/>
      <c r="H56" s="27">
        <f>分社学习数据!J3</f>
        <v>20138</v>
      </c>
      <c r="I56" s="27">
        <f>分社学习数据!K3</f>
        <v>14261</v>
      </c>
      <c r="J56" s="27">
        <f>分社学习数据!L3</f>
        <v>8169</v>
      </c>
      <c r="K56" s="47">
        <f>分社学习数据!M3</f>
        <v>0.7082</v>
      </c>
      <c r="L56" s="47">
        <f>分社学习数据!N3</f>
        <v>0.4057</v>
      </c>
      <c r="M56" s="1"/>
      <c r="O56" s="1"/>
      <c r="Q56" s="1"/>
      <c r="S56" s="1"/>
      <c r="U56" s="1"/>
    </row>
    <row r="57" spans="1:21">
      <c r="A57" s="28" t="str">
        <f>分社学习数据!B4</f>
        <v>上海</v>
      </c>
      <c r="B57" s="27">
        <f>分社学习数据!C4</f>
        <v>416</v>
      </c>
      <c r="C57" s="27">
        <f>分社学习数据!D4</f>
        <v>224</v>
      </c>
      <c r="D57" s="27">
        <f>分社学习数据!E4</f>
        <v>145</v>
      </c>
      <c r="E57" s="47">
        <f>分社学习数据!F4</f>
        <v>0.5385</v>
      </c>
      <c r="F57" s="47">
        <f>分社学习数据!G4</f>
        <v>0.3486</v>
      </c>
      <c r="G57" s="1"/>
      <c r="H57" s="27">
        <f>分社学习数据!J4</f>
        <v>4332</v>
      </c>
      <c r="I57" s="27">
        <f>分社学习数据!K4</f>
        <v>2667</v>
      </c>
      <c r="J57" s="27">
        <f>分社学习数据!L4</f>
        <v>1776</v>
      </c>
      <c r="K57" s="47">
        <f>分社学习数据!M4</f>
        <v>0.6157</v>
      </c>
      <c r="L57" s="47">
        <f>分社学习数据!N4</f>
        <v>0.41</v>
      </c>
      <c r="M57" s="1"/>
      <c r="O57" s="1"/>
      <c r="Q57" s="1"/>
      <c r="S57" s="1"/>
      <c r="U57" s="1"/>
    </row>
    <row r="58" spans="1:21">
      <c r="A58" s="28" t="str">
        <f>分社学习数据!B5</f>
        <v>杭州</v>
      </c>
      <c r="B58" s="27">
        <f>分社学习数据!C5</f>
        <v>346</v>
      </c>
      <c r="C58" s="27">
        <f>分社学习数据!D5</f>
        <v>229</v>
      </c>
      <c r="D58" s="27">
        <f>分社学习数据!E5</f>
        <v>147</v>
      </c>
      <c r="E58" s="47">
        <f>分社学习数据!F5</f>
        <v>0.6618</v>
      </c>
      <c r="F58" s="47">
        <f>分社学习数据!G5</f>
        <v>0.4249</v>
      </c>
      <c r="G58" s="1"/>
      <c r="H58" s="27">
        <f>分社学习数据!J5</f>
        <v>5854</v>
      </c>
      <c r="I58" s="27">
        <f>分社学习数据!K5</f>
        <v>3894</v>
      </c>
      <c r="J58" s="27">
        <f>分社学习数据!L5</f>
        <v>3619</v>
      </c>
      <c r="K58" s="47">
        <f>分社学习数据!M5</f>
        <v>0.6652</v>
      </c>
      <c r="L58" s="46">
        <f>分社学习数据!N5</f>
        <v>0.6182</v>
      </c>
      <c r="M58" s="1"/>
      <c r="O58" s="1"/>
      <c r="Q58" s="1"/>
      <c r="S58" s="1"/>
      <c r="U58" s="1"/>
    </row>
    <row r="59" spans="1:21">
      <c r="A59" s="28" t="str">
        <f>分社学习数据!B6</f>
        <v>郑州</v>
      </c>
      <c r="B59" s="27">
        <f>分社学习数据!C6</f>
        <v>283</v>
      </c>
      <c r="C59" s="27">
        <f>分社学习数据!D6</f>
        <v>174</v>
      </c>
      <c r="D59" s="27">
        <f>分社学习数据!E6</f>
        <v>91</v>
      </c>
      <c r="E59" s="47">
        <f>分社学习数据!F6</f>
        <v>0.6148</v>
      </c>
      <c r="F59" s="47">
        <f>分社学习数据!G6</f>
        <v>0.3216</v>
      </c>
      <c r="G59" s="1"/>
      <c r="H59" s="27">
        <f>分社学习数据!J6</f>
        <v>2247</v>
      </c>
      <c r="I59" s="27">
        <f>分社学习数据!K6</f>
        <v>1526</v>
      </c>
      <c r="J59" s="27">
        <f>分社学习数据!L6</f>
        <v>971</v>
      </c>
      <c r="K59" s="47">
        <f>分社学习数据!M6</f>
        <v>0.6791</v>
      </c>
      <c r="L59" s="47">
        <f>分社学习数据!N6</f>
        <v>0.4321</v>
      </c>
      <c r="M59" s="1"/>
      <c r="O59" s="1"/>
      <c r="Q59" s="1"/>
      <c r="S59" s="1"/>
      <c r="U59" s="1"/>
    </row>
    <row r="60" spans="1:21">
      <c r="A60" s="28" t="str">
        <f>分社学习数据!B7</f>
        <v>苏州</v>
      </c>
      <c r="B60" s="27">
        <f>分社学习数据!C7</f>
        <v>253</v>
      </c>
      <c r="C60" s="27">
        <f>分社学习数据!D7</f>
        <v>204</v>
      </c>
      <c r="D60" s="27">
        <f>分社学习数据!E7</f>
        <v>81</v>
      </c>
      <c r="E60" s="47">
        <f>分社学习数据!F7</f>
        <v>0.8063</v>
      </c>
      <c r="F60" s="47">
        <f>分社学习数据!G7</f>
        <v>0.3202</v>
      </c>
      <c r="G60" s="1"/>
      <c r="H60" s="27">
        <f>分社学习数据!J7</f>
        <v>1276</v>
      </c>
      <c r="I60" s="27">
        <f>分社学习数据!K7</f>
        <v>796</v>
      </c>
      <c r="J60" s="27">
        <f>分社学习数据!L7</f>
        <v>600</v>
      </c>
      <c r="K60" s="47">
        <f>分社学习数据!M7</f>
        <v>0.6238</v>
      </c>
      <c r="L60" s="47">
        <f>分社学习数据!N7</f>
        <v>0.4702</v>
      </c>
      <c r="M60" s="1"/>
      <c r="O60" s="1"/>
      <c r="Q60" s="1"/>
      <c r="S60" s="1"/>
      <c r="U60" s="1"/>
    </row>
    <row r="61" spans="1:27">
      <c r="A61" s="28" t="str">
        <f>分社学习数据!B8</f>
        <v>广州</v>
      </c>
      <c r="B61" s="27">
        <f>分社学习数据!C8</f>
        <v>176</v>
      </c>
      <c r="C61" s="27">
        <f>分社学习数据!D8</f>
        <v>107</v>
      </c>
      <c r="D61" s="27">
        <f>分社学习数据!E8</f>
        <v>57</v>
      </c>
      <c r="E61" s="47">
        <f>分社学习数据!F8</f>
        <v>0.608</v>
      </c>
      <c r="F61" s="47">
        <f>分社学习数据!G8</f>
        <v>0.3239</v>
      </c>
      <c r="G61" s="1"/>
      <c r="H61" s="27">
        <f>分社学习数据!J8</f>
        <v>2358</v>
      </c>
      <c r="I61" s="27">
        <f>分社学习数据!K8</f>
        <v>1492</v>
      </c>
      <c r="J61" s="27">
        <f>分社学习数据!L8</f>
        <v>929</v>
      </c>
      <c r="K61" s="47">
        <f>分社学习数据!M8</f>
        <v>0.6327</v>
      </c>
      <c r="L61" s="47">
        <f>分社学习数据!N8</f>
        <v>0.394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8" t="str">
        <f>分社学习数据!B9</f>
        <v>厦门</v>
      </c>
      <c r="B62" s="27">
        <f>分社学习数据!C9</f>
        <v>165</v>
      </c>
      <c r="C62" s="27">
        <f>分社学习数据!D9</f>
        <v>110</v>
      </c>
      <c r="D62" s="27">
        <f>分社学习数据!E9</f>
        <v>63</v>
      </c>
      <c r="E62" s="47">
        <f>分社学习数据!F9</f>
        <v>0.6667</v>
      </c>
      <c r="F62" s="47">
        <f>分社学习数据!G9</f>
        <v>0.3818</v>
      </c>
      <c r="G62" s="1"/>
      <c r="H62" s="27">
        <f>分社学习数据!J9</f>
        <v>1120</v>
      </c>
      <c r="I62" s="27">
        <f>分社学习数据!K9</f>
        <v>588</v>
      </c>
      <c r="J62" s="27">
        <f>分社学习数据!L9</f>
        <v>527</v>
      </c>
      <c r="K62" s="47">
        <f>分社学习数据!M9</f>
        <v>0.525</v>
      </c>
      <c r="L62" s="47">
        <f>分社学习数据!N9</f>
        <v>0.4705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8" t="str">
        <f>分社学习数据!B10</f>
        <v>青岛</v>
      </c>
      <c r="B63" s="27">
        <f>分社学习数据!C10</f>
        <v>116</v>
      </c>
      <c r="C63" s="27">
        <f>分社学习数据!D10</f>
        <v>67</v>
      </c>
      <c r="D63" s="27">
        <f>分社学习数据!E10</f>
        <v>46</v>
      </c>
      <c r="E63" s="47">
        <f>分社学习数据!F10</f>
        <v>0.5776</v>
      </c>
      <c r="F63" s="47">
        <f>分社学习数据!G10</f>
        <v>0.3966</v>
      </c>
      <c r="G63" s="1"/>
      <c r="H63" s="27">
        <f>分社学习数据!J10</f>
        <v>852</v>
      </c>
      <c r="I63" s="27">
        <f>分社学习数据!K10</f>
        <v>444</v>
      </c>
      <c r="J63" s="27">
        <f>分社学习数据!L10</f>
        <v>456</v>
      </c>
      <c r="K63" s="47">
        <f>分社学习数据!M10</f>
        <v>0.5211</v>
      </c>
      <c r="L63" s="47">
        <f>分社学习数据!N10</f>
        <v>0.5352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8" t="str">
        <f>分社学习数据!B11</f>
        <v>大连</v>
      </c>
      <c r="B64" s="27">
        <f>分社学习数据!C11</f>
        <v>113</v>
      </c>
      <c r="C64" s="27">
        <f>分社学习数据!D11</f>
        <v>72</v>
      </c>
      <c r="D64" s="27">
        <f>分社学习数据!E11</f>
        <v>54</v>
      </c>
      <c r="E64" s="47">
        <f>分社学习数据!F11</f>
        <v>0.6372</v>
      </c>
      <c r="F64" s="47">
        <f>分社学习数据!G11</f>
        <v>0.4779</v>
      </c>
      <c r="G64" s="1"/>
      <c r="H64" s="27">
        <f>分社学习数据!J11</f>
        <v>1380</v>
      </c>
      <c r="I64" s="27">
        <f>分社学习数据!K11</f>
        <v>910</v>
      </c>
      <c r="J64" s="27">
        <f>分社学习数据!L11</f>
        <v>866</v>
      </c>
      <c r="K64" s="47">
        <f>分社学习数据!M11</f>
        <v>0.6594</v>
      </c>
      <c r="L64" s="46">
        <f>分社学习数据!N11</f>
        <v>0.6275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8" t="str">
        <f>分社学习数据!B12</f>
        <v>成都</v>
      </c>
      <c r="B65" s="27">
        <f>分社学习数据!C12</f>
        <v>75</v>
      </c>
      <c r="C65" s="27">
        <f>分社学习数据!D12</f>
        <v>55</v>
      </c>
      <c r="D65" s="27">
        <f>分社学习数据!E12</f>
        <v>31</v>
      </c>
      <c r="E65" s="47">
        <f>分社学习数据!F12</f>
        <v>0.7333</v>
      </c>
      <c r="F65" s="47">
        <f>分社学习数据!G12</f>
        <v>0.4133</v>
      </c>
      <c r="G65" s="1"/>
      <c r="H65" s="27">
        <f>分社学习数据!J12</f>
        <v>854</v>
      </c>
      <c r="I65" s="27">
        <f>分社学习数据!K12</f>
        <v>493</v>
      </c>
      <c r="J65" s="27">
        <f>分社学习数据!L12</f>
        <v>373</v>
      </c>
      <c r="K65" s="47">
        <f>分社学习数据!M12</f>
        <v>0.5773</v>
      </c>
      <c r="L65" s="47">
        <f>分社学习数据!N12</f>
        <v>0.4368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8" t="str">
        <f>分社学习数据!B13</f>
        <v>重庆</v>
      </c>
      <c r="B66" s="27">
        <f>分社学习数据!C13</f>
        <v>69</v>
      </c>
      <c r="C66" s="27">
        <f>分社学习数据!D13</f>
        <v>43</v>
      </c>
      <c r="D66" s="27">
        <f>分社学习数据!E13</f>
        <v>28</v>
      </c>
      <c r="E66" s="47">
        <f>分社学习数据!F13</f>
        <v>0.6232</v>
      </c>
      <c r="F66" s="47">
        <f>分社学习数据!G13</f>
        <v>0.4058</v>
      </c>
      <c r="G66" s="1"/>
      <c r="H66" s="27">
        <f>分社学习数据!J13</f>
        <v>1159</v>
      </c>
      <c r="I66" s="27">
        <f>分社学习数据!K13</f>
        <v>665</v>
      </c>
      <c r="J66" s="27">
        <f>分社学习数据!L13</f>
        <v>533</v>
      </c>
      <c r="K66" s="47">
        <f>分社学习数据!M13</f>
        <v>0.5738</v>
      </c>
      <c r="L66" s="47">
        <f>分社学习数据!N13</f>
        <v>0.4599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8" t="str">
        <f>分社学习数据!B14</f>
        <v>南京</v>
      </c>
      <c r="B67" s="27">
        <f>分社学习数据!C14</f>
        <v>43</v>
      </c>
      <c r="C67" s="27">
        <f>分社学习数据!D14</f>
        <v>26</v>
      </c>
      <c r="D67" s="27">
        <f>分社学习数据!E14</f>
        <v>16</v>
      </c>
      <c r="E67" s="47">
        <f>分社学习数据!F14</f>
        <v>0.6047</v>
      </c>
      <c r="F67" s="47">
        <f>分社学习数据!G14</f>
        <v>0.3721</v>
      </c>
      <c r="G67" s="1"/>
      <c r="H67" s="27">
        <f>分社学习数据!J14</f>
        <v>1308</v>
      </c>
      <c r="I67" s="27">
        <f>分社学习数据!K14</f>
        <v>899</v>
      </c>
      <c r="J67" s="27">
        <f>分社学习数据!L14</f>
        <v>747</v>
      </c>
      <c r="K67" s="47">
        <f>分社学习数据!M14</f>
        <v>0.6873</v>
      </c>
      <c r="L67" s="47">
        <f>分社学习数据!N14</f>
        <v>0.5711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8" t="str">
        <f>分社学习数据!B15</f>
        <v>西安</v>
      </c>
      <c r="B68" s="27">
        <f>分社学习数据!C15</f>
        <v>35</v>
      </c>
      <c r="C68" s="27">
        <f>分社学习数据!D15</f>
        <v>24</v>
      </c>
      <c r="D68" s="27">
        <f>分社学习数据!E15</f>
        <v>14</v>
      </c>
      <c r="E68" s="47">
        <f>分社学习数据!F15</f>
        <v>0.6857</v>
      </c>
      <c r="F68" s="47">
        <f>分社学习数据!G15</f>
        <v>0.4</v>
      </c>
      <c r="G68" s="1"/>
      <c r="H68" s="27">
        <f>分社学习数据!J15</f>
        <v>806</v>
      </c>
      <c r="I68" s="27">
        <f>分社学习数据!K15</f>
        <v>443</v>
      </c>
      <c r="J68" s="27">
        <f>分社学习数据!L15</f>
        <v>434</v>
      </c>
      <c r="K68" s="47">
        <f>分社学习数据!M15</f>
        <v>0.5496</v>
      </c>
      <c r="L68" s="47">
        <f>分社学习数据!N15</f>
        <v>0.5385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8" t="str">
        <f>分社学习数据!B16</f>
        <v>长沙</v>
      </c>
      <c r="B69" s="27">
        <f>分社学习数据!C16</f>
        <v>33</v>
      </c>
      <c r="C69" s="27">
        <f>分社学习数据!D16</f>
        <v>20</v>
      </c>
      <c r="D69" s="27">
        <f>分社学习数据!E16</f>
        <v>11</v>
      </c>
      <c r="E69" s="47">
        <f>分社学习数据!F16</f>
        <v>0.6061</v>
      </c>
      <c r="F69" s="47">
        <f>分社学习数据!G16</f>
        <v>0.3333</v>
      </c>
      <c r="G69" s="1"/>
      <c r="H69" s="27">
        <f>分社学习数据!J16</f>
        <v>423</v>
      </c>
      <c r="I69" s="27">
        <f>分社学习数据!K16</f>
        <v>219</v>
      </c>
      <c r="J69" s="27">
        <f>分社学习数据!L16</f>
        <v>239</v>
      </c>
      <c r="K69" s="47">
        <f>分社学习数据!M16</f>
        <v>0.5177</v>
      </c>
      <c r="L69" s="47">
        <f>分社学习数据!N16</f>
        <v>0.565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8" t="str">
        <f>分社学习数据!B17</f>
        <v>武汉</v>
      </c>
      <c r="B70" s="27">
        <f>分社学习数据!C17</f>
        <v>15</v>
      </c>
      <c r="C70" s="27">
        <f>分社学习数据!D17</f>
        <v>9</v>
      </c>
      <c r="D70" s="27">
        <f>分社学习数据!E17</f>
        <v>7</v>
      </c>
      <c r="E70" s="47">
        <f>分社学习数据!F17</f>
        <v>0.6</v>
      </c>
      <c r="F70" s="47">
        <f>分社学习数据!G17</f>
        <v>0.4667</v>
      </c>
      <c r="G70" s="1"/>
      <c r="H70" s="27">
        <f>分社学习数据!J17</f>
        <v>375</v>
      </c>
      <c r="I70" s="27">
        <f>分社学习数据!K17</f>
        <v>172</v>
      </c>
      <c r="J70" s="27">
        <f>分社学习数据!L17</f>
        <v>209</v>
      </c>
      <c r="K70" s="47">
        <f>分社学习数据!M17</f>
        <v>0.4587</v>
      </c>
      <c r="L70" s="47">
        <f>分社学习数据!N17</f>
        <v>0.5573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28" t="str">
        <f>分社学习数据!B18</f>
        <v>南昌</v>
      </c>
      <c r="B71" s="27">
        <f>分社学习数据!C18</f>
        <v>5</v>
      </c>
      <c r="C71" s="27">
        <f>分社学习数据!D18</f>
        <v>4</v>
      </c>
      <c r="D71" s="27">
        <f>分社学习数据!E18</f>
        <v>0</v>
      </c>
      <c r="E71" s="47">
        <f>分社学习数据!F18</f>
        <v>0.8</v>
      </c>
      <c r="F71" s="47">
        <f>分社学习数据!G18</f>
        <v>0</v>
      </c>
      <c r="G71" s="1"/>
      <c r="H71" s="27">
        <f>分社学习数据!J18</f>
        <v>44</v>
      </c>
      <c r="I71" s="27">
        <f>分社学习数据!K18</f>
        <v>35</v>
      </c>
      <c r="J71" s="27">
        <f>分社学习数据!L18</f>
        <v>19</v>
      </c>
      <c r="K71" s="47">
        <f>分社学习数据!M18</f>
        <v>0.7955</v>
      </c>
      <c r="L71" s="47">
        <f>分社学习数据!N18</f>
        <v>0.4318</v>
      </c>
      <c r="M71" s="1"/>
      <c r="O71" s="1"/>
      <c r="Q71" s="1"/>
      <c r="S71" s="1"/>
      <c r="U71" s="1"/>
    </row>
    <row r="72" spans="1:21">
      <c r="A72" s="28" t="str">
        <f>分社学习数据!B19</f>
        <v>合肥</v>
      </c>
      <c r="B72" s="27">
        <f>分社学习数据!C19</f>
        <v>4</v>
      </c>
      <c r="C72" s="27">
        <f>分社学习数据!D19</f>
        <v>2</v>
      </c>
      <c r="D72" s="27">
        <f>分社学习数据!E19</f>
        <v>2</v>
      </c>
      <c r="E72" s="47">
        <f>分社学习数据!F19</f>
        <v>0.5</v>
      </c>
      <c r="F72" s="47">
        <f>分社学习数据!G19</f>
        <v>0.5</v>
      </c>
      <c r="G72" s="1"/>
      <c r="H72" s="27">
        <f>分社学习数据!J19</f>
        <v>4</v>
      </c>
      <c r="I72" s="27">
        <f>分社学习数据!K19</f>
        <v>2</v>
      </c>
      <c r="J72" s="27">
        <f>分社学习数据!L19</f>
        <v>3</v>
      </c>
      <c r="K72" s="47">
        <f>分社学习数据!M19</f>
        <v>0.5</v>
      </c>
      <c r="L72" s="47">
        <f>分社学习数据!N19</f>
        <v>0.75</v>
      </c>
      <c r="M72" s="1"/>
      <c r="O72" s="1"/>
      <c r="Q72" s="1"/>
      <c r="S72" s="1"/>
      <c r="U72" s="1"/>
    </row>
    <row r="73" spans="1:21">
      <c r="A73" s="28" t="str">
        <f>分社学习数据!B20</f>
        <v>沈阳</v>
      </c>
      <c r="B73" s="27">
        <f>分社学习数据!C20</f>
        <v>0</v>
      </c>
      <c r="C73" s="27">
        <f>分社学习数据!D20</f>
        <v>0</v>
      </c>
      <c r="D73" s="27">
        <f>分社学习数据!E20</f>
        <v>0</v>
      </c>
      <c r="E73" s="47">
        <f>分社学习数据!F20</f>
        <v>0</v>
      </c>
      <c r="F73" s="47">
        <f>分社学习数据!G20</f>
        <v>0</v>
      </c>
      <c r="G73" s="1"/>
      <c r="H73" s="27">
        <f>分社学习数据!J20</f>
        <v>1</v>
      </c>
      <c r="I73" s="27">
        <f>分社学习数据!K20</f>
        <v>0</v>
      </c>
      <c r="J73" s="27">
        <f>分社学习数据!L20</f>
        <v>1</v>
      </c>
      <c r="K73" s="47">
        <f>分社学习数据!M20</f>
        <v>0</v>
      </c>
      <c r="L73" s="47">
        <f>分社学习数据!N20</f>
        <v>1</v>
      </c>
      <c r="M73" s="1"/>
      <c r="O73" s="1"/>
      <c r="Q73" s="1"/>
      <c r="S73" s="1"/>
      <c r="U73" s="1"/>
    </row>
    <row r="74" spans="1:27">
      <c r="A74" s="28" t="str">
        <f>分社学习数据!B21</f>
        <v>深圳</v>
      </c>
      <c r="B74" s="27">
        <f>分社学习数据!C21</f>
        <v>0</v>
      </c>
      <c r="C74" s="27">
        <f>分社学习数据!D21</f>
        <v>0</v>
      </c>
      <c r="D74" s="27">
        <f>分社学习数据!E21</f>
        <v>0</v>
      </c>
      <c r="E74" s="47">
        <f>分社学习数据!F21</f>
        <v>0</v>
      </c>
      <c r="F74" s="47">
        <f>分社学习数据!G21</f>
        <v>0</v>
      </c>
      <c r="G74" s="1"/>
      <c r="H74" s="27">
        <f>分社学习数据!J21</f>
        <v>1</v>
      </c>
      <c r="I74" s="27">
        <f>分社学习数据!K21</f>
        <v>0</v>
      </c>
      <c r="J74" s="27">
        <f>分社学习数据!L21</f>
        <v>1</v>
      </c>
      <c r="K74" s="47">
        <f>分社学习数据!M21</f>
        <v>0</v>
      </c>
      <c r="L74" s="47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28" t="str">
        <f>分社学习数据!B22</f>
        <v>太原</v>
      </c>
      <c r="B75" s="27">
        <f>分社学习数据!C22</f>
        <v>0</v>
      </c>
      <c r="C75" s="27">
        <f>分社学习数据!D22</f>
        <v>0</v>
      </c>
      <c r="D75" s="27">
        <f>分社学习数据!E22</f>
        <v>0</v>
      </c>
      <c r="E75" s="47">
        <f>分社学习数据!F22</f>
        <v>0</v>
      </c>
      <c r="F75" s="47">
        <f>分社学习数据!G22</f>
        <v>0</v>
      </c>
      <c r="G75" s="1"/>
      <c r="H75" s="27">
        <f>分社学习数据!J22</f>
        <v>0</v>
      </c>
      <c r="I75" s="27">
        <f>分社学习数据!K22</f>
        <v>0</v>
      </c>
      <c r="J75" s="27">
        <f>分社学习数据!L22</f>
        <v>0</v>
      </c>
      <c r="K75" s="47">
        <f>分社学习数据!M22</f>
        <v>0</v>
      </c>
      <c r="L75" s="47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8" t="str">
        <f>分社学习数据!B23</f>
        <v>天津</v>
      </c>
      <c r="B76" s="27">
        <f>分社学习数据!C23</f>
        <v>0</v>
      </c>
      <c r="C76" s="27">
        <f>分社学习数据!D23</f>
        <v>0</v>
      </c>
      <c r="D76" s="27">
        <f>分社学习数据!E23</f>
        <v>0</v>
      </c>
      <c r="E76" s="47">
        <f>分社学习数据!F23</f>
        <v>0</v>
      </c>
      <c r="F76" s="47">
        <f>分社学习数据!G23</f>
        <v>0</v>
      </c>
      <c r="G76" s="1"/>
      <c r="H76" s="27">
        <f>分社学习数据!J23</f>
        <v>18</v>
      </c>
      <c r="I76" s="27">
        <f>分社学习数据!K23</f>
        <v>4</v>
      </c>
      <c r="J76" s="27">
        <f>分社学习数据!L23</f>
        <v>14</v>
      </c>
      <c r="K76" s="47">
        <f>分社学习数据!M23</f>
        <v>0.2222</v>
      </c>
      <c r="L76" s="47">
        <f>分社学习数据!N23</f>
        <v>0.7778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28" t="str">
        <f>分社学习数据!B24</f>
        <v>石家庄</v>
      </c>
      <c r="B77" s="27">
        <f>分社学习数据!C24</f>
        <v>0</v>
      </c>
      <c r="C77" s="27">
        <f>分社学习数据!D24</f>
        <v>0</v>
      </c>
      <c r="D77" s="27">
        <f>分社学习数据!E24</f>
        <v>0</v>
      </c>
      <c r="E77" s="47">
        <f>分社学习数据!F24</f>
        <v>0</v>
      </c>
      <c r="F77" s="47">
        <f>分社学习数据!G24</f>
        <v>0</v>
      </c>
      <c r="G77" s="1"/>
      <c r="H77" s="27">
        <f>分社学习数据!J24</f>
        <v>0</v>
      </c>
      <c r="I77" s="27">
        <f>分社学习数据!K24</f>
        <v>0</v>
      </c>
      <c r="J77" s="27">
        <f>分社学习数据!L24</f>
        <v>0</v>
      </c>
      <c r="K77" s="47">
        <f>分社学习数据!M24</f>
        <v>0</v>
      </c>
      <c r="L77" s="47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2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0:V5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1"/>
  <sheetViews>
    <sheetView workbookViewId="0">
      <selection activeCell="C21" sqref="C21"/>
    </sheetView>
  </sheetViews>
  <sheetFormatPr defaultColWidth="9" defaultRowHeight="13.6"/>
  <cols>
    <col min="1" max="23" width="10.8333333333333"/>
  </cols>
  <sheetData>
    <row r="1" ht="48" customHeight="1" spans="1:23">
      <c r="A1" s="17"/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M1" s="17"/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  <c r="S1" s="15" t="s">
        <v>50</v>
      </c>
      <c r="T1" s="15" t="s">
        <v>51</v>
      </c>
      <c r="U1" s="15" t="s">
        <v>52</v>
      </c>
      <c r="V1" s="15" t="s">
        <v>53</v>
      </c>
      <c r="W1" s="15" t="s">
        <v>54</v>
      </c>
    </row>
    <row r="2" spans="1:23">
      <c r="A2" s="20">
        <v>43907</v>
      </c>
      <c r="B2" s="18">
        <v>7024</v>
      </c>
      <c r="C2" s="18">
        <v>0</v>
      </c>
      <c r="D2" s="18">
        <v>761</v>
      </c>
      <c r="E2" s="18">
        <v>0</v>
      </c>
      <c r="F2" s="17"/>
      <c r="G2" s="18">
        <v>13016</v>
      </c>
      <c r="H2" s="18">
        <v>9314</v>
      </c>
      <c r="I2" s="18">
        <v>3892</v>
      </c>
      <c r="J2" s="18">
        <v>0.7156</v>
      </c>
      <c r="K2" s="18">
        <v>0.4179</v>
      </c>
      <c r="M2" s="22">
        <v>43907</v>
      </c>
      <c r="N2" s="18">
        <v>2627</v>
      </c>
      <c r="O2" s="18">
        <v>0</v>
      </c>
      <c r="P2" s="18">
        <v>750</v>
      </c>
      <c r="Q2" s="18">
        <v>0</v>
      </c>
      <c r="R2" s="18">
        <v>0.2855</v>
      </c>
      <c r="S2" s="18">
        <v>51947</v>
      </c>
      <c r="T2" s="18">
        <v>34658</v>
      </c>
      <c r="U2" s="18">
        <v>24236</v>
      </c>
      <c r="V2" s="18">
        <v>0.6672</v>
      </c>
      <c r="W2" s="18">
        <v>0.4666</v>
      </c>
    </row>
    <row r="3" spans="1:23">
      <c r="A3" s="20">
        <v>43908</v>
      </c>
      <c r="B3" s="18">
        <v>3199</v>
      </c>
      <c r="C3" s="18">
        <v>0</v>
      </c>
      <c r="D3" s="18">
        <v>123</v>
      </c>
      <c r="E3" s="18">
        <v>0</v>
      </c>
      <c r="F3" s="17"/>
      <c r="G3" s="18">
        <v>13016</v>
      </c>
      <c r="H3" s="18">
        <v>9314</v>
      </c>
      <c r="I3" s="18">
        <v>3892</v>
      </c>
      <c r="J3" s="18">
        <v>0.7156</v>
      </c>
      <c r="K3" s="18">
        <v>0.4179</v>
      </c>
      <c r="M3" s="22">
        <v>43908</v>
      </c>
      <c r="N3" s="18">
        <v>7025</v>
      </c>
      <c r="O3" s="18">
        <v>0</v>
      </c>
      <c r="P3" s="18">
        <v>2273</v>
      </c>
      <c r="Q3" s="18">
        <v>0</v>
      </c>
      <c r="R3" s="18">
        <v>0.3236</v>
      </c>
      <c r="S3" s="18">
        <v>51947</v>
      </c>
      <c r="T3" s="18">
        <v>34658</v>
      </c>
      <c r="U3" s="18">
        <v>24236</v>
      </c>
      <c r="V3" s="18">
        <v>0.6672</v>
      </c>
      <c r="W3" s="18">
        <v>0.4666</v>
      </c>
    </row>
    <row r="4" spans="1:23">
      <c r="A4" s="20">
        <v>43909</v>
      </c>
      <c r="B4" s="18">
        <v>964</v>
      </c>
      <c r="C4" s="18">
        <v>0</v>
      </c>
      <c r="D4" s="18">
        <v>105</v>
      </c>
      <c r="E4" s="18">
        <v>0</v>
      </c>
      <c r="F4" s="17"/>
      <c r="G4" s="18">
        <v>13016</v>
      </c>
      <c r="H4" s="18">
        <v>9314</v>
      </c>
      <c r="I4" s="18">
        <v>3892</v>
      </c>
      <c r="J4" s="18">
        <v>0.7156</v>
      </c>
      <c r="K4" s="18">
        <v>0.4179</v>
      </c>
      <c r="M4" s="22">
        <v>43909</v>
      </c>
      <c r="N4" s="18">
        <v>14589</v>
      </c>
      <c r="O4" s="18">
        <v>10145</v>
      </c>
      <c r="P4" s="18">
        <v>4416</v>
      </c>
      <c r="Q4" s="18">
        <v>0.6954</v>
      </c>
      <c r="R4" s="18">
        <v>0.3027</v>
      </c>
      <c r="S4" s="18">
        <v>51947</v>
      </c>
      <c r="T4" s="18">
        <v>34658</v>
      </c>
      <c r="U4" s="18">
        <v>24236</v>
      </c>
      <c r="V4" s="18">
        <v>0.6672</v>
      </c>
      <c r="W4" s="18">
        <v>0.4666</v>
      </c>
    </row>
    <row r="5" spans="1:23">
      <c r="A5" s="20">
        <v>43910</v>
      </c>
      <c r="B5" s="18">
        <v>430</v>
      </c>
      <c r="C5" s="18">
        <v>0</v>
      </c>
      <c r="D5" s="18">
        <v>53</v>
      </c>
      <c r="E5" s="18">
        <v>0</v>
      </c>
      <c r="F5" s="17"/>
      <c r="G5" s="18">
        <v>13016</v>
      </c>
      <c r="H5" s="18">
        <v>9314</v>
      </c>
      <c r="I5" s="18">
        <v>3892</v>
      </c>
      <c r="J5" s="18">
        <v>0.7156</v>
      </c>
      <c r="K5" s="18">
        <v>0.4179</v>
      </c>
      <c r="L5" s="21"/>
      <c r="M5" s="22">
        <v>43910</v>
      </c>
      <c r="N5" s="18">
        <v>8257</v>
      </c>
      <c r="O5" s="18">
        <v>5727</v>
      </c>
      <c r="P5" s="18">
        <v>2696</v>
      </c>
      <c r="Q5" s="18">
        <v>0.6936</v>
      </c>
      <c r="R5" s="18">
        <v>0.3265</v>
      </c>
      <c r="S5" s="18">
        <v>51947</v>
      </c>
      <c r="T5" s="18">
        <v>34658</v>
      </c>
      <c r="U5" s="18">
        <v>24236</v>
      </c>
      <c r="V5" s="18">
        <v>0.6672</v>
      </c>
      <c r="W5" s="18">
        <v>0.4666</v>
      </c>
    </row>
    <row r="6" spans="1:23">
      <c r="A6" s="20">
        <v>43911</v>
      </c>
      <c r="B6" s="18">
        <v>291</v>
      </c>
      <c r="C6" s="18">
        <v>0</v>
      </c>
      <c r="D6" s="18">
        <v>17</v>
      </c>
      <c r="E6" s="18">
        <v>0</v>
      </c>
      <c r="F6" s="17"/>
      <c r="G6" s="18">
        <v>13016</v>
      </c>
      <c r="H6" s="18">
        <v>9314</v>
      </c>
      <c r="I6" s="18">
        <v>3892</v>
      </c>
      <c r="J6" s="18">
        <v>0.7156</v>
      </c>
      <c r="K6" s="18">
        <v>0.4179</v>
      </c>
      <c r="M6" s="22">
        <v>43911</v>
      </c>
      <c r="N6" s="18">
        <v>3351</v>
      </c>
      <c r="O6" s="18">
        <v>2449</v>
      </c>
      <c r="P6" s="18">
        <v>1258</v>
      </c>
      <c r="Q6" s="18">
        <v>0.7308</v>
      </c>
      <c r="R6" s="18">
        <v>0.3754</v>
      </c>
      <c r="S6" s="18">
        <v>51947</v>
      </c>
      <c r="T6" s="18">
        <v>34658</v>
      </c>
      <c r="U6" s="18">
        <v>24236</v>
      </c>
      <c r="V6" s="18">
        <v>0.6672</v>
      </c>
      <c r="W6" s="18">
        <v>0.4666</v>
      </c>
    </row>
    <row r="7" spans="1:23">
      <c r="A7" s="20">
        <v>43912</v>
      </c>
      <c r="B7" s="18">
        <v>253</v>
      </c>
      <c r="C7" s="18">
        <v>0</v>
      </c>
      <c r="D7" s="18">
        <v>26</v>
      </c>
      <c r="E7" s="18">
        <v>0</v>
      </c>
      <c r="F7" s="17"/>
      <c r="G7" s="18">
        <v>13016</v>
      </c>
      <c r="H7" s="18">
        <v>9314</v>
      </c>
      <c r="I7" s="18">
        <v>3892</v>
      </c>
      <c r="J7" s="18">
        <v>0.7156</v>
      </c>
      <c r="K7" s="18">
        <v>0.4179</v>
      </c>
      <c r="M7" s="22">
        <v>43912</v>
      </c>
      <c r="N7" s="18">
        <v>1646</v>
      </c>
      <c r="O7" s="18">
        <v>1078</v>
      </c>
      <c r="P7" s="18">
        <v>738</v>
      </c>
      <c r="Q7" s="18">
        <v>0.6549</v>
      </c>
      <c r="R7" s="18">
        <v>0.4484</v>
      </c>
      <c r="S7" s="18">
        <v>51947</v>
      </c>
      <c r="T7" s="18">
        <v>34658</v>
      </c>
      <c r="U7" s="18">
        <v>24236</v>
      </c>
      <c r="V7" s="18">
        <v>0.6672</v>
      </c>
      <c r="W7" s="18">
        <v>0.4666</v>
      </c>
    </row>
    <row r="8" spans="1:23">
      <c r="A8" s="20">
        <v>43913</v>
      </c>
      <c r="B8" s="18">
        <v>267</v>
      </c>
      <c r="C8" s="18">
        <v>82</v>
      </c>
      <c r="D8" s="18">
        <v>36</v>
      </c>
      <c r="E8" s="18">
        <v>0.3071</v>
      </c>
      <c r="F8" s="18">
        <v>0.439</v>
      </c>
      <c r="G8" s="18">
        <v>13016</v>
      </c>
      <c r="H8" s="18">
        <v>9314</v>
      </c>
      <c r="I8" s="18">
        <v>3892</v>
      </c>
      <c r="J8" s="18">
        <v>0.7156</v>
      </c>
      <c r="K8" s="18">
        <v>0.4179</v>
      </c>
      <c r="M8" s="22">
        <v>43913</v>
      </c>
      <c r="N8" s="18">
        <v>5817</v>
      </c>
      <c r="O8" s="18">
        <v>4151</v>
      </c>
      <c r="P8" s="18">
        <v>2450</v>
      </c>
      <c r="Q8" s="18">
        <v>0.7136</v>
      </c>
      <c r="R8" s="18">
        <v>0.4212</v>
      </c>
      <c r="S8" s="18">
        <v>51947</v>
      </c>
      <c r="T8" s="18">
        <v>34658</v>
      </c>
      <c r="U8" s="18">
        <v>24236</v>
      </c>
      <c r="V8" s="18">
        <v>0.6672</v>
      </c>
      <c r="W8" s="18">
        <v>0.4666</v>
      </c>
    </row>
    <row r="9" spans="1:23">
      <c r="A9" s="20">
        <v>43914</v>
      </c>
      <c r="B9" s="18">
        <v>355</v>
      </c>
      <c r="C9" s="18">
        <v>69</v>
      </c>
      <c r="D9" s="18">
        <v>23</v>
      </c>
      <c r="E9" s="18">
        <v>0.1944</v>
      </c>
      <c r="F9" s="18">
        <v>0.3333</v>
      </c>
      <c r="G9" s="18">
        <v>13016</v>
      </c>
      <c r="H9" s="18">
        <v>9314</v>
      </c>
      <c r="I9" s="18">
        <v>3892</v>
      </c>
      <c r="J9" s="18">
        <v>0.7156</v>
      </c>
      <c r="K9" s="18">
        <v>0.4179</v>
      </c>
      <c r="M9" s="22">
        <v>43914</v>
      </c>
      <c r="N9" s="18">
        <v>4835</v>
      </c>
      <c r="O9" s="18">
        <v>3278</v>
      </c>
      <c r="P9" s="18">
        <v>2210</v>
      </c>
      <c r="Q9" s="18">
        <v>0.678</v>
      </c>
      <c r="R9" s="18">
        <v>0.4571</v>
      </c>
      <c r="S9" s="18">
        <v>51947</v>
      </c>
      <c r="T9" s="18">
        <v>34658</v>
      </c>
      <c r="U9" s="18">
        <v>24236</v>
      </c>
      <c r="V9" s="18">
        <v>0.6672</v>
      </c>
      <c r="W9" s="18">
        <v>0.4666</v>
      </c>
    </row>
    <row r="10" spans="1:23">
      <c r="A10" s="20">
        <v>43915</v>
      </c>
      <c r="B10" s="18">
        <v>222</v>
      </c>
      <c r="C10" s="18">
        <v>78</v>
      </c>
      <c r="D10" s="18">
        <v>35</v>
      </c>
      <c r="E10" s="18">
        <v>0.3514</v>
      </c>
      <c r="F10" s="18">
        <v>0.4487</v>
      </c>
      <c r="G10" s="18">
        <v>13016</v>
      </c>
      <c r="H10" s="18">
        <v>9314</v>
      </c>
      <c r="I10" s="18">
        <v>3892</v>
      </c>
      <c r="J10" s="18">
        <v>0.7156</v>
      </c>
      <c r="K10" s="18">
        <v>0.4179</v>
      </c>
      <c r="M10" s="22">
        <v>43915</v>
      </c>
      <c r="N10" s="18">
        <v>3712</v>
      </c>
      <c r="O10" s="18">
        <v>2638</v>
      </c>
      <c r="P10" s="18">
        <v>1270</v>
      </c>
      <c r="Q10" s="18">
        <v>0.7107</v>
      </c>
      <c r="R10" s="18">
        <v>0.3421</v>
      </c>
      <c r="S10" s="18">
        <v>51947</v>
      </c>
      <c r="T10" s="18">
        <v>34658</v>
      </c>
      <c r="U10" s="18">
        <v>24236</v>
      </c>
      <c r="V10" s="18">
        <v>0.6672</v>
      </c>
      <c r="W10" s="18">
        <v>0.4666</v>
      </c>
    </row>
    <row r="11" ht="32" customHeight="1" spans="1:23">
      <c r="A11" s="15" t="s">
        <v>18</v>
      </c>
      <c r="B11" s="18">
        <v>-0.374647887</v>
      </c>
      <c r="C11" s="18">
        <v>0.130434783</v>
      </c>
      <c r="D11" s="18">
        <v>0.52173913</v>
      </c>
      <c r="E11" s="18">
        <v>0.807613169</v>
      </c>
      <c r="F11" s="18">
        <v>0.346234623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M11" s="15" t="s">
        <v>18</v>
      </c>
      <c r="N11" s="18">
        <v>-0.232264736</v>
      </c>
      <c r="O11" s="18">
        <v>-0.195241001</v>
      </c>
      <c r="P11" s="18">
        <v>-0.425339367</v>
      </c>
      <c r="Q11" s="18">
        <v>0.048230088</v>
      </c>
      <c r="R11" s="18">
        <v>-0.251586086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5" t="s">
        <v>55</v>
      </c>
      <c r="B1" s="15" t="s">
        <v>56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57</v>
      </c>
      <c r="I1" s="15" t="s">
        <v>58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</row>
    <row r="2" ht="32" customHeight="1" spans="1:14">
      <c r="A2" s="16">
        <v>43915</v>
      </c>
      <c r="B2" s="17" t="s">
        <v>59</v>
      </c>
      <c r="C2" s="18">
        <v>73</v>
      </c>
      <c r="D2" s="18">
        <v>15</v>
      </c>
      <c r="E2" s="18">
        <v>8</v>
      </c>
      <c r="F2" s="18">
        <v>0.2055</v>
      </c>
      <c r="G2" s="18">
        <v>0.5333</v>
      </c>
      <c r="H2" s="17" t="s">
        <v>60</v>
      </c>
      <c r="I2" s="17" t="s">
        <v>59</v>
      </c>
      <c r="J2" s="18">
        <v>1081</v>
      </c>
      <c r="K2" s="18">
        <v>669</v>
      </c>
      <c r="L2" s="18">
        <v>356</v>
      </c>
      <c r="M2" s="18">
        <v>0.6189</v>
      </c>
      <c r="N2" s="18">
        <v>0.5321</v>
      </c>
    </row>
    <row r="3" ht="32" customHeight="1" spans="1:14">
      <c r="A3" s="16">
        <v>43915</v>
      </c>
      <c r="B3" s="17" t="s">
        <v>61</v>
      </c>
      <c r="C3" s="18">
        <v>32</v>
      </c>
      <c r="D3" s="18">
        <v>12</v>
      </c>
      <c r="E3" s="18">
        <v>3</v>
      </c>
      <c r="F3" s="18">
        <v>0.375</v>
      </c>
      <c r="G3" s="18">
        <v>0.25</v>
      </c>
      <c r="H3" s="17" t="s">
        <v>60</v>
      </c>
      <c r="I3" s="17" t="s">
        <v>61</v>
      </c>
      <c r="J3" s="18">
        <v>2237</v>
      </c>
      <c r="K3" s="18">
        <v>1628</v>
      </c>
      <c r="L3" s="18">
        <v>283</v>
      </c>
      <c r="M3" s="18">
        <v>0.7278</v>
      </c>
      <c r="N3" s="18">
        <v>0.1738</v>
      </c>
    </row>
    <row r="4" ht="32" customHeight="1" spans="1:14">
      <c r="A4" s="16">
        <v>43915</v>
      </c>
      <c r="B4" s="17" t="s">
        <v>62</v>
      </c>
      <c r="C4" s="18">
        <v>14</v>
      </c>
      <c r="D4" s="18">
        <v>0</v>
      </c>
      <c r="E4" s="18">
        <v>0</v>
      </c>
      <c r="F4" s="18">
        <v>0</v>
      </c>
      <c r="G4" s="17"/>
      <c r="H4" s="17" t="s">
        <v>60</v>
      </c>
      <c r="I4" s="17" t="s">
        <v>62</v>
      </c>
      <c r="J4" s="18">
        <v>1128</v>
      </c>
      <c r="K4" s="18">
        <v>753</v>
      </c>
      <c r="L4" s="18">
        <v>622</v>
      </c>
      <c r="M4" s="18">
        <v>0.6676</v>
      </c>
      <c r="N4" s="18">
        <v>0.826</v>
      </c>
    </row>
    <row r="5" ht="32" customHeight="1" spans="1:14">
      <c r="A5" s="16">
        <v>43915</v>
      </c>
      <c r="B5" s="17" t="s">
        <v>63</v>
      </c>
      <c r="C5" s="18">
        <v>14</v>
      </c>
      <c r="D5" s="18">
        <v>9</v>
      </c>
      <c r="E5" s="18">
        <v>5</v>
      </c>
      <c r="F5" s="18">
        <v>0.6429</v>
      </c>
      <c r="G5" s="18">
        <v>0.5556</v>
      </c>
      <c r="H5" s="17" t="s">
        <v>60</v>
      </c>
      <c r="I5" s="17" t="s">
        <v>63</v>
      </c>
      <c r="J5" s="18">
        <v>627</v>
      </c>
      <c r="K5" s="18">
        <v>312</v>
      </c>
      <c r="L5" s="18">
        <v>245</v>
      </c>
      <c r="M5" s="18">
        <v>0.4976</v>
      </c>
      <c r="N5" s="18">
        <v>0.7853</v>
      </c>
    </row>
    <row r="6" ht="32" customHeight="1" spans="1:14">
      <c r="A6" s="16">
        <v>43915</v>
      </c>
      <c r="B6" s="17" t="s">
        <v>64</v>
      </c>
      <c r="C6" s="18">
        <v>9</v>
      </c>
      <c r="D6" s="18">
        <v>4</v>
      </c>
      <c r="E6" s="18">
        <v>4</v>
      </c>
      <c r="F6" s="18">
        <v>0.4444</v>
      </c>
      <c r="G6" s="18">
        <v>1</v>
      </c>
      <c r="H6" s="17" t="s">
        <v>60</v>
      </c>
      <c r="I6" s="17" t="s">
        <v>64</v>
      </c>
      <c r="J6" s="18">
        <v>368</v>
      </c>
      <c r="K6" s="18">
        <v>221</v>
      </c>
      <c r="L6" s="18">
        <v>166</v>
      </c>
      <c r="M6" s="18">
        <v>0.6005</v>
      </c>
      <c r="N6" s="18">
        <v>0.7511</v>
      </c>
    </row>
    <row r="7" ht="32" customHeight="1" spans="1:14">
      <c r="A7" s="16">
        <v>43915</v>
      </c>
      <c r="B7" s="17" t="s">
        <v>65</v>
      </c>
      <c r="C7" s="18">
        <v>9</v>
      </c>
      <c r="D7" s="18">
        <v>2</v>
      </c>
      <c r="E7" s="18">
        <v>1</v>
      </c>
      <c r="F7" s="18">
        <v>0.2222</v>
      </c>
      <c r="G7" s="18">
        <v>0.5</v>
      </c>
      <c r="H7" s="17" t="s">
        <v>60</v>
      </c>
      <c r="I7" s="17" t="s">
        <v>65</v>
      </c>
      <c r="J7" s="18">
        <v>399</v>
      </c>
      <c r="K7" s="18">
        <v>320</v>
      </c>
      <c r="L7" s="18">
        <v>214</v>
      </c>
      <c r="M7" s="18">
        <v>0.802</v>
      </c>
      <c r="N7" s="18">
        <v>0.6688</v>
      </c>
    </row>
    <row r="8" ht="32" customHeight="1" spans="1:14">
      <c r="A8" s="16">
        <v>43915</v>
      </c>
      <c r="B8" s="17" t="s">
        <v>66</v>
      </c>
      <c r="C8" s="18">
        <v>9</v>
      </c>
      <c r="D8" s="18">
        <v>7</v>
      </c>
      <c r="E8" s="18">
        <v>2</v>
      </c>
      <c r="F8" s="18">
        <v>0.7778</v>
      </c>
      <c r="G8" s="18">
        <v>0.2857</v>
      </c>
      <c r="H8" s="17" t="s">
        <v>60</v>
      </c>
      <c r="I8" s="17" t="s">
        <v>66</v>
      </c>
      <c r="J8" s="18">
        <v>1436</v>
      </c>
      <c r="K8" s="18">
        <v>1433</v>
      </c>
      <c r="L8" s="18">
        <v>490</v>
      </c>
      <c r="M8" s="18">
        <v>0.9979</v>
      </c>
      <c r="N8" s="18">
        <v>0.3419</v>
      </c>
    </row>
    <row r="9" ht="32" customHeight="1" spans="1:14">
      <c r="A9" s="16">
        <v>43915</v>
      </c>
      <c r="B9" s="17" t="s">
        <v>67</v>
      </c>
      <c r="C9" s="18">
        <v>9</v>
      </c>
      <c r="D9" s="18">
        <v>5</v>
      </c>
      <c r="E9" s="18">
        <v>3</v>
      </c>
      <c r="F9" s="18">
        <v>0.5556</v>
      </c>
      <c r="G9" s="18">
        <v>0.6</v>
      </c>
      <c r="H9" s="17" t="s">
        <v>60</v>
      </c>
      <c r="I9" s="17" t="s">
        <v>67</v>
      </c>
      <c r="J9" s="18">
        <v>519</v>
      </c>
      <c r="K9" s="18">
        <v>175</v>
      </c>
      <c r="L9" s="18">
        <v>128</v>
      </c>
      <c r="M9" s="18">
        <v>0.3372</v>
      </c>
      <c r="N9" s="18">
        <v>0.7314</v>
      </c>
    </row>
    <row r="10" ht="32" customHeight="1" spans="1:14">
      <c r="A10" s="16">
        <v>43915</v>
      </c>
      <c r="B10" s="17" t="s">
        <v>68</v>
      </c>
      <c r="C10" s="18">
        <v>9</v>
      </c>
      <c r="D10" s="18">
        <v>8</v>
      </c>
      <c r="E10" s="18">
        <v>3</v>
      </c>
      <c r="F10" s="18">
        <v>0.8889</v>
      </c>
      <c r="G10" s="18">
        <v>0.375</v>
      </c>
      <c r="H10" s="17" t="s">
        <v>60</v>
      </c>
      <c r="I10" s="17" t="s">
        <v>68</v>
      </c>
      <c r="J10" s="18">
        <v>1265</v>
      </c>
      <c r="K10" s="18">
        <v>1248</v>
      </c>
      <c r="L10" s="18">
        <v>257</v>
      </c>
      <c r="M10" s="18">
        <v>0.9866</v>
      </c>
      <c r="N10" s="18">
        <v>0.2059</v>
      </c>
    </row>
    <row r="11" ht="32" customHeight="1" spans="1:14">
      <c r="A11" s="16">
        <v>43915</v>
      </c>
      <c r="B11" s="17" t="s">
        <v>69</v>
      </c>
      <c r="C11" s="18">
        <v>9</v>
      </c>
      <c r="D11" s="18">
        <v>0</v>
      </c>
      <c r="E11" s="18">
        <v>0</v>
      </c>
      <c r="F11" s="18">
        <v>0</v>
      </c>
      <c r="G11" s="17"/>
      <c r="H11" s="17" t="s">
        <v>60</v>
      </c>
      <c r="I11" s="17" t="s">
        <v>69</v>
      </c>
      <c r="J11" s="18">
        <v>699</v>
      </c>
      <c r="K11" s="18">
        <v>2</v>
      </c>
      <c r="L11" s="18">
        <v>1</v>
      </c>
      <c r="M11" s="18">
        <v>0.0029</v>
      </c>
      <c r="N11" s="18">
        <v>0.5</v>
      </c>
    </row>
    <row r="12" ht="32" customHeight="1" spans="1:14">
      <c r="A12" s="16">
        <v>43915</v>
      </c>
      <c r="B12" s="17" t="s">
        <v>70</v>
      </c>
      <c r="C12" s="18">
        <v>6</v>
      </c>
      <c r="D12" s="18">
        <v>1</v>
      </c>
      <c r="E12" s="18">
        <v>1</v>
      </c>
      <c r="F12" s="18">
        <v>0.1667</v>
      </c>
      <c r="G12" s="18">
        <v>1</v>
      </c>
      <c r="H12" s="17" t="s">
        <v>60</v>
      </c>
      <c r="I12" s="17" t="s">
        <v>70</v>
      </c>
      <c r="J12" s="18">
        <v>349</v>
      </c>
      <c r="K12" s="18">
        <v>240</v>
      </c>
      <c r="L12" s="18">
        <v>117</v>
      </c>
      <c r="M12" s="18">
        <v>0.6877</v>
      </c>
      <c r="N12" s="18">
        <v>0.4875</v>
      </c>
    </row>
    <row r="13" ht="32" customHeight="1" spans="1:14">
      <c r="A13" s="16">
        <v>43915</v>
      </c>
      <c r="B13" s="17" t="s">
        <v>71</v>
      </c>
      <c r="C13" s="18">
        <v>6</v>
      </c>
      <c r="D13" s="18">
        <v>1</v>
      </c>
      <c r="E13" s="18">
        <v>1</v>
      </c>
      <c r="F13" s="18">
        <v>0.1667</v>
      </c>
      <c r="G13" s="18">
        <v>1</v>
      </c>
      <c r="H13" s="17" t="s">
        <v>60</v>
      </c>
      <c r="I13" s="17" t="s">
        <v>71</v>
      </c>
      <c r="J13" s="18">
        <v>489</v>
      </c>
      <c r="K13" s="18">
        <v>254</v>
      </c>
      <c r="L13" s="18">
        <v>199</v>
      </c>
      <c r="M13" s="18">
        <v>0.5194</v>
      </c>
      <c r="N13" s="18">
        <v>0.7835</v>
      </c>
    </row>
    <row r="14" ht="32" customHeight="1" spans="1:14">
      <c r="A14" s="16">
        <v>43915</v>
      </c>
      <c r="B14" s="17" t="s">
        <v>72</v>
      </c>
      <c r="C14" s="18">
        <v>4</v>
      </c>
      <c r="D14" s="18">
        <v>2</v>
      </c>
      <c r="E14" s="18">
        <v>0</v>
      </c>
      <c r="F14" s="18">
        <v>0.5</v>
      </c>
      <c r="G14" s="18">
        <v>0</v>
      </c>
      <c r="H14" s="17" t="s">
        <v>60</v>
      </c>
      <c r="I14" s="17" t="s">
        <v>72</v>
      </c>
      <c r="J14" s="18">
        <v>637</v>
      </c>
      <c r="K14" s="18">
        <v>424</v>
      </c>
      <c r="L14" s="18">
        <v>46</v>
      </c>
      <c r="M14" s="18">
        <v>0.6656</v>
      </c>
      <c r="N14" s="18">
        <v>0.1085</v>
      </c>
    </row>
    <row r="15" ht="32" customHeight="1" spans="1:14">
      <c r="A15" s="16">
        <v>43915</v>
      </c>
      <c r="B15" s="17" t="s">
        <v>73</v>
      </c>
      <c r="C15" s="18">
        <v>4</v>
      </c>
      <c r="D15" s="18">
        <v>4</v>
      </c>
      <c r="E15" s="18">
        <v>1</v>
      </c>
      <c r="F15" s="18">
        <v>1</v>
      </c>
      <c r="G15" s="18">
        <v>0.25</v>
      </c>
      <c r="H15" s="17" t="s">
        <v>60</v>
      </c>
      <c r="I15" s="17" t="s">
        <v>73</v>
      </c>
      <c r="J15" s="18">
        <v>489</v>
      </c>
      <c r="K15" s="18">
        <v>477</v>
      </c>
      <c r="L15" s="18">
        <v>185</v>
      </c>
      <c r="M15" s="18">
        <v>0.9755</v>
      </c>
      <c r="N15" s="18">
        <v>0.3878</v>
      </c>
    </row>
    <row r="16" ht="32" customHeight="1" spans="1:14">
      <c r="A16" s="16">
        <v>43915</v>
      </c>
      <c r="B16" s="17" t="s">
        <v>74</v>
      </c>
      <c r="C16" s="18">
        <v>3</v>
      </c>
      <c r="D16" s="18">
        <v>2</v>
      </c>
      <c r="E16" s="18">
        <v>1</v>
      </c>
      <c r="F16" s="18">
        <v>0.6667</v>
      </c>
      <c r="G16" s="18">
        <v>0.5</v>
      </c>
      <c r="H16" s="17" t="s">
        <v>60</v>
      </c>
      <c r="I16" s="17" t="s">
        <v>74</v>
      </c>
      <c r="J16" s="18">
        <v>383</v>
      </c>
      <c r="K16" s="18">
        <v>358</v>
      </c>
      <c r="L16" s="18">
        <v>229</v>
      </c>
      <c r="M16" s="18">
        <v>0.9347</v>
      </c>
      <c r="N16" s="18">
        <v>0.6397</v>
      </c>
    </row>
    <row r="17" ht="32" customHeight="1" spans="1:14">
      <c r="A17" s="16">
        <v>43915</v>
      </c>
      <c r="B17" s="17" t="s">
        <v>75</v>
      </c>
      <c r="C17" s="18">
        <v>3</v>
      </c>
      <c r="D17" s="18">
        <v>2</v>
      </c>
      <c r="E17" s="18">
        <v>1</v>
      </c>
      <c r="F17" s="18">
        <v>0.6667</v>
      </c>
      <c r="G17" s="18">
        <v>0.5</v>
      </c>
      <c r="H17" s="17" t="s">
        <v>60</v>
      </c>
      <c r="I17" s="17" t="s">
        <v>75</v>
      </c>
      <c r="J17" s="18">
        <v>355</v>
      </c>
      <c r="K17" s="18">
        <v>325</v>
      </c>
      <c r="L17" s="18">
        <v>210</v>
      </c>
      <c r="M17" s="18">
        <v>0.9155</v>
      </c>
      <c r="N17" s="18">
        <v>0.6462</v>
      </c>
    </row>
    <row r="18" ht="32" customHeight="1" spans="1:14">
      <c r="A18" s="16">
        <v>43915</v>
      </c>
      <c r="B18" s="17" t="s">
        <v>76</v>
      </c>
      <c r="C18" s="18">
        <v>3</v>
      </c>
      <c r="D18" s="18">
        <v>1</v>
      </c>
      <c r="E18" s="18">
        <v>0</v>
      </c>
      <c r="F18" s="18">
        <v>0.3333</v>
      </c>
      <c r="G18" s="18">
        <v>0</v>
      </c>
      <c r="H18" s="17" t="s">
        <v>60</v>
      </c>
      <c r="I18" s="17" t="s">
        <v>76</v>
      </c>
      <c r="J18" s="18">
        <v>14</v>
      </c>
      <c r="K18" s="18">
        <v>2</v>
      </c>
      <c r="L18" s="18">
        <v>1</v>
      </c>
      <c r="M18" s="18">
        <v>0.1429</v>
      </c>
      <c r="N18" s="18">
        <v>0.5</v>
      </c>
    </row>
    <row r="19" ht="32" customHeight="1" spans="1:14">
      <c r="A19" s="16">
        <v>43915</v>
      </c>
      <c r="B19" s="17" t="s">
        <v>77</v>
      </c>
      <c r="C19" s="18">
        <v>2</v>
      </c>
      <c r="D19" s="18">
        <v>2</v>
      </c>
      <c r="E19" s="18">
        <v>0</v>
      </c>
      <c r="F19" s="18">
        <v>1</v>
      </c>
      <c r="G19" s="18">
        <v>0</v>
      </c>
      <c r="H19" s="17" t="s">
        <v>60</v>
      </c>
      <c r="I19" s="17" t="s">
        <v>77</v>
      </c>
      <c r="J19" s="18">
        <v>492</v>
      </c>
      <c r="K19" s="18">
        <v>463</v>
      </c>
      <c r="L19" s="18">
        <v>135</v>
      </c>
      <c r="M19" s="18">
        <v>0.9411</v>
      </c>
      <c r="N19" s="18">
        <v>0.2916</v>
      </c>
    </row>
    <row r="20" ht="32" customHeight="1" spans="1:14">
      <c r="A20" s="16">
        <v>43915</v>
      </c>
      <c r="B20" s="17" t="s">
        <v>78</v>
      </c>
      <c r="C20" s="18">
        <v>1</v>
      </c>
      <c r="D20" s="18">
        <v>0</v>
      </c>
      <c r="E20" s="18">
        <v>0</v>
      </c>
      <c r="F20" s="18">
        <v>0</v>
      </c>
      <c r="G20" s="17"/>
      <c r="H20" s="17" t="s">
        <v>60</v>
      </c>
      <c r="I20" s="17" t="s">
        <v>78</v>
      </c>
      <c r="J20" s="18">
        <v>12</v>
      </c>
      <c r="K20" s="18">
        <v>2</v>
      </c>
      <c r="L20" s="18">
        <v>2</v>
      </c>
      <c r="M20" s="18">
        <v>0.1667</v>
      </c>
      <c r="N20" s="18">
        <v>1</v>
      </c>
    </row>
    <row r="21" ht="32" customHeight="1" spans="1:14">
      <c r="A21" s="16">
        <v>43915</v>
      </c>
      <c r="B21" s="17" t="s">
        <v>79</v>
      </c>
      <c r="C21" s="18">
        <v>1</v>
      </c>
      <c r="D21" s="18">
        <v>0</v>
      </c>
      <c r="E21" s="18">
        <v>0</v>
      </c>
      <c r="F21" s="18">
        <v>0</v>
      </c>
      <c r="G21" s="17"/>
      <c r="H21" s="17" t="s">
        <v>60</v>
      </c>
      <c r="I21" s="17" t="s">
        <v>79</v>
      </c>
      <c r="J21" s="18">
        <v>13</v>
      </c>
      <c r="K21" s="18">
        <v>3</v>
      </c>
      <c r="L21" s="18">
        <v>3</v>
      </c>
      <c r="M21" s="18">
        <v>0.2308</v>
      </c>
      <c r="N21" s="18">
        <v>1</v>
      </c>
    </row>
    <row r="22" ht="32" customHeight="1" spans="1:14">
      <c r="A22" s="16">
        <v>43915</v>
      </c>
      <c r="B22" s="17" t="s">
        <v>80</v>
      </c>
      <c r="C22" s="18">
        <v>1</v>
      </c>
      <c r="D22" s="18">
        <v>1</v>
      </c>
      <c r="E22" s="18">
        <v>1</v>
      </c>
      <c r="F22" s="18">
        <v>1</v>
      </c>
      <c r="G22" s="18">
        <v>1</v>
      </c>
      <c r="H22" s="17" t="s">
        <v>60</v>
      </c>
      <c r="I22" s="17" t="s">
        <v>80</v>
      </c>
      <c r="J22" s="18">
        <v>11</v>
      </c>
      <c r="K22" s="18">
        <v>3</v>
      </c>
      <c r="L22" s="18">
        <v>3</v>
      </c>
      <c r="M22" s="18">
        <v>0.2727</v>
      </c>
      <c r="N22" s="18">
        <v>1</v>
      </c>
    </row>
    <row r="23" ht="32" customHeight="1" spans="1:14">
      <c r="A23" s="16">
        <v>43915</v>
      </c>
      <c r="B23" s="17" t="s">
        <v>81</v>
      </c>
      <c r="C23" s="18">
        <v>1</v>
      </c>
      <c r="D23" s="18">
        <v>0</v>
      </c>
      <c r="E23" s="18">
        <v>0</v>
      </c>
      <c r="F23" s="18">
        <v>0</v>
      </c>
      <c r="G23" s="17"/>
      <c r="H23" s="17" t="s">
        <v>60</v>
      </c>
      <c r="I23" s="17" t="s">
        <v>81</v>
      </c>
      <c r="J23" s="18">
        <v>9</v>
      </c>
      <c r="K23" s="18">
        <v>1</v>
      </c>
      <c r="L23" s="18">
        <v>0</v>
      </c>
      <c r="M23" s="18">
        <v>0.1111</v>
      </c>
      <c r="N23" s="18">
        <v>0</v>
      </c>
    </row>
    <row r="24" ht="32" customHeight="1" spans="1:14">
      <c r="A24" s="16">
        <v>43915</v>
      </c>
      <c r="B24" s="17" t="s">
        <v>82</v>
      </c>
      <c r="C24" s="18">
        <v>0</v>
      </c>
      <c r="D24" s="18">
        <v>0</v>
      </c>
      <c r="E24" s="18">
        <v>0</v>
      </c>
      <c r="F24" s="17"/>
      <c r="G24" s="17"/>
      <c r="H24" s="17" t="s">
        <v>60</v>
      </c>
      <c r="I24" s="17" t="s">
        <v>82</v>
      </c>
      <c r="J24" s="18">
        <v>4</v>
      </c>
      <c r="K24" s="18">
        <v>1</v>
      </c>
      <c r="L24" s="18">
        <v>0</v>
      </c>
      <c r="M24" s="18">
        <v>0.25</v>
      </c>
      <c r="N24" s="18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5" t="s">
        <v>55</v>
      </c>
      <c r="B1" s="15" t="s">
        <v>56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57</v>
      </c>
      <c r="I1" s="15" t="s">
        <v>58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</row>
    <row r="2" ht="32" customHeight="1" spans="1:14">
      <c r="A2" s="16">
        <v>43915</v>
      </c>
      <c r="B2" s="17" t="s">
        <v>61</v>
      </c>
      <c r="C2" s="18">
        <v>857</v>
      </c>
      <c r="D2" s="18">
        <v>714</v>
      </c>
      <c r="E2" s="18">
        <v>264</v>
      </c>
      <c r="F2" s="18">
        <v>0.8331</v>
      </c>
      <c r="G2" s="18">
        <v>0.3081</v>
      </c>
      <c r="H2" s="19">
        <v>43916.3333333333</v>
      </c>
      <c r="I2" s="17" t="s">
        <v>61</v>
      </c>
      <c r="J2" s="18">
        <v>7391</v>
      </c>
      <c r="K2" s="18">
        <v>5145</v>
      </c>
      <c r="L2" s="18">
        <v>3749</v>
      </c>
      <c r="M2" s="18">
        <v>0.6961</v>
      </c>
      <c r="N2" s="18">
        <v>0.5072</v>
      </c>
    </row>
    <row r="3" ht="32" customHeight="1" spans="1:14">
      <c r="A3" s="16">
        <v>43915</v>
      </c>
      <c r="B3" s="17" t="s">
        <v>59</v>
      </c>
      <c r="C3" s="18">
        <v>702</v>
      </c>
      <c r="D3" s="18">
        <v>551</v>
      </c>
      <c r="E3" s="18">
        <v>212</v>
      </c>
      <c r="F3" s="18">
        <v>0.7849</v>
      </c>
      <c r="G3" s="18">
        <v>0.302</v>
      </c>
      <c r="H3" s="19">
        <v>43916.3333333333</v>
      </c>
      <c r="I3" s="17" t="s">
        <v>59</v>
      </c>
      <c r="J3" s="18">
        <v>20138</v>
      </c>
      <c r="K3" s="18">
        <v>14261</v>
      </c>
      <c r="L3" s="18">
        <v>8169</v>
      </c>
      <c r="M3" s="18">
        <v>0.7082</v>
      </c>
      <c r="N3" s="18">
        <v>0.4057</v>
      </c>
    </row>
    <row r="4" ht="32" customHeight="1" spans="1:14">
      <c r="A4" s="16">
        <v>43915</v>
      </c>
      <c r="B4" s="17" t="s">
        <v>62</v>
      </c>
      <c r="C4" s="18">
        <v>416</v>
      </c>
      <c r="D4" s="18">
        <v>224</v>
      </c>
      <c r="E4" s="18">
        <v>145</v>
      </c>
      <c r="F4" s="18">
        <v>0.5385</v>
      </c>
      <c r="G4" s="18">
        <v>0.3486</v>
      </c>
      <c r="H4" s="19">
        <v>43916.3333333333</v>
      </c>
      <c r="I4" s="17" t="s">
        <v>62</v>
      </c>
      <c r="J4" s="18">
        <v>4332</v>
      </c>
      <c r="K4" s="18">
        <v>2667</v>
      </c>
      <c r="L4" s="18">
        <v>1776</v>
      </c>
      <c r="M4" s="18">
        <v>0.6157</v>
      </c>
      <c r="N4" s="18">
        <v>0.41</v>
      </c>
    </row>
    <row r="5" ht="32" customHeight="1" spans="1:14">
      <c r="A5" s="16">
        <v>43915</v>
      </c>
      <c r="B5" s="17" t="s">
        <v>66</v>
      </c>
      <c r="C5" s="18">
        <v>346</v>
      </c>
      <c r="D5" s="18">
        <v>229</v>
      </c>
      <c r="E5" s="18">
        <v>147</v>
      </c>
      <c r="F5" s="18">
        <v>0.6618</v>
      </c>
      <c r="G5" s="18">
        <v>0.4249</v>
      </c>
      <c r="H5" s="19">
        <v>43916.3333333333</v>
      </c>
      <c r="I5" s="17" t="s">
        <v>66</v>
      </c>
      <c r="J5" s="18">
        <v>5854</v>
      </c>
      <c r="K5" s="18">
        <v>3894</v>
      </c>
      <c r="L5" s="18">
        <v>3619</v>
      </c>
      <c r="M5" s="18">
        <v>0.6652</v>
      </c>
      <c r="N5" s="18">
        <v>0.6182</v>
      </c>
    </row>
    <row r="6" ht="32" customHeight="1" spans="1:14">
      <c r="A6" s="16">
        <v>43915</v>
      </c>
      <c r="B6" s="17" t="s">
        <v>63</v>
      </c>
      <c r="C6" s="18">
        <v>283</v>
      </c>
      <c r="D6" s="18">
        <v>174</v>
      </c>
      <c r="E6" s="18">
        <v>91</v>
      </c>
      <c r="F6" s="18">
        <v>0.6148</v>
      </c>
      <c r="G6" s="18">
        <v>0.3216</v>
      </c>
      <c r="H6" s="19">
        <v>43916.3333333333</v>
      </c>
      <c r="I6" s="17" t="s">
        <v>63</v>
      </c>
      <c r="J6" s="18">
        <v>2247</v>
      </c>
      <c r="K6" s="18">
        <v>1526</v>
      </c>
      <c r="L6" s="18">
        <v>971</v>
      </c>
      <c r="M6" s="18">
        <v>0.6791</v>
      </c>
      <c r="N6" s="18">
        <v>0.4321</v>
      </c>
    </row>
    <row r="7" ht="32" customHeight="1" spans="1:14">
      <c r="A7" s="16">
        <v>43915</v>
      </c>
      <c r="B7" s="17" t="s">
        <v>65</v>
      </c>
      <c r="C7" s="18">
        <v>253</v>
      </c>
      <c r="D7" s="18">
        <v>204</v>
      </c>
      <c r="E7" s="18">
        <v>81</v>
      </c>
      <c r="F7" s="18">
        <v>0.8063</v>
      </c>
      <c r="G7" s="18">
        <v>0.3202</v>
      </c>
      <c r="H7" s="19">
        <v>43916.3333333333</v>
      </c>
      <c r="I7" s="17" t="s">
        <v>65</v>
      </c>
      <c r="J7" s="18">
        <v>1276</v>
      </c>
      <c r="K7" s="18">
        <v>796</v>
      </c>
      <c r="L7" s="18">
        <v>600</v>
      </c>
      <c r="M7" s="18">
        <v>0.6238</v>
      </c>
      <c r="N7" s="18">
        <v>0.4702</v>
      </c>
    </row>
    <row r="8" ht="32" customHeight="1" spans="1:14">
      <c r="A8" s="16">
        <v>43915</v>
      </c>
      <c r="B8" s="17" t="s">
        <v>68</v>
      </c>
      <c r="C8" s="18">
        <v>176</v>
      </c>
      <c r="D8" s="18">
        <v>107</v>
      </c>
      <c r="E8" s="18">
        <v>57</v>
      </c>
      <c r="F8" s="18">
        <v>0.608</v>
      </c>
      <c r="G8" s="18">
        <v>0.3239</v>
      </c>
      <c r="H8" s="19">
        <v>43916.3333333333</v>
      </c>
      <c r="I8" s="17" t="s">
        <v>68</v>
      </c>
      <c r="J8" s="18">
        <v>2358</v>
      </c>
      <c r="K8" s="18">
        <v>1492</v>
      </c>
      <c r="L8" s="18">
        <v>929</v>
      </c>
      <c r="M8" s="18">
        <v>0.6327</v>
      </c>
      <c r="N8" s="18">
        <v>0.394</v>
      </c>
    </row>
    <row r="9" ht="32" customHeight="1" spans="1:14">
      <c r="A9" s="16">
        <v>43915</v>
      </c>
      <c r="B9" s="17" t="s">
        <v>77</v>
      </c>
      <c r="C9" s="18">
        <v>165</v>
      </c>
      <c r="D9" s="18">
        <v>110</v>
      </c>
      <c r="E9" s="18">
        <v>63</v>
      </c>
      <c r="F9" s="18">
        <v>0.6667</v>
      </c>
      <c r="G9" s="18">
        <v>0.3818</v>
      </c>
      <c r="H9" s="19">
        <v>43916.3333333333</v>
      </c>
      <c r="I9" s="17" t="s">
        <v>77</v>
      </c>
      <c r="J9" s="18">
        <v>1120</v>
      </c>
      <c r="K9" s="18">
        <v>588</v>
      </c>
      <c r="L9" s="18">
        <v>527</v>
      </c>
      <c r="M9" s="18">
        <v>0.525</v>
      </c>
      <c r="N9" s="18">
        <v>0.4705</v>
      </c>
    </row>
    <row r="10" ht="32" customHeight="1" spans="1:14">
      <c r="A10" s="16">
        <v>43915</v>
      </c>
      <c r="B10" s="17" t="s">
        <v>74</v>
      </c>
      <c r="C10" s="18">
        <v>116</v>
      </c>
      <c r="D10" s="18">
        <v>67</v>
      </c>
      <c r="E10" s="18">
        <v>46</v>
      </c>
      <c r="F10" s="18">
        <v>0.5776</v>
      </c>
      <c r="G10" s="18">
        <v>0.3966</v>
      </c>
      <c r="H10" s="19">
        <v>43916.3333333333</v>
      </c>
      <c r="I10" s="17" t="s">
        <v>74</v>
      </c>
      <c r="J10" s="18">
        <v>852</v>
      </c>
      <c r="K10" s="18">
        <v>444</v>
      </c>
      <c r="L10" s="18">
        <v>456</v>
      </c>
      <c r="M10" s="18">
        <v>0.5211</v>
      </c>
      <c r="N10" s="18">
        <v>0.5352</v>
      </c>
    </row>
    <row r="11" ht="32" customHeight="1" spans="1:14">
      <c r="A11" s="16">
        <v>43915</v>
      </c>
      <c r="B11" s="17" t="s">
        <v>75</v>
      </c>
      <c r="C11" s="18">
        <v>113</v>
      </c>
      <c r="D11" s="18">
        <v>72</v>
      </c>
      <c r="E11" s="18">
        <v>54</v>
      </c>
      <c r="F11" s="18">
        <v>0.6372</v>
      </c>
      <c r="G11" s="18">
        <v>0.4779</v>
      </c>
      <c r="H11" s="19">
        <v>43916.3333333333</v>
      </c>
      <c r="I11" s="17" t="s">
        <v>75</v>
      </c>
      <c r="J11" s="18">
        <v>1380</v>
      </c>
      <c r="K11" s="18">
        <v>910</v>
      </c>
      <c r="L11" s="18">
        <v>866</v>
      </c>
      <c r="M11" s="18">
        <v>0.6594</v>
      </c>
      <c r="N11" s="18">
        <v>0.6275</v>
      </c>
    </row>
    <row r="12" ht="32" customHeight="1" spans="1:14">
      <c r="A12" s="16">
        <v>43915</v>
      </c>
      <c r="B12" s="17" t="s">
        <v>64</v>
      </c>
      <c r="C12" s="18">
        <v>75</v>
      </c>
      <c r="D12" s="18">
        <v>55</v>
      </c>
      <c r="E12" s="18">
        <v>31</v>
      </c>
      <c r="F12" s="18">
        <v>0.7333</v>
      </c>
      <c r="G12" s="18">
        <v>0.4133</v>
      </c>
      <c r="H12" s="19">
        <v>43916.3333333333</v>
      </c>
      <c r="I12" s="17" t="s">
        <v>64</v>
      </c>
      <c r="J12" s="18">
        <v>854</v>
      </c>
      <c r="K12" s="18">
        <v>493</v>
      </c>
      <c r="L12" s="18">
        <v>373</v>
      </c>
      <c r="M12" s="18">
        <v>0.5773</v>
      </c>
      <c r="N12" s="18">
        <v>0.4368</v>
      </c>
    </row>
    <row r="13" ht="32" customHeight="1" spans="1:14">
      <c r="A13" s="16">
        <v>43915</v>
      </c>
      <c r="B13" s="17" t="s">
        <v>67</v>
      </c>
      <c r="C13" s="18">
        <v>69</v>
      </c>
      <c r="D13" s="18">
        <v>43</v>
      </c>
      <c r="E13" s="18">
        <v>28</v>
      </c>
      <c r="F13" s="18">
        <v>0.6232</v>
      </c>
      <c r="G13" s="18">
        <v>0.4058</v>
      </c>
      <c r="H13" s="19">
        <v>43916.3333333333</v>
      </c>
      <c r="I13" s="17" t="s">
        <v>67</v>
      </c>
      <c r="J13" s="18">
        <v>1159</v>
      </c>
      <c r="K13" s="18">
        <v>665</v>
      </c>
      <c r="L13" s="18">
        <v>533</v>
      </c>
      <c r="M13" s="18">
        <v>0.5738</v>
      </c>
      <c r="N13" s="18">
        <v>0.4599</v>
      </c>
    </row>
    <row r="14" ht="32" customHeight="1" spans="1:14">
      <c r="A14" s="16">
        <v>43915</v>
      </c>
      <c r="B14" s="17" t="s">
        <v>73</v>
      </c>
      <c r="C14" s="18">
        <v>43</v>
      </c>
      <c r="D14" s="18">
        <v>26</v>
      </c>
      <c r="E14" s="18">
        <v>16</v>
      </c>
      <c r="F14" s="18">
        <v>0.6047</v>
      </c>
      <c r="G14" s="18">
        <v>0.3721</v>
      </c>
      <c r="H14" s="19">
        <v>43916.3333333333</v>
      </c>
      <c r="I14" s="17" t="s">
        <v>73</v>
      </c>
      <c r="J14" s="18">
        <v>1308</v>
      </c>
      <c r="K14" s="18">
        <v>899</v>
      </c>
      <c r="L14" s="18">
        <v>747</v>
      </c>
      <c r="M14" s="18">
        <v>0.6873</v>
      </c>
      <c r="N14" s="18">
        <v>0.5711</v>
      </c>
    </row>
    <row r="15" ht="32" customHeight="1" spans="1:14">
      <c r="A15" s="16">
        <v>43915</v>
      </c>
      <c r="B15" s="17" t="s">
        <v>71</v>
      </c>
      <c r="C15" s="18">
        <v>35</v>
      </c>
      <c r="D15" s="18">
        <v>24</v>
      </c>
      <c r="E15" s="18">
        <v>14</v>
      </c>
      <c r="F15" s="18">
        <v>0.6857</v>
      </c>
      <c r="G15" s="18">
        <v>0.4</v>
      </c>
      <c r="H15" s="19">
        <v>43916.3333333333</v>
      </c>
      <c r="I15" s="17" t="s">
        <v>71</v>
      </c>
      <c r="J15" s="18">
        <v>806</v>
      </c>
      <c r="K15" s="18">
        <v>443</v>
      </c>
      <c r="L15" s="18">
        <v>434</v>
      </c>
      <c r="M15" s="18">
        <v>0.5496</v>
      </c>
      <c r="N15" s="18">
        <v>0.5385</v>
      </c>
    </row>
    <row r="16" ht="32" customHeight="1" spans="1:14">
      <c r="A16" s="16">
        <v>43915</v>
      </c>
      <c r="B16" s="17" t="s">
        <v>70</v>
      </c>
      <c r="C16" s="18">
        <v>33</v>
      </c>
      <c r="D16" s="18">
        <v>20</v>
      </c>
      <c r="E16" s="18">
        <v>11</v>
      </c>
      <c r="F16" s="18">
        <v>0.6061</v>
      </c>
      <c r="G16" s="18">
        <v>0.3333</v>
      </c>
      <c r="H16" s="19">
        <v>43916.3333333333</v>
      </c>
      <c r="I16" s="17" t="s">
        <v>70</v>
      </c>
      <c r="J16" s="18">
        <v>423</v>
      </c>
      <c r="K16" s="18">
        <v>219</v>
      </c>
      <c r="L16" s="18">
        <v>239</v>
      </c>
      <c r="M16" s="18">
        <v>0.5177</v>
      </c>
      <c r="N16" s="18">
        <v>0.565</v>
      </c>
    </row>
    <row r="17" ht="32" customHeight="1" spans="1:14">
      <c r="A17" s="16">
        <v>43915</v>
      </c>
      <c r="B17" s="17" t="s">
        <v>72</v>
      </c>
      <c r="C17" s="18">
        <v>15</v>
      </c>
      <c r="D17" s="18">
        <v>9</v>
      </c>
      <c r="E17" s="18">
        <v>7</v>
      </c>
      <c r="F17" s="18">
        <v>0.6</v>
      </c>
      <c r="G17" s="18">
        <v>0.4667</v>
      </c>
      <c r="H17" s="19">
        <v>43916.3333333333</v>
      </c>
      <c r="I17" s="17" t="s">
        <v>72</v>
      </c>
      <c r="J17" s="18">
        <v>375</v>
      </c>
      <c r="K17" s="18">
        <v>172</v>
      </c>
      <c r="L17" s="18">
        <v>209</v>
      </c>
      <c r="M17" s="18">
        <v>0.4587</v>
      </c>
      <c r="N17" s="18">
        <v>0.5573</v>
      </c>
    </row>
    <row r="18" ht="32" customHeight="1" spans="1:14">
      <c r="A18" s="16">
        <v>43915</v>
      </c>
      <c r="B18" s="17" t="s">
        <v>80</v>
      </c>
      <c r="C18" s="18">
        <v>5</v>
      </c>
      <c r="D18" s="18">
        <v>4</v>
      </c>
      <c r="E18" s="18">
        <v>0</v>
      </c>
      <c r="F18" s="18">
        <v>0.8</v>
      </c>
      <c r="G18" s="18">
        <v>0</v>
      </c>
      <c r="H18" s="19">
        <v>43916.3333333333</v>
      </c>
      <c r="I18" s="17" t="s">
        <v>80</v>
      </c>
      <c r="J18" s="18">
        <v>44</v>
      </c>
      <c r="K18" s="18">
        <v>35</v>
      </c>
      <c r="L18" s="18">
        <v>19</v>
      </c>
      <c r="M18" s="18">
        <v>0.7955</v>
      </c>
      <c r="N18" s="18">
        <v>0.4318</v>
      </c>
    </row>
    <row r="19" ht="32" customHeight="1" spans="1:14">
      <c r="A19" s="16">
        <v>43915</v>
      </c>
      <c r="B19" s="17" t="s">
        <v>79</v>
      </c>
      <c r="C19" s="18">
        <v>4</v>
      </c>
      <c r="D19" s="18">
        <v>2</v>
      </c>
      <c r="E19" s="18">
        <v>2</v>
      </c>
      <c r="F19" s="18">
        <v>0.5</v>
      </c>
      <c r="G19" s="18">
        <v>0.5</v>
      </c>
      <c r="H19" s="19">
        <v>43916.3333333333</v>
      </c>
      <c r="I19" s="17" t="s">
        <v>79</v>
      </c>
      <c r="J19" s="18">
        <v>4</v>
      </c>
      <c r="K19" s="18">
        <v>2</v>
      </c>
      <c r="L19" s="18">
        <v>3</v>
      </c>
      <c r="M19" s="18">
        <v>0.5</v>
      </c>
      <c r="N19" s="18">
        <v>0.75</v>
      </c>
    </row>
    <row r="20" ht="32" customHeight="1" spans="1:14">
      <c r="A20" s="16">
        <v>43915</v>
      </c>
      <c r="B20" s="17" t="s">
        <v>76</v>
      </c>
      <c r="C20" s="18">
        <v>0</v>
      </c>
      <c r="D20" s="18">
        <v>0</v>
      </c>
      <c r="E20" s="18">
        <v>0</v>
      </c>
      <c r="F20" s="17"/>
      <c r="G20" s="17"/>
      <c r="H20" s="19">
        <v>43916.3333333333</v>
      </c>
      <c r="I20" s="17" t="s">
        <v>76</v>
      </c>
      <c r="J20" s="18">
        <v>1</v>
      </c>
      <c r="K20" s="18">
        <v>0</v>
      </c>
      <c r="L20" s="18">
        <v>1</v>
      </c>
      <c r="M20" s="18">
        <v>0</v>
      </c>
      <c r="N20" s="18">
        <v>1</v>
      </c>
    </row>
    <row r="21" ht="32" customHeight="1" spans="1:14">
      <c r="A21" s="16">
        <v>43915</v>
      </c>
      <c r="B21" s="17" t="s">
        <v>69</v>
      </c>
      <c r="C21" s="18">
        <v>0</v>
      </c>
      <c r="D21" s="18">
        <v>0</v>
      </c>
      <c r="E21" s="18">
        <v>0</v>
      </c>
      <c r="F21" s="17"/>
      <c r="G21" s="17"/>
      <c r="H21" s="19">
        <v>43916.3333333333</v>
      </c>
      <c r="I21" s="17" t="s">
        <v>69</v>
      </c>
      <c r="J21" s="18">
        <v>1</v>
      </c>
      <c r="K21" s="18">
        <v>0</v>
      </c>
      <c r="L21" s="18">
        <v>1</v>
      </c>
      <c r="M21" s="18">
        <v>0</v>
      </c>
      <c r="N21" s="18">
        <v>1</v>
      </c>
    </row>
    <row r="22" ht="32" customHeight="1" spans="1:14">
      <c r="A22" s="16">
        <v>43915</v>
      </c>
      <c r="B22" s="17" t="s">
        <v>82</v>
      </c>
      <c r="C22" s="18">
        <v>0</v>
      </c>
      <c r="D22" s="18">
        <v>0</v>
      </c>
      <c r="E22" s="18">
        <v>0</v>
      </c>
      <c r="F22" s="17"/>
      <c r="G22" s="17"/>
      <c r="H22" s="19">
        <v>43916.3333333333</v>
      </c>
      <c r="I22" s="17" t="s">
        <v>82</v>
      </c>
      <c r="J22" s="18">
        <v>0</v>
      </c>
      <c r="K22" s="18">
        <v>0</v>
      </c>
      <c r="L22" s="18">
        <v>0</v>
      </c>
      <c r="M22" s="17"/>
      <c r="N22" s="17"/>
    </row>
    <row r="23" ht="32" customHeight="1" spans="1:14">
      <c r="A23" s="16">
        <v>43915</v>
      </c>
      <c r="B23" s="17" t="s">
        <v>78</v>
      </c>
      <c r="C23" s="18">
        <v>0</v>
      </c>
      <c r="D23" s="18">
        <v>0</v>
      </c>
      <c r="E23" s="18">
        <v>0</v>
      </c>
      <c r="F23" s="17"/>
      <c r="G23" s="17"/>
      <c r="H23" s="19">
        <v>43916.3333333333</v>
      </c>
      <c r="I23" s="17" t="s">
        <v>78</v>
      </c>
      <c r="J23" s="18">
        <v>18</v>
      </c>
      <c r="K23" s="18">
        <v>4</v>
      </c>
      <c r="L23" s="18">
        <v>14</v>
      </c>
      <c r="M23" s="18">
        <v>0.2222</v>
      </c>
      <c r="N23" s="18">
        <v>0.7778</v>
      </c>
    </row>
    <row r="24" ht="32" customHeight="1" spans="1:14">
      <c r="A24" s="16">
        <v>43915</v>
      </c>
      <c r="B24" s="17" t="s">
        <v>81</v>
      </c>
      <c r="C24" s="18">
        <v>0</v>
      </c>
      <c r="D24" s="18">
        <v>0</v>
      </c>
      <c r="E24" s="18">
        <v>0</v>
      </c>
      <c r="F24" s="17"/>
      <c r="G24" s="17"/>
      <c r="H24" s="19">
        <v>43916.3333333333</v>
      </c>
      <c r="I24" s="17" t="s">
        <v>81</v>
      </c>
      <c r="J24" s="18">
        <v>0</v>
      </c>
      <c r="K24" s="18">
        <v>0</v>
      </c>
      <c r="L24" s="18">
        <v>0</v>
      </c>
      <c r="M24" s="17"/>
      <c r="N24" s="17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opLeftCell="E1" workbookViewId="0">
      <selection activeCell="P9" sqref="P9"/>
    </sheetView>
  </sheetViews>
  <sheetFormatPr defaultColWidth="9" defaultRowHeight="13.6"/>
  <cols>
    <col min="1" max="21" width="10.8333333333333"/>
  </cols>
  <sheetData>
    <row r="1" ht="32" customHeight="1" spans="1:21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/>
      <c r="T1" s="7"/>
      <c r="U1" s="7"/>
    </row>
    <row r="2" ht="32" customHeight="1" spans="1:21">
      <c r="A2" s="3" t="s">
        <v>85</v>
      </c>
      <c r="B2" s="4" t="s">
        <v>96</v>
      </c>
      <c r="C2" s="1"/>
      <c r="D2" s="1"/>
      <c r="E2" s="1"/>
      <c r="G2" s="7" t="s">
        <v>97</v>
      </c>
      <c r="H2" s="7" t="s">
        <v>98</v>
      </c>
      <c r="I2" s="7" t="s">
        <v>99</v>
      </c>
      <c r="J2" s="11" t="s">
        <v>100</v>
      </c>
      <c r="K2" s="12" t="s">
        <v>101</v>
      </c>
      <c r="L2" s="12" t="s">
        <v>102</v>
      </c>
      <c r="M2" s="12" t="s">
        <v>103</v>
      </c>
      <c r="N2" s="12" t="s">
        <v>104</v>
      </c>
      <c r="O2" s="12" t="s">
        <v>105</v>
      </c>
      <c r="P2" s="12" t="s">
        <v>106</v>
      </c>
      <c r="Q2" s="12" t="s">
        <v>107</v>
      </c>
      <c r="R2" s="12" t="s">
        <v>108</v>
      </c>
      <c r="S2" s="14"/>
      <c r="T2" s="14"/>
      <c r="U2" s="14"/>
    </row>
    <row r="3" ht="32" customHeight="1" spans="1:21">
      <c r="A3" s="3" t="s">
        <v>86</v>
      </c>
      <c r="B3" s="5" t="s">
        <v>99</v>
      </c>
      <c r="C3" s="1"/>
      <c r="D3" s="1"/>
      <c r="G3" s="8">
        <v>43908</v>
      </c>
      <c r="H3" s="9">
        <v>15015</v>
      </c>
      <c r="I3" s="9">
        <v>7638</v>
      </c>
      <c r="J3" s="9">
        <v>3545</v>
      </c>
      <c r="K3" s="13">
        <v>0</v>
      </c>
      <c r="L3" s="13">
        <v>0</v>
      </c>
      <c r="M3" s="13">
        <v>0</v>
      </c>
      <c r="N3" s="13">
        <v>0</v>
      </c>
      <c r="O3" s="13">
        <v>19</v>
      </c>
      <c r="P3" s="13">
        <v>0</v>
      </c>
      <c r="Q3" s="13">
        <v>0</v>
      </c>
      <c r="R3" s="13">
        <v>0</v>
      </c>
      <c r="S3" s="7"/>
      <c r="T3" s="7"/>
      <c r="U3" s="7"/>
    </row>
    <row r="4" ht="32" customHeight="1" spans="1:21">
      <c r="A4" s="3" t="s">
        <v>87</v>
      </c>
      <c r="B4" s="4" t="s">
        <v>100</v>
      </c>
      <c r="C4" s="1"/>
      <c r="D4" s="1"/>
      <c r="G4" s="8">
        <v>43909</v>
      </c>
      <c r="H4" s="9">
        <v>9029</v>
      </c>
      <c r="I4" s="9">
        <v>3814</v>
      </c>
      <c r="J4" s="9">
        <v>2076</v>
      </c>
      <c r="K4" s="13">
        <v>0</v>
      </c>
      <c r="L4" s="13">
        <v>0</v>
      </c>
      <c r="M4" s="13">
        <v>84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7"/>
      <c r="T4" s="7"/>
      <c r="U4" s="7"/>
    </row>
    <row r="5" ht="32" customHeight="1" spans="1:21">
      <c r="A5" s="3" t="s">
        <v>92</v>
      </c>
      <c r="B5" s="5" t="s">
        <v>105</v>
      </c>
      <c r="C5" s="1"/>
      <c r="D5" s="1"/>
      <c r="G5" s="8">
        <v>43910</v>
      </c>
      <c r="H5" s="9">
        <v>7270</v>
      </c>
      <c r="I5" s="9">
        <v>1511</v>
      </c>
      <c r="J5" s="9">
        <v>1148</v>
      </c>
      <c r="K5" s="13">
        <v>0</v>
      </c>
      <c r="L5" s="13">
        <v>0</v>
      </c>
      <c r="M5" s="13">
        <v>523</v>
      </c>
      <c r="N5" s="13">
        <v>0</v>
      </c>
      <c r="O5" s="13">
        <v>12</v>
      </c>
      <c r="P5" s="13">
        <v>0</v>
      </c>
      <c r="Q5" s="13">
        <v>0</v>
      </c>
      <c r="R5" s="13">
        <v>0</v>
      </c>
      <c r="S5" s="7"/>
      <c r="T5" s="7"/>
      <c r="U5" s="7"/>
    </row>
    <row r="6" ht="32" customHeight="1" spans="1:21">
      <c r="A6" s="3" t="s">
        <v>109</v>
      </c>
      <c r="B6" s="5" t="s">
        <v>110</v>
      </c>
      <c r="C6" s="1"/>
      <c r="D6" s="1"/>
      <c r="G6" s="8">
        <v>43911</v>
      </c>
      <c r="H6" s="9">
        <v>7905</v>
      </c>
      <c r="I6" s="13">
        <v>956</v>
      </c>
      <c r="J6" s="13">
        <v>644</v>
      </c>
      <c r="K6" s="13">
        <v>0</v>
      </c>
      <c r="L6" s="13">
        <v>190</v>
      </c>
      <c r="M6" s="13">
        <v>160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7"/>
      <c r="T6" s="7"/>
      <c r="U6" s="7"/>
    </row>
    <row r="7" ht="32" customHeight="1" spans="1:21">
      <c r="A7" s="3" t="s">
        <v>90</v>
      </c>
      <c r="B7" s="5" t="s">
        <v>103</v>
      </c>
      <c r="G7" s="8">
        <v>43912</v>
      </c>
      <c r="H7" s="9">
        <v>8363</v>
      </c>
      <c r="I7" s="13">
        <v>874</v>
      </c>
      <c r="J7" s="13">
        <v>308</v>
      </c>
      <c r="K7" s="13">
        <v>0</v>
      </c>
      <c r="L7" s="13">
        <v>288</v>
      </c>
      <c r="M7" s="13">
        <v>45</v>
      </c>
      <c r="N7" s="13">
        <v>0</v>
      </c>
      <c r="O7" s="13">
        <v>159</v>
      </c>
      <c r="P7" s="13">
        <v>0</v>
      </c>
      <c r="Q7" s="13">
        <v>0</v>
      </c>
      <c r="R7" s="13">
        <v>0</v>
      </c>
      <c r="S7" s="7"/>
      <c r="T7" s="7"/>
      <c r="U7" s="7"/>
    </row>
    <row r="8" ht="32" customHeight="1" spans="1:21">
      <c r="A8" s="3" t="s">
        <v>111</v>
      </c>
      <c r="B8" s="5" t="s">
        <v>112</v>
      </c>
      <c r="G8" s="8">
        <v>43913</v>
      </c>
      <c r="H8" s="9">
        <v>8443</v>
      </c>
      <c r="I8" s="13">
        <v>889</v>
      </c>
      <c r="J8" s="13">
        <v>415</v>
      </c>
      <c r="K8" s="13">
        <v>0</v>
      </c>
      <c r="L8" s="13">
        <v>267</v>
      </c>
      <c r="M8" s="13">
        <v>61</v>
      </c>
      <c r="N8" s="13">
        <v>0</v>
      </c>
      <c r="O8" s="13">
        <v>120</v>
      </c>
      <c r="P8" s="13">
        <v>0</v>
      </c>
      <c r="Q8" s="13">
        <v>0</v>
      </c>
      <c r="R8" s="13">
        <v>0</v>
      </c>
      <c r="S8" s="7"/>
      <c r="T8" s="7"/>
      <c r="U8" s="7"/>
    </row>
    <row r="9" ht="32" customHeight="1" spans="1:21">
      <c r="A9" s="3" t="s">
        <v>113</v>
      </c>
      <c r="B9" s="5" t="s">
        <v>114</v>
      </c>
      <c r="G9" s="8">
        <v>43914</v>
      </c>
      <c r="H9" s="9">
        <v>3237</v>
      </c>
      <c r="I9" s="9">
        <v>3939</v>
      </c>
      <c r="J9" s="13">
        <v>389</v>
      </c>
      <c r="K9" s="9">
        <v>1627</v>
      </c>
      <c r="L9" s="13">
        <v>242</v>
      </c>
      <c r="M9" s="13">
        <v>19</v>
      </c>
      <c r="N9" s="13">
        <v>756</v>
      </c>
      <c r="O9" s="13">
        <v>52</v>
      </c>
      <c r="P9" s="13">
        <v>34</v>
      </c>
      <c r="Q9" s="13">
        <v>31</v>
      </c>
      <c r="R9" s="13">
        <v>27</v>
      </c>
      <c r="S9" s="7"/>
      <c r="T9" s="7"/>
      <c r="U9" s="7"/>
    </row>
    <row r="10" spans="7:21">
      <c r="G10" s="8">
        <v>43915</v>
      </c>
      <c r="H10" s="9">
        <v>1208</v>
      </c>
      <c r="I10" s="9">
        <v>2091</v>
      </c>
      <c r="J10" s="13">
        <v>301</v>
      </c>
      <c r="K10" s="9">
        <v>2028</v>
      </c>
      <c r="L10" s="13">
        <v>124</v>
      </c>
      <c r="M10" s="13">
        <v>21</v>
      </c>
      <c r="N10" s="13">
        <v>945</v>
      </c>
      <c r="O10" s="13">
        <v>14</v>
      </c>
      <c r="P10" s="13">
        <v>5</v>
      </c>
      <c r="Q10" s="13">
        <v>432</v>
      </c>
      <c r="R10" s="13">
        <v>11</v>
      </c>
      <c r="S10" s="7"/>
      <c r="T10" s="7"/>
      <c r="U10" s="7"/>
    </row>
    <row r="11" spans="1:16">
      <c r="A11" s="1"/>
      <c r="B11" s="1"/>
      <c r="C11" s="1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ht="14" spans="1:16">
      <c r="A12" s="1"/>
      <c r="B12" s="1"/>
      <c r="C12" s="1"/>
      <c r="G12" s="7"/>
      <c r="H12" s="10"/>
      <c r="I12" s="10"/>
      <c r="J12" s="7"/>
      <c r="K12" s="7"/>
      <c r="L12" s="7"/>
      <c r="M12" s="7"/>
      <c r="N12" s="7"/>
      <c r="O12" s="7"/>
      <c r="P12" s="7"/>
    </row>
    <row r="13" spans="1:16">
      <c r="A13" s="1" t="s">
        <v>115</v>
      </c>
      <c r="B13" s="1"/>
      <c r="C13" s="1"/>
      <c r="G13" s="7"/>
      <c r="H13" s="1"/>
      <c r="I13" s="7"/>
      <c r="J13" s="7"/>
      <c r="K13" s="7"/>
      <c r="L13" s="7"/>
      <c r="M13" s="7"/>
      <c r="N13" s="7"/>
      <c r="O13" s="7"/>
      <c r="P13" s="7"/>
    </row>
    <row r="14" spans="1:16">
      <c r="A14" s="6" t="s">
        <v>116</v>
      </c>
      <c r="B14" s="1"/>
      <c r="C14" s="1"/>
      <c r="G14" s="7"/>
      <c r="H14" s="1"/>
      <c r="I14" s="7"/>
      <c r="J14" s="7"/>
      <c r="K14" s="7"/>
      <c r="L14" s="7"/>
      <c r="M14" s="7"/>
      <c r="N14" s="7"/>
      <c r="O14" s="7"/>
      <c r="P14" s="7"/>
    </row>
    <row r="15" spans="1:16">
      <c r="A15" s="1"/>
      <c r="B15" s="1"/>
      <c r="G15" s="7"/>
      <c r="H15" s="1"/>
      <c r="I15" s="7"/>
      <c r="J15" s="7"/>
      <c r="K15" s="7"/>
      <c r="L15" s="7"/>
      <c r="M15" s="7"/>
      <c r="N15" s="7"/>
      <c r="O15" s="7"/>
      <c r="P15" s="7"/>
    </row>
    <row r="16" spans="1:16">
      <c r="A16" s="1"/>
      <c r="B16" s="1"/>
      <c r="F16" s="1"/>
      <c r="G16" s="1"/>
      <c r="H16" s="1"/>
      <c r="I16" s="7"/>
      <c r="J16" s="7"/>
      <c r="K16" s="7"/>
      <c r="L16" s="7"/>
      <c r="M16" s="7"/>
      <c r="N16" s="7"/>
      <c r="O16" s="7"/>
      <c r="P16" s="7"/>
    </row>
    <row r="17" spans="1:16">
      <c r="A17" s="1" t="s">
        <v>117</v>
      </c>
      <c r="B17" s="1"/>
      <c r="C17" s="1"/>
      <c r="D17" s="1"/>
      <c r="F17" s="1"/>
      <c r="G17" s="1"/>
      <c r="H17" s="1"/>
      <c r="I17" s="7"/>
      <c r="J17" s="7"/>
      <c r="K17" s="7"/>
      <c r="L17" s="7"/>
      <c r="M17" s="7"/>
      <c r="N17" s="7"/>
      <c r="O17" s="7"/>
      <c r="P17" s="7"/>
    </row>
    <row r="18" spans="1:16">
      <c r="A18" s="1" t="s">
        <v>118</v>
      </c>
      <c r="B18" s="1" t="s">
        <v>119</v>
      </c>
      <c r="C18" s="1" t="s">
        <v>120</v>
      </c>
      <c r="D18" s="1"/>
      <c r="G18" s="7"/>
      <c r="H18" s="1"/>
      <c r="I18" s="7"/>
      <c r="J18" s="7"/>
      <c r="K18" s="7"/>
      <c r="L18" s="7"/>
      <c r="M18" s="7"/>
      <c r="N18" s="7"/>
      <c r="O18" s="7"/>
      <c r="P18" s="7"/>
    </row>
    <row r="19" spans="1:16">
      <c r="A19" s="6" t="s">
        <v>121</v>
      </c>
      <c r="B19" s="1"/>
      <c r="C19" s="1"/>
      <c r="D19" s="1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122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2020-03-26T08:34:00Z</dcterms:created>
  <dcterms:modified xsi:type="dcterms:W3CDTF">2020-03-26T09:34:40Z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