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98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<sst xmlns="http://schemas.openxmlformats.org/spreadsheetml/2006/main" count="127">
  <si>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</si>
  <si>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</si>
  <si>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</si>
  <si>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</si>
  <si>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</si>
  <si>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</si>
  <si>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</si>
  <si>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</si>
  <si>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</si>
  <si>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</si>
  <si>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</si>
  <si>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</si>
  <si>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</si>
  <si>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</si>
  <si>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</si>
  <si>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</si>
  <si>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</si>
  <si>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</si>
  <si>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</si>
  <si>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</si>
  <si>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</si>
  <si>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</si>
  <si>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</si>
  <si>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</si>
  <si>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</si>
  <si>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</si>
  <si>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</si>
  <si>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</si>
  <si>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</si>
  <si>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</si>
  <si>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1.当日已申请105家企业，相比前天降低52.7%，流量目前已经很小了。当日课程领取2862人，相比前天降低22.9%。
2.累计数据上，累计</t>
    </r>
    <r>
      <rPr>
        <sz val="12"/>
        <color rgb="FFFF0000"/>
        <charset val="134"/>
      </rPr>
      <t>领取转化率41.9%相对偏低</t>
    </r>
    <r>
      <rPr>
        <sz val="12"/>
        <color rgb="FF000000"/>
        <charset val="134"/>
      </rPr>
      <t>，</t>
    </r>
    <r>
      <rPr>
        <sz val="12"/>
        <color rgb="FFFF0000"/>
        <charset val="134"/>
      </rPr>
      <t>上课转化率47.4%也相对较低</t>
    </r>
    <r>
      <rPr>
        <sz val="12"/>
        <color rgb="FF000000"/>
        <charset val="134"/>
      </rPr>
      <t>，可以考虑更多而触达，相信对于转化也有正向帮助，并且头部效应依旧明显，可以继续攻坚重点企业。
3.分社维度，当日</t>
    </r>
    <r>
      <rPr>
        <sz val="12"/>
        <color rgb="FFFF0000"/>
        <charset val="134"/>
      </rPr>
      <t>总部建立联系转化率18.9%偏低</t>
    </r>
    <r>
      <rPr>
        <sz val="12"/>
        <color rgb="FF000000"/>
        <charset val="134"/>
      </rPr>
      <t>，但是</t>
    </r>
    <r>
      <rPr>
        <sz val="12"/>
        <color rgb="FFFF0000"/>
        <charset val="134"/>
      </rPr>
      <t>领取转化率71.4%非常高</t>
    </r>
    <r>
      <rPr>
        <sz val="12"/>
        <color rgb="FF000000"/>
        <charset val="134"/>
      </rPr>
      <t>，可能是更注重跟进到领取了。累积数据中，</t>
    </r>
    <r>
      <rPr>
        <sz val="12"/>
        <color rgb="FFFF0000"/>
        <charset val="134"/>
      </rPr>
      <t>总部和上海</t>
    </r>
    <r>
      <rPr>
        <sz val="12"/>
        <color rgb="FF000000"/>
        <charset val="134"/>
      </rPr>
      <t>建立联系转化率低于其他相对较大分社。</t>
    </r>
    <r>
      <rPr>
        <sz val="12"/>
        <color rgb="FFFF0000"/>
        <charset val="134"/>
      </rPr>
      <t>北京，广州，厦门</t>
    </r>
    <r>
      <rPr>
        <sz val="12"/>
        <color rgb="FF000000"/>
        <charset val="134"/>
      </rPr>
      <t>在领取转化率上相对落后较多，尤其北京需要加把劲。
4.从累积看课情况看，</t>
    </r>
    <r>
      <rPr>
        <sz val="12"/>
        <color rgb="FFFF0000"/>
        <charset val="134"/>
      </rPr>
      <t>杭州和大连</t>
    </r>
    <r>
      <rPr>
        <sz val="12"/>
        <color rgb="FF000000"/>
        <charset val="134"/>
      </rPr>
      <t xml:space="preserve">依旧保持同体量领先，其他分社需要加油了
5.首页渠道PV上，小程序端昨日PV为0，是否已经下掉了入口？新增加的中关村人才协会昨日访问58次，猎聘只有2次，缺乏有效新增渠道。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</si>
  <si>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</si>
  <si>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</si>
  <si>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</si>
  <si>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</si>
  <si>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</si>
  <si>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</si>
  <si>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</si>
  <si>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</si>
  <si>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</si>
  <si>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</si>
  <si>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</si>
  <si>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</si>
  <si>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</si>
  <si>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</si>
  <si>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</si>
  <si>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</si>
  <si>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</si>
  <si>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</si>
  <si>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</si>
  <si>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</si>
  <si>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</si>
  <si>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</si>
  <si>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</si>
  <si>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</si>
  <si>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</si>
  <si>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</si>
  <si>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</si>
  <si>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</si>
  <si>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</si>
  <si>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2020-03-27T08:00:00</t>
  </si>
  <si>
    <t>北京</t>
  </si>
  <si>
    <t>深圳</t>
  </si>
  <si>
    <t>杭州</t>
  </si>
  <si>
    <t>广州</t>
  </si>
  <si>
    <t>武汉</t>
  </si>
  <si>
    <t>苏州</t>
  </si>
  <si>
    <t>青岛</t>
  </si>
  <si>
    <t>南京</t>
  </si>
  <si>
    <t>上海</t>
  </si>
  <si>
    <t>大连</t>
  </si>
  <si>
    <t>长沙</t>
  </si>
  <si>
    <t>重庆</t>
  </si>
  <si>
    <t>厦门</t>
  </si>
  <si>
    <t>郑州</t>
  </si>
  <si>
    <t>天津</t>
  </si>
  <si>
    <t>沈阳</t>
  </si>
  <si>
    <t>合肥</t>
  </si>
  <si>
    <t>南昌</t>
  </si>
  <si>
    <t>石家庄</t>
  </si>
  <si>
    <t>太原</t>
  </si>
  <si>
    <t>成都</t>
  </si>
  <si>
    <t>西安</t>
  </si>
  <si>
    <t>pid参数</t>
  </si>
  <si>
    <t>渠道信息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</si>
  <si>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</si>
  <si>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</si>
  <si>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</si>
  <si>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</si>
  <si>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</si>
  <si>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</si>
  <si>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</si>
  <si>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</si>
  <si>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</si>
  <si>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</si>
  <si>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</si>
  <si>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20200326_0030</t>
  </si>
  <si>
    <t>20200326_0044</t>
  </si>
  <si>
    <t>官方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</si>
  <si>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</si>
  <si>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</si>
  <si>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</si>
  <si>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</si>
  <si>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</si>
  <si>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</si>
  <si>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</si>
  <si>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</si>
  <si>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</si>
  <si>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</si>
  <si>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</si>
  <si>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</si>
  <si>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中关村人才协会</t>
  </si>
  <si>
    <t>猎聘</t>
  </si>
  <si>
    <t>20200317_0092</t>
  </si>
  <si>
    <t>亿元赠课微博</t>
  </si>
  <si>
    <t>20200317_0239</t>
  </si>
  <si>
    <t>逆战直播间</t>
  </si>
  <si>
    <t>20200318_0265</t>
  </si>
  <si>
    <t>移动和办公主H5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</si>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</sst>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/d;@"/>
    <numFmt numFmtId="42" formatCode="_ &quot;￥&quot;* #,##0_ ;_ &quot;￥&quot;* \-#,##0_ ;_ &quot;￥&quot;* &quot;-&quot;_ ;_ @_ "/>
    <numFmt numFmtId="178" formatCode="m&quot;月&quot;d&quot;日&quot;;@"/>
    <numFmt numFmtId="41" formatCode="_ * #,##0_ ;_ * \-#,##0_ ;_ * &quot;-&quot;_ ;_ @_ "/>
    <numFmt numFmtId="43" formatCode="_ * #,##0.00_ ;_ * \-#,##0.00_ ;_ * &quot;-&quot;??_ ;_ @_ "/>
    <numFmt numFmtId="179" formatCode="yyyy/mm/dd\ hh:mm:ss;@"/>
    <numFmt numFmtId="44" formatCode="_ &quot;￥&quot;* #,##0.00_ ;_ &quot;￥&quot;* \-#,##0.00_ ;_ &quot;￥&quot;* &quot;-&quot;??_ ;_ @_ "/>
  </numFmts>
  <fonts count="44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name val="宋体"/>
      <charset val="134"/>
      <scheme val="major"/>
    </font>
    <font>
      <sz val="12"/>
      <color indexed="8"/>
      <name val="宋体"/>
      <charset val="134"/>
      <scheme val="major"/>
    </font>
    <font>
      <sz val="12"/>
      <name val="宋体"/>
      <charset val="134"/>
    </font>
    <font>
      <sz val="11"/>
      <color rgb="FF606266"/>
      <name val="Helvetica Neue"/>
      <charset val="134"/>
    </font>
    <font>
      <sz val="12"/>
      <color rgb="FF606266"/>
      <name val="宋体"/>
      <charset val="134"/>
      <scheme val="major"/>
    </font>
    <font>
      <sz val="12"/>
      <color rgb="FF777C7C"/>
      <name val="宋体"/>
      <charset val="134"/>
      <scheme val="major"/>
    </font>
    <font>
      <sz val="9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9" borderId="5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1" fillId="32" borderId="5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2" fillId="15" borderId="7" applyNumberFormat="0" applyAlignment="0" applyProtection="0">
      <alignment vertical="center"/>
    </xf>
    <xf numFmtId="0" fontId="42" fillId="32" borderId="11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18" borderId="8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58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38" fontId="2" fillId="0" borderId="0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58" fontId="4" fillId="0" borderId="0" xfId="0" applyNumberFormat="1" applyFont="1" applyBorder="1" applyAlignment="1">
      <alignment horizontal="center" vertical="center" wrapText="1"/>
    </xf>
    <xf numFmtId="38" fontId="4" fillId="0" borderId="0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top" wrapText="1"/>
    </xf>
    <xf numFmtId="178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NumberFormat="1" applyFont="1" applyBorder="1" applyAlignment="1">
      <alignment wrapText="1"/>
    </xf>
    <xf numFmtId="179" fontId="12" fillId="0" borderId="0" xfId="0" applyNumberFormat="1" applyFont="1" applyBorder="1" applyAlignment="1">
      <alignment wrapText="1"/>
    </xf>
    <xf numFmtId="177" fontId="11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1" fillId="0" borderId="3" xfId="0" applyNumberFormat="1" applyFont="1" applyBorder="1" applyAlignment="1">
      <alignment horizontal="center" vertical="top" wrapText="1"/>
    </xf>
    <xf numFmtId="0" fontId="13" fillId="3" borderId="0" xfId="0" applyFont="1" applyFill="1" applyBorder="1">
      <alignment vertical="center"/>
    </xf>
    <xf numFmtId="0" fontId="13" fillId="3" borderId="0" xfId="0" applyNumberFormat="1" applyFont="1" applyFill="1" applyBorder="1">
      <alignment vertical="center"/>
    </xf>
    <xf numFmtId="178" fontId="14" fillId="0" borderId="0" xfId="0" applyNumberFormat="1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176" fontId="19" fillId="0" borderId="0" xfId="0" applyNumberFormat="1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" fillId="5" borderId="0" xfId="0" applyNumberFormat="1" applyFont="1" applyFill="1" applyBorder="1">
      <alignment vertical="center"/>
    </xf>
    <xf numFmtId="176" fontId="1" fillId="0" borderId="0" xfId="0" applyNumberFormat="1" applyFont="1" applyBorder="1">
      <alignment vertical="center"/>
    </xf>
    <xf numFmtId="0" fontId="20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3" borderId="0" xfId="0" applyFont="1" applyFill="1" applyBorder="1">
      <alignment vertical="center"/>
    </xf>
    <xf numFmtId="0" fontId="16" fillId="3" borderId="0" xfId="0" applyFont="1" applyFill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6" fillId="3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6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333333333333333"/>
          <c:y val="0.0568990042674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总体数据!$A$2:$A$11</c:f>
              <c:numCache>
                <c:formatCode>m/d;@</c:formatCode>
                <c:ptCount val="10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</c:numCache>
            </c:numRef>
          </c:cat>
          <c:val>
            <c:numRef>
              <c:f>总体数据!$C$2:$C$11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5212"/>
        <c:axId val="559903"/>
      </c:lineChart>
      <c:dateAx>
        <c:axId val="7752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903"/>
        <c:crosses val="autoZero"/>
        <c:auto val="1"/>
        <c:lblOffset val="100"/>
        <c:baseTimeUnit val="days"/>
      </c:dateAx>
      <c:valAx>
        <c:axId val="559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2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6027397260274"/>
          <c:y val="0.05046545810877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总体数据!$A$2:$A$11</c:f>
              <c:numCache>
                <c:formatCode>m/d;@</c:formatCode>
                <c:ptCount val="10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</c:numCache>
            </c:numRef>
          </c:cat>
          <c:val>
            <c:numRef>
              <c:f>总体数据!$D$2:$D$11</c:f>
              <c:numCache>
                <c:formatCode>General</c:formatCode>
                <c:ptCount val="10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1454"/>
        <c:axId val="572187"/>
      </c:lineChart>
      <c:dateAx>
        <c:axId val="8414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187"/>
        <c:crosses val="autoZero"/>
        <c:auto val="1"/>
        <c:lblOffset val="100"/>
        <c:baseTimeUnit val="days"/>
      </c:dateAx>
      <c:valAx>
        <c:axId val="5721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45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31970601745521"/>
          <c:y val="0.04949543488707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总体数据!$A$2:$A$11</c:f>
              <c:numCache>
                <c:formatCode>m/d;@</c:formatCode>
                <c:ptCount val="10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</c:numCache>
            </c:numRef>
          </c:cat>
          <c:val>
            <c:numRef>
              <c:f>总体数据!$B$2:$B$11</c:f>
              <c:numCache>
                <c:formatCode>General</c:formatCode>
                <c:ptCount val="10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765"/>
        <c:axId val="448514"/>
      </c:lineChart>
      <c:dateAx>
        <c:axId val="2737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514"/>
        <c:crosses val="autoZero"/>
        <c:auto val="1"/>
        <c:lblOffset val="100"/>
        <c:baseTimeUnit val="days"/>
      </c:dateAx>
      <c:valAx>
        <c:axId val="44851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765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活动首页渠道!$H$2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活动首页渠道!$H$3:$H$11</c:f>
              <c:numCache>
                <c:formatCode>#,##0;[Red]\-#,##0</c:formatCode>
                <c:ptCount val="9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 c:formatCode="#,##0">
                  <c:v>1245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活动首页渠道!$I$2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活动首页渠道!$I$3:$I$11</c:f>
              <c:numCache>
                <c:formatCode>#,##0;[Red]\-#,##0</c:formatCode>
                <c:ptCount val="9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 c:formatCode="#,##0">
                  <c:v>1003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活动首页渠道!$J$2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活动首页渠道!$J$3:$J$11</c:f>
              <c:numCache>
                <c:formatCode>#,##0;[Red]\-#,##0</c:formatCode>
                <c:ptCount val="9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活动首页渠道!$K$2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">
                  <c:v>2024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活动首页渠道!$L$2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活动首页渠道!$L$3:$L$11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活动首页渠道!$M$2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活动首页渠道!$M$3:$M$11</c:f>
              <c:numCache>
                <c:formatCode>General</c:formatCode>
                <c:ptCount val="9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活动首页渠道!$N$2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活动首页渠道!$O$2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活动首页渠道!$O$3:$O$11</c:f>
              <c:numCache>
                <c:formatCode>General</c:formatCode>
                <c:ptCount val="9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  <c:pt idx="8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活动首页渠道!$P$2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活动首页渠道!$Q$2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432</c:v>
                </c:pt>
                <c:pt idx="8">
                  <c:v>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活动首页渠道!$R$2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  <c:pt idx="8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活动首页渠道!$S$2</c:f>
              <c:strCache>
                <c:ptCount val="1"/>
                <c:pt idx="0">
                  <c:v>中关村人才协会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活动首页渠道!$T$2</c:f>
              <c:strCache>
                <c:ptCount val="1"/>
                <c:pt idx="0">
                  <c:v>猎聘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活动首页渠道!$G$3:$G$11</c:f>
              <c:numCache>
                <c:formatCode>m"月"d"日"</c:formatCode>
                <c:ptCount val="9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</c:numCache>
            </c:numRef>
          </c:cat>
          <c:val>
            <c:numRef>
              <c:f>活动首页渠道!$T$3:$T$11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693642"/>
        <c:axId val="221708102"/>
      </c:lineChart>
      <c:dateAx>
        <c:axId val="6036936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708102"/>
        <c:crosses val="autoZero"/>
        <c:auto val="1"/>
        <c:lblOffset val="100"/>
        <c:baseTimeUnit val="days"/>
      </c:dateAx>
      <c:valAx>
        <c:axId val="221708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6936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82079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391795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391795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560705</xdr:colOff>
      <xdr:row>7</xdr:row>
      <xdr:rowOff>172085</xdr:rowOff>
    </xdr:from>
    <xdr:to>
      <xdr:col>21</xdr:col>
      <xdr:colOff>924560</xdr:colOff>
      <xdr:row>27</xdr:row>
      <xdr:rowOff>80645</xdr:rowOff>
    </xdr:to>
    <xdr:graphicFrame>
      <xdr:nvGraphicFramePr>
        <xdr:cNvPr id="5" name="图表 4"/>
        <xdr:cNvGraphicFramePr/>
      </xdr:nvGraphicFramePr>
      <xdr:xfrm>
        <a:off x="7397115" y="1381125"/>
        <a:ext cx="5329555" cy="33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22" workbookViewId="0">
      <selection activeCell="R58" sqref="R58"/>
    </sheetView>
  </sheetViews>
  <sheetFormatPr defaultColWidth="9" defaultRowHeight="13.6"/>
  <cols>
    <col min="1" max="1" width="6.66666666666667"/>
    <col min="2" max="2" width="7.16666666666667"/>
    <col min="3" max="3" width="8.60833333333333" customWidth="1"/>
    <col min="4" max="4" width="6.66666666666667"/>
    <col min="5" max="5" width="11.1083333333333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8" t="s">
        <v>0</v>
      </c>
      <c r="B1" s="29"/>
      <c r="C1" s="29"/>
      <c r="D1" s="28"/>
      <c r="E1" s="28"/>
      <c r="F1" s="28"/>
      <c r="G1" s="29"/>
      <c r="H1" s="29"/>
      <c r="I1" s="28"/>
      <c r="J1" s="29"/>
      <c r="K1" s="29"/>
      <c r="L1" s="29"/>
      <c r="M1" s="1"/>
      <c r="N1" s="54" t="s">
        <v>1</v>
      </c>
      <c r="O1" s="54"/>
      <c r="P1" s="54"/>
      <c r="Q1" s="54"/>
      <c r="R1" s="54"/>
      <c r="S1" s="54"/>
      <c r="T1" s="54"/>
      <c r="U1" s="54"/>
      <c r="V1" s="54"/>
      <c r="W1" s="1"/>
      <c r="X1" s="1"/>
      <c r="Y1" s="1"/>
      <c r="Z1" s="1"/>
      <c r="AA1" s="1"/>
    </row>
    <row r="2" spans="1:27">
      <c r="A2" s="30">
        <v>43916</v>
      </c>
      <c r="B2" s="31" t="s">
        <v>2</v>
      </c>
      <c r="C2" s="32"/>
      <c r="D2" s="33"/>
      <c r="E2" s="33"/>
      <c r="F2" s="33"/>
      <c r="G2" s="31"/>
      <c r="H2" s="31" t="s">
        <v>3</v>
      </c>
      <c r="I2" s="33"/>
      <c r="J2" s="33"/>
      <c r="K2" s="33"/>
      <c r="L2" s="33"/>
      <c r="M2" s="1"/>
      <c r="N2" s="34" t="s">
        <v>4</v>
      </c>
      <c r="O2" s="34" t="s">
        <v>5</v>
      </c>
      <c r="P2" s="34" t="s">
        <v>6</v>
      </c>
      <c r="Q2" s="34" t="s">
        <v>7</v>
      </c>
      <c r="R2" s="34" t="s">
        <v>8</v>
      </c>
      <c r="S2" s="34" t="s">
        <v>7</v>
      </c>
      <c r="T2" s="34" t="s">
        <v>9</v>
      </c>
      <c r="U2" s="34" t="s">
        <v>7</v>
      </c>
      <c r="V2" s="34" t="s">
        <v>10</v>
      </c>
      <c r="W2" s="1"/>
      <c r="X2" s="1"/>
      <c r="Y2" s="1"/>
      <c r="Z2" s="1"/>
      <c r="AA2" s="1"/>
    </row>
    <row r="3" spans="1:22">
      <c r="A3" s="32"/>
      <c r="B3" s="34" t="s">
        <v>11</v>
      </c>
      <c r="C3" s="34" t="s">
        <v>12</v>
      </c>
      <c r="D3" s="34" t="s">
        <v>13</v>
      </c>
      <c r="E3" s="33" t="s">
        <v>8</v>
      </c>
      <c r="F3" s="33" t="s">
        <v>14</v>
      </c>
      <c r="G3" s="33"/>
      <c r="H3" s="46" t="s">
        <v>11</v>
      </c>
      <c r="I3" s="46" t="s">
        <v>12</v>
      </c>
      <c r="J3" s="46" t="s">
        <v>13</v>
      </c>
      <c r="K3" s="33" t="s">
        <v>8</v>
      </c>
      <c r="L3" s="33" t="s">
        <v>14</v>
      </c>
      <c r="M3" s="33"/>
      <c r="N3" s="55">
        <f>P3*R3*T3*V3</f>
        <v>54790</v>
      </c>
      <c r="O3" s="55"/>
      <c r="P3" s="55">
        <f>H4</f>
        <v>13113</v>
      </c>
      <c r="Q3" s="50"/>
      <c r="R3" s="50">
        <f>R5/P3</f>
        <v>0.734919545489209</v>
      </c>
      <c r="S3" s="50"/>
      <c r="T3" s="50">
        <f>T5/R5</f>
        <v>0.418906298640656</v>
      </c>
      <c r="U3" s="55"/>
      <c r="V3" s="55">
        <f>V5/T5</f>
        <v>13.5719593757741</v>
      </c>
    </row>
    <row r="4" spans="1:27">
      <c r="A4" s="35"/>
      <c r="B4" s="36">
        <f>INDEX(总体数据!B:B,MATCH(A2,总体数据!A:A,0))</f>
        <v>105</v>
      </c>
      <c r="C4" s="32">
        <f>INDEX(总体数据!C:C,MATCH(A2,总体数据!A:A,0))</f>
        <v>30</v>
      </c>
      <c r="D4" s="37">
        <f>INDEX(总体数据!D:D,MATCH(A2,总体数据!A:A,0))</f>
        <v>15</v>
      </c>
      <c r="E4" s="42">
        <f>INDEX(总体数据!E:E,MATCH(A2,总体数据!A:A,0))</f>
        <v>0.2857</v>
      </c>
      <c r="F4" s="42">
        <f>INDEX(总体数据!F:F,MATCH(A2,总体数据!A:A,0))</f>
        <v>0.5</v>
      </c>
      <c r="G4" s="33"/>
      <c r="H4" s="37">
        <f>INDEX(总体数据!G:G,MATCH(A2,总体数据!A:A,0))</f>
        <v>13113</v>
      </c>
      <c r="I4" s="37">
        <f>INDEX(总体数据!H:H,MATCH(A2,总体数据!A:A,0))</f>
        <v>9637</v>
      </c>
      <c r="J4" s="37">
        <f>INDEX(总体数据!I:I,MATCH(A2,总体数据!A:A,0))</f>
        <v>4037</v>
      </c>
      <c r="K4" s="42">
        <f>INDEX(总体数据!J:J,MATCH(A2,总体数据!A:A,0))</f>
        <v>0.7349</v>
      </c>
      <c r="L4" s="53">
        <f>INDEX(总体数据!K:K,MATCH(A2,总体数据!A:A,0))</f>
        <v>0.4189</v>
      </c>
      <c r="M4" s="55"/>
      <c r="N4" s="33"/>
      <c r="O4" s="33"/>
      <c r="P4" s="33"/>
      <c r="Q4" s="33"/>
      <c r="R4" s="34" t="s">
        <v>15</v>
      </c>
      <c r="S4" s="34"/>
      <c r="T4" s="34" t="s">
        <v>16</v>
      </c>
      <c r="U4" s="34"/>
      <c r="V4" s="34" t="s">
        <v>17</v>
      </c>
      <c r="W4" s="1"/>
      <c r="X4" s="1"/>
      <c r="Y4" s="1"/>
      <c r="Z4" s="1"/>
      <c r="AA4" s="1"/>
    </row>
    <row r="5" spans="1:27">
      <c r="A5" s="38" t="s">
        <v>18</v>
      </c>
      <c r="B5" s="39">
        <f>INDEX(总体数据!B:B,MATCH(A5,总体数据!A:A,0))</f>
        <v>-0.527027027</v>
      </c>
      <c r="C5" s="39">
        <f>INDEX(总体数据!C:C,MATCH(A5,总体数据!A:A,0))</f>
        <v>-0.615384615</v>
      </c>
      <c r="D5" s="39">
        <f>INDEX(总体数据!D:D,MATCH(A5,总体数据!A:A,0))</f>
        <v>-0.571428571</v>
      </c>
      <c r="E5" s="47"/>
      <c r="F5" s="47"/>
      <c r="G5" s="33"/>
      <c r="H5" s="47"/>
      <c r="I5" s="47"/>
      <c r="J5" s="32"/>
      <c r="K5" s="32"/>
      <c r="L5" s="32"/>
      <c r="M5" s="33"/>
      <c r="N5" s="33"/>
      <c r="O5" s="33"/>
      <c r="P5" s="33"/>
      <c r="Q5" s="55"/>
      <c r="R5" s="55">
        <f>I4</f>
        <v>9637</v>
      </c>
      <c r="S5" s="55"/>
      <c r="T5" s="55">
        <f>J4</f>
        <v>4037</v>
      </c>
      <c r="U5" s="55"/>
      <c r="V5" s="55">
        <f>H7</f>
        <v>54790</v>
      </c>
      <c r="W5" s="1"/>
      <c r="X5" s="1"/>
      <c r="Y5" s="1"/>
      <c r="Z5" s="1"/>
      <c r="AA5" s="1"/>
    </row>
    <row r="6" spans="1:27">
      <c r="A6" s="35"/>
      <c r="B6" s="34" t="s">
        <v>19</v>
      </c>
      <c r="C6" s="34" t="s">
        <v>20</v>
      </c>
      <c r="D6" s="34" t="s">
        <v>21</v>
      </c>
      <c r="E6" s="33" t="s">
        <v>22</v>
      </c>
      <c r="F6" s="33" t="s">
        <v>23</v>
      </c>
      <c r="G6" s="33"/>
      <c r="H6" s="46" t="s">
        <v>19</v>
      </c>
      <c r="I6" s="46" t="s">
        <v>20</v>
      </c>
      <c r="J6" s="46" t="s">
        <v>21</v>
      </c>
      <c r="K6" s="33" t="s">
        <v>22</v>
      </c>
      <c r="L6" s="33" t="s">
        <v>23</v>
      </c>
      <c r="M6" s="3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0"/>
      <c r="B7" s="41">
        <f>INDEX(总体数据!N:N,MATCH(A2,总体数据!A:A,0))</f>
        <v>2862</v>
      </c>
      <c r="C7" s="37">
        <f>INDEX(总体数据!O:O,MATCH(A2,总体数据!A:A,0))</f>
        <v>2054</v>
      </c>
      <c r="D7" s="37">
        <f>INDEX(总体数据!P:P,MATCH(A2,总体数据!A:A,0))</f>
        <v>972</v>
      </c>
      <c r="E7" s="42">
        <f>INDEX(总体数据!Q:Q,MATCH(A2,总体数据!A:A,0))</f>
        <v>0.7177</v>
      </c>
      <c r="F7" s="42">
        <f>INDEX(总体数据!R:R,MATCH(A2,总体数据!A:A,0))</f>
        <v>0.3396</v>
      </c>
      <c r="G7" s="33"/>
      <c r="H7" s="37">
        <f>INDEX(总体数据!S:S,MATCH(A2,总体数据!A:A,0))</f>
        <v>54790</v>
      </c>
      <c r="I7" s="37">
        <f>INDEX(总体数据!T:T,MATCH(A2,总体数据!A:A,0))</f>
        <v>36695</v>
      </c>
      <c r="J7" s="37">
        <f>INDEX(总体数据!U:U,MATCH(A2,总体数据!A:A,0))</f>
        <v>25964</v>
      </c>
      <c r="K7" s="42">
        <f>INDEX(总体数据!V:V,MATCH(A2,总体数据!A:A,0))</f>
        <v>0.6697</v>
      </c>
      <c r="L7" s="53">
        <f>INDEX(总体数据!W:W,MATCH(A2,总体数据!A:A,0))</f>
        <v>0.4739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8" t="s">
        <v>18</v>
      </c>
      <c r="B8" s="39">
        <f>INDEX(总体数据!N:N,MATCH(A8,总体数据!A:A,0))</f>
        <v>-0.228987069</v>
      </c>
      <c r="C8" s="42">
        <f>INDEX(总体数据!O:O,MATCH(A8,总体数据!A:A,0))</f>
        <v>-0.221379833</v>
      </c>
      <c r="D8" s="39">
        <f>INDEX(总体数据!P:P,MATCH(A8,总体数据!A:A,0))</f>
        <v>-0.234645669</v>
      </c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3" t="s">
        <v>24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33"/>
      <c r="O11" s="33"/>
      <c r="P11" s="33"/>
      <c r="Q11" s="33"/>
      <c r="R11" s="33"/>
      <c r="S11" s="33"/>
      <c r="T11" s="33"/>
      <c r="U11" s="33"/>
      <c r="V11" s="33"/>
    </row>
    <row r="12" spans="1:22">
      <c r="A12" s="43"/>
      <c r="B12" s="33"/>
      <c r="C12" s="1"/>
      <c r="D12" s="33" t="s">
        <v>25</v>
      </c>
      <c r="E12" s="33"/>
      <c r="F12" s="33"/>
      <c r="G12" s="33"/>
      <c r="H12" s="33"/>
      <c r="I12" s="33"/>
      <c r="J12" s="33"/>
      <c r="K12" s="33"/>
      <c r="L12" s="33"/>
      <c r="M12" s="1"/>
      <c r="N12" s="55"/>
      <c r="O12" s="55"/>
      <c r="P12" s="55"/>
      <c r="Q12" s="50"/>
      <c r="R12" s="50"/>
      <c r="S12" s="50"/>
      <c r="T12" s="50"/>
      <c r="U12" s="55"/>
      <c r="V12" s="55"/>
    </row>
    <row r="13" spans="1:22">
      <c r="A13" s="4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1"/>
      <c r="N13" s="33"/>
      <c r="O13" s="33"/>
      <c r="P13" s="33"/>
      <c r="Q13" s="33"/>
      <c r="R13" s="33"/>
      <c r="S13" s="33"/>
      <c r="T13" s="33"/>
      <c r="U13" s="33"/>
      <c r="V13" s="33"/>
    </row>
    <row r="14" spans="1:22">
      <c r="A14" s="4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"/>
      <c r="N14" s="33"/>
      <c r="O14" s="33"/>
      <c r="P14" s="33"/>
      <c r="Q14" s="55"/>
      <c r="R14" s="55"/>
      <c r="S14" s="55"/>
      <c r="T14" s="55"/>
      <c r="U14" s="55"/>
      <c r="V14" s="55"/>
    </row>
    <row r="15" spans="1:22">
      <c r="A15" s="4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1"/>
      <c r="O16" s="1"/>
      <c r="Q16" s="1"/>
      <c r="S16" s="1"/>
      <c r="U16" s="1"/>
    </row>
    <row r="17" spans="1:21">
      <c r="A17" s="4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/>
      <c r="O17" s="1"/>
      <c r="Q17" s="1"/>
      <c r="S17" s="1"/>
      <c r="U17" s="1"/>
    </row>
    <row r="18" spans="1:21">
      <c r="A18" s="4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1"/>
      <c r="O18" s="1"/>
      <c r="Q18" s="1"/>
      <c r="S18" s="1"/>
      <c r="U18" s="1"/>
    </row>
    <row r="19" spans="1:21">
      <c r="A19" s="4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1"/>
      <c r="O19" s="1"/>
      <c r="Q19" s="1"/>
      <c r="S19" s="1"/>
      <c r="U19" s="1"/>
    </row>
    <row r="20" spans="1:21">
      <c r="A20" s="4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"/>
      <c r="O20" s="1"/>
      <c r="Q20" s="1"/>
      <c r="S20" s="1"/>
      <c r="U20" s="1"/>
    </row>
    <row r="21" spans="1:21">
      <c r="A21" s="4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"/>
      <c r="O21" s="1"/>
      <c r="Q21" s="1"/>
      <c r="S21" s="1"/>
      <c r="U21" s="1"/>
    </row>
    <row r="22" spans="1:21">
      <c r="A22" s="4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"/>
      <c r="O22" s="1"/>
      <c r="Q22" s="1"/>
      <c r="S22" s="1"/>
      <c r="U22" s="1"/>
    </row>
    <row r="23" spans="1:21">
      <c r="A23" s="4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"/>
      <c r="O23" s="1"/>
      <c r="Q23" s="1"/>
      <c r="S23" s="1"/>
      <c r="U23" s="1"/>
    </row>
    <row r="24" spans="1:21">
      <c r="A24" s="4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"/>
      <c r="O24" s="1"/>
      <c r="Q24" s="1"/>
      <c r="S24" s="1"/>
      <c r="U24" s="1"/>
    </row>
    <row r="25" spans="1:21">
      <c r="A25" s="28" t="s">
        <v>26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"/>
      <c r="O25" s="1"/>
      <c r="Q25" s="1"/>
      <c r="S25" s="1"/>
      <c r="U25" s="1"/>
    </row>
    <row r="26" spans="1:27">
      <c r="A26" s="32"/>
      <c r="B26" s="31" t="s">
        <v>27</v>
      </c>
      <c r="C26" s="33"/>
      <c r="D26" s="32"/>
      <c r="E26" s="32"/>
      <c r="F26" s="32"/>
      <c r="G26" s="48"/>
      <c r="H26" s="31" t="s">
        <v>28</v>
      </c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4" t="s">
        <v>29</v>
      </c>
      <c r="B27" s="34" t="s">
        <v>11</v>
      </c>
      <c r="C27" s="34" t="s">
        <v>12</v>
      </c>
      <c r="D27" s="34" t="s">
        <v>13</v>
      </c>
      <c r="E27" s="34" t="s">
        <v>8</v>
      </c>
      <c r="F27" s="34" t="s">
        <v>14</v>
      </c>
      <c r="G27" s="32"/>
      <c r="H27" s="46" t="s">
        <v>11</v>
      </c>
      <c r="I27" s="46" t="s">
        <v>12</v>
      </c>
      <c r="J27" s="46" t="s">
        <v>13</v>
      </c>
      <c r="K27" s="46" t="s">
        <v>8</v>
      </c>
      <c r="L27" s="46" t="s">
        <v>14</v>
      </c>
      <c r="M27" s="1"/>
      <c r="O27" s="1"/>
      <c r="Q27" s="1"/>
      <c r="S27" s="1"/>
      <c r="U27" s="1"/>
    </row>
    <row r="28" spans="1:21">
      <c r="A28" s="33" t="str">
        <f>分社漏斗数据!B2</f>
        <v>总部</v>
      </c>
      <c r="B28" s="32">
        <f>分社漏斗数据!C2</f>
        <v>37</v>
      </c>
      <c r="C28" s="32">
        <f>分社漏斗数据!D2</f>
        <v>7</v>
      </c>
      <c r="D28" s="32">
        <f>分社漏斗数据!E2</f>
        <v>5</v>
      </c>
      <c r="E28" s="49">
        <f>分社漏斗数据!F2</f>
        <v>0.1892</v>
      </c>
      <c r="F28" s="49">
        <f>分社漏斗数据!G2</f>
        <v>0.7143</v>
      </c>
      <c r="G28" s="33"/>
      <c r="H28" s="32">
        <f>分社漏斗数据!J2</f>
        <v>1121</v>
      </c>
      <c r="I28" s="32">
        <f>分社漏斗数据!K2</f>
        <v>683</v>
      </c>
      <c r="J28" s="32">
        <f>分社漏斗数据!L2</f>
        <v>368</v>
      </c>
      <c r="K28" s="49">
        <f>分社漏斗数据!M2</f>
        <v>0.6093</v>
      </c>
      <c r="L28" s="50">
        <f>分社漏斗数据!N2</f>
        <v>0.5388</v>
      </c>
      <c r="M28" s="1"/>
      <c r="O28" s="1"/>
      <c r="Q28" s="1"/>
      <c r="S28" s="1"/>
      <c r="U28" s="1"/>
    </row>
    <row r="29" spans="1:21">
      <c r="A29" s="33" t="str">
        <f>分社漏斗数据!B3</f>
        <v>北京</v>
      </c>
      <c r="B29" s="32">
        <f>分社漏斗数据!C3</f>
        <v>19</v>
      </c>
      <c r="C29" s="32">
        <f>分社漏斗数据!D3</f>
        <v>5</v>
      </c>
      <c r="D29" s="32">
        <f>分社漏斗数据!E3</f>
        <v>2</v>
      </c>
      <c r="E29" s="50">
        <f>分社漏斗数据!F3</f>
        <v>0.2632</v>
      </c>
      <c r="F29" s="50">
        <f>分社漏斗数据!G3</f>
        <v>0.4</v>
      </c>
      <c r="G29" s="33"/>
      <c r="H29" s="32">
        <f>分社漏斗数据!J3</f>
        <v>2257</v>
      </c>
      <c r="I29" s="32">
        <f>分社漏斗数据!K3</f>
        <v>1851</v>
      </c>
      <c r="J29" s="32">
        <f>分社漏斗数据!L3</f>
        <v>294</v>
      </c>
      <c r="K29" s="50">
        <f>分社漏斗数据!M3</f>
        <v>0.8201</v>
      </c>
      <c r="L29" s="49">
        <f>分社漏斗数据!N3</f>
        <v>0.1588</v>
      </c>
      <c r="M29" s="1"/>
      <c r="O29" s="1"/>
      <c r="Q29" s="1"/>
      <c r="S29" s="1"/>
      <c r="U29" s="1"/>
    </row>
    <row r="30" spans="1:21">
      <c r="A30" s="33" t="str">
        <f>分社漏斗数据!B4</f>
        <v>深圳</v>
      </c>
      <c r="B30" s="32">
        <f>分社漏斗数据!C4</f>
        <v>6</v>
      </c>
      <c r="C30" s="32">
        <f>分社漏斗数据!D4</f>
        <v>0</v>
      </c>
      <c r="D30" s="32">
        <f>分社漏斗数据!E4</f>
        <v>0</v>
      </c>
      <c r="E30" s="50">
        <f>分社漏斗数据!F4</f>
        <v>0</v>
      </c>
      <c r="F30" s="50">
        <f>分社漏斗数据!G4</f>
        <v>0</v>
      </c>
      <c r="G30" s="33"/>
      <c r="H30" s="32">
        <f>分社漏斗数据!J4</f>
        <v>703</v>
      </c>
      <c r="I30" s="32">
        <f>分社漏斗数据!K4</f>
        <v>2</v>
      </c>
      <c r="J30" s="32">
        <f>分社漏斗数据!L4</f>
        <v>1</v>
      </c>
      <c r="K30" s="50">
        <f>分社漏斗数据!M4</f>
        <v>0.0028</v>
      </c>
      <c r="L30" s="50">
        <f>分社漏斗数据!N4</f>
        <v>0.5</v>
      </c>
      <c r="M30" s="1"/>
      <c r="O30" s="1"/>
      <c r="Q30" s="1"/>
      <c r="S30" s="1"/>
      <c r="U30" s="1"/>
    </row>
    <row r="31" spans="1:22">
      <c r="A31" s="33" t="str">
        <f>分社漏斗数据!B5</f>
        <v>杭州</v>
      </c>
      <c r="B31" s="32">
        <f>分社漏斗数据!C5</f>
        <v>5</v>
      </c>
      <c r="C31" s="32">
        <f>分社漏斗数据!D5</f>
        <v>2</v>
      </c>
      <c r="D31" s="32">
        <f>分社漏斗数据!E5</f>
        <v>1</v>
      </c>
      <c r="E31" s="50">
        <f>分社漏斗数据!F5</f>
        <v>0.4</v>
      </c>
      <c r="F31" s="50">
        <f>分社漏斗数据!G5</f>
        <v>0.5</v>
      </c>
      <c r="G31" s="33"/>
      <c r="H31" s="32">
        <f>分社漏斗数据!J5</f>
        <v>1439</v>
      </c>
      <c r="I31" s="32">
        <f>分社漏斗数据!K5</f>
        <v>1434</v>
      </c>
      <c r="J31" s="32">
        <f>分社漏斗数据!L5</f>
        <v>506</v>
      </c>
      <c r="K31" s="50">
        <f>分社漏斗数据!M5</f>
        <v>0.9965</v>
      </c>
      <c r="L31" s="50">
        <f>分社漏斗数据!N5</f>
        <v>0.3529</v>
      </c>
      <c r="M31" s="1"/>
      <c r="N31" s="56" t="s">
        <v>30</v>
      </c>
      <c r="O31" s="57"/>
      <c r="P31" s="57"/>
      <c r="Q31" s="57"/>
      <c r="R31" s="57"/>
      <c r="S31" s="57"/>
      <c r="T31" s="57"/>
      <c r="U31" s="57"/>
      <c r="V31" s="57"/>
    </row>
    <row r="32" spans="1:22">
      <c r="A32" s="33" t="str">
        <f>分社漏斗数据!B6</f>
        <v>广州</v>
      </c>
      <c r="B32" s="32">
        <f>分社漏斗数据!C6</f>
        <v>5</v>
      </c>
      <c r="C32" s="32">
        <f>分社漏斗数据!D6</f>
        <v>2</v>
      </c>
      <c r="D32" s="32">
        <f>分社漏斗数据!E6</f>
        <v>1</v>
      </c>
      <c r="E32" s="50">
        <f>分社漏斗数据!F6</f>
        <v>0.4</v>
      </c>
      <c r="F32" s="50">
        <f>分社漏斗数据!G6</f>
        <v>0.5</v>
      </c>
      <c r="G32" s="33"/>
      <c r="H32" s="32">
        <f>分社漏斗数据!J6</f>
        <v>1268</v>
      </c>
      <c r="I32" s="32">
        <f>分社漏斗数据!K6</f>
        <v>1252</v>
      </c>
      <c r="J32" s="32">
        <f>分社漏斗数据!L6</f>
        <v>274</v>
      </c>
      <c r="K32" s="50">
        <f>分社漏斗数据!M6</f>
        <v>0.9874</v>
      </c>
      <c r="L32" s="49">
        <f>分社漏斗数据!N6</f>
        <v>0.2188</v>
      </c>
      <c r="M32" s="1"/>
      <c r="N32" s="57"/>
      <c r="O32" s="57"/>
      <c r="P32" s="57"/>
      <c r="Q32" s="57"/>
      <c r="R32" s="57"/>
      <c r="S32" s="57"/>
      <c r="T32" s="57"/>
      <c r="U32" s="57"/>
      <c r="V32" s="57"/>
    </row>
    <row r="33" spans="1:22">
      <c r="A33" s="33" t="str">
        <f>分社漏斗数据!B7</f>
        <v>武汉</v>
      </c>
      <c r="B33" s="32">
        <f>分社漏斗数据!C7</f>
        <v>4</v>
      </c>
      <c r="C33" s="32">
        <f>分社漏斗数据!D7</f>
        <v>4</v>
      </c>
      <c r="D33" s="32">
        <f>分社漏斗数据!E7</f>
        <v>2</v>
      </c>
      <c r="E33" s="50">
        <f>分社漏斗数据!F7</f>
        <v>1</v>
      </c>
      <c r="F33" s="50">
        <f>分社漏斗数据!G7</f>
        <v>0.5</v>
      </c>
      <c r="G33" s="33"/>
      <c r="H33" s="32">
        <f>分社漏斗数据!J7</f>
        <v>641</v>
      </c>
      <c r="I33" s="32">
        <f>分社漏斗数据!K7</f>
        <v>429</v>
      </c>
      <c r="J33" s="32">
        <f>分社漏斗数据!L7</f>
        <v>49</v>
      </c>
      <c r="K33" s="50">
        <f>分社漏斗数据!M7</f>
        <v>0.6693</v>
      </c>
      <c r="L33" s="50">
        <f>分社漏斗数据!N7</f>
        <v>0.1142</v>
      </c>
      <c r="M33" s="1"/>
      <c r="N33" s="57"/>
      <c r="O33" s="57"/>
      <c r="P33" s="57"/>
      <c r="Q33" s="57"/>
      <c r="R33" s="57"/>
      <c r="S33" s="57"/>
      <c r="T33" s="57"/>
      <c r="U33" s="57"/>
      <c r="V33" s="57"/>
    </row>
    <row r="34" spans="1:27">
      <c r="A34" s="33" t="str">
        <f>分社漏斗数据!B8</f>
        <v>苏州</v>
      </c>
      <c r="B34" s="32">
        <f>分社漏斗数据!C8</f>
        <v>4</v>
      </c>
      <c r="C34" s="32">
        <f>分社漏斗数据!D8</f>
        <v>3</v>
      </c>
      <c r="D34" s="32">
        <f>分社漏斗数据!E8</f>
        <v>1</v>
      </c>
      <c r="E34" s="50">
        <f>分社漏斗数据!F8</f>
        <v>0.75</v>
      </c>
      <c r="F34" s="50">
        <f>分社漏斗数据!G8</f>
        <v>0.3333</v>
      </c>
      <c r="G34" s="1"/>
      <c r="H34" s="32">
        <f>分社漏斗数据!J8</f>
        <v>403</v>
      </c>
      <c r="I34" s="32">
        <f>分社漏斗数据!K8</f>
        <v>325</v>
      </c>
      <c r="J34" s="32">
        <f>分社漏斗数据!L8</f>
        <v>217</v>
      </c>
      <c r="K34" s="50">
        <f>分社漏斗数据!M8</f>
        <v>0.8065</v>
      </c>
      <c r="L34" s="50">
        <f>分社漏斗数据!N8</f>
        <v>0.6677</v>
      </c>
      <c r="M34" s="1"/>
      <c r="N34" s="57"/>
      <c r="O34" s="57"/>
      <c r="P34" s="57"/>
      <c r="Q34" s="57"/>
      <c r="R34" s="57"/>
      <c r="S34" s="57"/>
      <c r="T34" s="57"/>
      <c r="U34" s="57"/>
      <c r="V34" s="57"/>
      <c r="W34" s="1"/>
      <c r="X34" s="1"/>
      <c r="Y34" s="1"/>
      <c r="Z34" s="1"/>
      <c r="AA34" s="1"/>
    </row>
    <row r="35" spans="1:27">
      <c r="A35" s="33" t="str">
        <f>分社漏斗数据!B9</f>
        <v>青岛</v>
      </c>
      <c r="B35" s="32">
        <f>分社漏斗数据!C9</f>
        <v>3</v>
      </c>
      <c r="C35" s="32">
        <f>分社漏斗数据!D9</f>
        <v>2</v>
      </c>
      <c r="D35" s="32">
        <f>分社漏斗数据!E9</f>
        <v>0</v>
      </c>
      <c r="E35" s="50">
        <f>分社漏斗数据!F9</f>
        <v>0.6667</v>
      </c>
      <c r="F35" s="50">
        <f>分社漏斗数据!G9</f>
        <v>0</v>
      </c>
      <c r="G35" s="1"/>
      <c r="H35" s="32">
        <f>分社漏斗数据!J9</f>
        <v>385</v>
      </c>
      <c r="I35" s="32">
        <f>分社漏斗数据!K9</f>
        <v>365</v>
      </c>
      <c r="J35" s="32">
        <f>分社漏斗数据!L9</f>
        <v>230</v>
      </c>
      <c r="K35" s="50">
        <f>分社漏斗数据!M9</f>
        <v>0.9481</v>
      </c>
      <c r="L35" s="50">
        <f>分社漏斗数据!N9</f>
        <v>0.6301</v>
      </c>
      <c r="M35" s="1"/>
      <c r="N35" s="57"/>
      <c r="O35" s="57"/>
      <c r="P35" s="57"/>
      <c r="Q35" s="57"/>
      <c r="R35" s="57"/>
      <c r="S35" s="57"/>
      <c r="T35" s="57"/>
      <c r="U35" s="57"/>
      <c r="V35" s="57"/>
      <c r="W35" s="1"/>
      <c r="X35" s="1"/>
      <c r="Y35" s="1"/>
      <c r="Z35" s="1"/>
      <c r="AA35" s="1"/>
    </row>
    <row r="36" spans="1:27">
      <c r="A36" s="33" t="str">
        <f>分社漏斗数据!B10</f>
        <v>南京</v>
      </c>
      <c r="B36" s="32">
        <f>分社漏斗数据!C10</f>
        <v>3</v>
      </c>
      <c r="C36" s="32">
        <f>分社漏斗数据!D10</f>
        <v>2</v>
      </c>
      <c r="D36" s="32">
        <f>分社漏斗数据!E10</f>
        <v>1</v>
      </c>
      <c r="E36" s="50">
        <f>分社漏斗数据!F10</f>
        <v>0.6667</v>
      </c>
      <c r="F36" s="50">
        <f>分社漏斗数据!G10</f>
        <v>0.5</v>
      </c>
      <c r="G36" s="1"/>
      <c r="H36" s="32">
        <f>分社漏斗数据!J10</f>
        <v>491</v>
      </c>
      <c r="I36" s="32">
        <f>分社漏斗数据!K10</f>
        <v>479</v>
      </c>
      <c r="J36" s="32">
        <f>分社漏斗数据!L10</f>
        <v>194</v>
      </c>
      <c r="K36" s="50">
        <f>分社漏斗数据!M10</f>
        <v>0.9756</v>
      </c>
      <c r="L36" s="50">
        <f>分社漏斗数据!N10</f>
        <v>0.405</v>
      </c>
      <c r="M36" s="1"/>
      <c r="N36" s="57"/>
      <c r="O36" s="57"/>
      <c r="P36" s="57"/>
      <c r="Q36" s="57"/>
      <c r="R36" s="57"/>
      <c r="S36" s="57"/>
      <c r="T36" s="57"/>
      <c r="U36" s="57"/>
      <c r="V36" s="57"/>
      <c r="W36" s="1"/>
      <c r="X36" s="1"/>
      <c r="Y36" s="1"/>
      <c r="Z36" s="1"/>
      <c r="AA36" s="1"/>
    </row>
    <row r="37" spans="1:27">
      <c r="A37" s="33" t="str">
        <f>分社漏斗数据!B11</f>
        <v>上海</v>
      </c>
      <c r="B37" s="32">
        <f>分社漏斗数据!C11</f>
        <v>2</v>
      </c>
      <c r="C37" s="32">
        <f>分社漏斗数据!D11</f>
        <v>0</v>
      </c>
      <c r="D37" s="32">
        <f>分社漏斗数据!E11</f>
        <v>0</v>
      </c>
      <c r="E37" s="50">
        <f>分社漏斗数据!F11</f>
        <v>0</v>
      </c>
      <c r="F37" s="50">
        <f>分社漏斗数据!G11</f>
        <v>0</v>
      </c>
      <c r="G37" s="1"/>
      <c r="H37" s="32">
        <f>分社漏斗数据!J11</f>
        <v>1130</v>
      </c>
      <c r="I37" s="32">
        <f>分社漏斗数据!K11</f>
        <v>754</v>
      </c>
      <c r="J37" s="32">
        <f>分社漏斗数据!L11</f>
        <v>644</v>
      </c>
      <c r="K37" s="49">
        <f>分社漏斗数据!M11</f>
        <v>0.6673</v>
      </c>
      <c r="L37" s="50">
        <f>分社漏斗数据!N11</f>
        <v>0.8541</v>
      </c>
      <c r="M37" s="1"/>
      <c r="N37" s="57"/>
      <c r="O37" s="57"/>
      <c r="P37" s="57"/>
      <c r="Q37" s="57"/>
      <c r="R37" s="57"/>
      <c r="S37" s="57"/>
      <c r="T37" s="57"/>
      <c r="U37" s="57"/>
      <c r="V37" s="57"/>
      <c r="W37" s="1"/>
      <c r="X37" s="1"/>
      <c r="Y37" s="1"/>
      <c r="Z37" s="1"/>
      <c r="AA37" s="1"/>
    </row>
    <row r="38" spans="1:27">
      <c r="A38" s="33" t="str">
        <f>分社漏斗数据!B12</f>
        <v>大连</v>
      </c>
      <c r="B38" s="32">
        <f>分社漏斗数据!C12</f>
        <v>2</v>
      </c>
      <c r="C38" s="32">
        <f>分社漏斗数据!D12</f>
        <v>0</v>
      </c>
      <c r="D38" s="32">
        <f>分社漏斗数据!E12</f>
        <v>0</v>
      </c>
      <c r="E38" s="50">
        <f>分社漏斗数据!F12</f>
        <v>0</v>
      </c>
      <c r="F38" s="50">
        <f>分社漏斗数据!G12</f>
        <v>0</v>
      </c>
      <c r="G38" s="1"/>
      <c r="H38" s="32">
        <f>分社漏斗数据!J12</f>
        <v>357</v>
      </c>
      <c r="I38" s="32">
        <f>分社漏斗数据!K12</f>
        <v>325</v>
      </c>
      <c r="J38" s="32">
        <f>分社漏斗数据!L12</f>
        <v>212</v>
      </c>
      <c r="K38" s="50">
        <f>分社漏斗数据!M12</f>
        <v>0.9104</v>
      </c>
      <c r="L38" s="50">
        <f>分社漏斗数据!N12</f>
        <v>0.6523</v>
      </c>
      <c r="M38" s="1"/>
      <c r="N38" s="57"/>
      <c r="O38" s="57"/>
      <c r="P38" s="57"/>
      <c r="Q38" s="57"/>
      <c r="R38" s="57"/>
      <c r="S38" s="57"/>
      <c r="T38" s="57"/>
      <c r="U38" s="57"/>
      <c r="V38" s="57"/>
      <c r="W38" s="1"/>
      <c r="X38" s="1"/>
      <c r="Y38" s="1"/>
      <c r="Z38" s="1"/>
      <c r="AA38" s="1"/>
    </row>
    <row r="39" spans="1:27">
      <c r="A39" s="33" t="str">
        <f>分社漏斗数据!B13</f>
        <v>长沙</v>
      </c>
      <c r="B39" s="32">
        <f>分社漏斗数据!C13</f>
        <v>2</v>
      </c>
      <c r="C39" s="32">
        <f>分社漏斗数据!D13</f>
        <v>1</v>
      </c>
      <c r="D39" s="32">
        <f>分社漏斗数据!E13</f>
        <v>0</v>
      </c>
      <c r="E39" s="50">
        <f>分社漏斗数据!F13</f>
        <v>0.5</v>
      </c>
      <c r="F39" s="50">
        <f>分社漏斗数据!G13</f>
        <v>0</v>
      </c>
      <c r="G39" s="1"/>
      <c r="H39" s="32">
        <f>分社漏斗数据!J13</f>
        <v>351</v>
      </c>
      <c r="I39" s="32">
        <f>分社漏斗数据!K13</f>
        <v>242</v>
      </c>
      <c r="J39" s="32">
        <f>分社漏斗数据!L13</f>
        <v>121</v>
      </c>
      <c r="K39" s="50">
        <f>分社漏斗数据!M13</f>
        <v>0.6895</v>
      </c>
      <c r="L39" s="50">
        <f>分社漏斗数据!N13</f>
        <v>0.5</v>
      </c>
      <c r="M39" s="1"/>
      <c r="N39" s="57"/>
      <c r="O39" s="57"/>
      <c r="P39" s="57"/>
      <c r="Q39" s="57"/>
      <c r="R39" s="57"/>
      <c r="S39" s="57"/>
      <c r="T39" s="57"/>
      <c r="U39" s="57"/>
      <c r="V39" s="57"/>
      <c r="W39" s="1"/>
      <c r="X39" s="1"/>
      <c r="Y39" s="1"/>
      <c r="Z39" s="1"/>
      <c r="AA39" s="1"/>
    </row>
    <row r="40" spans="1:27">
      <c r="A40" s="33" t="str">
        <f>分社漏斗数据!B14</f>
        <v>重庆</v>
      </c>
      <c r="B40" s="32">
        <f>分社漏斗数据!C14</f>
        <v>2</v>
      </c>
      <c r="C40" s="32">
        <f>分社漏斗数据!D14</f>
        <v>0</v>
      </c>
      <c r="D40" s="32">
        <f>分社漏斗数据!E14</f>
        <v>0</v>
      </c>
      <c r="E40" s="50">
        <f>分社漏斗数据!F14</f>
        <v>0</v>
      </c>
      <c r="F40" s="50">
        <f>分社漏斗数据!G14</f>
        <v>0</v>
      </c>
      <c r="G40" s="1"/>
      <c r="H40" s="32">
        <f>分社漏斗数据!J14</f>
        <v>520</v>
      </c>
      <c r="I40" s="32">
        <f>分社漏斗数据!K14</f>
        <v>179</v>
      </c>
      <c r="J40" s="32">
        <f>分社漏斗数据!L14</f>
        <v>130</v>
      </c>
      <c r="K40" s="49">
        <f>分社漏斗数据!M14</f>
        <v>0.3442</v>
      </c>
      <c r="L40" s="50">
        <f>分社漏斗数据!N14</f>
        <v>0.7263</v>
      </c>
      <c r="M40" s="1"/>
      <c r="N40" s="57"/>
      <c r="O40" s="57"/>
      <c r="P40" s="57"/>
      <c r="Q40" s="57"/>
      <c r="R40" s="57"/>
      <c r="S40" s="57"/>
      <c r="T40" s="57"/>
      <c r="U40" s="57"/>
      <c r="V40" s="57"/>
      <c r="W40" s="1"/>
      <c r="X40" s="1"/>
      <c r="Y40" s="1"/>
      <c r="Z40" s="1"/>
      <c r="AA40" s="1"/>
    </row>
    <row r="41" spans="1:27">
      <c r="A41" s="33" t="str">
        <f>分社漏斗数据!B15</f>
        <v>厦门</v>
      </c>
      <c r="B41" s="32">
        <f>分社漏斗数据!C15</f>
        <v>2</v>
      </c>
      <c r="C41" s="32">
        <f>分社漏斗数据!D15</f>
        <v>1</v>
      </c>
      <c r="D41" s="32">
        <f>分社漏斗数据!E15</f>
        <v>1</v>
      </c>
      <c r="E41" s="50">
        <f>分社漏斗数据!F15</f>
        <v>0.5</v>
      </c>
      <c r="F41" s="50">
        <f>分社漏斗数据!G15</f>
        <v>1</v>
      </c>
      <c r="G41" s="1"/>
      <c r="H41" s="32">
        <f>分社漏斗数据!J15</f>
        <v>495</v>
      </c>
      <c r="I41" s="32">
        <f>分社漏斗数据!K15</f>
        <v>475</v>
      </c>
      <c r="J41" s="32">
        <f>分社漏斗数据!L15</f>
        <v>136</v>
      </c>
      <c r="K41" s="50">
        <f>分社漏斗数据!M15</f>
        <v>0.9596</v>
      </c>
      <c r="L41" s="49">
        <f>分社漏斗数据!N15</f>
        <v>0.2863</v>
      </c>
      <c r="M41" s="1"/>
      <c r="N41" s="57"/>
      <c r="O41" s="57"/>
      <c r="P41" s="57"/>
      <c r="Q41" s="57"/>
      <c r="R41" s="57"/>
      <c r="S41" s="57"/>
      <c r="T41" s="57"/>
      <c r="U41" s="57"/>
      <c r="V41" s="57"/>
      <c r="W41" s="1"/>
      <c r="X41" s="1"/>
      <c r="Y41" s="1"/>
      <c r="Z41" s="1"/>
      <c r="AA41" s="1"/>
    </row>
    <row r="42" spans="1:27">
      <c r="A42" s="33" t="str">
        <f>分社漏斗数据!B16</f>
        <v>郑州</v>
      </c>
      <c r="B42" s="32">
        <f>分社漏斗数据!C16</f>
        <v>2</v>
      </c>
      <c r="C42" s="32">
        <f>分社漏斗数据!D16</f>
        <v>0</v>
      </c>
      <c r="D42" s="32">
        <f>分社漏斗数据!E16</f>
        <v>0</v>
      </c>
      <c r="E42" s="50">
        <f>分社漏斗数据!F16</f>
        <v>0</v>
      </c>
      <c r="F42" s="50">
        <f>分社漏斗数据!G16</f>
        <v>0</v>
      </c>
      <c r="G42" s="1"/>
      <c r="H42" s="32">
        <f>分社漏斗数据!J16</f>
        <v>628</v>
      </c>
      <c r="I42" s="32">
        <f>分社漏斗数据!K16</f>
        <v>351</v>
      </c>
      <c r="J42" s="32">
        <f>分社漏斗数据!L16</f>
        <v>280</v>
      </c>
      <c r="K42" s="50">
        <f>分社漏斗数据!M16</f>
        <v>0.5589</v>
      </c>
      <c r="L42" s="50">
        <f>分社漏斗数据!N16</f>
        <v>0.7977</v>
      </c>
      <c r="M42" s="1"/>
      <c r="N42" s="57"/>
      <c r="O42" s="57"/>
      <c r="P42" s="57"/>
      <c r="Q42" s="57"/>
      <c r="R42" s="57"/>
      <c r="S42" s="57"/>
      <c r="T42" s="57"/>
      <c r="U42" s="57"/>
      <c r="V42" s="57"/>
      <c r="W42" s="1"/>
      <c r="X42" s="1"/>
      <c r="Y42" s="1"/>
      <c r="Z42" s="1"/>
      <c r="AA42" s="1"/>
    </row>
    <row r="43" spans="1:27">
      <c r="A43" s="33" t="str">
        <f>分社漏斗数据!B17</f>
        <v>天津</v>
      </c>
      <c r="B43" s="32">
        <f>分社漏斗数据!C17</f>
        <v>1</v>
      </c>
      <c r="C43" s="32">
        <f>分社漏斗数据!D17</f>
        <v>0</v>
      </c>
      <c r="D43" s="32">
        <f>分社漏斗数据!E17</f>
        <v>0</v>
      </c>
      <c r="E43" s="50">
        <f>分社漏斗数据!F17</f>
        <v>0</v>
      </c>
      <c r="F43" s="50">
        <f>分社漏斗数据!G17</f>
        <v>0</v>
      </c>
      <c r="G43" s="1"/>
      <c r="H43" s="32">
        <f>分社漏斗数据!J17</f>
        <v>12</v>
      </c>
      <c r="I43" s="32">
        <f>分社漏斗数据!K17</f>
        <v>2</v>
      </c>
      <c r="J43" s="32">
        <f>分社漏斗数据!L17</f>
        <v>2</v>
      </c>
      <c r="K43" s="50">
        <f>分社漏斗数据!M17</f>
        <v>0.1667</v>
      </c>
      <c r="L43" s="50">
        <f>分社漏斗数据!N17</f>
        <v>1</v>
      </c>
      <c r="M43" s="1"/>
      <c r="N43" s="57"/>
      <c r="O43" s="57"/>
      <c r="P43" s="57"/>
      <c r="Q43" s="57"/>
      <c r="R43" s="57"/>
      <c r="S43" s="57"/>
      <c r="T43" s="57"/>
      <c r="U43" s="57"/>
      <c r="V43" s="57"/>
      <c r="W43" s="1"/>
      <c r="X43" s="1"/>
      <c r="Y43" s="1"/>
      <c r="Z43" s="1"/>
      <c r="AA43" s="1"/>
    </row>
    <row r="44" spans="1:22">
      <c r="A44" s="33" t="str">
        <f>分社漏斗数据!B18</f>
        <v>沈阳</v>
      </c>
      <c r="B44" s="32">
        <f>分社漏斗数据!C18</f>
        <v>1</v>
      </c>
      <c r="C44" s="32">
        <f>分社漏斗数据!D18</f>
        <v>0</v>
      </c>
      <c r="D44" s="32">
        <f>分社漏斗数据!E18</f>
        <v>0</v>
      </c>
      <c r="E44" s="50">
        <f>分社漏斗数据!F18</f>
        <v>0</v>
      </c>
      <c r="F44" s="50">
        <f>分社漏斗数据!G18</f>
        <v>0</v>
      </c>
      <c r="G44" s="1"/>
      <c r="H44" s="32">
        <f>分社漏斗数据!J18</f>
        <v>15</v>
      </c>
      <c r="I44" s="32">
        <f>分社漏斗数据!K18</f>
        <v>2</v>
      </c>
      <c r="J44" s="32">
        <f>分社漏斗数据!L18</f>
        <v>2</v>
      </c>
      <c r="K44" s="50">
        <f>分社漏斗数据!M18</f>
        <v>0.1333</v>
      </c>
      <c r="L44" s="50">
        <f>分社漏斗数据!N18</f>
        <v>1</v>
      </c>
      <c r="M44" s="1"/>
      <c r="N44" s="57"/>
      <c r="O44" s="57"/>
      <c r="P44" s="57"/>
      <c r="Q44" s="57"/>
      <c r="R44" s="57"/>
      <c r="S44" s="57"/>
      <c r="T44" s="57"/>
      <c r="U44" s="57"/>
      <c r="V44" s="57"/>
    </row>
    <row r="45" spans="1:27">
      <c r="A45" s="33" t="str">
        <f>分社漏斗数据!B19</f>
        <v>合肥</v>
      </c>
      <c r="B45" s="32">
        <f>分社漏斗数据!C19</f>
        <v>1</v>
      </c>
      <c r="C45" s="32">
        <f>分社漏斗数据!D19</f>
        <v>1</v>
      </c>
      <c r="D45" s="32">
        <f>分社漏斗数据!E19</f>
        <v>1</v>
      </c>
      <c r="E45" s="51">
        <f>分社漏斗数据!F19</f>
        <v>1</v>
      </c>
      <c r="F45" s="51">
        <f>分社漏斗数据!G19</f>
        <v>1</v>
      </c>
      <c r="G45" s="1"/>
      <c r="H45" s="32">
        <f>分社漏斗数据!J19</f>
        <v>13</v>
      </c>
      <c r="I45" s="32">
        <f>分社漏斗数据!K19</f>
        <v>4</v>
      </c>
      <c r="J45" s="32">
        <f>分社漏斗数据!L19</f>
        <v>4</v>
      </c>
      <c r="K45" s="51">
        <f>分社漏斗数据!M19</f>
        <v>0.3077</v>
      </c>
      <c r="L45" s="51">
        <f>分社漏斗数据!N19</f>
        <v>1</v>
      </c>
      <c r="M45" s="1"/>
      <c r="N45" s="57"/>
      <c r="O45" s="57"/>
      <c r="P45" s="57"/>
      <c r="Q45" s="57"/>
      <c r="R45" s="57"/>
      <c r="S45" s="57"/>
      <c r="T45" s="57"/>
      <c r="U45" s="57"/>
      <c r="V45" s="57"/>
      <c r="W45" s="1"/>
      <c r="X45" s="1"/>
      <c r="Y45" s="1"/>
      <c r="Z45" s="1"/>
      <c r="AA45" s="1"/>
    </row>
    <row r="46" spans="1:27">
      <c r="A46" s="33" t="str">
        <f>分社漏斗数据!B20</f>
        <v>南昌</v>
      </c>
      <c r="B46" s="32">
        <f>分社漏斗数据!C20</f>
        <v>1</v>
      </c>
      <c r="C46" s="32">
        <f>分社漏斗数据!D20</f>
        <v>0</v>
      </c>
      <c r="D46" s="32">
        <f>分社漏斗数据!E20</f>
        <v>0</v>
      </c>
      <c r="E46" s="51">
        <f>分社漏斗数据!F20</f>
        <v>0</v>
      </c>
      <c r="F46" s="51">
        <f>分社漏斗数据!G20</f>
        <v>0</v>
      </c>
      <c r="G46" s="1"/>
      <c r="H46" s="32">
        <f>分社漏斗数据!J20</f>
        <v>12</v>
      </c>
      <c r="I46" s="32">
        <f>分社漏斗数据!K20</f>
        <v>3</v>
      </c>
      <c r="J46" s="32">
        <f>分社漏斗数据!L20</f>
        <v>3</v>
      </c>
      <c r="K46" s="51">
        <f>分社漏斗数据!M20</f>
        <v>0.25</v>
      </c>
      <c r="L46" s="51">
        <f>分社漏斗数据!N20</f>
        <v>1</v>
      </c>
      <c r="M46" s="1"/>
      <c r="N46" s="57"/>
      <c r="O46" s="57"/>
      <c r="P46" s="57"/>
      <c r="Q46" s="57"/>
      <c r="R46" s="57"/>
      <c r="S46" s="57"/>
      <c r="T46" s="57"/>
      <c r="U46" s="57"/>
      <c r="V46" s="57"/>
      <c r="W46" s="1"/>
      <c r="X46" s="1"/>
      <c r="Y46" s="1"/>
      <c r="Z46" s="1"/>
      <c r="AA46" s="1"/>
    </row>
    <row r="47" spans="1:27">
      <c r="A47" s="33" t="str">
        <f>分社漏斗数据!B21</f>
        <v>石家庄</v>
      </c>
      <c r="B47" s="32">
        <f>分社漏斗数据!C21</f>
        <v>1</v>
      </c>
      <c r="C47" s="32">
        <f>分社漏斗数据!D21</f>
        <v>0</v>
      </c>
      <c r="D47" s="32">
        <f>分社漏斗数据!E21</f>
        <v>0</v>
      </c>
      <c r="E47" s="51">
        <f>分社漏斗数据!F21</f>
        <v>0</v>
      </c>
      <c r="F47" s="51">
        <f>分社漏斗数据!G21</f>
        <v>0</v>
      </c>
      <c r="G47" s="1"/>
      <c r="H47" s="32">
        <f>分社漏斗数据!J21</f>
        <v>9</v>
      </c>
      <c r="I47" s="32">
        <f>分社漏斗数据!K21</f>
        <v>1</v>
      </c>
      <c r="J47" s="32">
        <f>分社漏斗数据!L21</f>
        <v>0</v>
      </c>
      <c r="K47" s="51">
        <f>分社漏斗数据!M21</f>
        <v>0.1111</v>
      </c>
      <c r="L47" s="51">
        <f>分社漏斗数据!N21</f>
        <v>0</v>
      </c>
      <c r="M47" s="1"/>
      <c r="N47" s="57"/>
      <c r="O47" s="57"/>
      <c r="P47" s="57"/>
      <c r="Q47" s="57"/>
      <c r="R47" s="57"/>
      <c r="S47" s="57"/>
      <c r="T47" s="57"/>
      <c r="U47" s="57"/>
      <c r="V47" s="57"/>
      <c r="W47" s="1"/>
      <c r="X47" s="1"/>
      <c r="Y47" s="1"/>
      <c r="Z47" s="1"/>
      <c r="AA47" s="1"/>
    </row>
    <row r="48" spans="1:27">
      <c r="A48" s="33" t="str">
        <f>分社漏斗数据!B22</f>
        <v>太原</v>
      </c>
      <c r="B48" s="32">
        <f>分社漏斗数据!C22</f>
        <v>1</v>
      </c>
      <c r="C48" s="32">
        <f>分社漏斗数据!D22</f>
        <v>0</v>
      </c>
      <c r="D48" s="32">
        <f>分社漏斗数据!E22</f>
        <v>0</v>
      </c>
      <c r="E48" s="51">
        <f>分社漏斗数据!F22</f>
        <v>0</v>
      </c>
      <c r="F48" s="51">
        <f>分社漏斗数据!G22</f>
        <v>0</v>
      </c>
      <c r="G48" s="1"/>
      <c r="H48" s="32">
        <f>分社漏斗数据!J22</f>
        <v>5</v>
      </c>
      <c r="I48" s="32">
        <f>分社漏斗数据!K22</f>
        <v>1</v>
      </c>
      <c r="J48" s="32">
        <f>分社漏斗数据!L22</f>
        <v>0</v>
      </c>
      <c r="K48" s="51">
        <f>分社漏斗数据!M22</f>
        <v>0.2</v>
      </c>
      <c r="L48" s="51">
        <f>分社漏斗数据!N22</f>
        <v>0</v>
      </c>
      <c r="M48" s="1"/>
      <c r="N48" s="57"/>
      <c r="O48" s="57"/>
      <c r="P48" s="57"/>
      <c r="Q48" s="57"/>
      <c r="R48" s="57"/>
      <c r="S48" s="57"/>
      <c r="T48" s="57"/>
      <c r="U48" s="57"/>
      <c r="V48" s="57"/>
      <c r="W48" s="1"/>
      <c r="X48" s="1"/>
      <c r="Y48" s="1"/>
      <c r="Z48" s="1"/>
      <c r="AA48" s="1"/>
    </row>
    <row r="49" spans="1:27">
      <c r="A49" s="33" t="str">
        <f>分社漏斗数据!B23</f>
        <v>成都</v>
      </c>
      <c r="B49" s="32">
        <f>分社漏斗数据!C23</f>
        <v>1</v>
      </c>
      <c r="C49" s="32">
        <f>分社漏斗数据!D23</f>
        <v>0</v>
      </c>
      <c r="D49" s="32">
        <f>分社漏斗数据!E23</f>
        <v>0</v>
      </c>
      <c r="E49" s="51">
        <f>分社漏斗数据!F23</f>
        <v>0</v>
      </c>
      <c r="F49" s="51">
        <f>分社漏斗数据!G23</f>
        <v>0</v>
      </c>
      <c r="G49" s="1"/>
      <c r="H49" s="32">
        <f>分社漏斗数据!J23</f>
        <v>369</v>
      </c>
      <c r="I49" s="32">
        <f>分社漏斗数据!K23</f>
        <v>221</v>
      </c>
      <c r="J49" s="32">
        <f>分社漏斗数据!L23</f>
        <v>169</v>
      </c>
      <c r="K49" s="51">
        <f>分社漏斗数据!M23</f>
        <v>0.5989</v>
      </c>
      <c r="L49" s="51">
        <f>分社漏斗数据!N23</f>
        <v>0.7647</v>
      </c>
      <c r="M49" s="1"/>
      <c r="N49" s="57"/>
      <c r="O49" s="57"/>
      <c r="P49" s="57"/>
      <c r="Q49" s="57"/>
      <c r="R49" s="57"/>
      <c r="S49" s="57"/>
      <c r="T49" s="57"/>
      <c r="U49" s="57"/>
      <c r="V49" s="57"/>
      <c r="W49" s="1"/>
      <c r="X49" s="1"/>
      <c r="Y49" s="1"/>
      <c r="Z49" s="1"/>
      <c r="AA49" s="1"/>
    </row>
    <row r="50" spans="1:27">
      <c r="A50" s="33" t="str">
        <f>分社漏斗数据!B24</f>
        <v>西安</v>
      </c>
      <c r="B50" s="32">
        <f>分社漏斗数据!C24</f>
        <v>0</v>
      </c>
      <c r="C50" s="32">
        <f>分社漏斗数据!D24</f>
        <v>0</v>
      </c>
      <c r="D50" s="32">
        <f>分社漏斗数据!E24</f>
        <v>0</v>
      </c>
      <c r="E50" s="51">
        <f>分社漏斗数据!F24</f>
        <v>0</v>
      </c>
      <c r="F50" s="51">
        <f>分社漏斗数据!G24</f>
        <v>0</v>
      </c>
      <c r="G50" s="1"/>
      <c r="H50" s="32">
        <f>分社漏斗数据!J24</f>
        <v>489</v>
      </c>
      <c r="I50" s="32">
        <f>分社漏斗数据!K24</f>
        <v>257</v>
      </c>
      <c r="J50" s="32">
        <f>分社漏斗数据!L24</f>
        <v>201</v>
      </c>
      <c r="K50" s="51">
        <f>分社漏斗数据!M24</f>
        <v>0.5256</v>
      </c>
      <c r="L50" s="51">
        <f>分社漏斗数据!N24</f>
        <v>0.7821</v>
      </c>
      <c r="M50" s="1"/>
      <c r="N50" s="57"/>
      <c r="O50" s="57"/>
      <c r="P50" s="57"/>
      <c r="Q50" s="57"/>
      <c r="R50" s="57"/>
      <c r="S50" s="57"/>
      <c r="T50" s="57"/>
      <c r="U50" s="57"/>
      <c r="V50" s="57"/>
      <c r="W50" s="1"/>
      <c r="X50" s="1"/>
      <c r="Y50" s="1"/>
      <c r="Z50" s="1"/>
      <c r="AA50" s="1"/>
    </row>
    <row r="51" spans="1:22">
      <c r="A51" s="33"/>
      <c r="E51" s="1"/>
      <c r="F51" s="1"/>
      <c r="G51" s="1"/>
      <c r="K51" s="1"/>
      <c r="L51" s="1"/>
      <c r="M51" s="1"/>
      <c r="N51" s="57"/>
      <c r="O51" s="57"/>
      <c r="P51" s="57"/>
      <c r="Q51" s="57"/>
      <c r="R51" s="57"/>
      <c r="S51" s="57"/>
      <c r="T51" s="57"/>
      <c r="U51" s="57"/>
      <c r="V51" s="57"/>
    </row>
    <row r="52" spans="1:22">
      <c r="A52" s="45" t="s">
        <v>31</v>
      </c>
      <c r="B52" s="45"/>
      <c r="C52" s="45"/>
      <c r="D52" s="45"/>
      <c r="E52" s="45"/>
      <c r="F52" s="45"/>
      <c r="G52" s="52"/>
      <c r="H52" s="45"/>
      <c r="I52" s="45"/>
      <c r="J52" s="45"/>
      <c r="K52" s="45"/>
      <c r="L52" s="45"/>
      <c r="M52" s="1"/>
      <c r="N52" s="57"/>
      <c r="O52" s="57"/>
      <c r="P52" s="57"/>
      <c r="Q52" s="57"/>
      <c r="R52" s="57"/>
      <c r="S52" s="57"/>
      <c r="T52" s="57"/>
      <c r="U52" s="57"/>
      <c r="V52" s="57"/>
    </row>
    <row r="53" spans="1:27">
      <c r="A53" s="32"/>
      <c r="B53" s="31" t="s">
        <v>32</v>
      </c>
      <c r="C53" s="32"/>
      <c r="D53" s="33"/>
      <c r="E53" s="33"/>
      <c r="F53" s="33"/>
      <c r="G53" s="47"/>
      <c r="H53" s="31" t="s">
        <v>33</v>
      </c>
      <c r="I53" s="33"/>
      <c r="J53" s="33"/>
      <c r="K53" s="33"/>
      <c r="L53" s="33"/>
      <c r="M53" s="1"/>
      <c r="N53" s="57"/>
      <c r="O53" s="57"/>
      <c r="P53" s="57"/>
      <c r="Q53" s="57"/>
      <c r="R53" s="57"/>
      <c r="S53" s="57"/>
      <c r="T53" s="57"/>
      <c r="U53" s="57"/>
      <c r="V53" s="57"/>
      <c r="W53" s="1"/>
      <c r="X53" s="1"/>
      <c r="Y53" s="1"/>
      <c r="Z53" s="1"/>
      <c r="AA53" s="1"/>
    </row>
    <row r="54" spans="1:21">
      <c r="A54" s="44" t="s">
        <v>29</v>
      </c>
      <c r="B54" s="34" t="s">
        <v>19</v>
      </c>
      <c r="C54" s="34" t="s">
        <v>20</v>
      </c>
      <c r="D54" s="34" t="s">
        <v>21</v>
      </c>
      <c r="E54" s="34" t="s">
        <v>22</v>
      </c>
      <c r="F54" s="34" t="s">
        <v>23</v>
      </c>
      <c r="G54" s="32"/>
      <c r="H54" s="46" t="s">
        <v>19</v>
      </c>
      <c r="I54" s="46" t="s">
        <v>20</v>
      </c>
      <c r="J54" s="46" t="s">
        <v>21</v>
      </c>
      <c r="K54" s="46" t="s">
        <v>22</v>
      </c>
      <c r="L54" s="46" t="s">
        <v>23</v>
      </c>
      <c r="M54" s="1"/>
      <c r="O54" s="1"/>
      <c r="Q54" s="1"/>
      <c r="S54" s="1"/>
      <c r="U54" s="1"/>
    </row>
    <row r="55" spans="1:21">
      <c r="A55" s="33" t="str">
        <f>分社学习数据!B2</f>
        <v>北京</v>
      </c>
      <c r="B55" s="32">
        <f>分社学习数据!C2</f>
        <v>815</v>
      </c>
      <c r="C55" s="32">
        <f>分社学习数据!D2</f>
        <v>628</v>
      </c>
      <c r="D55" s="32">
        <f>分社学习数据!E2</f>
        <v>244</v>
      </c>
      <c r="E55" s="50">
        <f>分社学习数据!F2</f>
        <v>0.7706</v>
      </c>
      <c r="F55" s="50">
        <f>分社学习数据!G2</f>
        <v>0.2994</v>
      </c>
      <c r="G55" s="33"/>
      <c r="H55" s="32">
        <f>分社学习数据!J2</f>
        <v>8204</v>
      </c>
      <c r="I55" s="32">
        <f>分社学习数据!K2</f>
        <v>5767</v>
      </c>
      <c r="J55" s="32">
        <f>分社学习数据!L2</f>
        <v>4116</v>
      </c>
      <c r="K55" s="50">
        <f>分社学习数据!M2</f>
        <v>0.7029</v>
      </c>
      <c r="L55" s="50">
        <f>分社学习数据!N2</f>
        <v>0.5017</v>
      </c>
      <c r="M55" s="1"/>
      <c r="O55" s="1"/>
      <c r="Q55" s="1"/>
      <c r="S55" s="1"/>
      <c r="U55" s="1"/>
    </row>
    <row r="56" spans="1:21">
      <c r="A56" s="33" t="str">
        <f>分社学习数据!B3</f>
        <v>总部</v>
      </c>
      <c r="B56" s="32">
        <f>分社学习数据!C3</f>
        <v>496</v>
      </c>
      <c r="C56" s="32">
        <f>分社学习数据!D3</f>
        <v>396</v>
      </c>
      <c r="D56" s="32">
        <f>分社学习数据!E3</f>
        <v>190</v>
      </c>
      <c r="E56" s="50">
        <f>分社学习数据!F3</f>
        <v>0.7984</v>
      </c>
      <c r="F56" s="50">
        <f>分社学习数据!G3</f>
        <v>0.3831</v>
      </c>
      <c r="G56" s="33"/>
      <c r="H56" s="32">
        <f>分社学习数据!J3</f>
        <v>20622</v>
      </c>
      <c r="I56" s="32">
        <f>分社学习数据!K3</f>
        <v>14646</v>
      </c>
      <c r="J56" s="32">
        <f>分社学习数据!L3</f>
        <v>8584</v>
      </c>
      <c r="K56" s="50">
        <f>分社学习数据!M3</f>
        <v>0.7102</v>
      </c>
      <c r="L56" s="50">
        <f>分社学习数据!N3</f>
        <v>0.4163</v>
      </c>
      <c r="M56" s="1"/>
      <c r="O56" s="1"/>
      <c r="Q56" s="1"/>
      <c r="S56" s="1"/>
      <c r="U56" s="1"/>
    </row>
    <row r="57" spans="1:21">
      <c r="A57" s="33" t="str">
        <f>分社学习数据!B4</f>
        <v>上海</v>
      </c>
      <c r="B57" s="32">
        <f>分社学习数据!C4</f>
        <v>326</v>
      </c>
      <c r="C57" s="32">
        <f>分社学习数据!D4</f>
        <v>194</v>
      </c>
      <c r="D57" s="32">
        <f>分社学习数据!E4</f>
        <v>118</v>
      </c>
      <c r="E57" s="50">
        <f>分社学习数据!F4</f>
        <v>0.5951</v>
      </c>
      <c r="F57" s="50">
        <f>分社学习数据!G4</f>
        <v>0.362</v>
      </c>
      <c r="G57" s="1"/>
      <c r="H57" s="32">
        <f>分社学习数据!J4</f>
        <v>4656</v>
      </c>
      <c r="I57" s="32">
        <f>分社学习数据!K4</f>
        <v>2861</v>
      </c>
      <c r="J57" s="32">
        <f>分社学习数据!L4</f>
        <v>1988</v>
      </c>
      <c r="K57" s="50">
        <f>分社学习数据!M4</f>
        <v>0.6145</v>
      </c>
      <c r="L57" s="50">
        <f>分社学习数据!N4</f>
        <v>0.427</v>
      </c>
      <c r="M57" s="1"/>
      <c r="O57" s="1"/>
      <c r="Q57" s="1"/>
      <c r="S57" s="1"/>
      <c r="U57" s="1"/>
    </row>
    <row r="58" spans="1:21">
      <c r="A58" s="33" t="str">
        <f>分社学习数据!B5</f>
        <v>杭州</v>
      </c>
      <c r="B58" s="32">
        <f>分社学习数据!C5</f>
        <v>167</v>
      </c>
      <c r="C58" s="32">
        <f>分社学习数据!D5</f>
        <v>97</v>
      </c>
      <c r="D58" s="32">
        <f>分社学习数据!E5</f>
        <v>71</v>
      </c>
      <c r="E58" s="50">
        <f>分社学习数据!F5</f>
        <v>0.5808</v>
      </c>
      <c r="F58" s="50">
        <f>分社学习数据!G5</f>
        <v>0.4251</v>
      </c>
      <c r="G58" s="1"/>
      <c r="H58" s="32">
        <f>分社学习数据!J5</f>
        <v>6022</v>
      </c>
      <c r="I58" s="32">
        <f>分社学习数据!K5</f>
        <v>3991</v>
      </c>
      <c r="J58" s="32">
        <f>分社学习数据!L5</f>
        <v>3748</v>
      </c>
      <c r="K58" s="50">
        <f>分社学习数据!M5</f>
        <v>0.6627</v>
      </c>
      <c r="L58" s="49">
        <f>分社学习数据!N5</f>
        <v>0.6224</v>
      </c>
      <c r="M58" s="1"/>
      <c r="O58" s="1"/>
      <c r="Q58" s="1"/>
      <c r="S58" s="1"/>
      <c r="U58" s="1"/>
    </row>
    <row r="59" spans="1:21">
      <c r="A59" s="33" t="str">
        <f>分社学习数据!B6</f>
        <v>广州</v>
      </c>
      <c r="B59" s="32">
        <f>分社学习数据!C6</f>
        <v>149</v>
      </c>
      <c r="C59" s="32">
        <f>分社学习数据!D6</f>
        <v>81</v>
      </c>
      <c r="D59" s="32">
        <f>分社学习数据!E6</f>
        <v>46</v>
      </c>
      <c r="E59" s="50">
        <f>分社学习数据!F6</f>
        <v>0.5436</v>
      </c>
      <c r="F59" s="50">
        <f>分社学习数据!G6</f>
        <v>0.3087</v>
      </c>
      <c r="G59" s="1"/>
      <c r="H59" s="32">
        <f>分社学习数据!J6</f>
        <v>2506</v>
      </c>
      <c r="I59" s="32">
        <f>分社学习数据!K6</f>
        <v>1572</v>
      </c>
      <c r="J59" s="32">
        <f>分社学习数据!L6</f>
        <v>1013</v>
      </c>
      <c r="K59" s="50">
        <f>分社学习数据!M6</f>
        <v>0.6273</v>
      </c>
      <c r="L59" s="50">
        <f>分社学习数据!N6</f>
        <v>0.4042</v>
      </c>
      <c r="M59" s="1"/>
      <c r="O59" s="1"/>
      <c r="Q59" s="1"/>
      <c r="S59" s="1"/>
      <c r="U59" s="1"/>
    </row>
    <row r="60" spans="1:21">
      <c r="A60" s="33" t="str">
        <f>分社学习数据!B7</f>
        <v>厦门</v>
      </c>
      <c r="B60" s="32">
        <f>分社学习数据!C7</f>
        <v>147</v>
      </c>
      <c r="C60" s="32">
        <f>分社学习数据!D7</f>
        <v>87</v>
      </c>
      <c r="D60" s="32">
        <f>分社学习数据!E7</f>
        <v>43</v>
      </c>
      <c r="E60" s="50">
        <f>分社学习数据!F7</f>
        <v>0.5918</v>
      </c>
      <c r="F60" s="50">
        <f>分社学习数据!G7</f>
        <v>0.2925</v>
      </c>
      <c r="G60" s="1"/>
      <c r="H60" s="32">
        <f>分社学习数据!J7</f>
        <v>1265</v>
      </c>
      <c r="I60" s="32">
        <f>分社学习数据!K7</f>
        <v>673</v>
      </c>
      <c r="J60" s="32">
        <f>分社学习数据!L7</f>
        <v>590</v>
      </c>
      <c r="K60" s="50">
        <f>分社学习数据!M7</f>
        <v>0.532</v>
      </c>
      <c r="L60" s="50">
        <f>分社学习数据!N7</f>
        <v>0.4664</v>
      </c>
      <c r="M60" s="1"/>
      <c r="O60" s="1"/>
      <c r="Q60" s="1"/>
      <c r="S60" s="1"/>
      <c r="U60" s="1"/>
    </row>
    <row r="61" spans="1:27">
      <c r="A61" s="33" t="str">
        <f>分社学习数据!B8</f>
        <v>郑州</v>
      </c>
      <c r="B61" s="32">
        <f>分社学习数据!C8</f>
        <v>137</v>
      </c>
      <c r="C61" s="32">
        <f>分社学习数据!D8</f>
        <v>97</v>
      </c>
      <c r="D61" s="32">
        <f>分社学习数据!E8</f>
        <v>35</v>
      </c>
      <c r="E61" s="50">
        <f>分社学习数据!F8</f>
        <v>0.708</v>
      </c>
      <c r="F61" s="50">
        <f>分社学习数据!G8</f>
        <v>0.2555</v>
      </c>
      <c r="G61" s="1"/>
      <c r="H61" s="32">
        <f>分社学习数据!J8</f>
        <v>2384</v>
      </c>
      <c r="I61" s="32">
        <f>分社学习数据!K8</f>
        <v>1621</v>
      </c>
      <c r="J61" s="32">
        <f>分社学习数据!L8</f>
        <v>1048</v>
      </c>
      <c r="K61" s="50">
        <f>分社学习数据!M8</f>
        <v>0.6799</v>
      </c>
      <c r="L61" s="50">
        <f>分社学习数据!N8</f>
        <v>0.4396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3" t="str">
        <f>分社学习数据!B9</f>
        <v>大连</v>
      </c>
      <c r="B62" s="32">
        <f>分社学习数据!C9</f>
        <v>130</v>
      </c>
      <c r="C62" s="32">
        <f>分社学习数据!D9</f>
        <v>106</v>
      </c>
      <c r="D62" s="32">
        <f>分社学习数据!E9</f>
        <v>52</v>
      </c>
      <c r="E62" s="50">
        <f>分社学习数据!F9</f>
        <v>0.8154</v>
      </c>
      <c r="F62" s="50">
        <f>分社学习数据!G9</f>
        <v>0.4</v>
      </c>
      <c r="G62" s="1"/>
      <c r="H62" s="32">
        <f>分社学习数据!J9</f>
        <v>1515</v>
      </c>
      <c r="I62" s="32">
        <f>分社学习数据!K9</f>
        <v>1024</v>
      </c>
      <c r="J62" s="32">
        <f>分社学习数据!L9</f>
        <v>940</v>
      </c>
      <c r="K62" s="50">
        <f>分社学习数据!M9</f>
        <v>0.6759</v>
      </c>
      <c r="L62" s="49">
        <f>分社学习数据!N9</f>
        <v>0.6205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3" t="str">
        <f>分社学习数据!B10</f>
        <v>南京</v>
      </c>
      <c r="B63" s="32">
        <f>分社学习数据!C10</f>
        <v>115</v>
      </c>
      <c r="C63" s="32">
        <f>分社学习数据!D10</f>
        <v>71</v>
      </c>
      <c r="D63" s="32">
        <f>分社学习数据!E10</f>
        <v>45</v>
      </c>
      <c r="E63" s="50">
        <f>分社学习数据!F10</f>
        <v>0.6174</v>
      </c>
      <c r="F63" s="50">
        <f>分社学习数据!G10</f>
        <v>0.3913</v>
      </c>
      <c r="G63" s="1"/>
      <c r="H63" s="32">
        <f>分社学习数据!J10</f>
        <v>1423</v>
      </c>
      <c r="I63" s="32">
        <f>分社学习数据!K10</f>
        <v>970</v>
      </c>
      <c r="J63" s="32">
        <f>分社学习数据!L10</f>
        <v>808</v>
      </c>
      <c r="K63" s="50">
        <f>分社学习数据!M10</f>
        <v>0.6817</v>
      </c>
      <c r="L63" s="50">
        <f>分社学习数据!N10</f>
        <v>0.5678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3" t="str">
        <f>分社学习数据!B11</f>
        <v>青岛</v>
      </c>
      <c r="B64" s="32">
        <f>分社学习数据!C11</f>
        <v>105</v>
      </c>
      <c r="C64" s="32">
        <f>分社学习数据!D11</f>
        <v>89</v>
      </c>
      <c r="D64" s="32">
        <f>分社学习数据!E11</f>
        <v>25</v>
      </c>
      <c r="E64" s="50">
        <f>分社学习数据!F11</f>
        <v>0.8476</v>
      </c>
      <c r="F64" s="50">
        <f>分社学习数据!G11</f>
        <v>0.2381</v>
      </c>
      <c r="G64" s="1"/>
      <c r="H64" s="32">
        <f>分社学习数据!J11</f>
        <v>955</v>
      </c>
      <c r="I64" s="32">
        <f>分社学习数据!K11</f>
        <v>531</v>
      </c>
      <c r="J64" s="32">
        <f>分社学习数据!L11</f>
        <v>507</v>
      </c>
      <c r="K64" s="50">
        <f>分社学习数据!M11</f>
        <v>0.556</v>
      </c>
      <c r="L64" s="50">
        <f>分社学习数据!N11</f>
        <v>0.5309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3" t="str">
        <f>分社学习数据!B12</f>
        <v>苏州</v>
      </c>
      <c r="B65" s="32">
        <f>分社学习数据!C12</f>
        <v>85</v>
      </c>
      <c r="C65" s="32">
        <f>分社学习数据!D12</f>
        <v>71</v>
      </c>
      <c r="D65" s="32">
        <f>分社学习数据!E12</f>
        <v>32</v>
      </c>
      <c r="E65" s="50">
        <f>分社学习数据!F12</f>
        <v>0.8353</v>
      </c>
      <c r="F65" s="50">
        <f>分社学习数据!G12</f>
        <v>0.3765</v>
      </c>
      <c r="G65" s="1"/>
      <c r="H65" s="32">
        <f>分社学习数据!J12</f>
        <v>1360</v>
      </c>
      <c r="I65" s="32">
        <f>分社学习数据!K12</f>
        <v>867</v>
      </c>
      <c r="J65" s="32">
        <f>分社学习数据!L12</f>
        <v>656</v>
      </c>
      <c r="K65" s="50">
        <f>分社学习数据!M12</f>
        <v>0.6375</v>
      </c>
      <c r="L65" s="50">
        <f>分社学习数据!N12</f>
        <v>0.4824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3" t="str">
        <f>分社学习数据!B13</f>
        <v>重庆</v>
      </c>
      <c r="B66" s="32">
        <f>分社学习数据!C13</f>
        <v>56</v>
      </c>
      <c r="C66" s="32">
        <f>分社学习数据!D13</f>
        <v>37</v>
      </c>
      <c r="D66" s="32">
        <f>分社学习数据!E13</f>
        <v>15</v>
      </c>
      <c r="E66" s="50">
        <f>分社学习数据!F13</f>
        <v>0.6607</v>
      </c>
      <c r="F66" s="50">
        <f>分社学习数据!G13</f>
        <v>0.2679</v>
      </c>
      <c r="G66" s="1"/>
      <c r="H66" s="32">
        <f>分社学习数据!J13</f>
        <v>1210</v>
      </c>
      <c r="I66" s="32">
        <f>分社学习数据!K13</f>
        <v>699</v>
      </c>
      <c r="J66" s="32">
        <f>分社学习数据!L13</f>
        <v>561</v>
      </c>
      <c r="K66" s="50">
        <f>分社学习数据!M13</f>
        <v>0.5777</v>
      </c>
      <c r="L66" s="50">
        <f>分社学习数据!N13</f>
        <v>0.4636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3" t="str">
        <f>分社学习数据!B14</f>
        <v>成都</v>
      </c>
      <c r="B67" s="32">
        <f>分社学习数据!C14</f>
        <v>42</v>
      </c>
      <c r="C67" s="32">
        <f>分社学习数据!D14</f>
        <v>31</v>
      </c>
      <c r="D67" s="32">
        <f>分社学习数据!E14</f>
        <v>12</v>
      </c>
      <c r="E67" s="50">
        <f>分社学习数据!F14</f>
        <v>0.7381</v>
      </c>
      <c r="F67" s="50">
        <f>分社学习数据!G14</f>
        <v>0.2857</v>
      </c>
      <c r="G67" s="1"/>
      <c r="H67" s="32">
        <f>分社学习数据!J14</f>
        <v>896</v>
      </c>
      <c r="I67" s="32">
        <f>分社学习数据!K14</f>
        <v>523</v>
      </c>
      <c r="J67" s="32">
        <f>分社学习数据!L14</f>
        <v>403</v>
      </c>
      <c r="K67" s="50">
        <f>分社学习数据!M14</f>
        <v>0.5837</v>
      </c>
      <c r="L67" s="50">
        <f>分社学习数据!N14</f>
        <v>0.4498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3" t="str">
        <f>分社学习数据!B15</f>
        <v>长沙</v>
      </c>
      <c r="B68" s="32">
        <f>分社学习数据!C15</f>
        <v>35</v>
      </c>
      <c r="C68" s="32">
        <f>分社学习数据!D15</f>
        <v>24</v>
      </c>
      <c r="D68" s="32">
        <f>分社学习数据!E15</f>
        <v>15</v>
      </c>
      <c r="E68" s="50">
        <f>分社学习数据!F15</f>
        <v>0.6857</v>
      </c>
      <c r="F68" s="50">
        <f>分社学习数据!G15</f>
        <v>0.4286</v>
      </c>
      <c r="G68" s="1"/>
      <c r="H68" s="32">
        <f>分社学习数据!J15</f>
        <v>459</v>
      </c>
      <c r="I68" s="32">
        <f>分社学习数据!K15</f>
        <v>245</v>
      </c>
      <c r="J68" s="32">
        <f>分社学习数据!L15</f>
        <v>262</v>
      </c>
      <c r="K68" s="50">
        <f>分社学习数据!M15</f>
        <v>0.5338</v>
      </c>
      <c r="L68" s="50">
        <f>分社学习数据!N15</f>
        <v>0.5708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3" t="str">
        <f>分社学习数据!B16</f>
        <v>武汉</v>
      </c>
      <c r="B69" s="32">
        <f>分社学习数据!C16</f>
        <v>29</v>
      </c>
      <c r="C69" s="32">
        <f>分社学习数据!D16</f>
        <v>23</v>
      </c>
      <c r="D69" s="32">
        <f>分社学习数据!E16</f>
        <v>15</v>
      </c>
      <c r="E69" s="50">
        <f>分社学习数据!F16</f>
        <v>0.7931</v>
      </c>
      <c r="F69" s="50">
        <f>分社学习数据!G16</f>
        <v>0.5172</v>
      </c>
      <c r="G69" s="1"/>
      <c r="H69" s="32">
        <f>分社学习数据!J16</f>
        <v>404</v>
      </c>
      <c r="I69" s="32">
        <f>分社学习数据!K16</f>
        <v>195</v>
      </c>
      <c r="J69" s="32">
        <f>分社学习数据!L16</f>
        <v>235</v>
      </c>
      <c r="K69" s="50">
        <f>分社学习数据!M16</f>
        <v>0.4827</v>
      </c>
      <c r="L69" s="50">
        <f>分社学习数据!N16</f>
        <v>0.5817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3" t="str">
        <f>分社学习数据!B17</f>
        <v>西安</v>
      </c>
      <c r="B70" s="32">
        <f>分社学习数据!C17</f>
        <v>23</v>
      </c>
      <c r="C70" s="32">
        <f>分社学习数据!D17</f>
        <v>18</v>
      </c>
      <c r="D70" s="32">
        <f>分社学习数据!E17</f>
        <v>11</v>
      </c>
      <c r="E70" s="50">
        <f>分社学习数据!F17</f>
        <v>0.7826</v>
      </c>
      <c r="F70" s="50">
        <f>分社学习数据!G17</f>
        <v>0.4783</v>
      </c>
      <c r="G70" s="1"/>
      <c r="H70" s="32">
        <f>分社学习数据!J17</f>
        <v>829</v>
      </c>
      <c r="I70" s="32">
        <f>分社学习数据!K17</f>
        <v>461</v>
      </c>
      <c r="J70" s="32">
        <f>分社学习数据!L17</f>
        <v>462</v>
      </c>
      <c r="K70" s="50">
        <f>分社学习数据!M17</f>
        <v>0.5561</v>
      </c>
      <c r="L70" s="50">
        <f>分社学习数据!N17</f>
        <v>0.5573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3" t="str">
        <f>分社学习数据!B18</f>
        <v>天津</v>
      </c>
      <c r="B71" s="32">
        <f>分社学习数据!C18</f>
        <v>2</v>
      </c>
      <c r="C71" s="32">
        <f>分社学习数据!D18</f>
        <v>1</v>
      </c>
      <c r="D71" s="32">
        <f>分社学习数据!E18</f>
        <v>1</v>
      </c>
      <c r="E71" s="50">
        <f>分社学习数据!F18</f>
        <v>0.5</v>
      </c>
      <c r="F71" s="50">
        <f>分社学习数据!G18</f>
        <v>0.5</v>
      </c>
      <c r="G71" s="1"/>
      <c r="H71" s="32">
        <f>分社学习数据!J18</f>
        <v>20</v>
      </c>
      <c r="I71" s="32">
        <f>分社学习数据!K18</f>
        <v>5</v>
      </c>
      <c r="J71" s="32">
        <f>分社学习数据!L18</f>
        <v>15</v>
      </c>
      <c r="K71" s="50">
        <f>分社学习数据!M18</f>
        <v>0.25</v>
      </c>
      <c r="L71" s="50">
        <f>分社学习数据!N18</f>
        <v>0.75</v>
      </c>
      <c r="M71" s="1"/>
      <c r="O71" s="1"/>
      <c r="Q71" s="1"/>
      <c r="S71" s="1"/>
      <c r="U71" s="1"/>
    </row>
    <row r="72" spans="1:21">
      <c r="A72" s="33" t="str">
        <f>分社学习数据!B19</f>
        <v>沈阳</v>
      </c>
      <c r="B72" s="32">
        <f>分社学习数据!C19</f>
        <v>1</v>
      </c>
      <c r="C72" s="32">
        <f>分社学习数据!D19</f>
        <v>1</v>
      </c>
      <c r="D72" s="32">
        <f>分社学习数据!E19</f>
        <v>0</v>
      </c>
      <c r="E72" s="50">
        <f>分社学习数据!F19</f>
        <v>1</v>
      </c>
      <c r="F72" s="50">
        <f>分社学习数据!G19</f>
        <v>0</v>
      </c>
      <c r="G72" s="1"/>
      <c r="H72" s="32">
        <f>分社学习数据!J19</f>
        <v>2</v>
      </c>
      <c r="I72" s="32">
        <f>分社学习数据!K19</f>
        <v>1</v>
      </c>
      <c r="J72" s="32">
        <f>分社学习数据!L19</f>
        <v>1</v>
      </c>
      <c r="K72" s="50">
        <f>分社学习数据!M19</f>
        <v>0.5</v>
      </c>
      <c r="L72" s="50">
        <f>分社学习数据!N19</f>
        <v>0.5</v>
      </c>
      <c r="M72" s="1"/>
      <c r="O72" s="1"/>
      <c r="Q72" s="1"/>
      <c r="S72" s="1"/>
      <c r="U72" s="1"/>
    </row>
    <row r="73" spans="1:21">
      <c r="A73" s="33" t="str">
        <f>分社学习数据!B20</f>
        <v>合肥</v>
      </c>
      <c r="B73" s="32">
        <f>分社学习数据!C20</f>
        <v>1</v>
      </c>
      <c r="C73" s="32">
        <f>分社学习数据!D20</f>
        <v>1</v>
      </c>
      <c r="D73" s="32">
        <f>分社学习数据!E20</f>
        <v>1</v>
      </c>
      <c r="E73" s="50">
        <f>分社学习数据!F20</f>
        <v>1</v>
      </c>
      <c r="F73" s="50">
        <f>分社学习数据!G20</f>
        <v>1</v>
      </c>
      <c r="G73" s="1"/>
      <c r="H73" s="32">
        <f>分社学习数据!J20</f>
        <v>6</v>
      </c>
      <c r="I73" s="32">
        <f>分社学习数据!K20</f>
        <v>4</v>
      </c>
      <c r="J73" s="32">
        <f>分社学习数据!L20</f>
        <v>5</v>
      </c>
      <c r="K73" s="50">
        <f>分社学习数据!M20</f>
        <v>0.6667</v>
      </c>
      <c r="L73" s="50">
        <f>分社学习数据!N20</f>
        <v>0.8333</v>
      </c>
      <c r="M73" s="1"/>
      <c r="O73" s="1"/>
      <c r="Q73" s="1"/>
      <c r="S73" s="1"/>
      <c r="U73" s="1"/>
    </row>
    <row r="74" spans="1:27">
      <c r="A74" s="33" t="str">
        <f>分社学习数据!B21</f>
        <v>太原</v>
      </c>
      <c r="B74" s="32">
        <f>分社学习数据!C21</f>
        <v>0</v>
      </c>
      <c r="C74" s="32">
        <f>分社学习数据!D21</f>
        <v>0</v>
      </c>
      <c r="D74" s="32">
        <f>分社学习数据!E21</f>
        <v>0</v>
      </c>
      <c r="E74" s="50">
        <f>分社学习数据!F21</f>
        <v>0</v>
      </c>
      <c r="F74" s="50">
        <f>分社学习数据!G21</f>
        <v>0</v>
      </c>
      <c r="G74" s="1"/>
      <c r="H74" s="32">
        <f>分社学习数据!J21</f>
        <v>0</v>
      </c>
      <c r="I74" s="32">
        <f>分社学习数据!K21</f>
        <v>0</v>
      </c>
      <c r="J74" s="32">
        <f>分社学习数据!L21</f>
        <v>0</v>
      </c>
      <c r="K74" s="50">
        <f>分社学习数据!M21</f>
        <v>0</v>
      </c>
      <c r="L74" s="50">
        <f>分社学习数据!N21</f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3" t="str">
        <f>分社学习数据!B22</f>
        <v>深圳</v>
      </c>
      <c r="B75" s="32">
        <f>分社学习数据!C22</f>
        <v>0</v>
      </c>
      <c r="C75" s="32">
        <f>分社学习数据!D22</f>
        <v>0</v>
      </c>
      <c r="D75" s="32">
        <f>分社学习数据!E22</f>
        <v>0</v>
      </c>
      <c r="E75" s="50">
        <f>分社学习数据!F22</f>
        <v>0</v>
      </c>
      <c r="F75" s="50">
        <f>分社学习数据!G22</f>
        <v>0</v>
      </c>
      <c r="G75" s="1"/>
      <c r="H75" s="32">
        <f>分社学习数据!J22</f>
        <v>1</v>
      </c>
      <c r="I75" s="32">
        <f>分社学习数据!K22</f>
        <v>0</v>
      </c>
      <c r="J75" s="32">
        <f>分社学习数据!L22</f>
        <v>1</v>
      </c>
      <c r="K75" s="50">
        <f>分社学习数据!M22</f>
        <v>0</v>
      </c>
      <c r="L75" s="50">
        <f>分社学习数据!N22</f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3" t="str">
        <f>分社学习数据!B23</f>
        <v>南昌</v>
      </c>
      <c r="B76" s="32">
        <f>分社学习数据!C23</f>
        <v>0</v>
      </c>
      <c r="C76" s="32">
        <f>分社学习数据!D23</f>
        <v>0</v>
      </c>
      <c r="D76" s="32">
        <f>分社学习数据!E23</f>
        <v>0</v>
      </c>
      <c r="E76" s="50">
        <f>分社学习数据!F23</f>
        <v>0</v>
      </c>
      <c r="F76" s="50">
        <f>分社学习数据!G23</f>
        <v>0</v>
      </c>
      <c r="G76" s="1"/>
      <c r="H76" s="32">
        <f>分社学习数据!J23</f>
        <v>44</v>
      </c>
      <c r="I76" s="32">
        <f>分社学习数据!K23</f>
        <v>35</v>
      </c>
      <c r="J76" s="32">
        <f>分社学习数据!L23</f>
        <v>19</v>
      </c>
      <c r="K76" s="50">
        <f>分社学习数据!M23</f>
        <v>0.7955</v>
      </c>
      <c r="L76" s="50">
        <f>分社学习数据!N23</f>
        <v>0.4318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3" t="str">
        <f>分社学习数据!B24</f>
        <v>石家庄</v>
      </c>
      <c r="B77" s="32">
        <f>分社学习数据!C24</f>
        <v>0</v>
      </c>
      <c r="C77" s="32">
        <f>分社学习数据!D24</f>
        <v>0</v>
      </c>
      <c r="D77" s="32">
        <f>分社学习数据!E24</f>
        <v>0</v>
      </c>
      <c r="E77" s="50">
        <f>分社学习数据!F24</f>
        <v>0</v>
      </c>
      <c r="F77" s="50">
        <f>分社学习数据!G24</f>
        <v>0</v>
      </c>
      <c r="G77" s="1"/>
      <c r="H77" s="32">
        <f>分社学习数据!J24</f>
        <v>0</v>
      </c>
      <c r="I77" s="32">
        <f>分社学习数据!K24</f>
        <v>0</v>
      </c>
      <c r="J77" s="32">
        <f>分社学习数据!L24</f>
        <v>0</v>
      </c>
      <c r="K77" s="50">
        <f>分社学习数据!M24</f>
        <v>0</v>
      </c>
      <c r="L77" s="50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1:V5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2"/>
  <sheetViews>
    <sheetView workbookViewId="0">
      <selection activeCell="D20" sqref="D20"/>
    </sheetView>
  </sheetViews>
  <sheetFormatPr defaultColWidth="9" defaultRowHeight="13.6"/>
  <cols>
    <col min="1" max="23" width="10.8333333333333"/>
  </cols>
  <sheetData>
    <row r="1" ht="48" customHeight="1" spans="1:23">
      <c r="A1" s="22"/>
      <c r="B1" s="20" t="s">
        <v>35</v>
      </c>
      <c r="C1" s="20" t="s">
        <v>36</v>
      </c>
      <c r="D1" s="20" t="s">
        <v>37</v>
      </c>
      <c r="E1" s="20" t="s">
        <v>38</v>
      </c>
      <c r="F1" s="20" t="s">
        <v>39</v>
      </c>
      <c r="G1" s="20" t="s">
        <v>40</v>
      </c>
      <c r="H1" s="20" t="s">
        <v>41</v>
      </c>
      <c r="I1" s="20" t="s">
        <v>42</v>
      </c>
      <c r="J1" s="20" t="s">
        <v>43</v>
      </c>
      <c r="K1" s="20" t="s">
        <v>44</v>
      </c>
      <c r="M1" s="22"/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</row>
    <row r="2" spans="1:23">
      <c r="A2" s="25">
        <v>43907</v>
      </c>
      <c r="B2" s="23">
        <v>7024</v>
      </c>
      <c r="C2" s="23">
        <v>0</v>
      </c>
      <c r="D2" s="23">
        <v>761</v>
      </c>
      <c r="E2" s="23">
        <v>0</v>
      </c>
      <c r="F2" s="22"/>
      <c r="G2" s="23">
        <v>13113</v>
      </c>
      <c r="H2" s="23">
        <v>9637</v>
      </c>
      <c r="I2" s="23">
        <v>4037</v>
      </c>
      <c r="J2" s="23">
        <v>0.7349</v>
      </c>
      <c r="K2" s="23">
        <v>0.4189</v>
      </c>
      <c r="M2" s="27">
        <v>43907</v>
      </c>
      <c r="N2" s="23">
        <v>2627</v>
      </c>
      <c r="O2" s="23">
        <v>0</v>
      </c>
      <c r="P2" s="23">
        <v>750</v>
      </c>
      <c r="Q2" s="23">
        <v>0</v>
      </c>
      <c r="R2" s="23">
        <v>0.2855</v>
      </c>
      <c r="S2" s="23">
        <v>54790</v>
      </c>
      <c r="T2" s="23">
        <v>36695</v>
      </c>
      <c r="U2" s="23">
        <v>25964</v>
      </c>
      <c r="V2" s="23">
        <v>0.6697</v>
      </c>
      <c r="W2" s="23">
        <v>0.4739</v>
      </c>
    </row>
    <row r="3" spans="1:23">
      <c r="A3" s="25">
        <v>43908</v>
      </c>
      <c r="B3" s="23">
        <v>3199</v>
      </c>
      <c r="C3" s="23">
        <v>0</v>
      </c>
      <c r="D3" s="23">
        <v>123</v>
      </c>
      <c r="E3" s="23">
        <v>0</v>
      </c>
      <c r="F3" s="22"/>
      <c r="G3" s="23">
        <v>13113</v>
      </c>
      <c r="H3" s="23">
        <v>9637</v>
      </c>
      <c r="I3" s="23">
        <v>4037</v>
      </c>
      <c r="J3" s="23">
        <v>0.7349</v>
      </c>
      <c r="K3" s="23">
        <v>0.4189</v>
      </c>
      <c r="M3" s="27">
        <v>43908</v>
      </c>
      <c r="N3" s="23">
        <v>7025</v>
      </c>
      <c r="O3" s="23">
        <v>0</v>
      </c>
      <c r="P3" s="23">
        <v>2273</v>
      </c>
      <c r="Q3" s="23">
        <v>0</v>
      </c>
      <c r="R3" s="23">
        <v>0.3236</v>
      </c>
      <c r="S3" s="23">
        <v>54790</v>
      </c>
      <c r="T3" s="23">
        <v>36695</v>
      </c>
      <c r="U3" s="23">
        <v>25964</v>
      </c>
      <c r="V3" s="23">
        <v>0.6697</v>
      </c>
      <c r="W3" s="23">
        <v>0.4739</v>
      </c>
    </row>
    <row r="4" spans="1:23">
      <c r="A4" s="25">
        <v>43909</v>
      </c>
      <c r="B4" s="23">
        <v>964</v>
      </c>
      <c r="C4" s="23">
        <v>0</v>
      </c>
      <c r="D4" s="23">
        <v>105</v>
      </c>
      <c r="E4" s="23">
        <v>0</v>
      </c>
      <c r="F4" s="22"/>
      <c r="G4" s="23">
        <v>13113</v>
      </c>
      <c r="H4" s="23">
        <v>9637</v>
      </c>
      <c r="I4" s="23">
        <v>4037</v>
      </c>
      <c r="J4" s="23">
        <v>0.7349</v>
      </c>
      <c r="K4" s="23">
        <v>0.4189</v>
      </c>
      <c r="M4" s="27">
        <v>43909</v>
      </c>
      <c r="N4" s="23">
        <v>14589</v>
      </c>
      <c r="O4" s="23">
        <v>10145</v>
      </c>
      <c r="P4" s="23">
        <v>4416</v>
      </c>
      <c r="Q4" s="23">
        <v>0.6954</v>
      </c>
      <c r="R4" s="23">
        <v>0.3027</v>
      </c>
      <c r="S4" s="23">
        <v>54790</v>
      </c>
      <c r="T4" s="23">
        <v>36695</v>
      </c>
      <c r="U4" s="23">
        <v>25964</v>
      </c>
      <c r="V4" s="23">
        <v>0.6697</v>
      </c>
      <c r="W4" s="23">
        <v>0.4739</v>
      </c>
    </row>
    <row r="5" spans="1:23">
      <c r="A5" s="25">
        <v>43910</v>
      </c>
      <c r="B5" s="23">
        <v>430</v>
      </c>
      <c r="C5" s="23">
        <v>0</v>
      </c>
      <c r="D5" s="23">
        <v>53</v>
      </c>
      <c r="E5" s="23">
        <v>0</v>
      </c>
      <c r="F5" s="22"/>
      <c r="G5" s="23">
        <v>13113</v>
      </c>
      <c r="H5" s="23">
        <v>9637</v>
      </c>
      <c r="I5" s="23">
        <v>4037</v>
      </c>
      <c r="J5" s="23">
        <v>0.7349</v>
      </c>
      <c r="K5" s="23">
        <v>0.4189</v>
      </c>
      <c r="L5" s="26"/>
      <c r="M5" s="27">
        <v>43910</v>
      </c>
      <c r="N5" s="23">
        <v>8257</v>
      </c>
      <c r="O5" s="23">
        <v>5727</v>
      </c>
      <c r="P5" s="23">
        <v>2696</v>
      </c>
      <c r="Q5" s="23">
        <v>0.6936</v>
      </c>
      <c r="R5" s="23">
        <v>0.3265</v>
      </c>
      <c r="S5" s="23">
        <v>54790</v>
      </c>
      <c r="T5" s="23">
        <v>36695</v>
      </c>
      <c r="U5" s="23">
        <v>25964</v>
      </c>
      <c r="V5" s="23">
        <v>0.6697</v>
      </c>
      <c r="W5" s="23">
        <v>0.4739</v>
      </c>
    </row>
    <row r="6" spans="1:23">
      <c r="A6" s="25">
        <v>43911</v>
      </c>
      <c r="B6" s="23">
        <v>291</v>
      </c>
      <c r="C6" s="23">
        <v>0</v>
      </c>
      <c r="D6" s="23">
        <v>17</v>
      </c>
      <c r="E6" s="23">
        <v>0</v>
      </c>
      <c r="F6" s="22"/>
      <c r="G6" s="23">
        <v>13113</v>
      </c>
      <c r="H6" s="23">
        <v>9637</v>
      </c>
      <c r="I6" s="23">
        <v>4037</v>
      </c>
      <c r="J6" s="23">
        <v>0.7349</v>
      </c>
      <c r="K6" s="23">
        <v>0.4189</v>
      </c>
      <c r="M6" s="27">
        <v>43911</v>
      </c>
      <c r="N6" s="23">
        <v>3351</v>
      </c>
      <c r="O6" s="23">
        <v>2449</v>
      </c>
      <c r="P6" s="23">
        <v>1258</v>
      </c>
      <c r="Q6" s="23">
        <v>0.7308</v>
      </c>
      <c r="R6" s="23">
        <v>0.3754</v>
      </c>
      <c r="S6" s="23">
        <v>54790</v>
      </c>
      <c r="T6" s="23">
        <v>36695</v>
      </c>
      <c r="U6" s="23">
        <v>25964</v>
      </c>
      <c r="V6" s="23">
        <v>0.6697</v>
      </c>
      <c r="W6" s="23">
        <v>0.4739</v>
      </c>
    </row>
    <row r="7" spans="1:23">
      <c r="A7" s="25">
        <v>43912</v>
      </c>
      <c r="B7" s="23">
        <v>253</v>
      </c>
      <c r="C7" s="23">
        <v>0</v>
      </c>
      <c r="D7" s="23">
        <v>26</v>
      </c>
      <c r="E7" s="23">
        <v>0</v>
      </c>
      <c r="F7" s="22"/>
      <c r="G7" s="23">
        <v>13113</v>
      </c>
      <c r="H7" s="23">
        <v>9637</v>
      </c>
      <c r="I7" s="23">
        <v>4037</v>
      </c>
      <c r="J7" s="23">
        <v>0.7349</v>
      </c>
      <c r="K7" s="23">
        <v>0.4189</v>
      </c>
      <c r="M7" s="27">
        <v>43912</v>
      </c>
      <c r="N7" s="23">
        <v>1646</v>
      </c>
      <c r="O7" s="23">
        <v>1078</v>
      </c>
      <c r="P7" s="23">
        <v>738</v>
      </c>
      <c r="Q7" s="23">
        <v>0.6549</v>
      </c>
      <c r="R7" s="23">
        <v>0.4484</v>
      </c>
      <c r="S7" s="23">
        <v>54790</v>
      </c>
      <c r="T7" s="23">
        <v>36695</v>
      </c>
      <c r="U7" s="23">
        <v>25964</v>
      </c>
      <c r="V7" s="23">
        <v>0.6697</v>
      </c>
      <c r="W7" s="23">
        <v>0.4739</v>
      </c>
    </row>
    <row r="8" spans="1:23">
      <c r="A8" s="25">
        <v>43913</v>
      </c>
      <c r="B8" s="23">
        <v>267</v>
      </c>
      <c r="C8" s="23">
        <v>82</v>
      </c>
      <c r="D8" s="23">
        <v>36</v>
      </c>
      <c r="E8" s="23">
        <v>0.3071</v>
      </c>
      <c r="F8" s="23">
        <v>0.439</v>
      </c>
      <c r="G8" s="23">
        <v>13113</v>
      </c>
      <c r="H8" s="23">
        <v>9637</v>
      </c>
      <c r="I8" s="23">
        <v>4037</v>
      </c>
      <c r="J8" s="23">
        <v>0.7349</v>
      </c>
      <c r="K8" s="23">
        <v>0.4189</v>
      </c>
      <c r="M8" s="27">
        <v>43913</v>
      </c>
      <c r="N8" s="23">
        <v>5817</v>
      </c>
      <c r="O8" s="23">
        <v>4151</v>
      </c>
      <c r="P8" s="23">
        <v>2450</v>
      </c>
      <c r="Q8" s="23">
        <v>0.7136</v>
      </c>
      <c r="R8" s="23">
        <v>0.4212</v>
      </c>
      <c r="S8" s="23">
        <v>54790</v>
      </c>
      <c r="T8" s="23">
        <v>36695</v>
      </c>
      <c r="U8" s="23">
        <v>25964</v>
      </c>
      <c r="V8" s="23">
        <v>0.6697</v>
      </c>
      <c r="W8" s="23">
        <v>0.4739</v>
      </c>
    </row>
    <row r="9" spans="1:23">
      <c r="A9" s="25">
        <v>43914</v>
      </c>
      <c r="B9" s="23">
        <v>355</v>
      </c>
      <c r="C9" s="23">
        <v>69</v>
      </c>
      <c r="D9" s="23">
        <v>23</v>
      </c>
      <c r="E9" s="23">
        <v>0.1944</v>
      </c>
      <c r="F9" s="23">
        <v>0.3333</v>
      </c>
      <c r="G9" s="23">
        <v>13113</v>
      </c>
      <c r="H9" s="23">
        <v>9637</v>
      </c>
      <c r="I9" s="23">
        <v>4037</v>
      </c>
      <c r="J9" s="23">
        <v>0.7349</v>
      </c>
      <c r="K9" s="23">
        <v>0.4189</v>
      </c>
      <c r="M9" s="27">
        <v>43914</v>
      </c>
      <c r="N9" s="23">
        <v>4835</v>
      </c>
      <c r="O9" s="23">
        <v>3278</v>
      </c>
      <c r="P9" s="23">
        <v>2210</v>
      </c>
      <c r="Q9" s="23">
        <v>0.678</v>
      </c>
      <c r="R9" s="23">
        <v>0.4571</v>
      </c>
      <c r="S9" s="23">
        <v>54790</v>
      </c>
      <c r="T9" s="23">
        <v>36695</v>
      </c>
      <c r="U9" s="23">
        <v>25964</v>
      </c>
      <c r="V9" s="23">
        <v>0.6697</v>
      </c>
      <c r="W9" s="23">
        <v>0.4739</v>
      </c>
    </row>
    <row r="10" spans="1:23">
      <c r="A10" s="25">
        <v>43915</v>
      </c>
      <c r="B10" s="23">
        <v>222</v>
      </c>
      <c r="C10" s="23">
        <v>78</v>
      </c>
      <c r="D10" s="23">
        <v>35</v>
      </c>
      <c r="E10" s="23">
        <v>0.3514</v>
      </c>
      <c r="F10" s="23">
        <v>0.4487</v>
      </c>
      <c r="G10" s="23">
        <v>13113</v>
      </c>
      <c r="H10" s="23">
        <v>9637</v>
      </c>
      <c r="I10" s="23">
        <v>4037</v>
      </c>
      <c r="J10" s="23">
        <v>0.7349</v>
      </c>
      <c r="K10" s="23">
        <v>0.4189</v>
      </c>
      <c r="M10" s="27">
        <v>43915</v>
      </c>
      <c r="N10" s="23">
        <v>3712</v>
      </c>
      <c r="O10" s="23">
        <v>2638</v>
      </c>
      <c r="P10" s="23">
        <v>1270</v>
      </c>
      <c r="Q10" s="23">
        <v>0.7107</v>
      </c>
      <c r="R10" s="23">
        <v>0.3421</v>
      </c>
      <c r="S10" s="23">
        <v>54790</v>
      </c>
      <c r="T10" s="23">
        <v>36695</v>
      </c>
      <c r="U10" s="23">
        <v>25964</v>
      </c>
      <c r="V10" s="23">
        <v>0.6697</v>
      </c>
      <c r="W10" s="23">
        <v>0.4739</v>
      </c>
    </row>
    <row r="11" spans="1:23">
      <c r="A11" s="25">
        <v>43916</v>
      </c>
      <c r="B11" s="23">
        <v>105</v>
      </c>
      <c r="C11" s="23">
        <v>30</v>
      </c>
      <c r="D11" s="23">
        <v>15</v>
      </c>
      <c r="E11" s="23">
        <v>0.2857</v>
      </c>
      <c r="F11" s="23">
        <v>0.5</v>
      </c>
      <c r="G11" s="23">
        <v>13113</v>
      </c>
      <c r="H11" s="23">
        <v>9637</v>
      </c>
      <c r="I11" s="23">
        <v>4037</v>
      </c>
      <c r="J11" s="23">
        <v>0.7349</v>
      </c>
      <c r="K11" s="23">
        <v>0.4189</v>
      </c>
      <c r="M11" s="27">
        <v>43916</v>
      </c>
      <c r="N11" s="23">
        <v>2862</v>
      </c>
      <c r="O11" s="23">
        <v>2054</v>
      </c>
      <c r="P11" s="23">
        <v>972</v>
      </c>
      <c r="Q11" s="23">
        <v>0.7177</v>
      </c>
      <c r="R11" s="23">
        <v>0.3396</v>
      </c>
      <c r="S11" s="23">
        <v>54790</v>
      </c>
      <c r="T11" s="23">
        <v>36695</v>
      </c>
      <c r="U11" s="23">
        <v>25964</v>
      </c>
      <c r="V11" s="23">
        <v>0.6697</v>
      </c>
      <c r="W11" s="23">
        <v>0.4739</v>
      </c>
    </row>
    <row r="12" ht="32" customHeight="1" spans="1:23">
      <c r="A12" s="20" t="s">
        <v>18</v>
      </c>
      <c r="B12" s="23">
        <v>-0.527027027</v>
      </c>
      <c r="C12" s="23">
        <v>-0.615384615</v>
      </c>
      <c r="D12" s="23">
        <v>-0.571428571</v>
      </c>
      <c r="E12" s="23">
        <v>-0.18696642</v>
      </c>
      <c r="F12" s="23">
        <v>0.114330287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M12" s="20" t="s">
        <v>18</v>
      </c>
      <c r="N12" s="23">
        <v>-0.228987069</v>
      </c>
      <c r="O12" s="23">
        <v>-0.221379833</v>
      </c>
      <c r="P12" s="23">
        <v>-0.234645669</v>
      </c>
      <c r="Q12" s="23">
        <v>0.009849444</v>
      </c>
      <c r="R12" s="23">
        <v>-0.007307805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0" t="s">
        <v>55</v>
      </c>
      <c r="B1" s="20" t="s">
        <v>56</v>
      </c>
      <c r="C1" s="20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57</v>
      </c>
      <c r="I1" s="20" t="s">
        <v>58</v>
      </c>
      <c r="J1" s="20" t="s">
        <v>40</v>
      </c>
      <c r="K1" s="20" t="s">
        <v>41</v>
      </c>
      <c r="L1" s="20" t="s">
        <v>42</v>
      </c>
      <c r="M1" s="20" t="s">
        <v>43</v>
      </c>
      <c r="N1" s="20" t="s">
        <v>44</v>
      </c>
    </row>
    <row r="2" ht="32" customHeight="1" spans="1:14">
      <c r="A2" s="21">
        <v>43916</v>
      </c>
      <c r="B2" s="22" t="s">
        <v>59</v>
      </c>
      <c r="C2" s="23">
        <v>37</v>
      </c>
      <c r="D2" s="23">
        <v>7</v>
      </c>
      <c r="E2" s="23">
        <v>5</v>
      </c>
      <c r="F2" s="23">
        <v>0.1892</v>
      </c>
      <c r="G2" s="23">
        <v>0.7143</v>
      </c>
      <c r="H2" s="22" t="s">
        <v>60</v>
      </c>
      <c r="I2" s="22" t="s">
        <v>59</v>
      </c>
      <c r="J2" s="23">
        <v>1121</v>
      </c>
      <c r="K2" s="23">
        <v>683</v>
      </c>
      <c r="L2" s="23">
        <v>368</v>
      </c>
      <c r="M2" s="23">
        <v>0.6093</v>
      </c>
      <c r="N2" s="23">
        <v>0.5388</v>
      </c>
    </row>
    <row r="3" ht="32" customHeight="1" spans="1:14">
      <c r="A3" s="21">
        <v>43916</v>
      </c>
      <c r="B3" s="22" t="s">
        <v>61</v>
      </c>
      <c r="C3" s="23">
        <v>19</v>
      </c>
      <c r="D3" s="23">
        <v>5</v>
      </c>
      <c r="E3" s="23">
        <v>2</v>
      </c>
      <c r="F3" s="23">
        <v>0.2632</v>
      </c>
      <c r="G3" s="23">
        <v>0.4</v>
      </c>
      <c r="H3" s="22" t="s">
        <v>60</v>
      </c>
      <c r="I3" s="22" t="s">
        <v>61</v>
      </c>
      <c r="J3" s="23">
        <v>2257</v>
      </c>
      <c r="K3" s="23">
        <v>1851</v>
      </c>
      <c r="L3" s="23">
        <v>294</v>
      </c>
      <c r="M3" s="23">
        <v>0.8201</v>
      </c>
      <c r="N3" s="23">
        <v>0.1588</v>
      </c>
    </row>
    <row r="4" ht="32" customHeight="1" spans="1:14">
      <c r="A4" s="21">
        <v>43916</v>
      </c>
      <c r="B4" s="22" t="s">
        <v>62</v>
      </c>
      <c r="C4" s="23">
        <v>6</v>
      </c>
      <c r="D4" s="23">
        <v>0</v>
      </c>
      <c r="E4" s="23">
        <v>0</v>
      </c>
      <c r="F4" s="23">
        <v>0</v>
      </c>
      <c r="G4" s="22"/>
      <c r="H4" s="22" t="s">
        <v>60</v>
      </c>
      <c r="I4" s="22" t="s">
        <v>62</v>
      </c>
      <c r="J4" s="23">
        <v>703</v>
      </c>
      <c r="K4" s="23">
        <v>2</v>
      </c>
      <c r="L4" s="23">
        <v>1</v>
      </c>
      <c r="M4" s="23">
        <v>0.0028</v>
      </c>
      <c r="N4" s="23">
        <v>0.5</v>
      </c>
    </row>
    <row r="5" ht="32" customHeight="1" spans="1:14">
      <c r="A5" s="21">
        <v>43916</v>
      </c>
      <c r="B5" s="22" t="s">
        <v>63</v>
      </c>
      <c r="C5" s="23">
        <v>5</v>
      </c>
      <c r="D5" s="23">
        <v>2</v>
      </c>
      <c r="E5" s="23">
        <v>1</v>
      </c>
      <c r="F5" s="23">
        <v>0.4</v>
      </c>
      <c r="G5" s="23">
        <v>0.5</v>
      </c>
      <c r="H5" s="22" t="s">
        <v>60</v>
      </c>
      <c r="I5" s="22" t="s">
        <v>63</v>
      </c>
      <c r="J5" s="23">
        <v>1439</v>
      </c>
      <c r="K5" s="23">
        <v>1434</v>
      </c>
      <c r="L5" s="23">
        <v>506</v>
      </c>
      <c r="M5" s="23">
        <v>0.9965</v>
      </c>
      <c r="N5" s="23">
        <v>0.3529</v>
      </c>
    </row>
    <row r="6" ht="32" customHeight="1" spans="1:14">
      <c r="A6" s="21">
        <v>43916</v>
      </c>
      <c r="B6" s="22" t="s">
        <v>64</v>
      </c>
      <c r="C6" s="23">
        <v>5</v>
      </c>
      <c r="D6" s="23">
        <v>2</v>
      </c>
      <c r="E6" s="23">
        <v>1</v>
      </c>
      <c r="F6" s="23">
        <v>0.4</v>
      </c>
      <c r="G6" s="23">
        <v>0.5</v>
      </c>
      <c r="H6" s="22" t="s">
        <v>60</v>
      </c>
      <c r="I6" s="22" t="s">
        <v>64</v>
      </c>
      <c r="J6" s="23">
        <v>1268</v>
      </c>
      <c r="K6" s="23">
        <v>1252</v>
      </c>
      <c r="L6" s="23">
        <v>274</v>
      </c>
      <c r="M6" s="23">
        <v>0.9874</v>
      </c>
      <c r="N6" s="23">
        <v>0.2188</v>
      </c>
    </row>
    <row r="7" ht="32" customHeight="1" spans="1:14">
      <c r="A7" s="21">
        <v>43916</v>
      </c>
      <c r="B7" s="22" t="s">
        <v>65</v>
      </c>
      <c r="C7" s="23">
        <v>4</v>
      </c>
      <c r="D7" s="23">
        <v>4</v>
      </c>
      <c r="E7" s="23">
        <v>2</v>
      </c>
      <c r="F7" s="23">
        <v>1</v>
      </c>
      <c r="G7" s="23">
        <v>0.5</v>
      </c>
      <c r="H7" s="22" t="s">
        <v>60</v>
      </c>
      <c r="I7" s="22" t="s">
        <v>65</v>
      </c>
      <c r="J7" s="23">
        <v>641</v>
      </c>
      <c r="K7" s="23">
        <v>429</v>
      </c>
      <c r="L7" s="23">
        <v>49</v>
      </c>
      <c r="M7" s="23">
        <v>0.6693</v>
      </c>
      <c r="N7" s="23">
        <v>0.1142</v>
      </c>
    </row>
    <row r="8" ht="32" customHeight="1" spans="1:14">
      <c r="A8" s="21">
        <v>43916</v>
      </c>
      <c r="B8" s="22" t="s">
        <v>66</v>
      </c>
      <c r="C8" s="23">
        <v>4</v>
      </c>
      <c r="D8" s="23">
        <v>3</v>
      </c>
      <c r="E8" s="23">
        <v>1</v>
      </c>
      <c r="F8" s="23">
        <v>0.75</v>
      </c>
      <c r="G8" s="23">
        <v>0.3333</v>
      </c>
      <c r="H8" s="22" t="s">
        <v>60</v>
      </c>
      <c r="I8" s="22" t="s">
        <v>66</v>
      </c>
      <c r="J8" s="23">
        <v>403</v>
      </c>
      <c r="K8" s="23">
        <v>325</v>
      </c>
      <c r="L8" s="23">
        <v>217</v>
      </c>
      <c r="M8" s="23">
        <v>0.8065</v>
      </c>
      <c r="N8" s="23">
        <v>0.6677</v>
      </c>
    </row>
    <row r="9" ht="32" customHeight="1" spans="1:14">
      <c r="A9" s="21">
        <v>43916</v>
      </c>
      <c r="B9" s="22" t="s">
        <v>67</v>
      </c>
      <c r="C9" s="23">
        <v>3</v>
      </c>
      <c r="D9" s="23">
        <v>2</v>
      </c>
      <c r="E9" s="23">
        <v>0</v>
      </c>
      <c r="F9" s="23">
        <v>0.6667</v>
      </c>
      <c r="G9" s="23">
        <v>0</v>
      </c>
      <c r="H9" s="22" t="s">
        <v>60</v>
      </c>
      <c r="I9" s="22" t="s">
        <v>67</v>
      </c>
      <c r="J9" s="23">
        <v>385</v>
      </c>
      <c r="K9" s="23">
        <v>365</v>
      </c>
      <c r="L9" s="23">
        <v>230</v>
      </c>
      <c r="M9" s="23">
        <v>0.9481</v>
      </c>
      <c r="N9" s="23">
        <v>0.6301</v>
      </c>
    </row>
    <row r="10" ht="32" customHeight="1" spans="1:14">
      <c r="A10" s="21">
        <v>43916</v>
      </c>
      <c r="B10" s="22" t="s">
        <v>68</v>
      </c>
      <c r="C10" s="23">
        <v>3</v>
      </c>
      <c r="D10" s="23">
        <v>2</v>
      </c>
      <c r="E10" s="23">
        <v>1</v>
      </c>
      <c r="F10" s="23">
        <v>0.6667</v>
      </c>
      <c r="G10" s="23">
        <v>0.5</v>
      </c>
      <c r="H10" s="22" t="s">
        <v>60</v>
      </c>
      <c r="I10" s="22" t="s">
        <v>68</v>
      </c>
      <c r="J10" s="23">
        <v>491</v>
      </c>
      <c r="K10" s="23">
        <v>479</v>
      </c>
      <c r="L10" s="23">
        <v>194</v>
      </c>
      <c r="M10" s="23">
        <v>0.9756</v>
      </c>
      <c r="N10" s="23">
        <v>0.405</v>
      </c>
    </row>
    <row r="11" ht="32" customHeight="1" spans="1:14">
      <c r="A11" s="21">
        <v>43916</v>
      </c>
      <c r="B11" s="22" t="s">
        <v>69</v>
      </c>
      <c r="C11" s="23">
        <v>2</v>
      </c>
      <c r="D11" s="23">
        <v>0</v>
      </c>
      <c r="E11" s="23">
        <v>0</v>
      </c>
      <c r="F11" s="23">
        <v>0</v>
      </c>
      <c r="G11" s="22"/>
      <c r="H11" s="22" t="s">
        <v>60</v>
      </c>
      <c r="I11" s="22" t="s">
        <v>69</v>
      </c>
      <c r="J11" s="23">
        <v>1130</v>
      </c>
      <c r="K11" s="23">
        <v>754</v>
      </c>
      <c r="L11" s="23">
        <v>644</v>
      </c>
      <c r="M11" s="23">
        <v>0.6673</v>
      </c>
      <c r="N11" s="23">
        <v>0.8541</v>
      </c>
    </row>
    <row r="12" ht="32" customHeight="1" spans="1:14">
      <c r="A12" s="21">
        <v>43916</v>
      </c>
      <c r="B12" s="22" t="s">
        <v>70</v>
      </c>
      <c r="C12" s="23">
        <v>2</v>
      </c>
      <c r="D12" s="23">
        <v>0</v>
      </c>
      <c r="E12" s="23">
        <v>0</v>
      </c>
      <c r="F12" s="23">
        <v>0</v>
      </c>
      <c r="G12" s="22"/>
      <c r="H12" s="22" t="s">
        <v>60</v>
      </c>
      <c r="I12" s="22" t="s">
        <v>70</v>
      </c>
      <c r="J12" s="23">
        <v>357</v>
      </c>
      <c r="K12" s="23">
        <v>325</v>
      </c>
      <c r="L12" s="23">
        <v>212</v>
      </c>
      <c r="M12" s="23">
        <v>0.9104</v>
      </c>
      <c r="N12" s="23">
        <v>0.6523</v>
      </c>
    </row>
    <row r="13" ht="32" customHeight="1" spans="1:14">
      <c r="A13" s="21">
        <v>43916</v>
      </c>
      <c r="B13" s="22" t="s">
        <v>71</v>
      </c>
      <c r="C13" s="23">
        <v>2</v>
      </c>
      <c r="D13" s="23">
        <v>1</v>
      </c>
      <c r="E13" s="23">
        <v>0</v>
      </c>
      <c r="F13" s="23">
        <v>0.5</v>
      </c>
      <c r="G13" s="23">
        <v>0</v>
      </c>
      <c r="H13" s="22" t="s">
        <v>60</v>
      </c>
      <c r="I13" s="22" t="s">
        <v>71</v>
      </c>
      <c r="J13" s="23">
        <v>351</v>
      </c>
      <c r="K13" s="23">
        <v>242</v>
      </c>
      <c r="L13" s="23">
        <v>121</v>
      </c>
      <c r="M13" s="23">
        <v>0.6895</v>
      </c>
      <c r="N13" s="23">
        <v>0.5</v>
      </c>
    </row>
    <row r="14" ht="32" customHeight="1" spans="1:14">
      <c r="A14" s="21">
        <v>43916</v>
      </c>
      <c r="B14" s="22" t="s">
        <v>72</v>
      </c>
      <c r="C14" s="23">
        <v>2</v>
      </c>
      <c r="D14" s="23">
        <v>0</v>
      </c>
      <c r="E14" s="23">
        <v>0</v>
      </c>
      <c r="F14" s="23">
        <v>0</v>
      </c>
      <c r="G14" s="22"/>
      <c r="H14" s="22" t="s">
        <v>60</v>
      </c>
      <c r="I14" s="22" t="s">
        <v>72</v>
      </c>
      <c r="J14" s="23">
        <v>520</v>
      </c>
      <c r="K14" s="23">
        <v>179</v>
      </c>
      <c r="L14" s="23">
        <v>130</v>
      </c>
      <c r="M14" s="23">
        <v>0.3442</v>
      </c>
      <c r="N14" s="23">
        <v>0.7263</v>
      </c>
    </row>
    <row r="15" ht="32" customHeight="1" spans="1:14">
      <c r="A15" s="21">
        <v>43916</v>
      </c>
      <c r="B15" s="22" t="s">
        <v>73</v>
      </c>
      <c r="C15" s="23">
        <v>2</v>
      </c>
      <c r="D15" s="23">
        <v>1</v>
      </c>
      <c r="E15" s="23">
        <v>1</v>
      </c>
      <c r="F15" s="23">
        <v>0.5</v>
      </c>
      <c r="G15" s="23">
        <v>1</v>
      </c>
      <c r="H15" s="22" t="s">
        <v>60</v>
      </c>
      <c r="I15" s="22" t="s">
        <v>73</v>
      </c>
      <c r="J15" s="23">
        <v>495</v>
      </c>
      <c r="K15" s="23">
        <v>475</v>
      </c>
      <c r="L15" s="23">
        <v>136</v>
      </c>
      <c r="M15" s="23">
        <v>0.9596</v>
      </c>
      <c r="N15" s="23">
        <v>0.2863</v>
      </c>
    </row>
    <row r="16" ht="32" customHeight="1" spans="1:14">
      <c r="A16" s="21">
        <v>43916</v>
      </c>
      <c r="B16" s="22" t="s">
        <v>74</v>
      </c>
      <c r="C16" s="23">
        <v>2</v>
      </c>
      <c r="D16" s="23">
        <v>0</v>
      </c>
      <c r="E16" s="23">
        <v>0</v>
      </c>
      <c r="F16" s="23">
        <v>0</v>
      </c>
      <c r="G16" s="22"/>
      <c r="H16" s="22" t="s">
        <v>60</v>
      </c>
      <c r="I16" s="22" t="s">
        <v>74</v>
      </c>
      <c r="J16" s="23">
        <v>628</v>
      </c>
      <c r="K16" s="23">
        <v>351</v>
      </c>
      <c r="L16" s="23">
        <v>280</v>
      </c>
      <c r="M16" s="23">
        <v>0.5589</v>
      </c>
      <c r="N16" s="23">
        <v>0.7977</v>
      </c>
    </row>
    <row r="17" ht="32" customHeight="1" spans="1:14">
      <c r="A17" s="21">
        <v>43916</v>
      </c>
      <c r="B17" s="22" t="s">
        <v>75</v>
      </c>
      <c r="C17" s="23">
        <v>1</v>
      </c>
      <c r="D17" s="23">
        <v>0</v>
      </c>
      <c r="E17" s="23">
        <v>0</v>
      </c>
      <c r="F17" s="23">
        <v>0</v>
      </c>
      <c r="G17" s="22"/>
      <c r="H17" s="22" t="s">
        <v>60</v>
      </c>
      <c r="I17" s="22" t="s">
        <v>75</v>
      </c>
      <c r="J17" s="23">
        <v>12</v>
      </c>
      <c r="K17" s="23">
        <v>2</v>
      </c>
      <c r="L17" s="23">
        <v>2</v>
      </c>
      <c r="M17" s="23">
        <v>0.1667</v>
      </c>
      <c r="N17" s="23">
        <v>1</v>
      </c>
    </row>
    <row r="18" ht="32" customHeight="1" spans="1:14">
      <c r="A18" s="21">
        <v>43916</v>
      </c>
      <c r="B18" s="22" t="s">
        <v>76</v>
      </c>
      <c r="C18" s="23">
        <v>1</v>
      </c>
      <c r="D18" s="23">
        <v>0</v>
      </c>
      <c r="E18" s="23">
        <v>0</v>
      </c>
      <c r="F18" s="23">
        <v>0</v>
      </c>
      <c r="G18" s="22"/>
      <c r="H18" s="22" t="s">
        <v>60</v>
      </c>
      <c r="I18" s="22" t="s">
        <v>76</v>
      </c>
      <c r="J18" s="23">
        <v>15</v>
      </c>
      <c r="K18" s="23">
        <v>2</v>
      </c>
      <c r="L18" s="23">
        <v>2</v>
      </c>
      <c r="M18" s="23">
        <v>0.1333</v>
      </c>
      <c r="N18" s="23">
        <v>1</v>
      </c>
    </row>
    <row r="19" ht="32" customHeight="1" spans="1:14">
      <c r="A19" s="21">
        <v>43916</v>
      </c>
      <c r="B19" s="22" t="s">
        <v>77</v>
      </c>
      <c r="C19" s="23">
        <v>1</v>
      </c>
      <c r="D19" s="23">
        <v>1</v>
      </c>
      <c r="E19" s="23">
        <v>1</v>
      </c>
      <c r="F19" s="23">
        <v>1</v>
      </c>
      <c r="G19" s="23">
        <v>1</v>
      </c>
      <c r="H19" s="22" t="s">
        <v>60</v>
      </c>
      <c r="I19" s="22" t="s">
        <v>77</v>
      </c>
      <c r="J19" s="23">
        <v>13</v>
      </c>
      <c r="K19" s="23">
        <v>4</v>
      </c>
      <c r="L19" s="23">
        <v>4</v>
      </c>
      <c r="M19" s="23">
        <v>0.3077</v>
      </c>
      <c r="N19" s="23">
        <v>1</v>
      </c>
    </row>
    <row r="20" ht="32" customHeight="1" spans="1:14">
      <c r="A20" s="21">
        <v>43916</v>
      </c>
      <c r="B20" s="22" t="s">
        <v>78</v>
      </c>
      <c r="C20" s="23">
        <v>1</v>
      </c>
      <c r="D20" s="23">
        <v>0</v>
      </c>
      <c r="E20" s="23">
        <v>0</v>
      </c>
      <c r="F20" s="23">
        <v>0</v>
      </c>
      <c r="G20" s="22"/>
      <c r="H20" s="22" t="s">
        <v>60</v>
      </c>
      <c r="I20" s="22" t="s">
        <v>78</v>
      </c>
      <c r="J20" s="23">
        <v>12</v>
      </c>
      <c r="K20" s="23">
        <v>3</v>
      </c>
      <c r="L20" s="23">
        <v>3</v>
      </c>
      <c r="M20" s="23">
        <v>0.25</v>
      </c>
      <c r="N20" s="23">
        <v>1</v>
      </c>
    </row>
    <row r="21" ht="32" customHeight="1" spans="1:14">
      <c r="A21" s="21">
        <v>43916</v>
      </c>
      <c r="B21" s="22" t="s">
        <v>79</v>
      </c>
      <c r="C21" s="23">
        <v>1</v>
      </c>
      <c r="D21" s="23">
        <v>0</v>
      </c>
      <c r="E21" s="23">
        <v>0</v>
      </c>
      <c r="F21" s="23">
        <v>0</v>
      </c>
      <c r="G21" s="22"/>
      <c r="H21" s="22" t="s">
        <v>60</v>
      </c>
      <c r="I21" s="22" t="s">
        <v>79</v>
      </c>
      <c r="J21" s="23">
        <v>9</v>
      </c>
      <c r="K21" s="23">
        <v>1</v>
      </c>
      <c r="L21" s="23">
        <v>0</v>
      </c>
      <c r="M21" s="23">
        <v>0.1111</v>
      </c>
      <c r="N21" s="23">
        <v>0</v>
      </c>
    </row>
    <row r="22" ht="32" customHeight="1" spans="1:14">
      <c r="A22" s="21">
        <v>43916</v>
      </c>
      <c r="B22" s="22" t="s">
        <v>80</v>
      </c>
      <c r="C22" s="23">
        <v>1</v>
      </c>
      <c r="D22" s="23">
        <v>0</v>
      </c>
      <c r="E22" s="23">
        <v>0</v>
      </c>
      <c r="F22" s="23">
        <v>0</v>
      </c>
      <c r="G22" s="22"/>
      <c r="H22" s="22" t="s">
        <v>60</v>
      </c>
      <c r="I22" s="22" t="s">
        <v>80</v>
      </c>
      <c r="J22" s="23">
        <v>5</v>
      </c>
      <c r="K22" s="23">
        <v>1</v>
      </c>
      <c r="L22" s="23">
        <v>0</v>
      </c>
      <c r="M22" s="23">
        <v>0.2</v>
      </c>
      <c r="N22" s="23">
        <v>0</v>
      </c>
    </row>
    <row r="23" ht="32" customHeight="1" spans="1:14">
      <c r="A23" s="21">
        <v>43916</v>
      </c>
      <c r="B23" s="22" t="s">
        <v>81</v>
      </c>
      <c r="C23" s="23">
        <v>1</v>
      </c>
      <c r="D23" s="23">
        <v>0</v>
      </c>
      <c r="E23" s="23">
        <v>0</v>
      </c>
      <c r="F23" s="23">
        <v>0</v>
      </c>
      <c r="G23" s="22"/>
      <c r="H23" s="22" t="s">
        <v>60</v>
      </c>
      <c r="I23" s="22" t="s">
        <v>81</v>
      </c>
      <c r="J23" s="23">
        <v>369</v>
      </c>
      <c r="K23" s="23">
        <v>221</v>
      </c>
      <c r="L23" s="23">
        <v>169</v>
      </c>
      <c r="M23" s="23">
        <v>0.5989</v>
      </c>
      <c r="N23" s="23">
        <v>0.7647</v>
      </c>
    </row>
    <row r="24" ht="32" customHeight="1" spans="1:14">
      <c r="A24" s="21">
        <v>43916</v>
      </c>
      <c r="B24" s="22" t="s">
        <v>82</v>
      </c>
      <c r="C24" s="23">
        <v>0</v>
      </c>
      <c r="D24" s="23">
        <v>0</v>
      </c>
      <c r="E24" s="23">
        <v>0</v>
      </c>
      <c r="F24" s="22"/>
      <c r="G24" s="22"/>
      <c r="H24" s="22" t="s">
        <v>60</v>
      </c>
      <c r="I24" s="22" t="s">
        <v>82</v>
      </c>
      <c r="J24" s="23">
        <v>489</v>
      </c>
      <c r="K24" s="23">
        <v>257</v>
      </c>
      <c r="L24" s="23">
        <v>201</v>
      </c>
      <c r="M24" s="23">
        <v>0.5256</v>
      </c>
      <c r="N24" s="23">
        <v>0.7821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0" t="s">
        <v>55</v>
      </c>
      <c r="B1" s="20" t="s">
        <v>56</v>
      </c>
      <c r="C1" s="20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H1" s="20" t="s">
        <v>57</v>
      </c>
      <c r="I1" s="20" t="s">
        <v>58</v>
      </c>
      <c r="J1" s="20" t="s">
        <v>50</v>
      </c>
      <c r="K1" s="20" t="s">
        <v>51</v>
      </c>
      <c r="L1" s="20" t="s">
        <v>52</v>
      </c>
      <c r="M1" s="20" t="s">
        <v>53</v>
      </c>
      <c r="N1" s="20" t="s">
        <v>54</v>
      </c>
    </row>
    <row r="2" ht="32" customHeight="1" spans="1:14">
      <c r="A2" s="21">
        <v>43916</v>
      </c>
      <c r="B2" s="22" t="s">
        <v>61</v>
      </c>
      <c r="C2" s="23">
        <v>815</v>
      </c>
      <c r="D2" s="23">
        <v>628</v>
      </c>
      <c r="E2" s="23">
        <v>244</v>
      </c>
      <c r="F2" s="23">
        <v>0.7706</v>
      </c>
      <c r="G2" s="23">
        <v>0.2994</v>
      </c>
      <c r="H2" s="24">
        <v>43917.3333333333</v>
      </c>
      <c r="I2" s="22" t="s">
        <v>61</v>
      </c>
      <c r="J2" s="23">
        <v>8204</v>
      </c>
      <c r="K2" s="23">
        <v>5767</v>
      </c>
      <c r="L2" s="23">
        <v>4116</v>
      </c>
      <c r="M2" s="23">
        <v>0.7029</v>
      </c>
      <c r="N2" s="23">
        <v>0.5017</v>
      </c>
    </row>
    <row r="3" ht="32" customHeight="1" spans="1:14">
      <c r="A3" s="21">
        <v>43916</v>
      </c>
      <c r="B3" s="22" t="s">
        <v>59</v>
      </c>
      <c r="C3" s="23">
        <v>496</v>
      </c>
      <c r="D3" s="23">
        <v>396</v>
      </c>
      <c r="E3" s="23">
        <v>190</v>
      </c>
      <c r="F3" s="23">
        <v>0.7984</v>
      </c>
      <c r="G3" s="23">
        <v>0.3831</v>
      </c>
      <c r="H3" s="24">
        <v>43917.3333333333</v>
      </c>
      <c r="I3" s="22" t="s">
        <v>59</v>
      </c>
      <c r="J3" s="23">
        <v>20622</v>
      </c>
      <c r="K3" s="23">
        <v>14646</v>
      </c>
      <c r="L3" s="23">
        <v>8584</v>
      </c>
      <c r="M3" s="23">
        <v>0.7102</v>
      </c>
      <c r="N3" s="23">
        <v>0.4163</v>
      </c>
    </row>
    <row r="4" ht="32" customHeight="1" spans="1:14">
      <c r="A4" s="21">
        <v>43916</v>
      </c>
      <c r="B4" s="22" t="s">
        <v>69</v>
      </c>
      <c r="C4" s="23">
        <v>326</v>
      </c>
      <c r="D4" s="23">
        <v>194</v>
      </c>
      <c r="E4" s="23">
        <v>118</v>
      </c>
      <c r="F4" s="23">
        <v>0.5951</v>
      </c>
      <c r="G4" s="23">
        <v>0.362</v>
      </c>
      <c r="H4" s="24">
        <v>43917.3333333333</v>
      </c>
      <c r="I4" s="22" t="s">
        <v>69</v>
      </c>
      <c r="J4" s="23">
        <v>4656</v>
      </c>
      <c r="K4" s="23">
        <v>2861</v>
      </c>
      <c r="L4" s="23">
        <v>1988</v>
      </c>
      <c r="M4" s="23">
        <v>0.6145</v>
      </c>
      <c r="N4" s="23">
        <v>0.427</v>
      </c>
    </row>
    <row r="5" ht="32" customHeight="1" spans="1:14">
      <c r="A5" s="21">
        <v>43916</v>
      </c>
      <c r="B5" s="22" t="s">
        <v>63</v>
      </c>
      <c r="C5" s="23">
        <v>167</v>
      </c>
      <c r="D5" s="23">
        <v>97</v>
      </c>
      <c r="E5" s="23">
        <v>71</v>
      </c>
      <c r="F5" s="23">
        <v>0.5808</v>
      </c>
      <c r="G5" s="23">
        <v>0.4251</v>
      </c>
      <c r="H5" s="24">
        <v>43917.3333333333</v>
      </c>
      <c r="I5" s="22" t="s">
        <v>63</v>
      </c>
      <c r="J5" s="23">
        <v>6022</v>
      </c>
      <c r="K5" s="23">
        <v>3991</v>
      </c>
      <c r="L5" s="23">
        <v>3748</v>
      </c>
      <c r="M5" s="23">
        <v>0.6627</v>
      </c>
      <c r="N5" s="23">
        <v>0.6224</v>
      </c>
    </row>
    <row r="6" ht="32" customHeight="1" spans="1:14">
      <c r="A6" s="21">
        <v>43916</v>
      </c>
      <c r="B6" s="22" t="s">
        <v>64</v>
      </c>
      <c r="C6" s="23">
        <v>149</v>
      </c>
      <c r="D6" s="23">
        <v>81</v>
      </c>
      <c r="E6" s="23">
        <v>46</v>
      </c>
      <c r="F6" s="23">
        <v>0.5436</v>
      </c>
      <c r="G6" s="23">
        <v>0.3087</v>
      </c>
      <c r="H6" s="24">
        <v>43917.3333333333</v>
      </c>
      <c r="I6" s="22" t="s">
        <v>64</v>
      </c>
      <c r="J6" s="23">
        <v>2506</v>
      </c>
      <c r="K6" s="23">
        <v>1572</v>
      </c>
      <c r="L6" s="23">
        <v>1013</v>
      </c>
      <c r="M6" s="23">
        <v>0.6273</v>
      </c>
      <c r="N6" s="23">
        <v>0.4042</v>
      </c>
    </row>
    <row r="7" ht="32" customHeight="1" spans="1:14">
      <c r="A7" s="21">
        <v>43916</v>
      </c>
      <c r="B7" s="22" t="s">
        <v>73</v>
      </c>
      <c r="C7" s="23">
        <v>147</v>
      </c>
      <c r="D7" s="23">
        <v>87</v>
      </c>
      <c r="E7" s="23">
        <v>43</v>
      </c>
      <c r="F7" s="23">
        <v>0.5918</v>
      </c>
      <c r="G7" s="23">
        <v>0.2925</v>
      </c>
      <c r="H7" s="24">
        <v>43917.3333333333</v>
      </c>
      <c r="I7" s="22" t="s">
        <v>73</v>
      </c>
      <c r="J7" s="23">
        <v>1265</v>
      </c>
      <c r="K7" s="23">
        <v>673</v>
      </c>
      <c r="L7" s="23">
        <v>590</v>
      </c>
      <c r="M7" s="23">
        <v>0.532</v>
      </c>
      <c r="N7" s="23">
        <v>0.4664</v>
      </c>
    </row>
    <row r="8" ht="32" customHeight="1" spans="1:14">
      <c r="A8" s="21">
        <v>43916</v>
      </c>
      <c r="B8" s="22" t="s">
        <v>74</v>
      </c>
      <c r="C8" s="23">
        <v>137</v>
      </c>
      <c r="D8" s="23">
        <v>97</v>
      </c>
      <c r="E8" s="23">
        <v>35</v>
      </c>
      <c r="F8" s="23">
        <v>0.708</v>
      </c>
      <c r="G8" s="23">
        <v>0.2555</v>
      </c>
      <c r="H8" s="24">
        <v>43917.3333333333</v>
      </c>
      <c r="I8" s="22" t="s">
        <v>74</v>
      </c>
      <c r="J8" s="23">
        <v>2384</v>
      </c>
      <c r="K8" s="23">
        <v>1621</v>
      </c>
      <c r="L8" s="23">
        <v>1048</v>
      </c>
      <c r="M8" s="23">
        <v>0.6799</v>
      </c>
      <c r="N8" s="23">
        <v>0.4396</v>
      </c>
    </row>
    <row r="9" ht="32" customHeight="1" spans="1:14">
      <c r="A9" s="21">
        <v>43916</v>
      </c>
      <c r="B9" s="22" t="s">
        <v>70</v>
      </c>
      <c r="C9" s="23">
        <v>130</v>
      </c>
      <c r="D9" s="23">
        <v>106</v>
      </c>
      <c r="E9" s="23">
        <v>52</v>
      </c>
      <c r="F9" s="23">
        <v>0.8154</v>
      </c>
      <c r="G9" s="23">
        <v>0.4</v>
      </c>
      <c r="H9" s="24">
        <v>43917.3333333333</v>
      </c>
      <c r="I9" s="22" t="s">
        <v>70</v>
      </c>
      <c r="J9" s="23">
        <v>1515</v>
      </c>
      <c r="K9" s="23">
        <v>1024</v>
      </c>
      <c r="L9" s="23">
        <v>940</v>
      </c>
      <c r="M9" s="23">
        <v>0.6759</v>
      </c>
      <c r="N9" s="23">
        <v>0.6205</v>
      </c>
    </row>
    <row r="10" ht="32" customHeight="1" spans="1:14">
      <c r="A10" s="21">
        <v>43916</v>
      </c>
      <c r="B10" s="22" t="s">
        <v>68</v>
      </c>
      <c r="C10" s="23">
        <v>115</v>
      </c>
      <c r="D10" s="23">
        <v>71</v>
      </c>
      <c r="E10" s="23">
        <v>45</v>
      </c>
      <c r="F10" s="23">
        <v>0.6174</v>
      </c>
      <c r="G10" s="23">
        <v>0.3913</v>
      </c>
      <c r="H10" s="24">
        <v>43917.3333333333</v>
      </c>
      <c r="I10" s="22" t="s">
        <v>68</v>
      </c>
      <c r="J10" s="23">
        <v>1423</v>
      </c>
      <c r="K10" s="23">
        <v>970</v>
      </c>
      <c r="L10" s="23">
        <v>808</v>
      </c>
      <c r="M10" s="23">
        <v>0.6817</v>
      </c>
      <c r="N10" s="23">
        <v>0.5678</v>
      </c>
    </row>
    <row r="11" ht="32" customHeight="1" spans="1:14">
      <c r="A11" s="21">
        <v>43916</v>
      </c>
      <c r="B11" s="22" t="s">
        <v>67</v>
      </c>
      <c r="C11" s="23">
        <v>105</v>
      </c>
      <c r="D11" s="23">
        <v>89</v>
      </c>
      <c r="E11" s="23">
        <v>25</v>
      </c>
      <c r="F11" s="23">
        <v>0.8476</v>
      </c>
      <c r="G11" s="23">
        <v>0.2381</v>
      </c>
      <c r="H11" s="24">
        <v>43917.3333333333</v>
      </c>
      <c r="I11" s="22" t="s">
        <v>67</v>
      </c>
      <c r="J11" s="23">
        <v>955</v>
      </c>
      <c r="K11" s="23">
        <v>531</v>
      </c>
      <c r="L11" s="23">
        <v>507</v>
      </c>
      <c r="M11" s="23">
        <v>0.556</v>
      </c>
      <c r="N11" s="23">
        <v>0.5309</v>
      </c>
    </row>
    <row r="12" ht="32" customHeight="1" spans="1:14">
      <c r="A12" s="21">
        <v>43916</v>
      </c>
      <c r="B12" s="22" t="s">
        <v>66</v>
      </c>
      <c r="C12" s="23">
        <v>85</v>
      </c>
      <c r="D12" s="23">
        <v>71</v>
      </c>
      <c r="E12" s="23">
        <v>32</v>
      </c>
      <c r="F12" s="23">
        <v>0.8353</v>
      </c>
      <c r="G12" s="23">
        <v>0.3765</v>
      </c>
      <c r="H12" s="24">
        <v>43917.3333333333</v>
      </c>
      <c r="I12" s="22" t="s">
        <v>66</v>
      </c>
      <c r="J12" s="23">
        <v>1360</v>
      </c>
      <c r="K12" s="23">
        <v>867</v>
      </c>
      <c r="L12" s="23">
        <v>656</v>
      </c>
      <c r="M12" s="23">
        <v>0.6375</v>
      </c>
      <c r="N12" s="23">
        <v>0.4824</v>
      </c>
    </row>
    <row r="13" ht="32" customHeight="1" spans="1:14">
      <c r="A13" s="21">
        <v>43916</v>
      </c>
      <c r="B13" s="22" t="s">
        <v>72</v>
      </c>
      <c r="C13" s="23">
        <v>56</v>
      </c>
      <c r="D13" s="23">
        <v>37</v>
      </c>
      <c r="E13" s="23">
        <v>15</v>
      </c>
      <c r="F13" s="23">
        <v>0.6607</v>
      </c>
      <c r="G13" s="23">
        <v>0.2679</v>
      </c>
      <c r="H13" s="24">
        <v>43917.3333333333</v>
      </c>
      <c r="I13" s="22" t="s">
        <v>72</v>
      </c>
      <c r="J13" s="23">
        <v>1210</v>
      </c>
      <c r="K13" s="23">
        <v>699</v>
      </c>
      <c r="L13" s="23">
        <v>561</v>
      </c>
      <c r="M13" s="23">
        <v>0.5777</v>
      </c>
      <c r="N13" s="23">
        <v>0.4636</v>
      </c>
    </row>
    <row r="14" ht="32" customHeight="1" spans="1:14">
      <c r="A14" s="21">
        <v>43916</v>
      </c>
      <c r="B14" s="22" t="s">
        <v>81</v>
      </c>
      <c r="C14" s="23">
        <v>42</v>
      </c>
      <c r="D14" s="23">
        <v>31</v>
      </c>
      <c r="E14" s="23">
        <v>12</v>
      </c>
      <c r="F14" s="23">
        <v>0.7381</v>
      </c>
      <c r="G14" s="23">
        <v>0.2857</v>
      </c>
      <c r="H14" s="24">
        <v>43917.3333333333</v>
      </c>
      <c r="I14" s="22" t="s">
        <v>81</v>
      </c>
      <c r="J14" s="23">
        <v>896</v>
      </c>
      <c r="K14" s="23">
        <v>523</v>
      </c>
      <c r="L14" s="23">
        <v>403</v>
      </c>
      <c r="M14" s="23">
        <v>0.5837</v>
      </c>
      <c r="N14" s="23">
        <v>0.4498</v>
      </c>
    </row>
    <row r="15" ht="32" customHeight="1" spans="1:14">
      <c r="A15" s="21">
        <v>43916</v>
      </c>
      <c r="B15" s="22" t="s">
        <v>71</v>
      </c>
      <c r="C15" s="23">
        <v>35</v>
      </c>
      <c r="D15" s="23">
        <v>24</v>
      </c>
      <c r="E15" s="23">
        <v>15</v>
      </c>
      <c r="F15" s="23">
        <v>0.6857</v>
      </c>
      <c r="G15" s="23">
        <v>0.4286</v>
      </c>
      <c r="H15" s="24">
        <v>43917.3333333333</v>
      </c>
      <c r="I15" s="22" t="s">
        <v>71</v>
      </c>
      <c r="J15" s="23">
        <v>459</v>
      </c>
      <c r="K15" s="23">
        <v>245</v>
      </c>
      <c r="L15" s="23">
        <v>262</v>
      </c>
      <c r="M15" s="23">
        <v>0.5338</v>
      </c>
      <c r="N15" s="23">
        <v>0.5708</v>
      </c>
    </row>
    <row r="16" ht="32" customHeight="1" spans="1:14">
      <c r="A16" s="21">
        <v>43916</v>
      </c>
      <c r="B16" s="22" t="s">
        <v>65</v>
      </c>
      <c r="C16" s="23">
        <v>29</v>
      </c>
      <c r="D16" s="23">
        <v>23</v>
      </c>
      <c r="E16" s="23">
        <v>15</v>
      </c>
      <c r="F16" s="23">
        <v>0.7931</v>
      </c>
      <c r="G16" s="23">
        <v>0.5172</v>
      </c>
      <c r="H16" s="24">
        <v>43917.3333333333</v>
      </c>
      <c r="I16" s="22" t="s">
        <v>65</v>
      </c>
      <c r="J16" s="23">
        <v>404</v>
      </c>
      <c r="K16" s="23">
        <v>195</v>
      </c>
      <c r="L16" s="23">
        <v>235</v>
      </c>
      <c r="M16" s="23">
        <v>0.4827</v>
      </c>
      <c r="N16" s="23">
        <v>0.5817</v>
      </c>
    </row>
    <row r="17" ht="32" customHeight="1" spans="1:14">
      <c r="A17" s="21">
        <v>43916</v>
      </c>
      <c r="B17" s="22" t="s">
        <v>82</v>
      </c>
      <c r="C17" s="23">
        <v>23</v>
      </c>
      <c r="D17" s="23">
        <v>18</v>
      </c>
      <c r="E17" s="23">
        <v>11</v>
      </c>
      <c r="F17" s="23">
        <v>0.7826</v>
      </c>
      <c r="G17" s="23">
        <v>0.4783</v>
      </c>
      <c r="H17" s="24">
        <v>43917.3333333333</v>
      </c>
      <c r="I17" s="22" t="s">
        <v>82</v>
      </c>
      <c r="J17" s="23">
        <v>829</v>
      </c>
      <c r="K17" s="23">
        <v>461</v>
      </c>
      <c r="L17" s="23">
        <v>462</v>
      </c>
      <c r="M17" s="23">
        <v>0.5561</v>
      </c>
      <c r="N17" s="23">
        <v>0.5573</v>
      </c>
    </row>
    <row r="18" ht="32" customHeight="1" spans="1:14">
      <c r="A18" s="21">
        <v>43916</v>
      </c>
      <c r="B18" s="22" t="s">
        <v>75</v>
      </c>
      <c r="C18" s="23">
        <v>2</v>
      </c>
      <c r="D18" s="23">
        <v>1</v>
      </c>
      <c r="E18" s="23">
        <v>1</v>
      </c>
      <c r="F18" s="23">
        <v>0.5</v>
      </c>
      <c r="G18" s="23">
        <v>0.5</v>
      </c>
      <c r="H18" s="24">
        <v>43917.3333333333</v>
      </c>
      <c r="I18" s="22" t="s">
        <v>75</v>
      </c>
      <c r="J18" s="23">
        <v>20</v>
      </c>
      <c r="K18" s="23">
        <v>5</v>
      </c>
      <c r="L18" s="23">
        <v>15</v>
      </c>
      <c r="M18" s="23">
        <v>0.25</v>
      </c>
      <c r="N18" s="23">
        <v>0.75</v>
      </c>
    </row>
    <row r="19" ht="32" customHeight="1" spans="1:14">
      <c r="A19" s="21">
        <v>43916</v>
      </c>
      <c r="B19" s="22" t="s">
        <v>76</v>
      </c>
      <c r="C19" s="23">
        <v>1</v>
      </c>
      <c r="D19" s="23">
        <v>1</v>
      </c>
      <c r="E19" s="23">
        <v>0</v>
      </c>
      <c r="F19" s="23">
        <v>1</v>
      </c>
      <c r="G19" s="23">
        <v>0</v>
      </c>
      <c r="H19" s="24">
        <v>43917.3333333333</v>
      </c>
      <c r="I19" s="22" t="s">
        <v>76</v>
      </c>
      <c r="J19" s="23">
        <v>2</v>
      </c>
      <c r="K19" s="23">
        <v>1</v>
      </c>
      <c r="L19" s="23">
        <v>1</v>
      </c>
      <c r="M19" s="23">
        <v>0.5</v>
      </c>
      <c r="N19" s="23">
        <v>0.5</v>
      </c>
    </row>
    <row r="20" ht="32" customHeight="1" spans="1:14">
      <c r="A20" s="21">
        <v>43916</v>
      </c>
      <c r="B20" s="22" t="s">
        <v>77</v>
      </c>
      <c r="C20" s="23">
        <v>1</v>
      </c>
      <c r="D20" s="23">
        <v>1</v>
      </c>
      <c r="E20" s="23">
        <v>1</v>
      </c>
      <c r="F20" s="23">
        <v>1</v>
      </c>
      <c r="G20" s="23">
        <v>1</v>
      </c>
      <c r="H20" s="24">
        <v>43917.3333333333</v>
      </c>
      <c r="I20" s="22" t="s">
        <v>77</v>
      </c>
      <c r="J20" s="23">
        <v>6</v>
      </c>
      <c r="K20" s="23">
        <v>4</v>
      </c>
      <c r="L20" s="23">
        <v>5</v>
      </c>
      <c r="M20" s="23">
        <v>0.6667</v>
      </c>
      <c r="N20" s="23">
        <v>0.8333</v>
      </c>
    </row>
    <row r="21" ht="32" customHeight="1" spans="1:14">
      <c r="A21" s="21">
        <v>43916</v>
      </c>
      <c r="B21" s="22" t="s">
        <v>80</v>
      </c>
      <c r="C21" s="23">
        <v>0</v>
      </c>
      <c r="D21" s="23">
        <v>0</v>
      </c>
      <c r="E21" s="23">
        <v>0</v>
      </c>
      <c r="F21" s="22"/>
      <c r="G21" s="22"/>
      <c r="H21" s="24">
        <v>43917.3333333333</v>
      </c>
      <c r="I21" s="22" t="s">
        <v>80</v>
      </c>
      <c r="J21" s="23">
        <v>0</v>
      </c>
      <c r="K21" s="23">
        <v>0</v>
      </c>
      <c r="L21" s="23">
        <v>0</v>
      </c>
      <c r="M21" s="22"/>
      <c r="N21" s="22"/>
    </row>
    <row r="22" ht="32" customHeight="1" spans="1:14">
      <c r="A22" s="21">
        <v>43916</v>
      </c>
      <c r="B22" s="22" t="s">
        <v>62</v>
      </c>
      <c r="C22" s="23">
        <v>0</v>
      </c>
      <c r="D22" s="23">
        <v>0</v>
      </c>
      <c r="E22" s="23">
        <v>0</v>
      </c>
      <c r="F22" s="22"/>
      <c r="G22" s="22"/>
      <c r="H22" s="24">
        <v>43917.3333333333</v>
      </c>
      <c r="I22" s="22" t="s">
        <v>62</v>
      </c>
      <c r="J22" s="23">
        <v>1</v>
      </c>
      <c r="K22" s="23">
        <v>0</v>
      </c>
      <c r="L22" s="23">
        <v>1</v>
      </c>
      <c r="M22" s="23">
        <v>0</v>
      </c>
      <c r="N22" s="23">
        <v>1</v>
      </c>
    </row>
    <row r="23" ht="32" customHeight="1" spans="1:14">
      <c r="A23" s="21">
        <v>43916</v>
      </c>
      <c r="B23" s="22" t="s">
        <v>78</v>
      </c>
      <c r="C23" s="23">
        <v>0</v>
      </c>
      <c r="D23" s="23">
        <v>0</v>
      </c>
      <c r="E23" s="23">
        <v>0</v>
      </c>
      <c r="F23" s="22"/>
      <c r="G23" s="22"/>
      <c r="H23" s="24">
        <v>43917.3333333333</v>
      </c>
      <c r="I23" s="22" t="s">
        <v>78</v>
      </c>
      <c r="J23" s="23">
        <v>44</v>
      </c>
      <c r="K23" s="23">
        <v>35</v>
      </c>
      <c r="L23" s="23">
        <v>19</v>
      </c>
      <c r="M23" s="23">
        <v>0.7955</v>
      </c>
      <c r="N23" s="23">
        <v>0.4318</v>
      </c>
    </row>
    <row r="24" ht="32" customHeight="1" spans="1:14">
      <c r="A24" s="21">
        <v>43916</v>
      </c>
      <c r="B24" s="22" t="s">
        <v>79</v>
      </c>
      <c r="C24" s="23">
        <v>0</v>
      </c>
      <c r="D24" s="23">
        <v>0</v>
      </c>
      <c r="E24" s="23">
        <v>0</v>
      </c>
      <c r="F24" s="22"/>
      <c r="G24" s="22"/>
      <c r="H24" s="24">
        <v>43917.3333333333</v>
      </c>
      <c r="I24" s="22" t="s">
        <v>79</v>
      </c>
      <c r="J24" s="23">
        <v>0</v>
      </c>
      <c r="K24" s="23">
        <v>0</v>
      </c>
      <c r="L24" s="23">
        <v>0</v>
      </c>
      <c r="M24" s="22"/>
      <c r="N24" s="2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"/>
  <sheetViews>
    <sheetView topLeftCell="F1" workbookViewId="0">
      <selection activeCell="M17" sqref="M17"/>
    </sheetView>
  </sheetViews>
  <sheetFormatPr defaultColWidth="9" defaultRowHeight="13.6"/>
  <cols>
    <col min="1" max="21" width="10.8333333333333"/>
  </cols>
  <sheetData>
    <row r="1" ht="32" customHeight="1" spans="1:21">
      <c r="A1" s="3" t="s">
        <v>83</v>
      </c>
      <c r="B1" s="3" t="s">
        <v>84</v>
      </c>
      <c r="C1" s="1"/>
      <c r="D1" s="1"/>
      <c r="G1" s="7"/>
      <c r="H1" s="7" t="s">
        <v>85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16" t="s">
        <v>96</v>
      </c>
      <c r="T1" s="17" t="s">
        <v>97</v>
      </c>
      <c r="U1" s="11"/>
    </row>
    <row r="2" ht="32" customHeight="1" spans="1:21">
      <c r="A2" s="3" t="s">
        <v>85</v>
      </c>
      <c r="B2" s="4" t="s">
        <v>98</v>
      </c>
      <c r="C2" s="1"/>
      <c r="D2" s="1"/>
      <c r="E2" s="1"/>
      <c r="G2" s="7" t="s">
        <v>99</v>
      </c>
      <c r="H2" s="7" t="s">
        <v>100</v>
      </c>
      <c r="I2" s="7" t="s">
        <v>101</v>
      </c>
      <c r="J2" s="7" t="s">
        <v>102</v>
      </c>
      <c r="K2" s="13" t="s">
        <v>103</v>
      </c>
      <c r="L2" s="13" t="s">
        <v>104</v>
      </c>
      <c r="M2" s="13" t="s">
        <v>105</v>
      </c>
      <c r="N2" s="13" t="s">
        <v>106</v>
      </c>
      <c r="O2" s="13" t="s">
        <v>107</v>
      </c>
      <c r="P2" s="13" t="s">
        <v>108</v>
      </c>
      <c r="Q2" s="13" t="s">
        <v>109</v>
      </c>
      <c r="R2" s="13" t="s">
        <v>110</v>
      </c>
      <c r="S2" s="18" t="s">
        <v>111</v>
      </c>
      <c r="T2" s="18" t="s">
        <v>112</v>
      </c>
      <c r="U2" s="19"/>
    </row>
    <row r="3" ht="32" customHeight="1" spans="1:21">
      <c r="A3" s="3" t="s">
        <v>86</v>
      </c>
      <c r="B3" s="5" t="s">
        <v>101</v>
      </c>
      <c r="C3" s="1"/>
      <c r="D3" s="1"/>
      <c r="G3" s="8">
        <v>43908</v>
      </c>
      <c r="H3" s="9">
        <v>15015</v>
      </c>
      <c r="I3" s="9">
        <v>7638</v>
      </c>
      <c r="J3" s="9">
        <v>3545</v>
      </c>
      <c r="K3" s="14">
        <v>0</v>
      </c>
      <c r="L3" s="14">
        <v>0</v>
      </c>
      <c r="M3" s="14">
        <v>0</v>
      </c>
      <c r="N3" s="14">
        <v>0</v>
      </c>
      <c r="O3" s="14">
        <v>19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1"/>
    </row>
    <row r="4" ht="32" customHeight="1" spans="1:21">
      <c r="A4" s="3" t="s">
        <v>87</v>
      </c>
      <c r="B4" s="4" t="s">
        <v>102</v>
      </c>
      <c r="C4" s="1"/>
      <c r="D4" s="1"/>
      <c r="G4" s="8">
        <v>43909</v>
      </c>
      <c r="H4" s="9">
        <v>9029</v>
      </c>
      <c r="I4" s="9">
        <v>3814</v>
      </c>
      <c r="J4" s="9">
        <v>2076</v>
      </c>
      <c r="K4" s="14">
        <v>0</v>
      </c>
      <c r="L4" s="14">
        <v>0</v>
      </c>
      <c r="M4" s="14">
        <v>84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1"/>
    </row>
    <row r="5" ht="32" customHeight="1" spans="1:21">
      <c r="A5" s="3" t="s">
        <v>92</v>
      </c>
      <c r="B5" s="5" t="s">
        <v>107</v>
      </c>
      <c r="C5" s="1"/>
      <c r="D5" s="1"/>
      <c r="G5" s="8">
        <v>43910</v>
      </c>
      <c r="H5" s="9">
        <v>7270</v>
      </c>
      <c r="I5" s="9">
        <v>1511</v>
      </c>
      <c r="J5" s="9">
        <v>1148</v>
      </c>
      <c r="K5" s="14">
        <v>0</v>
      </c>
      <c r="L5" s="14">
        <v>0</v>
      </c>
      <c r="M5" s="14">
        <v>523</v>
      </c>
      <c r="N5" s="14">
        <v>0</v>
      </c>
      <c r="O5" s="14">
        <v>12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1"/>
    </row>
    <row r="6" ht="32" customHeight="1" spans="1:21">
      <c r="A6" s="3" t="s">
        <v>113</v>
      </c>
      <c r="B6" s="5" t="s">
        <v>114</v>
      </c>
      <c r="C6" s="1"/>
      <c r="D6" s="1"/>
      <c r="G6" s="8">
        <v>43911</v>
      </c>
      <c r="H6" s="9">
        <v>7905</v>
      </c>
      <c r="I6" s="14">
        <v>956</v>
      </c>
      <c r="J6" s="14">
        <v>644</v>
      </c>
      <c r="K6" s="14">
        <v>0</v>
      </c>
      <c r="L6" s="14">
        <v>190</v>
      </c>
      <c r="M6" s="14">
        <v>160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1"/>
    </row>
    <row r="7" ht="32" customHeight="1" spans="1:21">
      <c r="A7" s="3" t="s">
        <v>90</v>
      </c>
      <c r="B7" s="5" t="s">
        <v>105</v>
      </c>
      <c r="G7" s="8">
        <v>43912</v>
      </c>
      <c r="H7" s="9">
        <v>8363</v>
      </c>
      <c r="I7" s="14">
        <v>874</v>
      </c>
      <c r="J7" s="14">
        <v>308</v>
      </c>
      <c r="K7" s="14">
        <v>0</v>
      </c>
      <c r="L7" s="14">
        <v>288</v>
      </c>
      <c r="M7" s="14">
        <v>45</v>
      </c>
      <c r="N7" s="14">
        <v>0</v>
      </c>
      <c r="O7" s="14">
        <v>159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1"/>
    </row>
    <row r="8" ht="32" customHeight="1" spans="1:21">
      <c r="A8" s="3" t="s">
        <v>115</v>
      </c>
      <c r="B8" s="5" t="s">
        <v>116</v>
      </c>
      <c r="G8" s="8">
        <v>43913</v>
      </c>
      <c r="H8" s="9">
        <v>8443</v>
      </c>
      <c r="I8" s="14">
        <v>889</v>
      </c>
      <c r="J8" s="14">
        <v>415</v>
      </c>
      <c r="K8" s="14">
        <v>0</v>
      </c>
      <c r="L8" s="14">
        <v>267</v>
      </c>
      <c r="M8" s="14">
        <v>61</v>
      </c>
      <c r="N8" s="14">
        <v>0</v>
      </c>
      <c r="O8" s="14">
        <v>120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1"/>
    </row>
    <row r="9" ht="32" customHeight="1" spans="1:21">
      <c r="A9" s="3" t="s">
        <v>117</v>
      </c>
      <c r="B9" s="5" t="s">
        <v>118</v>
      </c>
      <c r="G9" s="8">
        <v>43914</v>
      </c>
      <c r="H9" s="9">
        <v>3237</v>
      </c>
      <c r="I9" s="9">
        <v>3939</v>
      </c>
      <c r="J9" s="14">
        <v>389</v>
      </c>
      <c r="K9" s="9">
        <v>1627</v>
      </c>
      <c r="L9" s="14">
        <v>242</v>
      </c>
      <c r="M9" s="14">
        <v>19</v>
      </c>
      <c r="N9" s="14">
        <v>756</v>
      </c>
      <c r="O9" s="14">
        <v>52</v>
      </c>
      <c r="P9" s="14">
        <v>34</v>
      </c>
      <c r="Q9" s="14">
        <v>31</v>
      </c>
      <c r="R9" s="14">
        <v>27</v>
      </c>
      <c r="S9" s="14">
        <v>0</v>
      </c>
      <c r="T9" s="14">
        <v>0</v>
      </c>
      <c r="U9" s="11"/>
    </row>
    <row r="10" spans="7:21">
      <c r="G10" s="8">
        <v>43915</v>
      </c>
      <c r="H10" s="9">
        <v>1208</v>
      </c>
      <c r="I10" s="9">
        <v>2091</v>
      </c>
      <c r="J10" s="14">
        <v>301</v>
      </c>
      <c r="K10" s="9">
        <v>2028</v>
      </c>
      <c r="L10" s="14">
        <v>124</v>
      </c>
      <c r="M10" s="14">
        <v>21</v>
      </c>
      <c r="N10" s="14">
        <v>945</v>
      </c>
      <c r="O10" s="14">
        <v>14</v>
      </c>
      <c r="P10" s="14">
        <v>5</v>
      </c>
      <c r="Q10" s="14">
        <v>432</v>
      </c>
      <c r="R10" s="14">
        <v>11</v>
      </c>
      <c r="S10" s="14">
        <v>0</v>
      </c>
      <c r="T10" s="14">
        <v>0</v>
      </c>
      <c r="U10" s="11"/>
    </row>
    <row r="11" spans="1:20">
      <c r="A11" s="1"/>
      <c r="B11" s="1"/>
      <c r="C11" s="1"/>
      <c r="G11" s="8">
        <v>43916</v>
      </c>
      <c r="H11" s="10">
        <v>1245</v>
      </c>
      <c r="I11" s="10">
        <v>1003</v>
      </c>
      <c r="J11" s="15">
        <v>208</v>
      </c>
      <c r="K11" s="10">
        <v>2024</v>
      </c>
      <c r="L11" s="7">
        <v>0</v>
      </c>
      <c r="M11" s="7">
        <v>4</v>
      </c>
      <c r="N11" s="7">
        <v>826</v>
      </c>
      <c r="O11" s="7">
        <v>7</v>
      </c>
      <c r="P11" s="7">
        <v>5</v>
      </c>
      <c r="Q11" s="17">
        <v>49</v>
      </c>
      <c r="R11" s="17">
        <v>1</v>
      </c>
      <c r="S11" s="17">
        <v>58</v>
      </c>
      <c r="T11" s="17">
        <v>2</v>
      </c>
    </row>
    <row r="12" ht="14" spans="1:16">
      <c r="A12" s="1"/>
      <c r="B12" s="1"/>
      <c r="C12" s="1"/>
      <c r="G12" s="11"/>
      <c r="H12" s="12"/>
      <c r="I12" s="12"/>
      <c r="J12" s="11"/>
      <c r="K12" s="11"/>
      <c r="L12" s="11"/>
      <c r="M12" s="11"/>
      <c r="N12" s="11"/>
      <c r="O12" s="11"/>
      <c r="P12" s="11"/>
    </row>
    <row r="13" spans="1:16">
      <c r="A13" s="1" t="s">
        <v>119</v>
      </c>
      <c r="B13" s="1"/>
      <c r="C13" s="1"/>
      <c r="G13" s="11"/>
      <c r="H13" s="1"/>
      <c r="I13" s="11"/>
      <c r="J13" s="11"/>
      <c r="K13" s="11"/>
      <c r="L13" s="11"/>
      <c r="M13" s="11"/>
      <c r="N13" s="11"/>
      <c r="O13" s="11"/>
      <c r="P13" s="11"/>
    </row>
    <row r="14" spans="1:16">
      <c r="A14" s="6" t="s">
        <v>120</v>
      </c>
      <c r="B14" s="1"/>
      <c r="C14" s="1"/>
      <c r="G14" s="11"/>
      <c r="H14" s="1"/>
      <c r="I14" s="11"/>
      <c r="J14" s="11"/>
      <c r="K14" s="11"/>
      <c r="L14" s="11"/>
      <c r="M14" s="11"/>
      <c r="N14" s="11"/>
      <c r="O14" s="11"/>
      <c r="P14" s="11"/>
    </row>
    <row r="15" spans="1:16">
      <c r="A15" s="1"/>
      <c r="B15" s="1"/>
      <c r="G15" s="11"/>
      <c r="H15" s="1"/>
      <c r="I15" s="11"/>
      <c r="J15" s="11"/>
      <c r="K15" s="11"/>
      <c r="L15" s="11"/>
      <c r="M15" s="11"/>
      <c r="N15" s="11"/>
      <c r="O15" s="11"/>
      <c r="P15" s="11"/>
    </row>
    <row r="16" spans="1:16">
      <c r="A16" s="1"/>
      <c r="B16" s="1"/>
      <c r="F16" s="1"/>
      <c r="G16" s="1"/>
      <c r="H16" s="1"/>
      <c r="I16" s="11"/>
      <c r="J16" s="11"/>
      <c r="K16" s="11"/>
      <c r="L16" s="11"/>
      <c r="M16" s="11"/>
      <c r="N16" s="11"/>
      <c r="O16" s="11"/>
      <c r="P16" s="11"/>
    </row>
    <row r="17" spans="1:16">
      <c r="A17" s="1" t="s">
        <v>121</v>
      </c>
      <c r="B17" s="1"/>
      <c r="C17" s="1"/>
      <c r="D17" s="1"/>
      <c r="F17" s="1"/>
      <c r="G17" s="1"/>
      <c r="H17" s="1"/>
      <c r="I17" s="11"/>
      <c r="J17" s="11"/>
      <c r="K17" s="11"/>
      <c r="L17" s="11"/>
      <c r="M17" s="11"/>
      <c r="N17" s="11"/>
      <c r="O17" s="11"/>
      <c r="P17" s="11"/>
    </row>
    <row r="18" spans="1:16">
      <c r="A18" s="1" t="s">
        <v>122</v>
      </c>
      <c r="B18" s="1" t="s">
        <v>123</v>
      </c>
      <c r="C18" s="1" t="s">
        <v>124</v>
      </c>
      <c r="D18" s="1"/>
      <c r="G18" s="11"/>
      <c r="H18" s="1"/>
      <c r="I18" s="11"/>
      <c r="J18" s="11"/>
      <c r="K18" s="11"/>
      <c r="L18" s="11"/>
      <c r="M18" s="11"/>
      <c r="N18" s="11"/>
      <c r="O18" s="11"/>
      <c r="P18" s="11"/>
    </row>
    <row r="19" spans="1:16">
      <c r="A19" s="6" t="s">
        <v>125</v>
      </c>
      <c r="B19" s="1"/>
      <c r="C19" s="1"/>
      <c r="D19" s="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mergeCells count="2">
    <mergeCell ref="A14:C14"/>
    <mergeCell ref="A19:D19"/>
  </mergeCells>
  <hyperlinks>
    <hyperlink ref="A14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A19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126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2020-03-27T16:33:00Z</dcterms:created>
  <dcterms:modified xsi:type="dcterms:W3CDTF">2020-03-27T09:03:41Z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