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icrobiologia" sheetId="1" state="visible" r:id="rId2"/>
    <sheet name="completo" sheetId="2" state="visible" r:id="rId3"/>
  </sheets>
  <definedNames>
    <definedName function="false" hidden="true" localSheetId="0" name="_xlnm._FilterDatabase" vbProcedure="false">microbiologia!$I$1:$I$115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<sst xmlns="http://schemas.openxmlformats.org/spreadsheetml/2006/main" count="1045" uniqueCount="456">
  <si>
    <t xml:space="preserve">N°  de amostras</t>
  </si>
  <si>
    <t xml:space="preserve">Data entrada</t>
  </si>
  <si>
    <t xml:space="preserve">Lote </t>
  </si>
  <si>
    <t xml:space="preserve">Id. Lab. Nema</t>
  </si>
  <si>
    <t xml:space="preserve">Id. Lab. Micro</t>
  </si>
  <si>
    <t xml:space="preserve">Id. Cliente</t>
  </si>
  <si>
    <t xml:space="preserve">Id. Padronizada (CIDADE/PRODUTOR/FAZENDA)</t>
  </si>
  <si>
    <t xml:space="preserve">Localização</t>
  </si>
  <si>
    <t xml:space="preserve">FS</t>
  </si>
  <si>
    <t xml:space="preserve">FO</t>
  </si>
  <si>
    <t xml:space="preserve">R</t>
  </si>
  <si>
    <t xml:space="preserve">M</t>
  </si>
  <si>
    <t xml:space="preserve">009</t>
  </si>
  <si>
    <t xml:space="preserve">N1356</t>
  </si>
  <si>
    <t xml:space="preserve">M361</t>
  </si>
  <si>
    <t xml:space="preserve">Boa Vista - Everaldo AM3</t>
  </si>
  <si>
    <t xml:space="preserve">Caçu-Go, Everaldo, Boa Vista Am 3 .T 1</t>
  </si>
  <si>
    <t xml:space="preserve">-18.36644192408739, -51.37147354655809</t>
  </si>
  <si>
    <t xml:space="preserve">Dados fusarium</t>
  </si>
  <si>
    <t xml:space="preserve">Fusarium solani</t>
  </si>
  <si>
    <t xml:space="preserve">Fusarium oxysporum</t>
  </si>
  <si>
    <t xml:space="preserve">Rhizoctonia</t>
  </si>
  <si>
    <t xml:space="preserve">005</t>
  </si>
  <si>
    <t xml:space="preserve">N1196</t>
  </si>
  <si>
    <t xml:space="preserve">M285</t>
  </si>
  <si>
    <t xml:space="preserve">Chapadão do Sul - Faz. Guarapoava - T2</t>
  </si>
  <si>
    <r>
      <rPr>
        <sz val="11"/>
        <color rgb="FF000000"/>
        <rFont val="Calibri"/>
        <family val="2"/>
        <charset val="1"/>
      </rPr>
      <t xml:space="preserve">Chapadão do Sul- Ms, Guenter Duch Guarapuava</t>
    </r>
    <r>
      <rPr>
        <sz val="11"/>
        <rFont val="Calibri"/>
        <family val="2"/>
        <charset val="1"/>
      </rPr>
      <t xml:space="preserve"> T 50 atrás do posto</t>
    </r>
  </si>
  <si>
    <t xml:space="preserve">-18.79564860252412, -52.596092502402186</t>
  </si>
  <si>
    <t xml:space="preserve">Muito alto</t>
  </si>
  <si>
    <t xml:space="preserve">N1354</t>
  </si>
  <si>
    <t xml:space="preserve">M359</t>
  </si>
  <si>
    <t xml:space="preserve">Boa Vista - Everaldo AM1</t>
  </si>
  <si>
    <t xml:space="preserve">Caçu-Go, Everaldo, Boa Vista Am 1 .T 1</t>
  </si>
  <si>
    <t xml:space="preserve">-18.36824228279305, -51.381172010257494</t>
  </si>
  <si>
    <t xml:space="preserve">Alto </t>
  </si>
  <si>
    <t xml:space="preserve">004</t>
  </si>
  <si>
    <t xml:space="preserve">N1178</t>
  </si>
  <si>
    <t xml:space="preserve">M266</t>
  </si>
  <si>
    <t xml:space="preserve">Diego Vit / Faz. Santo Expedido Pivô II 2</t>
  </si>
  <si>
    <t xml:space="preserve">Paumeiras de Goiás-Go, Diego Vit, Faz. Santo Expedido Pivô II 2</t>
  </si>
  <si>
    <t xml:space="preserve">-16.90864448829028, -50.01136414831451</t>
  </si>
  <si>
    <t xml:space="preserve">Moderado </t>
  </si>
  <si>
    <t xml:space="preserve">N1357</t>
  </si>
  <si>
    <t xml:space="preserve">M362</t>
  </si>
  <si>
    <t xml:space="preserve">Boa Vista - Everaldo AM4</t>
  </si>
  <si>
    <t xml:space="preserve">Caçu-Go, Everaldo, Boa Vista Am 4 .T 1</t>
  </si>
  <si>
    <t xml:space="preserve">-18.358719254046704, -51.37035323644547</t>
  </si>
  <si>
    <t xml:space="preserve">Baixo</t>
  </si>
  <si>
    <t xml:space="preserve">N1188</t>
  </si>
  <si>
    <t xml:space="preserve">M277</t>
  </si>
  <si>
    <t xml:space="preserve">Alcinópolis - MS - Igor T7</t>
  </si>
  <si>
    <t xml:space="preserve">Alcinópolis - MS, Severio Tramonte, Santa Nice T 7</t>
  </si>
  <si>
    <t xml:space="preserve">-18.12851957575112, -53.243771940167534</t>
  </si>
  <si>
    <t xml:space="preserve">N1192</t>
  </si>
  <si>
    <t xml:space="preserve">M281</t>
  </si>
  <si>
    <t xml:space="preserve">Carlos Augusto Moraes Porpelo - RQ1-2 Pedro Faz. Cachoeira </t>
  </si>
  <si>
    <t xml:space="preserve"> Mineiros-Go, Carlos Augusto Moraes Porfirio Cacheira TT  - RQ1-2 </t>
  </si>
  <si>
    <t xml:space="preserve">-17.383270406416333, -52.24335993847484</t>
  </si>
  <si>
    <t xml:space="preserve">002</t>
  </si>
  <si>
    <t xml:space="preserve">N788</t>
  </si>
  <si>
    <t xml:space="preserve">M240</t>
  </si>
  <si>
    <t xml:space="preserve">Valdir Raciolli- Faz. Santo Antônio- Joviânia GO</t>
  </si>
  <si>
    <t xml:space="preserve">Joviânia GO, Valdir Raciolli, Santo Antônio</t>
  </si>
  <si>
    <t xml:space="preserve">-17.909647358424504, -49.711585052842054</t>
  </si>
  <si>
    <t xml:space="preserve">N1355</t>
  </si>
  <si>
    <t xml:space="preserve">M360</t>
  </si>
  <si>
    <t xml:space="preserve">Boa Vista - Everaldo AM2</t>
  </si>
  <si>
    <t xml:space="preserve">Caçu-Go, Everaldo, Boa Vista Am 2.T 1</t>
  </si>
  <si>
    <t xml:space="preserve">-18.36834455785506, -51.37683924236068</t>
  </si>
  <si>
    <t xml:space="preserve">003</t>
  </si>
  <si>
    <t xml:space="preserve">N802</t>
  </si>
  <si>
    <t xml:space="preserve">M254</t>
  </si>
  <si>
    <t xml:space="preserve">Faz. Aliança- Jaime Tonon T 4B1</t>
  </si>
  <si>
    <t xml:space="preserve">Luziânia- GO, Jaime Tonon,  Aliança, T 4B1</t>
  </si>
  <si>
    <t xml:space="preserve">-16.583295650293692, -48.2051740671401</t>
  </si>
  <si>
    <t xml:space="preserve">Macrophomina</t>
  </si>
  <si>
    <t xml:space="preserve">N1187</t>
  </si>
  <si>
    <t xml:space="preserve">M276</t>
  </si>
  <si>
    <t xml:space="preserve">Alcinópolis - MS - Igor</t>
  </si>
  <si>
    <t xml:space="preserve">Alcinópolis - MS, Severio Tramonte, Santa Nice T 6</t>
  </si>
  <si>
    <t xml:space="preserve">-18.130697359280163, -53.23411857223107</t>
  </si>
  <si>
    <t xml:space="preserve">006</t>
  </si>
  <si>
    <t xml:space="preserve">N1199</t>
  </si>
  <si>
    <t xml:space="preserve">M291</t>
  </si>
  <si>
    <t xml:space="preserve">Marcos Augusto Moraes Porpelo - Faz. Cachoeira RQ11-1 Pedro</t>
  </si>
  <si>
    <t xml:space="preserve">Jataí-Go, Marcos Augusto Moraes Porpelo t RQ11-1</t>
  </si>
  <si>
    <t xml:space="preserve">N791</t>
  </si>
  <si>
    <t xml:space="preserve">M243</t>
  </si>
  <si>
    <t xml:space="preserve">Faz. São João dos Monges- João H. Pazzalon- sem produto</t>
  </si>
  <si>
    <t xml:space="preserve">São João da aliança/ Formosa-Go, João H. Pazzalon, São João dos Monge, sem produto</t>
  </si>
  <si>
    <t xml:space="preserve">-14.848037034823758, -47.67563871626257</t>
  </si>
  <si>
    <t xml:space="preserve">N1191</t>
  </si>
  <si>
    <t xml:space="preserve">M280</t>
  </si>
  <si>
    <t xml:space="preserve">Carlos Augusto Moraes Porpelo - RQ1-1 Pedro Faz. Cachoeira </t>
  </si>
  <si>
    <t xml:space="preserve"> Mineiros-Go, Carlos Augusto Moraes Porfirio Cacheira T  - RQ1-2 </t>
  </si>
  <si>
    <t xml:space="preserve">-17.384560493719565, -52.237952605128626</t>
  </si>
  <si>
    <t xml:space="preserve">007</t>
  </si>
  <si>
    <t xml:space="preserve">N1329</t>
  </si>
  <si>
    <t xml:space="preserve">M298</t>
  </si>
  <si>
    <t xml:space="preserve">Mariana Vaz -  Aan - Faz. Silvos - T. entrada</t>
  </si>
  <si>
    <t xml:space="preserve">Campo alegre-Go, Mariana vaz, Silvana</t>
  </si>
  <si>
    <t xml:space="preserve">-17.685443086747572, -47.72517474603931</t>
  </si>
  <si>
    <t xml:space="preserve">008</t>
  </si>
  <si>
    <t xml:space="preserve">N1346</t>
  </si>
  <si>
    <t xml:space="preserve">M315</t>
  </si>
  <si>
    <t xml:space="preserve">Eduardo Amorim - Serra Pintura T12A - Britânia-GO</t>
  </si>
  <si>
    <t xml:space="preserve">Britânia-GO, Eduardo Amorim, Serra Pintura T12 A</t>
  </si>
  <si>
    <t xml:space="preserve">-15.575785878812688, -51.217738598551946</t>
  </si>
  <si>
    <t xml:space="preserve">N790</t>
  </si>
  <si>
    <t xml:space="preserve">M242</t>
  </si>
  <si>
    <t xml:space="preserve">Faz. Amambana- Eduardo- T:5/1/2- Aeroporto- Pontalina</t>
  </si>
  <si>
    <t xml:space="preserve"> Pontalina-Go, Eduardo Prado, Amambana T 5/1/2  Aeroporto</t>
  </si>
  <si>
    <t xml:space="preserve">-17.55632850078608, -49.35499301110318</t>
  </si>
  <si>
    <t xml:space="preserve">N798</t>
  </si>
  <si>
    <t xml:space="preserve">M250</t>
  </si>
  <si>
    <t xml:space="preserve">Walter- T.C Minas (1)</t>
  </si>
  <si>
    <t xml:space="preserve">Silvania- Go, Walter-T.C Minas 1</t>
  </si>
  <si>
    <t xml:space="preserve">-16.4718374382861, -48.307600687510565</t>
  </si>
  <si>
    <t xml:space="preserve">N1343</t>
  </si>
  <si>
    <t xml:space="preserve">M312</t>
  </si>
  <si>
    <t xml:space="preserve">Antônio José Uruaçu AM2</t>
  </si>
  <si>
    <t xml:space="preserve">Uruaçu-Go, Antônio José, Baru, T 1 cana Am 1</t>
  </si>
  <si>
    <t xml:space="preserve">-14.463332653409362, -49.1719443773751</t>
  </si>
  <si>
    <t xml:space="preserve">N799</t>
  </si>
  <si>
    <t xml:space="preserve">M251</t>
  </si>
  <si>
    <t xml:space="preserve">Faz. Boca da mata- Ivan- Valdson- talhão Agna</t>
  </si>
  <si>
    <t xml:space="preserve">Gameleira de Goiás- Go,  Ivan Valdson, Boca da mata T agnna</t>
  </si>
  <si>
    <t xml:space="preserve">-16.322746728384026, -48.74461125594506</t>
  </si>
  <si>
    <t xml:space="preserve">N1189</t>
  </si>
  <si>
    <t xml:space="preserve">M278</t>
  </si>
  <si>
    <t xml:space="preserve">Alcinópolis - MS - Igor T8</t>
  </si>
  <si>
    <t xml:space="preserve">Alcinópolis - MS, Severio Tramonte, Santa Nice T 8</t>
  </si>
  <si>
    <t xml:space="preserve">-18.122482294168112, -53.23629111253139</t>
  </si>
  <si>
    <t xml:space="preserve">N1184</t>
  </si>
  <si>
    <t xml:space="preserve">M272</t>
  </si>
  <si>
    <t xml:space="preserve">Rubens Prudente / Faz. Ouro Branco Agronegócio Paula Japonês Pivô3</t>
  </si>
  <si>
    <t xml:space="preserve">Acreuna-GO, Rubens Prudente,  Ouro Branco Agronegócio, T pivô 3 </t>
  </si>
  <si>
    <t xml:space="preserve">-17.303673404567025, -50.38654137230902</t>
  </si>
  <si>
    <t xml:space="preserve">N1198</t>
  </si>
  <si>
    <t xml:space="preserve">M290</t>
  </si>
  <si>
    <t xml:space="preserve">Marcos Augusto Moraes Porpelo - Faz. Cachoeira RQ11-2 Pedro</t>
  </si>
  <si>
    <t xml:space="preserve">Jataí-Go, Marcos Augusto Moraes Porpelo t RQ11-2</t>
  </si>
  <si>
    <t xml:space="preserve">N797</t>
  </si>
  <si>
    <t xml:space="preserve">M249</t>
  </si>
  <si>
    <t xml:space="preserve">Walter- T.C Minas</t>
  </si>
  <si>
    <t xml:space="preserve">Silvania- Go, Walter-T.C Minas</t>
  </si>
  <si>
    <t xml:space="preserve">-16.466351744517883, -48.31307812206121</t>
  </si>
  <si>
    <t xml:space="preserve">N1190</t>
  </si>
  <si>
    <t xml:space="preserve">M279</t>
  </si>
  <si>
    <t xml:space="preserve">Faz. Guarapuava - Chapadão do Sul - T3 Igor</t>
  </si>
  <si>
    <r>
      <rPr>
        <sz val="11"/>
        <color rgb="FF000000"/>
        <rFont val="Calibri"/>
        <family val="2"/>
        <charset val="1"/>
      </rPr>
      <t xml:space="preserve">Chapadão do Sul- Ms, Guenter Duch Guarapuava</t>
    </r>
    <r>
      <rPr>
        <sz val="11"/>
        <color rgb="FF5B9BD5"/>
        <rFont val="Calibri"/>
        <family val="2"/>
        <charset val="1"/>
      </rPr>
      <t xml:space="preserve"> </t>
    </r>
    <r>
      <rPr>
        <sz val="11"/>
        <rFont val="Calibri"/>
        <family val="2"/>
        <charset val="1"/>
      </rPr>
      <t xml:space="preserve">T 6/7 Linha do trem </t>
    </r>
  </si>
  <si>
    <t xml:space="preserve">-18.880403101182004, -52.57403544726559</t>
  </si>
  <si>
    <t xml:space="preserve">N801</t>
  </si>
  <si>
    <t xml:space="preserve">M253</t>
  </si>
  <si>
    <t xml:space="preserve">Prod. Admar José Rosse- Faz. Quilombo - T15- Silvana</t>
  </si>
  <si>
    <t xml:space="preserve">Silvania-Go, Admar José Rosse, Quilombo - T 15</t>
  </si>
  <si>
    <t xml:space="preserve">-16.52975618688618, -48.30158407799149</t>
  </si>
  <si>
    <t xml:space="preserve">N1182</t>
  </si>
  <si>
    <t xml:space="preserve">M270</t>
  </si>
  <si>
    <t xml:space="preserve">Rubens Prudente / Faz. Campo Alegre Pivô 2</t>
  </si>
  <si>
    <t xml:space="preserve">Acreuna-GO, Rubens Prudente, Campo alegre, T pivô 2 </t>
  </si>
  <si>
    <t xml:space="preserve">-17.257716366516483, -50.445161155613334</t>
  </si>
  <si>
    <t xml:space="preserve">N1183</t>
  </si>
  <si>
    <t xml:space="preserve">M271</t>
  </si>
  <si>
    <t xml:space="preserve">Rubens Prudente / Faz. Ouro Branco Agronegócio</t>
  </si>
  <si>
    <t xml:space="preserve">-17.30512095132717, -50.38107194364432</t>
  </si>
  <si>
    <t xml:space="preserve">N1334</t>
  </si>
  <si>
    <t xml:space="preserve">M303</t>
  </si>
  <si>
    <t xml:space="preserve">Aldir Daniele - Faz. Monte Cerrá - T. 457 soja</t>
  </si>
  <si>
    <t xml:space="preserve">Cristalina-Go, Aldir Daniele Montserrat, Monte Cerrá - T. 457 soja</t>
  </si>
  <si>
    <t xml:space="preserve">-16.89312753103596, -47.69233357460949</t>
  </si>
  <si>
    <t xml:space="preserve">N1345</t>
  </si>
  <si>
    <t xml:space="preserve">M314</t>
  </si>
  <si>
    <t xml:space="preserve">Eduardo Amorim - Serra Pintura T11 - Britânia-GO</t>
  </si>
  <si>
    <t xml:space="preserve">Britânia-GO, Eduardo Amorim, Serra Pintura T11</t>
  </si>
  <si>
    <t xml:space="preserve">-15.572065305808229, -51.216107815479276</t>
  </si>
  <si>
    <t xml:space="preserve">N1353</t>
  </si>
  <si>
    <t xml:space="preserve">M322</t>
  </si>
  <si>
    <t xml:space="preserve">Três irmãos - Eugênio - Uruaçu- T. Valdete AM3</t>
  </si>
  <si>
    <t xml:space="preserve">Uruaçu-Go, Eugênio, Três irmãos, T valdete, Am 3</t>
  </si>
  <si>
    <t xml:space="preserve">-17.47196287310496, -47.962293613057355</t>
  </si>
  <si>
    <t xml:space="preserve">N792</t>
  </si>
  <si>
    <t xml:space="preserve">M244</t>
  </si>
  <si>
    <t xml:space="preserve">Faz. São João dos Monges- João H. Pazzalon- com produto</t>
  </si>
  <si>
    <t xml:space="preserve">São João da aliança/ Formosa-Go, João H. Pazzalon, São João dos Monge,  Com produto</t>
  </si>
  <si>
    <t xml:space="preserve">-14.85024918464374, -47.67415722071671</t>
  </si>
  <si>
    <t xml:space="preserve">N1336</t>
  </si>
  <si>
    <t xml:space="preserve">M305</t>
  </si>
  <si>
    <t xml:space="preserve">Valdete Vaz - Allan - Faz. Ana Terra - T. divisa Valéria</t>
  </si>
  <si>
    <t xml:space="preserve">Campo alegre-Go, Valdete Vaz, Ana Terra - T. divisa Valéria</t>
  </si>
  <si>
    <t xml:space="preserve">-17.685260634363623, -47.72496735380501</t>
  </si>
  <si>
    <t xml:space="preserve">N1338</t>
  </si>
  <si>
    <t xml:space="preserve">M307</t>
  </si>
  <si>
    <t xml:space="preserve">Noboru Yamashida - Allan - Faz.Boa Vista- T.15 e 16</t>
  </si>
  <si>
    <t xml:space="preserve">Ipameri-Go, Noboru Yamashida, Boa Vista- T.15 e 16</t>
  </si>
  <si>
    <t xml:space="preserve">-17.47555383965736, -47.844270506046726</t>
  </si>
  <si>
    <t xml:space="preserve">N1339</t>
  </si>
  <si>
    <t xml:space="preserve">M308</t>
  </si>
  <si>
    <t xml:space="preserve">Noboru Yamashida - Allan - Faz.Boa Vista- T.PZ 2QD13</t>
  </si>
  <si>
    <t xml:space="preserve">Ipameri-Go, Noboru Yamashida, Boa Vista- T.PZ 2QD13</t>
  </si>
  <si>
    <t xml:space="preserve">-17.475148384199347, -47.85100821544698</t>
  </si>
  <si>
    <t xml:space="preserve">N1341</t>
  </si>
  <si>
    <t xml:space="preserve">M310</t>
  </si>
  <si>
    <t xml:space="preserve">Wehrmann Agrícola - Calcinha Agrícola 2 - Cristalina-GO</t>
  </si>
  <si>
    <t xml:space="preserve"> Cristalina-GO, Verni  Whermann, Santa Barbara, T Calcinha Agrícola 2</t>
  </si>
  <si>
    <t xml:space="preserve">-16.177522894969968, -47.468333285412214</t>
  </si>
  <si>
    <t xml:space="preserve">N1349</t>
  </si>
  <si>
    <t xml:space="preserve">M318</t>
  </si>
  <si>
    <t xml:space="preserve">Célio Moreira Uruaçu T. Sede Faz.Baroneza Bruna AM2</t>
  </si>
  <si>
    <t xml:space="preserve">Uruaçu-Go, Célio Moreira, Baroneza, T sede, AM 2</t>
  </si>
  <si>
    <t xml:space="preserve">-14.463445782712702, -49.17254454399635</t>
  </si>
  <si>
    <t xml:space="preserve">N789</t>
  </si>
  <si>
    <t xml:space="preserve">M241</t>
  </si>
  <si>
    <t xml:space="preserve">Faz. Amambana- Eduardo Prado- Pontalina</t>
  </si>
  <si>
    <t xml:space="preserve"> Pontalina-Go, Eduardo Prado, Amambana T 6</t>
  </si>
  <si>
    <t xml:space="preserve">-17.561118879148207, -49.357815246684744</t>
  </si>
  <si>
    <t xml:space="preserve">N1195</t>
  </si>
  <si>
    <t xml:space="preserve">M284</t>
  </si>
  <si>
    <t xml:space="preserve">Chapadão do Sul - Faz. Guarapoava - T1</t>
  </si>
  <si>
    <r>
      <rPr>
        <sz val="11"/>
        <color rgb="FF000000"/>
        <rFont val="Calibri"/>
        <family val="2"/>
        <charset val="1"/>
      </rPr>
      <t xml:space="preserve">Chapadão do Sul- Ms, Guenter Duch Guarapuava</t>
    </r>
    <r>
      <rPr>
        <sz val="11"/>
        <rFont val="Calibri"/>
        <family val="2"/>
        <charset val="1"/>
      </rPr>
      <t xml:space="preserve"> T 22 JM</t>
    </r>
  </si>
  <si>
    <t xml:space="preserve">-18.843461161220354, -52.48869548910078</t>
  </si>
  <si>
    <t xml:space="preserve">N1331</t>
  </si>
  <si>
    <t xml:space="preserve">M300</t>
  </si>
  <si>
    <t xml:space="preserve">Aparecido - Allan - Ponasa - T.Pivô 3</t>
  </si>
  <si>
    <t xml:space="preserve">Campo alegre-Go, Aparecido, Bonansa, T pivô 3</t>
  </si>
  <si>
    <t xml:space="preserve">-17.861127098599777, -47.82256891004306</t>
  </si>
  <si>
    <t xml:space="preserve">N1194</t>
  </si>
  <si>
    <t xml:space="preserve">M283</t>
  </si>
  <si>
    <t xml:space="preserve">Faz. Alto Formoso - Chapadão Céu - Igor</t>
  </si>
  <si>
    <t xml:space="preserve">Chapadão Céu-Go, Rogério Pianezzola,  Alto Formos T do lado da cana</t>
  </si>
  <si>
    <t xml:space="preserve">-18.34465045209167, -52.720990407088614</t>
  </si>
  <si>
    <t xml:space="preserve">N1333</t>
  </si>
  <si>
    <t xml:space="preserve">M302</t>
  </si>
  <si>
    <t xml:space="preserve">Marcos Naja - Allan - Faz. Naisa  - T.Pivô 5</t>
  </si>
  <si>
    <t xml:space="preserve">Campo alegre-Go,Marcos Najar ,  naísa  - T.Pivô 5</t>
  </si>
  <si>
    <t xml:space="preserve">-17.861281055586296, -47.822233762427565</t>
  </si>
  <si>
    <t xml:space="preserve">N1351</t>
  </si>
  <si>
    <t xml:space="preserve">M320</t>
  </si>
  <si>
    <t xml:space="preserve">Três irmãos - Eugênio - Uruaçu- T. Valdete AM1</t>
  </si>
  <si>
    <t xml:space="preserve">Uruaçu-Go, Eugênio, Três irmãos, T valdete, Am 1</t>
  </si>
  <si>
    <t xml:space="preserve">-17.48539410791328, -47.966607278272015</t>
  </si>
  <si>
    <t xml:space="preserve">N787</t>
  </si>
  <si>
    <t xml:space="preserve">M239</t>
  </si>
  <si>
    <t xml:space="preserve">Faz. São José T215- Bom Jesus GO- Leonardo Zeloto</t>
  </si>
  <si>
    <t xml:space="preserve">Bom Jesus,  Leonardo Titoto, São José T215</t>
  </si>
  <si>
    <t xml:space="preserve">-18.11268922436512, -49.95925325104583</t>
  </si>
  <si>
    <t xml:space="preserve">N1180</t>
  </si>
  <si>
    <t xml:space="preserve">M268</t>
  </si>
  <si>
    <t xml:space="preserve">Josué Berte / Sta Bárbara /T. Sede 2</t>
  </si>
  <si>
    <t xml:space="preserve"> Paraúna- Go, Josué Berte,  Sta Bárbara, T. Sede 2</t>
  </si>
  <si>
    <t xml:space="preserve">-17.136563015843908, -50.550337070794676</t>
  </si>
  <si>
    <t xml:space="preserve">N1344</t>
  </si>
  <si>
    <t xml:space="preserve">M313</t>
  </si>
  <si>
    <t xml:space="preserve">Antônio José Uruaçu AM3</t>
  </si>
  <si>
    <t xml:space="preserve">Uruaçu-Go, Antônio José, Baru T 1 cana Am 1</t>
  </si>
  <si>
    <t xml:space="preserve">-14.45408307143133, -49.16348308730752</t>
  </si>
  <si>
    <t xml:space="preserve">N1181</t>
  </si>
  <si>
    <t xml:space="preserve">M269</t>
  </si>
  <si>
    <t xml:space="preserve">Rubens Prudente / Faz. Campo Novo Tião Maria</t>
  </si>
  <si>
    <t xml:space="preserve">Acruna-GO, Rubens Prudente,  Campo alegre, T tião maia </t>
  </si>
  <si>
    <t xml:space="preserve">-17.283733555156836, -50.36542723608694</t>
  </si>
  <si>
    <t xml:space="preserve">N1193</t>
  </si>
  <si>
    <t xml:space="preserve">M282</t>
  </si>
  <si>
    <t xml:space="preserve">Faz. Alto Formoso - Chapadão Céu - T1 Igor</t>
  </si>
  <si>
    <t xml:space="preserve">Chapadão Céu-Go, Rogério Pianezzola,  Alto Formos T do lado do parque </t>
  </si>
  <si>
    <t xml:space="preserve">-18.339861257347675, -52.756566453589784</t>
  </si>
  <si>
    <t xml:space="preserve">N1348</t>
  </si>
  <si>
    <t xml:space="preserve">M317</t>
  </si>
  <si>
    <t xml:space="preserve">Célio Moreira Uruaçu T. Sede Faz.Baroneza Bruna AM1</t>
  </si>
  <si>
    <t xml:space="preserve">Uruaçu-Go, Célio Moreira, Baroneza, T sede, Am 1</t>
  </si>
  <si>
    <t xml:space="preserve">-14.458537408240726, -49.17123847453943</t>
  </si>
  <si>
    <t xml:space="preserve">N1177</t>
  </si>
  <si>
    <t xml:space="preserve">M265</t>
  </si>
  <si>
    <t xml:space="preserve">Diego Vit / Faz. Santo Expedido Pivô II 1</t>
  </si>
  <si>
    <t xml:space="preserve">Paumeiras de Goiás-Go, Diego Vit, Faz. Santo Expedido Pivô II 1</t>
  </si>
  <si>
    <t xml:space="preserve">-16.90799111025773, -50.023419939040615</t>
  </si>
  <si>
    <t xml:space="preserve">N1350</t>
  </si>
  <si>
    <t xml:space="preserve">M319</t>
  </si>
  <si>
    <t xml:space="preserve">Célio Moreira Uruaçu T. Sede Faz.Baroneza Bruna AM3</t>
  </si>
  <si>
    <t xml:space="preserve">Uruaçu-Go, Célio Moreira, Baroneza, T sede, Am 3</t>
  </si>
  <si>
    <t xml:space="preserve">-14.460982241840147, -49.17101083124125</t>
  </si>
  <si>
    <t xml:space="preserve">N1352</t>
  </si>
  <si>
    <t xml:space="preserve">M321</t>
  </si>
  <si>
    <t xml:space="preserve">Três irmãos - Eugênio - Uruaçu- T. Valdete AM2</t>
  </si>
  <si>
    <t xml:space="preserve">Uruaçu-Go, Eugênio, Três irmãos, T valdete, Am 2</t>
  </si>
  <si>
    <t xml:space="preserve">N1347</t>
  </si>
  <si>
    <t xml:space="preserve">M316</t>
  </si>
  <si>
    <t xml:space="preserve">Eduardo Amorim - Serra Pintura T12B - Britânia-GO</t>
  </si>
  <si>
    <t xml:space="preserve">Britânia-GO, Eduardo Amorim, Serra Pintura T12 B</t>
  </si>
  <si>
    <t xml:space="preserve">-15.576447306963495, -51.21336123346216</t>
  </si>
  <si>
    <t xml:space="preserve">N800</t>
  </si>
  <si>
    <t xml:space="preserve">M252</t>
  </si>
  <si>
    <t xml:space="preserve">Faz. Boca da mata- T pastilho</t>
  </si>
  <si>
    <t xml:space="preserve">Anápollis- Go,  Ivan Valdson, Boca da mata T pastilho</t>
  </si>
  <si>
    <t xml:space="preserve">-16.31403650952169, -48.84241624375349</t>
  </si>
  <si>
    <t xml:space="preserve">N803</t>
  </si>
  <si>
    <t xml:space="preserve">M255</t>
  </si>
  <si>
    <t xml:space="preserve">Faz. Aliança- Jaime Tonon T 4B2</t>
  </si>
  <si>
    <t xml:space="preserve">Luziânia- GO, Jaime Tonon,  Aliança, T 4B2</t>
  </si>
  <si>
    <t xml:space="preserve">-16.58308953361624, -48.205021134248355</t>
  </si>
  <si>
    <t xml:space="preserve">N1176</t>
  </si>
  <si>
    <t xml:space="preserve">M264</t>
  </si>
  <si>
    <t xml:space="preserve">César de Melo/Calcinha pivô 2 - Gabriela</t>
  </si>
  <si>
    <t xml:space="preserve">Paraúna-Go, César de Melo Silva Ferro, Capão grande,Calcinha pivô 2</t>
  </si>
  <si>
    <t xml:space="preserve">-17.054520276973914, -50.46408298079805</t>
  </si>
  <si>
    <t xml:space="preserve">001</t>
  </si>
  <si>
    <t xml:space="preserve">N653</t>
  </si>
  <si>
    <t xml:space="preserve">M197</t>
  </si>
  <si>
    <t xml:space="preserve">Faz. Chapadão T1 Jataí Grupo São José</t>
  </si>
  <si>
    <t xml:space="preserve">Jataí-Go, Grupo São José, Chapadão, T1</t>
  </si>
  <si>
    <t xml:space="preserve">-18.080611203973508, -51.86165592381999</t>
  </si>
  <si>
    <t xml:space="preserve">N1330</t>
  </si>
  <si>
    <t xml:space="preserve">M299</t>
  </si>
  <si>
    <t xml:space="preserve">Marco Aurélio - Allan - FAZ.3 Marcos - T.Pivô 3</t>
  </si>
  <si>
    <t xml:space="preserve"> Campo alegre-Go, Marco Aurélio, 3 Marcos - T.Pivô 3</t>
  </si>
  <si>
    <t xml:space="preserve">N1337</t>
  </si>
  <si>
    <t xml:space="preserve">M306</t>
  </si>
  <si>
    <t xml:space="preserve">Noboru Yamashida - Allan - Faz.Boa Vista- T.PZ 240122 e 24</t>
  </si>
  <si>
    <t xml:space="preserve">Ipameri-Go, Noboru Yamashida, Boa Vista- T.PZ 240122 e 24</t>
  </si>
  <si>
    <t xml:space="preserve">-17.469189453995522, -47.97146203309144</t>
  </si>
  <si>
    <t xml:space="preserve">N649</t>
  </si>
  <si>
    <t xml:space="preserve">M193</t>
  </si>
  <si>
    <t xml:space="preserve">Bom Jardim T1 Pedro</t>
  </si>
  <si>
    <t xml:space="preserve">Jataí-Go, Bom Jardim T1</t>
  </si>
  <si>
    <t xml:space="preserve">-18.040890990193276, -51.877612876795304</t>
  </si>
  <si>
    <t xml:space="preserve">N652</t>
  </si>
  <si>
    <t xml:space="preserve">M196</t>
  </si>
  <si>
    <t xml:space="preserve">Torres e Ariranha  Desbarrancado Jataí Pedro</t>
  </si>
  <si>
    <t xml:space="preserve">Jataí-Go, Torres e Ariranha  Desbarrancado</t>
  </si>
  <si>
    <t xml:space="preserve">-17.73175845457473, -52.11804164487487</t>
  </si>
  <si>
    <t xml:space="preserve">N786</t>
  </si>
  <si>
    <t xml:space="preserve">M238</t>
  </si>
  <si>
    <t xml:space="preserve">Faz. Barra Bonita T42 Leonardo Zeloto</t>
  </si>
  <si>
    <t xml:space="preserve">Bom Jesus,  Leonardo Titoto,Barra Bonita T42</t>
  </si>
  <si>
    <t xml:space="preserve">-17.71102778470338, -49.79048145962957</t>
  </si>
  <si>
    <t xml:space="preserve">N793</t>
  </si>
  <si>
    <t xml:space="preserve">M245</t>
  </si>
  <si>
    <t xml:space="preserve">Faz. Aliança- Eduardo- T Recanto -Pontalina</t>
  </si>
  <si>
    <t xml:space="preserve">Pontalina-Go, Eduardo, Aliança,  T Recanto</t>
  </si>
  <si>
    <t xml:space="preserve">-17.582489543511397, -49.692391841128924</t>
  </si>
  <si>
    <t xml:space="preserve">N1179</t>
  </si>
  <si>
    <t xml:space="preserve">M267</t>
  </si>
  <si>
    <t xml:space="preserve">Josué Berte / Sta Bárbara /T. Sede 1</t>
  </si>
  <si>
    <t xml:space="preserve"> Paraúna- Go, Josué Berte,  Sta Bárbara, T. Sede 1</t>
  </si>
  <si>
    <t xml:space="preserve">-17.138149699068475, -50.54502052709773</t>
  </si>
  <si>
    <t xml:space="preserve">N650</t>
  </si>
  <si>
    <t xml:space="preserve">M194</t>
  </si>
  <si>
    <t xml:space="preserve">Bom Jardim T2 Pedro</t>
  </si>
  <si>
    <t xml:space="preserve">Jataí-Go, Bom Jardim T2</t>
  </si>
  <si>
    <t xml:space="preserve">-18.045093900511386, -51.87849264134767</t>
  </si>
  <si>
    <t xml:space="preserve">N643</t>
  </si>
  <si>
    <t xml:space="preserve">M187</t>
  </si>
  <si>
    <t xml:space="preserve">JHS Pivô 13</t>
  </si>
  <si>
    <t xml:space="preserve">Caiapônia-Go, Grupo JHS Sementes , T Pivô 13</t>
  </si>
  <si>
    <t xml:space="preserve">-17.174012847753126, -51.65576504657748</t>
  </si>
  <si>
    <t xml:space="preserve">N1175</t>
  </si>
  <si>
    <t xml:space="preserve">M263</t>
  </si>
  <si>
    <t xml:space="preserve">César de Melo/Calcinha pivô 1 - Gabriela</t>
  </si>
  <si>
    <t xml:space="preserve">Paraúna-Go, César de Melo Silva Ferro, Capão grande, Calcinha pivô 1</t>
  </si>
  <si>
    <t xml:space="preserve">-17.047422265422266, -50.466100001966865</t>
  </si>
  <si>
    <t xml:space="preserve">N1340</t>
  </si>
  <si>
    <t xml:space="preserve">M309</t>
  </si>
  <si>
    <t xml:space="preserve">Wehrmann Agrícola 1 - Calcinha Pivô - Cristalina-GO</t>
  </si>
  <si>
    <t xml:space="preserve"> Cristalina-GO, Verni  Whermann, Santa Barbara, T  Calcinha Pivô </t>
  </si>
  <si>
    <t xml:space="preserve">-16.17960668943396, -47.468211902489124</t>
  </si>
  <si>
    <t xml:space="preserve">N647</t>
  </si>
  <si>
    <t xml:space="preserve">M191</t>
  </si>
  <si>
    <t xml:space="preserve">Júnior Rizzi P3</t>
  </si>
  <si>
    <t xml:space="preserve">Rio Verde-Go, Junior Rizzi, planalto verde, T milho Maduro, Am2</t>
  </si>
  <si>
    <t xml:space="preserve">-17.322653725782896, -51.53382350767538</t>
  </si>
  <si>
    <t xml:space="preserve">N648</t>
  </si>
  <si>
    <t xml:space="preserve">M192</t>
  </si>
  <si>
    <t xml:space="preserve">Júnior Rizzi P2</t>
  </si>
  <si>
    <t xml:space="preserve">Rio Verde-Go, Junior Rizzi planalto verde, T  do lado do milho Maduro, Am3</t>
  </si>
  <si>
    <t xml:space="preserve">-17.312645645406825, -51.540073771651635</t>
  </si>
  <si>
    <t xml:space="preserve">N795</t>
  </si>
  <si>
    <t xml:space="preserve">M247</t>
  </si>
  <si>
    <t xml:space="preserve">Faz. Paraíso dos bois- João Neto</t>
  </si>
  <si>
    <t xml:space="preserve">Vicentenóplis-GO,  João Neto Ricioli, Paraíso dos bois</t>
  </si>
  <si>
    <t xml:space="preserve">-17.711005801869625, -49.79054239216939</t>
  </si>
  <si>
    <t xml:space="preserve">N796</t>
  </si>
  <si>
    <t xml:space="preserve">M248</t>
  </si>
  <si>
    <t xml:space="preserve">Faz. Quilombo- Admar José Rosse- Silvana</t>
  </si>
  <si>
    <t xml:space="preserve">Silvânia-Go, Admar José Rosse, Quilombo - T 2</t>
  </si>
  <si>
    <t xml:space="preserve">-16.526269596519693, -48.30109230488207</t>
  </si>
  <si>
    <t xml:space="preserve">N646</t>
  </si>
  <si>
    <t xml:space="preserve">M190</t>
  </si>
  <si>
    <t xml:space="preserve">Júnior Rizzi P1</t>
  </si>
  <si>
    <t xml:space="preserve">Rio Verde-Go, Junior Rizzi, planalto verde, T milho verde, Am1</t>
  </si>
  <si>
    <t xml:space="preserve">-17.32804228605729, -51.525374042851276</t>
  </si>
  <si>
    <t xml:space="preserve">N794</t>
  </si>
  <si>
    <t xml:space="preserve">M246</t>
  </si>
  <si>
    <t xml:space="preserve">Faz. Aliança- Eduardo- T Leslimar -Pontalina</t>
  </si>
  <si>
    <t xml:space="preserve">Pontalina-Go, Eduardo, Aliança,  T Leslimar</t>
  </si>
  <si>
    <t xml:space="preserve">-17.586344815949115, -49.682561952185814</t>
  </si>
  <si>
    <t xml:space="preserve">N1332</t>
  </si>
  <si>
    <t xml:space="preserve">M301</t>
  </si>
  <si>
    <t xml:space="preserve">Marcos Naja - Allan - Faz. MaÍsa  - T.Pivô 4</t>
  </si>
  <si>
    <t xml:space="preserve">Campo alegre-Go,Marcos Najar ,  Maísa  - T.Pivô 4</t>
  </si>
  <si>
    <t xml:space="preserve">-17.861109346667003, -47.82252330661895</t>
  </si>
  <si>
    <t xml:space="preserve">N645</t>
  </si>
  <si>
    <t xml:space="preserve">M189</t>
  </si>
  <si>
    <t xml:space="preserve">JHS Pivô 16</t>
  </si>
  <si>
    <t xml:space="preserve">Caiapônia-Go, Grupo JHS Sementes, T Pivô 16</t>
  </si>
  <si>
    <t xml:space="preserve">-17.184080240631634, -51.6596624814271</t>
  </si>
  <si>
    <t xml:space="preserve">N651</t>
  </si>
  <si>
    <t xml:space="preserve">M195</t>
  </si>
  <si>
    <t xml:space="preserve">Torres e Ariranha  T dreno Jataí Pedro</t>
  </si>
  <si>
    <t xml:space="preserve">Jataí-Go, Torres e Ariranha   T dreno </t>
  </si>
  <si>
    <t xml:space="preserve">-17.7348154009116, -52.14122813348548</t>
  </si>
  <si>
    <t xml:space="preserve">N654</t>
  </si>
  <si>
    <t xml:space="preserve">M198</t>
  </si>
  <si>
    <t xml:space="preserve">Faz. Chapadão T2 Jataí Grupo São José</t>
  </si>
  <si>
    <t xml:space="preserve">Jataí-Go, Grupo São José, Chapadão, T2</t>
  </si>
  <si>
    <t xml:space="preserve">-18.08393879563099, -51.86107852607689</t>
  </si>
  <si>
    <t xml:space="preserve">N1335</t>
  </si>
  <si>
    <t xml:space="preserve">M304</t>
  </si>
  <si>
    <t xml:space="preserve">Aldir Daniele - Faz. Monte Cerrá - T. 138 feijão</t>
  </si>
  <si>
    <t xml:space="preserve">Cristalina-Go, Aldir Daniele Montserrat, Monte Cerrá - T. 138 feijão</t>
  </si>
  <si>
    <t xml:space="preserve">-16.879362421648324, -47.686726910829094</t>
  </si>
  <si>
    <t xml:space="preserve">N644</t>
  </si>
  <si>
    <t xml:space="preserve">M188</t>
  </si>
  <si>
    <t xml:space="preserve">JHS Pivô 15</t>
  </si>
  <si>
    <t xml:space="preserve">Caiapônia-Go, Grupo JHS Sementes, T Pivô 15</t>
  </si>
  <si>
    <t xml:space="preserve">-17.17846373296317, -51.66966250990092</t>
  </si>
  <si>
    <t xml:space="preserve">N1342</t>
  </si>
  <si>
    <t xml:space="preserve">M311</t>
  </si>
  <si>
    <t xml:space="preserve">Antônio José Uruaçu AM1</t>
  </si>
  <si>
    <t xml:space="preserve">-14.460163858498449, -49.16899619268256</t>
  </si>
  <si>
    <t xml:space="preserve">Meloidogyne</t>
  </si>
  <si>
    <t xml:space="preserve">Alto</t>
  </si>
  <si>
    <t xml:space="preserve"> supeior a 10  </t>
  </si>
  <si>
    <t xml:space="preserve">zero</t>
  </si>
  <si>
    <t xml:space="preserve">Zero</t>
  </si>
  <si>
    <t xml:space="preserve">Pratylenchus raiz</t>
  </si>
  <si>
    <t xml:space="preserve">Superior a 1000</t>
  </si>
  <si>
    <t xml:space="preserve">entr 500 e 1000</t>
  </si>
  <si>
    <t xml:space="preserve">entre 500 e 200</t>
  </si>
  <si>
    <t xml:space="preserve">abaixo de 200</t>
  </si>
  <si>
    <t xml:space="preserve">Cisto solo</t>
  </si>
  <si>
    <t xml:space="preserve">superior a 20</t>
  </si>
  <si>
    <t xml:space="preserve">presente em 48 áreas média de 24 cistos </t>
  </si>
  <si>
    <t xml:space="preserve">emtre 5 e 20</t>
  </si>
  <si>
    <t xml:space="preserve">entre 1 e 5</t>
  </si>
  <si>
    <t xml:space="preserve">Helicotylenchus</t>
  </si>
  <si>
    <t xml:space="preserve">acima de 500</t>
  </si>
  <si>
    <t xml:space="preserve">até 200</t>
  </si>
  <si>
    <t xml:space="preserve">menr que 200</t>
  </si>
  <si>
    <r>
      <rPr>
        <b val="true"/>
        <i val="true"/>
        <sz val="10.5"/>
        <color rgb="FF000000"/>
        <rFont val="Calibri"/>
        <family val="2"/>
        <charset val="1"/>
      </rPr>
      <t xml:space="preserve">Meloidogyne</t>
    </r>
    <r>
      <rPr>
        <b val="true"/>
        <sz val="10.5"/>
        <color rgb="FF000000"/>
        <rFont val="Calibri"/>
        <family val="2"/>
        <charset val="1"/>
      </rPr>
      <t xml:space="preserve"> </t>
    </r>
  </si>
  <si>
    <r>
      <rPr>
        <b val="true"/>
        <i val="true"/>
        <sz val="10"/>
        <rFont val="Arial"/>
        <family val="2"/>
        <charset val="1"/>
      </rPr>
      <t xml:space="preserve">Pratylenchus</t>
    </r>
    <r>
      <rPr>
        <b val="true"/>
        <sz val="10"/>
        <rFont val="Arial"/>
        <family val="2"/>
        <charset val="1"/>
      </rPr>
      <t xml:space="preserve"> sp.</t>
    </r>
  </si>
  <si>
    <t xml:space="preserve">Praty_raiz</t>
  </si>
  <si>
    <r>
      <rPr>
        <b val="true"/>
        <i val="true"/>
        <sz val="10"/>
        <rFont val="Arial"/>
        <family val="2"/>
        <charset val="1"/>
      </rPr>
      <t xml:space="preserve">Heterodera</t>
    </r>
    <r>
      <rPr>
        <b val="true"/>
        <sz val="10"/>
        <rFont val="Arial"/>
        <family val="5"/>
        <charset val="1"/>
      </rPr>
      <t xml:space="preserve"> sp.</t>
    </r>
  </si>
  <si>
    <t xml:space="preserve">Heterodera total</t>
  </si>
  <si>
    <t xml:space="preserve">Cistos viáveis</t>
  </si>
  <si>
    <t xml:space="preserve">Cistos inviáveis</t>
  </si>
  <si>
    <t xml:space="preserve">Cisto_solo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</si>
</sst>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%"/>
    <numFmt numFmtId="167" formatCode="0"/>
    <numFmt numFmtId="168" formatCode="0.0"/>
    <numFmt numFmtId="169" formatCode="d/m/yyyy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92D050"/>
      <name val="Calibri"/>
      <family val="2"/>
      <charset val="1"/>
    </font>
    <font>
      <sz val="11"/>
      <color rgb="FF5B9BD5"/>
      <name val="Calibri"/>
      <family val="2"/>
      <charset val="1"/>
    </font>
    <font>
      <sz val="24"/>
      <color rgb="FF404040"/>
      <name val="Times New Roman"/>
      <family val="2"/>
    </font>
    <font>
      <sz val="24"/>
      <color rgb="FF000000"/>
      <name val="Times New Roman"/>
      <family val="2"/>
    </font>
    <font>
      <sz val="24"/>
      <color rgb="FF595959"/>
      <name val="Times New Roman"/>
      <family val="2"/>
    </font>
    <font>
      <i val="true"/>
      <sz val="24"/>
      <color rgb="FF595959"/>
      <name val="Times New Roman"/>
      <family val="2"/>
    </font>
    <font>
      <sz val="20"/>
      <color rgb="FF404040"/>
      <name val="Calibri"/>
      <family val="2"/>
    </font>
    <font>
      <sz val="20"/>
      <color rgb="FF595959"/>
      <name val="Calibri"/>
      <family val="2"/>
    </font>
    <font>
      <b val="true"/>
      <i val="true"/>
      <sz val="10.5"/>
      <color rgb="FF000000"/>
      <name val="Calibri"/>
      <family val="2"/>
      <charset val="1"/>
    </font>
    <font>
      <b val="true"/>
      <sz val="10.5"/>
      <color rgb="FF000000"/>
      <name val="Calibri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5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C00000"/>
      </patternFill>
    </fill>
    <fill>
      <patternFill patternType="solid">
        <fgColor rgb="FF70AD47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AFABAB"/>
        <bgColor rgb="FFA5A5A5"/>
      </patternFill>
    </fill>
    <fill>
      <patternFill patternType="solid">
        <fgColor rgb="FFD0CECE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4472C4"/>
        <bgColor rgb="FF5B9BD5"/>
      </patternFill>
    </fill>
    <fill>
      <patternFill patternType="solid">
        <fgColor rgb="FFC00000"/>
        <bgColor rgb="FFFF0000"/>
      </patternFill>
    </fill>
    <fill>
      <patternFill patternType="solid">
        <fgColor rgb="FF92D050"/>
        <bgColor rgb="FF70AD47"/>
      </patternFill>
    </fill>
    <fill>
      <patternFill patternType="solid">
        <fgColor rgb="FFFFC000"/>
        <bgColor rgb="FFFF99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D0CECE"/>
      <rgbColor rgb="FF808080"/>
      <rgbColor rgb="FFA5A5A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AFABAB"/>
      <rgbColor rgb="FFFFCC99"/>
      <rgbColor rgb="FF4472C4"/>
      <rgbColor rgb="FF5B9BD5"/>
      <rgbColor rgb="FF92D050"/>
      <rgbColor rgb="FFFFC000"/>
      <rgbColor rgb="FFFF9900"/>
      <rgbColor rgb="FFFF6600"/>
      <rgbColor rgb="FF595959"/>
      <rgbColor rgb="FF8B8B8B"/>
      <rgbColor rgb="FF003366"/>
      <rgbColor rgb="FF70AD47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microbiologia!$U$2</c:f>
              <c:strCache>
                <c:ptCount val="1"/>
                <c:pt idx="0">
                  <c:v>Fusarium solani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0000"/>
              </a:solidFill>
              <a:ln>
                <a:noFill/>
              </a:ln>
            </c:spPr>
          </c:dPt>
          <c:dLbls>
            <c:numFmt formatCode="0" sourceLinked="1"/>
            <c:dLbl>
              <c:idx val="0"/>
              <c:numFmt formatCode="0" sourceLinked="1"/>
              <c:txPr>
                <a:bodyPr/>
                <a:lstStyle/>
                <a:p>
                  <a:pPr>
                    <a:defRPr b="0" sz="24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24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microbiologia!$R$3:$R$6</c:f>
              <c:strCache>
                <c:ptCount val="4"/>
                <c:pt idx="0">
                  <c:v>Muito alto</c:v>
                </c:pt>
                <c:pt idx="1">
                  <c:v>Alto </c:v>
                </c:pt>
                <c:pt idx="2">
                  <c:v>Moderado </c:v>
                </c:pt>
                <c:pt idx="3">
                  <c:v>Baixo</c:v>
                </c:pt>
              </c:strCache>
            </c:strRef>
          </c:cat>
          <c:val>
            <c:numRef>
              <c:f>microbiologia!$U$3:$U$6</c:f>
              <c:numCache>
                <c:formatCode>General</c:formatCode>
                <c:ptCount val="4"/>
                <c:pt idx="0">
                  <c:v>16238.0952380952</c:v>
                </c:pt>
                <c:pt idx="1">
                  <c:v>7784.09090909091</c:v>
                </c:pt>
                <c:pt idx="2">
                  <c:v>4388.88888888889</c:v>
                </c:pt>
                <c:pt idx="3">
                  <c:v>2600</c:v>
                </c:pt>
              </c:numCache>
            </c:numRef>
          </c:val>
        </c:ser>
        <c:ser>
          <c:idx val="1"/>
          <c:order val="1"/>
          <c:tx>
            <c:strRef>
              <c:f>microbiologia!$V$2</c:f>
              <c:strCache>
                <c:ptCount val="1"/>
                <c:pt idx="0">
                  <c:v>Fusarium oxysporum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24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microbiologia!$R$3:$R$6</c:f>
              <c:strCache>
                <c:ptCount val="4"/>
                <c:pt idx="0">
                  <c:v>Muito alto</c:v>
                </c:pt>
                <c:pt idx="1">
                  <c:v>Alto </c:v>
                </c:pt>
                <c:pt idx="2">
                  <c:v>Moderado </c:v>
                </c:pt>
                <c:pt idx="3">
                  <c:v>Baixo</c:v>
                </c:pt>
              </c:strCache>
            </c:strRef>
          </c:cat>
          <c:val>
            <c:numRef>
              <c:f>microbiologia!$V$3:$V$6</c:f>
              <c:numCache>
                <c:formatCode>General</c:formatCode>
                <c:ptCount val="4"/>
                <c:pt idx="0">
                  <c:v>11428.5714285714</c:v>
                </c:pt>
                <c:pt idx="1">
                  <c:v>9946.15384615385</c:v>
                </c:pt>
                <c:pt idx="2">
                  <c:v>2833.33333333333</c:v>
                </c:pt>
                <c:pt idx="3">
                  <c:v>100</c:v>
                </c:pt>
              </c:numCache>
            </c:numRef>
          </c:val>
        </c:ser>
        <c:gapWidth val="219"/>
        <c:overlap val="0"/>
        <c:axId val="32033266"/>
        <c:axId val="21103859"/>
      </c:barChart>
      <c:lineChart>
        <c:grouping val="standard"/>
        <c:varyColors val="0"/>
        <c:ser>
          <c:idx val="2"/>
          <c:order val="2"/>
          <c:tx>
            <c:strRef>
              <c:f>microbiologia!$W$2</c:f>
              <c:strCache>
                <c:ptCount val="1"/>
                <c:pt idx="0">
                  <c:v>Rhizoctonia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Lbls>
            <c:numFmt formatCode="0.0" sourceLinked="1"/>
            <c:dLbl>
              <c:idx val="0"/>
              <c:numFmt formatCode="0.0" sourceLinked="1"/>
              <c:txPr>
                <a:bodyPr/>
                <a:lstStyle/>
                <a:p>
                  <a:pPr>
                    <a:defRPr b="0" sz="24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24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microbiologia!$R$3:$R$6</c:f>
              <c:strCache>
                <c:ptCount val="4"/>
                <c:pt idx="0">
                  <c:v>Muito alto</c:v>
                </c:pt>
                <c:pt idx="1">
                  <c:v>Alto </c:v>
                </c:pt>
                <c:pt idx="2">
                  <c:v>Moderado </c:v>
                </c:pt>
                <c:pt idx="3">
                  <c:v>Baixo</c:v>
                </c:pt>
              </c:strCache>
            </c:strRef>
          </c:cat>
          <c:val>
            <c:numRef>
              <c:f>microbiologia!$W$3:$W$6</c:f>
              <c:numCache>
                <c:formatCode>General</c:formatCode>
                <c:ptCount val="4"/>
                <c:pt idx="0">
                  <c:v>40</c:v>
                </c:pt>
                <c:pt idx="1">
                  <c:v>42.5931034482759</c:v>
                </c:pt>
                <c:pt idx="2">
                  <c:v>25.5555555555556</c:v>
                </c:pt>
                <c:pt idx="3">
                  <c:v>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439747"/>
        <c:axId val="4820285"/>
      </c:lineChart>
      <c:catAx>
        <c:axId val="320332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4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1103859"/>
        <c:crosses val="autoZero"/>
        <c:auto val="1"/>
        <c:lblAlgn val="ctr"/>
        <c:lblOffset val="100"/>
        <c:noMultiLvlLbl val="0"/>
      </c:catAx>
      <c:valAx>
        <c:axId val="2110385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i="1" lang="pt-BR" sz="24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i="1" lang="pt-BR" sz="2400" spc="-1" strike="noStrike">
                    <a:solidFill>
                      <a:srgbClr val="595959"/>
                    </a:solidFill>
                    <a:latin typeface="Times New Roman"/>
                  </a:rPr>
                  <a:t>Fusarium UFC.g-1 de solo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24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2033266"/>
        <c:crosses val="autoZero"/>
        <c:crossBetween val="between"/>
        <c:majorUnit val="5000"/>
      </c:valAx>
      <c:catAx>
        <c:axId val="3543974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24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820285"/>
        <c:auto val="1"/>
        <c:lblAlgn val="ctr"/>
        <c:lblOffset val="100"/>
        <c:noMultiLvlLbl val="0"/>
      </c:catAx>
      <c:valAx>
        <c:axId val="4820285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i="1" lang="pt-BR" sz="24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i="1" lang="pt-BR" sz="2400" spc="-1" strike="noStrike">
                    <a:solidFill>
                      <a:srgbClr val="595959"/>
                    </a:solidFill>
                    <a:latin typeface="Times New Roman"/>
                  </a:rPr>
                  <a:t>Rhizoctonia solani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24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5439747"/>
        <c:crosses val="max"/>
        <c:crossBetween val="between"/>
        <c:majorUnit val="1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24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c00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microbiologia!$R$103:$R$106</c:f>
              <c:strCache>
                <c:ptCount val="4"/>
                <c:pt idx="0">
                  <c:v>Muito alto</c:v>
                </c:pt>
                <c:pt idx="1">
                  <c:v>Alto </c:v>
                </c:pt>
                <c:pt idx="2">
                  <c:v>Moderado </c:v>
                </c:pt>
                <c:pt idx="3">
                  <c:v>zero</c:v>
                </c:pt>
              </c:strCache>
            </c:strRef>
          </c:cat>
          <c:val>
            <c:numRef>
              <c:f>microbiologia!$T$103:$T$106</c:f>
              <c:numCache>
                <c:formatCode>General</c:formatCode>
                <c:ptCount val="4"/>
                <c:pt idx="0">
                  <c:v>0.1</c:v>
                </c:pt>
                <c:pt idx="1">
                  <c:v>0.225</c:v>
                </c:pt>
                <c:pt idx="2">
                  <c:v>0.3</c:v>
                </c:pt>
                <c:pt idx="3">
                  <c:v>0.3125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20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c00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20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microbiologia!$R$3:$R$6</c:f>
              <c:strCache>
                <c:ptCount val="4"/>
                <c:pt idx="0">
                  <c:v>Muito alto</c:v>
                </c:pt>
                <c:pt idx="1">
                  <c:v>Alto </c:v>
                </c:pt>
                <c:pt idx="2">
                  <c:v>Moderado </c:v>
                </c:pt>
                <c:pt idx="3">
                  <c:v>Baixo</c:v>
                </c:pt>
              </c:strCache>
            </c:strRef>
          </c:cat>
          <c:val>
            <c:numRef>
              <c:f>microbiologia!$T$3:$T$6</c:f>
              <c:numCache>
                <c:formatCode>General</c:formatCode>
                <c:ptCount val="4"/>
                <c:pt idx="0">
                  <c:v>0.2625</c:v>
                </c:pt>
                <c:pt idx="1">
                  <c:v>0.5375</c:v>
                </c:pt>
                <c:pt idx="2">
                  <c:v>0.1125</c:v>
                </c:pt>
                <c:pt idx="3">
                  <c:v>0.0875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20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microbiologia!$U$2</c:f>
              <c:strCache>
                <c:ptCount val="1"/>
                <c:pt idx="0">
                  <c:v>Fusarium solani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24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microbiologia!$R$12:$R$15</c:f>
              <c:strCache>
                <c:ptCount val="4"/>
                <c:pt idx="0">
                  <c:v>Muito alto</c:v>
                </c:pt>
                <c:pt idx="1">
                  <c:v>Alto </c:v>
                </c:pt>
                <c:pt idx="2">
                  <c:v>Moderado </c:v>
                </c:pt>
                <c:pt idx="3">
                  <c:v>Baixo</c:v>
                </c:pt>
              </c:strCache>
            </c:strRef>
          </c:cat>
          <c:val>
            <c:numRef>
              <c:f>microbiologia!$U$12:$U$15</c:f>
              <c:numCache>
                <c:formatCode>General</c:formatCode>
                <c:ptCount val="4"/>
                <c:pt idx="0">
                  <c:v>44</c:v>
                </c:pt>
                <c:pt idx="1">
                  <c:v>24.6166666666667</c:v>
                </c:pt>
                <c:pt idx="2">
                  <c:v>14.7666666666667</c:v>
                </c:pt>
                <c:pt idx="3">
                  <c:v>3.64782608695652</c:v>
                </c:pt>
              </c:numCache>
            </c:numRef>
          </c:val>
        </c:ser>
        <c:gapWidth val="219"/>
        <c:overlap val="0"/>
        <c:axId val="41312622"/>
        <c:axId val="38603623"/>
      </c:barChart>
      <c:catAx>
        <c:axId val="413126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4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38603623"/>
        <c:crosses val="autoZero"/>
        <c:auto val="1"/>
        <c:lblAlgn val="ctr"/>
        <c:lblOffset val="100"/>
        <c:noMultiLvlLbl val="0"/>
      </c:catAx>
      <c:valAx>
        <c:axId val="38603623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i="1" lang="pt-BR" sz="24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i="1" lang="pt-BR" sz="2400" spc="-1" strike="noStrike">
                    <a:solidFill>
                      <a:srgbClr val="595959"/>
                    </a:solidFill>
                    <a:latin typeface="Times New Roman"/>
                  </a:rPr>
                  <a:t>Macrophomina phaseolina UFC.g-1 de solo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24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1312622"/>
        <c:crosses val="autoZero"/>
        <c:crossBetween val="between"/>
        <c:majorUnit val="500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c00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92d05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20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microbiologia!$R$12:$R$15</c:f>
              <c:strCache>
                <c:ptCount val="4"/>
                <c:pt idx="0">
                  <c:v>Muito alto</c:v>
                </c:pt>
                <c:pt idx="1">
                  <c:v>Alto </c:v>
                </c:pt>
                <c:pt idx="2">
                  <c:v>Moderado </c:v>
                </c:pt>
                <c:pt idx="3">
                  <c:v>Baixo</c:v>
                </c:pt>
              </c:strCache>
            </c:strRef>
          </c:cat>
          <c:val>
            <c:numRef>
              <c:f>microbiologia!$T$12:$T$15</c:f>
              <c:numCache>
                <c:formatCode>General</c:formatCode>
                <c:ptCount val="4"/>
                <c:pt idx="0">
                  <c:v>0.0125</c:v>
                </c:pt>
                <c:pt idx="1">
                  <c:v>0.075</c:v>
                </c:pt>
                <c:pt idx="2">
                  <c:v>0.3375</c:v>
                </c:pt>
                <c:pt idx="3">
                  <c:v>0.575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20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microbiologia!$U$2</c:f>
              <c:strCache>
                <c:ptCount val="1"/>
                <c:pt idx="0">
                  <c:v>Fusarium solani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24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microbiologia!$R$91:$R$94</c:f>
              <c:strCache>
                <c:ptCount val="4"/>
                <c:pt idx="0">
                  <c:v>Muito alto</c:v>
                </c:pt>
                <c:pt idx="1">
                  <c:v>Alto </c:v>
                </c:pt>
                <c:pt idx="2">
                  <c:v>Moderado </c:v>
                </c:pt>
                <c:pt idx="3">
                  <c:v>Baixo</c:v>
                </c:pt>
              </c:strCache>
            </c:strRef>
          </c:cat>
          <c:val>
            <c:numRef>
              <c:f>microbiologia!$U$91:$U$94</c:f>
              <c:numCache>
                <c:formatCode>General</c:formatCode>
                <c:ptCount val="4"/>
                <c:pt idx="0">
                  <c:v>1812</c:v>
                </c:pt>
                <c:pt idx="1">
                  <c:v>705</c:v>
                </c:pt>
                <c:pt idx="2">
                  <c:v>320</c:v>
                </c:pt>
                <c:pt idx="3">
                  <c:v>98</c:v>
                </c:pt>
              </c:numCache>
            </c:numRef>
          </c:val>
        </c:ser>
        <c:gapWidth val="219"/>
        <c:overlap val="100"/>
        <c:axId val="40002920"/>
        <c:axId val="11770946"/>
      </c:barChart>
      <c:catAx>
        <c:axId val="4000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4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1770946"/>
        <c:crosses val="autoZero"/>
        <c:auto val="1"/>
        <c:lblAlgn val="ctr"/>
        <c:lblOffset val="100"/>
        <c:noMultiLvlLbl val="0"/>
      </c:catAx>
      <c:valAx>
        <c:axId val="11770946"/>
        <c:scaling>
          <c:orientation val="minMax"/>
          <c:max val="20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i="1" lang="pt-BR" sz="24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i="1" lang="pt-BR" sz="2400" spc="-1" strike="noStrike">
                    <a:solidFill>
                      <a:srgbClr val="595959"/>
                    </a:solidFill>
                    <a:latin typeface="Times New Roman"/>
                  </a:rPr>
                  <a:t>Pratylenchus sp. em 10g de raiz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24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0002920"/>
        <c:crosses val="autoZero"/>
        <c:crossBetween val="between"/>
        <c:majorUnit val="50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c00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20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microbiologia!$R$84:$R$87</c:f>
              <c:strCache>
                <c:ptCount val="4"/>
                <c:pt idx="0">
                  <c:v/>
                </c:pt>
                <c:pt idx="1">
                  <c:v>Alto</c:v>
                </c:pt>
                <c:pt idx="2">
                  <c:v>zero</c:v>
                </c:pt>
                <c:pt idx="3">
                  <c:v/>
                </c:pt>
              </c:strCache>
            </c:strRef>
          </c:cat>
          <c:val>
            <c:numRef>
              <c:f>microbiologia!$T$84:$T$87</c:f>
              <c:numCache>
                <c:formatCode>General</c:formatCode>
                <c:ptCount val="4"/>
                <c:pt idx="1">
                  <c:v>0.125</c:v>
                </c:pt>
                <c:pt idx="2">
                  <c:v>0.875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20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microbiologia!$U$2</c:f>
              <c:strCache>
                <c:ptCount val="1"/>
                <c:pt idx="0">
                  <c:v>Fusarium solani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24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microbiologia!$R$97:$R$100</c:f>
              <c:strCache>
                <c:ptCount val="4"/>
                <c:pt idx="0">
                  <c:v>Muito alto</c:v>
                </c:pt>
                <c:pt idx="1">
                  <c:v>Alto </c:v>
                </c:pt>
                <c:pt idx="2">
                  <c:v>Moderado </c:v>
                </c:pt>
                <c:pt idx="3">
                  <c:v>zero</c:v>
                </c:pt>
              </c:strCache>
            </c:strRef>
          </c:cat>
          <c:val>
            <c:numRef>
              <c:f>microbiologia!$U$97:$U$100</c:f>
              <c:numCache>
                <c:formatCode>General</c:formatCode>
                <c:ptCount val="4"/>
                <c:pt idx="0">
                  <c:v>73.2</c:v>
                </c:pt>
                <c:pt idx="1">
                  <c:v>7.5</c:v>
                </c:pt>
                <c:pt idx="2">
                  <c:v>2.1</c:v>
                </c:pt>
                <c:pt idx="3">
                  <c:v>0</c:v>
                </c:pt>
              </c:numCache>
            </c:numRef>
          </c:val>
        </c:ser>
        <c:gapWidth val="219"/>
        <c:overlap val="100"/>
        <c:axId val="1057975"/>
        <c:axId val="21722780"/>
      </c:barChart>
      <c:catAx>
        <c:axId val="1057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4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1722780"/>
        <c:crosses val="autoZero"/>
        <c:auto val="1"/>
        <c:lblAlgn val="ctr"/>
        <c:lblOffset val="100"/>
        <c:noMultiLvlLbl val="0"/>
      </c:catAx>
      <c:valAx>
        <c:axId val="217227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i="1" lang="pt-BR" sz="24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i="1" lang="pt-BR" sz="2400" spc="-1" strike="noStrike">
                    <a:solidFill>
                      <a:srgbClr val="595959"/>
                    </a:solidFill>
                    <a:latin typeface="Times New Roman"/>
                  </a:rPr>
                  <a:t>Cisto solo em 100cm-3 de solo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24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057975"/>
        <c:crosses val="autoZero"/>
        <c:crossBetween val="between"/>
        <c:majorUnit val="2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c00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20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20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microbiologia!$R$97:$R$100</c:f>
              <c:strCache>
                <c:ptCount val="4"/>
                <c:pt idx="0">
                  <c:v>Muito alto</c:v>
                </c:pt>
                <c:pt idx="1">
                  <c:v>Alto </c:v>
                </c:pt>
                <c:pt idx="2">
                  <c:v>Moderado </c:v>
                </c:pt>
                <c:pt idx="3">
                  <c:v>zero</c:v>
                </c:pt>
              </c:strCache>
            </c:strRef>
          </c:cat>
          <c:val>
            <c:numRef>
              <c:f>microbiologia!$T$97:$T$100</c:f>
              <c:numCache>
                <c:formatCode>General</c:formatCode>
                <c:ptCount val="4"/>
                <c:pt idx="0">
                  <c:v>0.175</c:v>
                </c:pt>
                <c:pt idx="1">
                  <c:v>0.2125</c:v>
                </c:pt>
                <c:pt idx="2">
                  <c:v>0.2125</c:v>
                </c:pt>
                <c:pt idx="3">
                  <c:v>0.4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20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microbiologia!$U$2</c:f>
              <c:strCache>
                <c:ptCount val="1"/>
                <c:pt idx="0">
                  <c:v>Fusarium solani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</c:spPr>
          <c:invertIfNegative val="0"/>
          <c:dLbls>
            <c:numFmt formatCode="0.0" sourceLinked="1"/>
            <c:txPr>
              <a:bodyPr/>
              <a:lstStyle/>
              <a:p>
                <a:pPr>
                  <a:defRPr b="0" sz="24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microbiologia!$R$103:$R$106</c:f>
              <c:strCache>
                <c:ptCount val="4"/>
                <c:pt idx="0">
                  <c:v>Muito alto</c:v>
                </c:pt>
                <c:pt idx="1">
                  <c:v>Alto </c:v>
                </c:pt>
                <c:pt idx="2">
                  <c:v>Moderado </c:v>
                </c:pt>
                <c:pt idx="3">
                  <c:v>zero</c:v>
                </c:pt>
              </c:strCache>
            </c:strRef>
          </c:cat>
          <c:val>
            <c:numRef>
              <c:f>microbiologia!$U$103:$U$106</c:f>
              <c:numCache>
                <c:formatCode>General</c:formatCode>
                <c:ptCount val="4"/>
                <c:pt idx="0">
                  <c:v>858</c:v>
                </c:pt>
                <c:pt idx="1">
                  <c:v>323.8</c:v>
                </c:pt>
                <c:pt idx="2">
                  <c:v>94.2</c:v>
                </c:pt>
                <c:pt idx="3">
                  <c:v>0</c:v>
                </c:pt>
              </c:numCache>
            </c:numRef>
          </c:val>
        </c:ser>
        <c:gapWidth val="219"/>
        <c:overlap val="100"/>
        <c:axId val="41631318"/>
        <c:axId val="5734849"/>
      </c:barChart>
      <c:catAx>
        <c:axId val="416313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24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734849"/>
        <c:crosses val="autoZero"/>
        <c:auto val="1"/>
        <c:lblAlgn val="ctr"/>
        <c:lblOffset val="100"/>
        <c:noMultiLvlLbl val="0"/>
      </c:catAx>
      <c:valAx>
        <c:axId val="5734849"/>
        <c:scaling>
          <c:orientation val="minMax"/>
          <c:max val="10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i="1" lang="pt-BR" sz="24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i="1" lang="pt-BR" sz="2400" spc="-1" strike="noStrike">
                    <a:solidFill>
                      <a:srgbClr val="595959"/>
                    </a:solidFill>
                    <a:latin typeface="Times New Roman"/>
                  </a:rPr>
                  <a:t>Helicotylenchus sp.  em 100cm-3 de solo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24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1631318"/>
        <c:crosses val="autoZero"/>
        <c:crossBetween val="between"/>
        <c:majorUnit val="20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319680</xdr:colOff>
      <xdr:row>17</xdr:row>
      <xdr:rowOff>13680</xdr:rowOff>
    </xdr:from>
    <xdr:to>
      <xdr:col>33</xdr:col>
      <xdr:colOff>597960</xdr:colOff>
      <xdr:row>42</xdr:row>
      <xdr:rowOff>149040</xdr:rowOff>
    </xdr:to>
    <xdr:graphicFrame>
      <xdr:nvGraphicFramePr>
        <xdr:cNvPr id="0" name="Gráfico 3"/>
        <xdr:cNvGraphicFramePr/>
      </xdr:nvGraphicFramePr>
      <xdr:xfrm>
        <a:off x="19307160" y="3251880"/>
        <a:ext cx="16031520" cy="489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54360</xdr:colOff>
      <xdr:row>11</xdr:row>
      <xdr:rowOff>2880</xdr:rowOff>
    </xdr:from>
    <xdr:to>
      <xdr:col>47</xdr:col>
      <xdr:colOff>12960</xdr:colOff>
      <xdr:row>42</xdr:row>
      <xdr:rowOff>149040</xdr:rowOff>
    </xdr:to>
    <xdr:graphicFrame>
      <xdr:nvGraphicFramePr>
        <xdr:cNvPr id="1" name="Gráfico 4"/>
        <xdr:cNvGraphicFramePr/>
      </xdr:nvGraphicFramePr>
      <xdr:xfrm>
        <a:off x="35554320" y="2098080"/>
        <a:ext cx="9831600" cy="605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0</xdr:colOff>
      <xdr:row>45</xdr:row>
      <xdr:rowOff>0</xdr:rowOff>
    </xdr:from>
    <xdr:to>
      <xdr:col>34</xdr:col>
      <xdr:colOff>278280</xdr:colOff>
      <xdr:row>70</xdr:row>
      <xdr:rowOff>135360</xdr:rowOff>
    </xdr:to>
    <xdr:graphicFrame>
      <xdr:nvGraphicFramePr>
        <xdr:cNvPr id="2" name="Gráfico 5"/>
        <xdr:cNvGraphicFramePr/>
      </xdr:nvGraphicFramePr>
      <xdr:xfrm>
        <a:off x="19747080" y="8572320"/>
        <a:ext cx="16031160" cy="489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516960</xdr:colOff>
      <xdr:row>43</xdr:row>
      <xdr:rowOff>149760</xdr:rowOff>
    </xdr:from>
    <xdr:to>
      <xdr:col>47</xdr:col>
      <xdr:colOff>475560</xdr:colOff>
      <xdr:row>75</xdr:row>
      <xdr:rowOff>105480</xdr:rowOff>
    </xdr:to>
    <xdr:graphicFrame>
      <xdr:nvGraphicFramePr>
        <xdr:cNvPr id="3" name="Gráfico 6"/>
        <xdr:cNvGraphicFramePr/>
      </xdr:nvGraphicFramePr>
      <xdr:xfrm>
        <a:off x="36016920" y="8341200"/>
        <a:ext cx="9831600" cy="605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571680</xdr:colOff>
      <xdr:row>76</xdr:row>
      <xdr:rowOff>81720</xdr:rowOff>
    </xdr:from>
    <xdr:to>
      <xdr:col>48</xdr:col>
      <xdr:colOff>550440</xdr:colOff>
      <xdr:row>102</xdr:row>
      <xdr:rowOff>26640</xdr:rowOff>
    </xdr:to>
    <xdr:graphicFrame>
      <xdr:nvGraphicFramePr>
        <xdr:cNvPr id="4" name="Gráfico 7"/>
        <xdr:cNvGraphicFramePr/>
      </xdr:nvGraphicFramePr>
      <xdr:xfrm>
        <a:off x="31515120" y="14559480"/>
        <a:ext cx="15167880" cy="490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50</xdr:col>
      <xdr:colOff>0</xdr:colOff>
      <xdr:row>77</xdr:row>
      <xdr:rowOff>0</xdr:rowOff>
    </xdr:from>
    <xdr:to>
      <xdr:col>62</xdr:col>
      <xdr:colOff>570960</xdr:colOff>
      <xdr:row>108</xdr:row>
      <xdr:rowOff>146160</xdr:rowOff>
    </xdr:to>
    <xdr:graphicFrame>
      <xdr:nvGraphicFramePr>
        <xdr:cNvPr id="5" name="Gráfico 10"/>
        <xdr:cNvGraphicFramePr/>
      </xdr:nvGraphicFramePr>
      <xdr:xfrm>
        <a:off x="47651400" y="14668200"/>
        <a:ext cx="9684720" cy="607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29</xdr:col>
      <xdr:colOff>0</xdr:colOff>
      <xdr:row>109</xdr:row>
      <xdr:rowOff>0</xdr:rowOff>
    </xdr:from>
    <xdr:to>
      <xdr:col>48</xdr:col>
      <xdr:colOff>591120</xdr:colOff>
      <xdr:row>134</xdr:row>
      <xdr:rowOff>135360</xdr:rowOff>
    </xdr:to>
    <xdr:graphicFrame>
      <xdr:nvGraphicFramePr>
        <xdr:cNvPr id="6" name="Gráfico 11"/>
        <xdr:cNvGraphicFramePr/>
      </xdr:nvGraphicFramePr>
      <xdr:xfrm>
        <a:off x="31702680" y="20783520"/>
        <a:ext cx="15021000" cy="489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50</xdr:col>
      <xdr:colOff>0</xdr:colOff>
      <xdr:row>110</xdr:row>
      <xdr:rowOff>0</xdr:rowOff>
    </xdr:from>
    <xdr:to>
      <xdr:col>62</xdr:col>
      <xdr:colOff>570960</xdr:colOff>
      <xdr:row>141</xdr:row>
      <xdr:rowOff>146160</xdr:rowOff>
    </xdr:to>
    <xdr:graphicFrame>
      <xdr:nvGraphicFramePr>
        <xdr:cNvPr id="7" name="Gráfico 12"/>
        <xdr:cNvGraphicFramePr/>
      </xdr:nvGraphicFramePr>
      <xdr:xfrm>
        <a:off x="47651400" y="20973960"/>
        <a:ext cx="9684720" cy="605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29</xdr:col>
      <xdr:colOff>0</xdr:colOff>
      <xdr:row>145</xdr:row>
      <xdr:rowOff>0</xdr:rowOff>
    </xdr:from>
    <xdr:to>
      <xdr:col>48</xdr:col>
      <xdr:colOff>591120</xdr:colOff>
      <xdr:row>170</xdr:row>
      <xdr:rowOff>135360</xdr:rowOff>
    </xdr:to>
    <xdr:graphicFrame>
      <xdr:nvGraphicFramePr>
        <xdr:cNvPr id="8" name="Gráfico 13"/>
        <xdr:cNvGraphicFramePr/>
      </xdr:nvGraphicFramePr>
      <xdr:xfrm>
        <a:off x="31702680" y="27641520"/>
        <a:ext cx="15021000" cy="489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50</xdr:col>
      <xdr:colOff>0</xdr:colOff>
      <xdr:row>146</xdr:row>
      <xdr:rowOff>0</xdr:rowOff>
    </xdr:from>
    <xdr:to>
      <xdr:col>62</xdr:col>
      <xdr:colOff>570960</xdr:colOff>
      <xdr:row>177</xdr:row>
      <xdr:rowOff>146160</xdr:rowOff>
    </xdr:to>
    <xdr:graphicFrame>
      <xdr:nvGraphicFramePr>
        <xdr:cNvPr id="9" name="Gráfico 14"/>
        <xdr:cNvGraphicFramePr/>
      </xdr:nvGraphicFramePr>
      <xdr:xfrm>
        <a:off x="47651400" y="27831960"/>
        <a:ext cx="9684720" cy="605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15"/>
  <sheetViews>
    <sheetView showFormulas="false" showGridLines="true" showRowColHeaders="true" showZeros="true" rightToLeft="false" tabSelected="false" showOutlineSymbols="true" defaultGridColor="true" view="normal" topLeftCell="E1" colorId="64" zoomScale="70" zoomScaleNormal="70" zoomScalePageLayoutView="100" workbookViewId="0">
      <pane xSplit="0" ySplit="1" topLeftCell="A56" activePane="bottomLeft" state="frozen"/>
      <selection pane="topLeft" activeCell="E1" activeCellId="0" sqref="E1"/>
      <selection pane="bottomLeft" activeCell="N90" activeCellId="0" sqref="N9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1" width="14"/>
    <col collapsed="false" customWidth="true" hidden="false" outlineLevel="0" max="3" min="3" style="1" width="9.14"/>
    <col collapsed="false" customWidth="true" hidden="false" outlineLevel="0" max="4" min="4" style="1" width="7.7"/>
    <col collapsed="false" customWidth="true" hidden="false" outlineLevel="0" max="5" min="5" style="1" width="16.57"/>
    <col collapsed="false" customWidth="true" hidden="false" outlineLevel="0" max="6" min="6" style="2" width="16.43"/>
    <col collapsed="false" customWidth="true" hidden="false" outlineLevel="0" max="7" min="7" style="1" width="20.43"/>
    <col collapsed="false" customWidth="true" hidden="false" outlineLevel="0" max="8" min="8" style="1" width="55.43"/>
    <col collapsed="false" customWidth="true" hidden="false" outlineLevel="0" max="11" min="9" style="1" width="9.14"/>
    <col collapsed="false" customWidth="true" hidden="false" outlineLevel="0" max="18" min="18" style="0" width="18.71"/>
    <col collapsed="false" customWidth="true" hidden="false" outlineLevel="0" max="20" min="19" style="0" width="15.85"/>
    <col collapsed="false" customWidth="true" hidden="false" outlineLevel="0" max="22" min="22" style="0" width="15.71"/>
  </cols>
  <sheetData>
    <row r="1" s="6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customFormat="false" ht="15" hidden="false" customHeight="false" outlineLevel="0" collapsed="false">
      <c r="A2" s="7" t="n">
        <v>80</v>
      </c>
      <c r="B2" s="7"/>
      <c r="C2" s="8" t="s">
        <v>12</v>
      </c>
      <c r="D2" s="7" t="s">
        <v>13</v>
      </c>
      <c r="E2" s="7" t="s">
        <v>14</v>
      </c>
      <c r="F2" s="9" t="s">
        <v>15</v>
      </c>
      <c r="G2" s="10" t="s">
        <v>16</v>
      </c>
      <c r="H2" s="1" t="s">
        <v>17</v>
      </c>
      <c r="I2" s="11" t="n">
        <v>35000</v>
      </c>
      <c r="J2" s="1" t="n">
        <v>36000</v>
      </c>
      <c r="K2" s="1" t="n">
        <v>80</v>
      </c>
      <c r="L2" s="12" t="n">
        <v>6.1</v>
      </c>
      <c r="R2" s="0" t="s">
        <v>18</v>
      </c>
      <c r="U2" s="0" t="s">
        <v>19</v>
      </c>
      <c r="V2" s="0" t="s">
        <v>20</v>
      </c>
      <c r="W2" s="0" t="s">
        <v>21</v>
      </c>
    </row>
    <row r="3" customFormat="false" ht="15" hidden="false" customHeight="false" outlineLevel="0" collapsed="false">
      <c r="A3" s="7" t="n">
        <v>50</v>
      </c>
      <c r="B3" s="7"/>
      <c r="C3" s="8" t="s">
        <v>22</v>
      </c>
      <c r="D3" s="7" t="s">
        <v>23</v>
      </c>
      <c r="E3" s="7" t="s">
        <v>24</v>
      </c>
      <c r="F3" s="9" t="s">
        <v>25</v>
      </c>
      <c r="G3" s="10" t="s">
        <v>26</v>
      </c>
      <c r="H3" s="1" t="s">
        <v>27</v>
      </c>
      <c r="I3" s="11" t="n">
        <v>19500</v>
      </c>
      <c r="J3" s="1" t="n">
        <v>34500</v>
      </c>
      <c r="K3" s="1" t="n">
        <v>10</v>
      </c>
      <c r="L3" s="12" t="n">
        <v>2.1</v>
      </c>
      <c r="R3" s="0" t="s">
        <v>28</v>
      </c>
      <c r="S3" s="0" t="n">
        <v>21</v>
      </c>
      <c r="T3" s="13" t="n">
        <f aca="false">S3/80</f>
        <v>0.2625</v>
      </c>
      <c r="U3" s="14" t="n">
        <f aca="false">AVERAGE(I2:I22)</f>
        <v>16238.0952380952</v>
      </c>
      <c r="V3" s="14" t="n">
        <f aca="false">AVERAGE(J2:J22)</f>
        <v>11428.5714285714</v>
      </c>
      <c r="W3" s="15" t="n">
        <f aca="false">AVERAGE(K2:K22)</f>
        <v>40</v>
      </c>
    </row>
    <row r="4" customFormat="false" ht="15" hidden="false" customHeight="false" outlineLevel="0" collapsed="false">
      <c r="A4" s="7" t="n">
        <v>78</v>
      </c>
      <c r="B4" s="16" t="n">
        <v>44585</v>
      </c>
      <c r="C4" s="8" t="s">
        <v>12</v>
      </c>
      <c r="D4" s="7" t="s">
        <v>29</v>
      </c>
      <c r="E4" s="7" t="s">
        <v>30</v>
      </c>
      <c r="F4" s="9" t="s">
        <v>31</v>
      </c>
      <c r="G4" s="10" t="s">
        <v>32</v>
      </c>
      <c r="H4" s="1" t="s">
        <v>33</v>
      </c>
      <c r="I4" s="11" t="n">
        <v>19500</v>
      </c>
      <c r="J4" s="1" t="n">
        <v>8000</v>
      </c>
      <c r="K4" s="1" t="n">
        <v>10</v>
      </c>
      <c r="L4" s="12" t="n">
        <v>1.4</v>
      </c>
      <c r="R4" s="0" t="s">
        <v>34</v>
      </c>
      <c r="S4" s="0" t="n">
        <v>43</v>
      </c>
      <c r="T4" s="13" t="n">
        <f aca="false">S4/80</f>
        <v>0.5375</v>
      </c>
      <c r="U4" s="14" t="n">
        <f aca="false">AVERAGE(I23:I57,I80,I79,I63:I65,I72:I73,I75:I76)</f>
        <v>7784.09090909091</v>
      </c>
      <c r="V4" s="14" t="n">
        <f aca="false">AVERAGE(J2:J57,J80,J79,J63:J65,J72:J73,J75:J76)</f>
        <v>9946.15384615385</v>
      </c>
      <c r="W4" s="15" t="n">
        <f aca="false">AVERAGE(K2:K57,L80,L79)</f>
        <v>42.5931034482759</v>
      </c>
    </row>
    <row r="5" customFormat="false" ht="15" hidden="false" customHeight="false" outlineLevel="0" collapsed="false">
      <c r="A5" s="7" t="n">
        <v>34</v>
      </c>
      <c r="B5" s="7"/>
      <c r="C5" s="8" t="s">
        <v>35</v>
      </c>
      <c r="D5" s="7" t="s">
        <v>36</v>
      </c>
      <c r="E5" s="7" t="s">
        <v>37</v>
      </c>
      <c r="F5" s="9" t="s">
        <v>38</v>
      </c>
      <c r="G5" s="10" t="s">
        <v>39</v>
      </c>
      <c r="H5" s="1" t="s">
        <v>40</v>
      </c>
      <c r="I5" s="11" t="n">
        <v>19000</v>
      </c>
      <c r="J5" s="1" t="n">
        <v>2000</v>
      </c>
      <c r="K5" s="1" t="n">
        <v>40</v>
      </c>
      <c r="L5" s="12" t="n">
        <v>4.6</v>
      </c>
      <c r="R5" s="0" t="s">
        <v>41</v>
      </c>
      <c r="S5" s="0" t="n">
        <v>9</v>
      </c>
      <c r="T5" s="13" t="n">
        <f aca="false">S5/80</f>
        <v>0.1125</v>
      </c>
      <c r="U5" s="14" t="n">
        <f aca="false">AVERAGE(I58:I62,I68,I69,I74,I79)</f>
        <v>4388.88888888889</v>
      </c>
      <c r="V5" s="14" t="n">
        <f aca="false">AVERAGE(J58:J62,J68,J69,J74,J79)</f>
        <v>2833.33333333333</v>
      </c>
      <c r="W5" s="15" t="n">
        <f aca="false">AVERAGE(K58:K62,K68,K69,K74,K79)</f>
        <v>25.5555555555556</v>
      </c>
    </row>
    <row r="6" customFormat="false" ht="15" hidden="false" customHeight="false" outlineLevel="0" collapsed="false">
      <c r="A6" s="7" t="n">
        <v>81</v>
      </c>
      <c r="B6" s="7"/>
      <c r="C6" s="8" t="s">
        <v>12</v>
      </c>
      <c r="D6" s="7" t="s">
        <v>42</v>
      </c>
      <c r="E6" s="7" t="s">
        <v>43</v>
      </c>
      <c r="F6" s="9" t="s">
        <v>44</v>
      </c>
      <c r="G6" s="10" t="s">
        <v>45</v>
      </c>
      <c r="H6" s="1" t="s">
        <v>46</v>
      </c>
      <c r="I6" s="11" t="n">
        <v>19000</v>
      </c>
      <c r="J6" s="1" t="n">
        <v>5500</v>
      </c>
      <c r="K6" s="1" t="n">
        <v>50</v>
      </c>
      <c r="L6" s="12" t="n">
        <v>5.8</v>
      </c>
      <c r="R6" s="0" t="s">
        <v>47</v>
      </c>
      <c r="S6" s="0" t="n">
        <v>7</v>
      </c>
      <c r="T6" s="13" t="n">
        <f aca="false">S6/80</f>
        <v>0.0875</v>
      </c>
      <c r="U6" s="14" t="n">
        <f aca="false">AVERAGE(I70:I71,I77:I78,I81)</f>
        <v>2600</v>
      </c>
      <c r="V6" s="14" t="n">
        <f aca="false">AVERAGE(J70:J71,J77:J78,J81)</f>
        <v>100</v>
      </c>
      <c r="W6" s="15" t="n">
        <f aca="false">AVERAGE(K70:K71,K77:K78,K81)</f>
        <v>30</v>
      </c>
    </row>
    <row r="7" customFormat="false" ht="15" hidden="false" customHeight="false" outlineLevel="0" collapsed="false">
      <c r="A7" s="7" t="n">
        <v>42</v>
      </c>
      <c r="B7" s="7"/>
      <c r="C7" s="8" t="s">
        <v>22</v>
      </c>
      <c r="D7" s="7" t="s">
        <v>48</v>
      </c>
      <c r="E7" s="7" t="s">
        <v>49</v>
      </c>
      <c r="F7" s="9" t="s">
        <v>50</v>
      </c>
      <c r="G7" s="10" t="s">
        <v>51</v>
      </c>
      <c r="H7" s="1" t="s">
        <v>52</v>
      </c>
      <c r="I7" s="11" t="n">
        <v>18500</v>
      </c>
      <c r="J7" s="1" t="n">
        <v>22000</v>
      </c>
      <c r="K7" s="1" t="n">
        <v>30</v>
      </c>
      <c r="L7" s="12" t="n">
        <v>4.3</v>
      </c>
    </row>
    <row r="8" customFormat="false" ht="15" hidden="false" customHeight="false" outlineLevel="0" collapsed="false">
      <c r="A8" s="7" t="n">
        <v>46</v>
      </c>
      <c r="B8" s="7"/>
      <c r="C8" s="8" t="s">
        <v>22</v>
      </c>
      <c r="D8" s="7" t="s">
        <v>53</v>
      </c>
      <c r="E8" s="7" t="s">
        <v>54</v>
      </c>
      <c r="F8" s="9" t="s">
        <v>55</v>
      </c>
      <c r="G8" s="10" t="s">
        <v>56</v>
      </c>
      <c r="H8" s="1" t="s">
        <v>57</v>
      </c>
      <c r="I8" s="11" t="n">
        <v>17000</v>
      </c>
      <c r="J8" s="1" t="n">
        <v>12000</v>
      </c>
      <c r="K8" s="1" t="n">
        <v>80</v>
      </c>
      <c r="L8" s="12" t="n">
        <v>16</v>
      </c>
    </row>
    <row r="9" customFormat="false" ht="15" hidden="false" customHeight="false" outlineLevel="0" collapsed="false">
      <c r="A9" s="7" t="n">
        <v>15</v>
      </c>
      <c r="B9" s="7"/>
      <c r="C9" s="8" t="s">
        <v>58</v>
      </c>
      <c r="D9" s="7" t="s">
        <v>59</v>
      </c>
      <c r="E9" s="7" t="s">
        <v>60</v>
      </c>
      <c r="F9" s="9" t="s">
        <v>61</v>
      </c>
      <c r="G9" s="10" t="s">
        <v>62</v>
      </c>
      <c r="H9" s="1" t="s">
        <v>63</v>
      </c>
      <c r="I9" s="11" t="n">
        <v>16000</v>
      </c>
      <c r="J9" s="1" t="n">
        <v>11500</v>
      </c>
      <c r="K9" s="1" t="n">
        <v>70</v>
      </c>
      <c r="L9" s="12" t="n">
        <v>3</v>
      </c>
    </row>
    <row r="10" customFormat="false" ht="15" hidden="false" customHeight="false" outlineLevel="0" collapsed="false">
      <c r="A10" s="7" t="n">
        <v>79</v>
      </c>
      <c r="B10" s="7"/>
      <c r="C10" s="8" t="s">
        <v>12</v>
      </c>
      <c r="D10" s="7" t="s">
        <v>64</v>
      </c>
      <c r="E10" s="7" t="s">
        <v>65</v>
      </c>
      <c r="F10" s="9" t="s">
        <v>66</v>
      </c>
      <c r="G10" s="10" t="s">
        <v>67</v>
      </c>
      <c r="H10" s="1" t="s">
        <v>68</v>
      </c>
      <c r="I10" s="11" t="n">
        <v>16000</v>
      </c>
      <c r="J10" s="1" t="n">
        <v>6000</v>
      </c>
      <c r="K10" s="1" t="n">
        <v>80</v>
      </c>
      <c r="L10" s="12" t="n">
        <v>7.2</v>
      </c>
    </row>
    <row r="11" customFormat="false" ht="15" hidden="false" customHeight="false" outlineLevel="0" collapsed="false">
      <c r="A11" s="7" t="n">
        <v>29</v>
      </c>
      <c r="B11" s="7"/>
      <c r="C11" s="8" t="s">
        <v>69</v>
      </c>
      <c r="D11" s="7" t="s">
        <v>70</v>
      </c>
      <c r="E11" s="7" t="s">
        <v>71</v>
      </c>
      <c r="F11" s="9" t="s">
        <v>72</v>
      </c>
      <c r="G11" s="10" t="s">
        <v>73</v>
      </c>
      <c r="H11" s="1" t="s">
        <v>74</v>
      </c>
      <c r="I11" s="11" t="n">
        <v>14500</v>
      </c>
      <c r="J11" s="1" t="n">
        <v>13500</v>
      </c>
      <c r="K11" s="1" t="n">
        <v>30</v>
      </c>
      <c r="L11" s="12" t="n">
        <v>4.4</v>
      </c>
      <c r="R11" s="0" t="s">
        <v>75</v>
      </c>
    </row>
    <row r="12" customFormat="false" ht="15" hidden="false" customHeight="false" outlineLevel="0" collapsed="false">
      <c r="A12" s="7" t="n">
        <v>41</v>
      </c>
      <c r="B12" s="16" t="n">
        <v>44571</v>
      </c>
      <c r="C12" s="8" t="s">
        <v>22</v>
      </c>
      <c r="D12" s="7" t="s">
        <v>76</v>
      </c>
      <c r="E12" s="7" t="s">
        <v>77</v>
      </c>
      <c r="F12" s="9" t="s">
        <v>78</v>
      </c>
      <c r="G12" s="10" t="s">
        <v>79</v>
      </c>
      <c r="H12" s="1" t="s">
        <v>80</v>
      </c>
      <c r="I12" s="11" t="n">
        <v>14500</v>
      </c>
      <c r="J12" s="1" t="n">
        <v>8500</v>
      </c>
      <c r="K12" s="1" t="n">
        <v>30</v>
      </c>
      <c r="L12" s="12" t="n">
        <v>6.6</v>
      </c>
      <c r="R12" s="0" t="s">
        <v>28</v>
      </c>
      <c r="S12" s="0" t="n">
        <v>1</v>
      </c>
      <c r="T12" s="13" t="n">
        <f aca="false">S12/80</f>
        <v>0.0125</v>
      </c>
      <c r="U12" s="15" t="n">
        <f aca="false">AVERAGE(L65)</f>
        <v>44</v>
      </c>
    </row>
    <row r="13" customFormat="false" ht="15" hidden="false" customHeight="false" outlineLevel="0" collapsed="false">
      <c r="A13" s="7" t="n">
        <v>52</v>
      </c>
      <c r="B13" s="7"/>
      <c r="C13" s="8" t="s">
        <v>81</v>
      </c>
      <c r="D13" s="7" t="s">
        <v>82</v>
      </c>
      <c r="E13" s="7" t="s">
        <v>83</v>
      </c>
      <c r="F13" s="9" t="s">
        <v>84</v>
      </c>
      <c r="G13" s="10" t="s">
        <v>85</v>
      </c>
      <c r="I13" s="11" t="n">
        <v>14500</v>
      </c>
      <c r="J13" s="1" t="n">
        <v>12500</v>
      </c>
      <c r="K13" s="1" t="n">
        <v>70</v>
      </c>
      <c r="L13" s="12" t="n">
        <v>4.2</v>
      </c>
      <c r="R13" s="0" t="s">
        <v>34</v>
      </c>
      <c r="S13" s="0" t="n">
        <v>6</v>
      </c>
      <c r="T13" s="13" t="n">
        <f aca="false">S13/80</f>
        <v>0.075</v>
      </c>
      <c r="U13" s="15" t="n">
        <f aca="false">AVERAGE(L24,L27,L30,L34,L39,L49)</f>
        <v>24.6166666666667</v>
      </c>
    </row>
    <row r="14" customFormat="false" ht="15" hidden="false" customHeight="false" outlineLevel="0" collapsed="false">
      <c r="A14" s="7" t="n">
        <v>18</v>
      </c>
      <c r="B14" s="7"/>
      <c r="C14" s="8" t="s">
        <v>58</v>
      </c>
      <c r="D14" s="7" t="s">
        <v>86</v>
      </c>
      <c r="E14" s="7" t="s">
        <v>87</v>
      </c>
      <c r="F14" s="9" t="s">
        <v>88</v>
      </c>
      <c r="G14" s="10" t="s">
        <v>89</v>
      </c>
      <c r="H14" s="1" t="s">
        <v>90</v>
      </c>
      <c r="I14" s="11" t="n">
        <v>13500</v>
      </c>
      <c r="J14" s="1" t="n">
        <v>12000</v>
      </c>
      <c r="K14" s="1" t="n">
        <v>80</v>
      </c>
      <c r="L14" s="12" t="n">
        <v>9.4</v>
      </c>
      <c r="R14" s="0" t="s">
        <v>41</v>
      </c>
      <c r="S14" s="0" t="n">
        <v>27</v>
      </c>
      <c r="T14" s="13" t="n">
        <f aca="false">S14/80</f>
        <v>0.3375</v>
      </c>
      <c r="U14" s="15" t="n">
        <f aca="false">AVERAGE(L16,L18,L21,L23,L26,L29,L35,L37,L38,L40,L42,L43,L44,L45,L48,L52,L55,L58,L62,L64,L66,L67,L68,L69,L72,L75,L78)</f>
        <v>14.7666666666667</v>
      </c>
    </row>
    <row r="15" customFormat="false" ht="15" hidden="false" customHeight="false" outlineLevel="0" collapsed="false">
      <c r="A15" s="7" t="n">
        <v>45</v>
      </c>
      <c r="B15" s="7"/>
      <c r="C15" s="8" t="s">
        <v>22</v>
      </c>
      <c r="D15" s="7" t="s">
        <v>91</v>
      </c>
      <c r="E15" s="7" t="s">
        <v>92</v>
      </c>
      <c r="F15" s="9" t="s">
        <v>93</v>
      </c>
      <c r="G15" s="10" t="s">
        <v>94</v>
      </c>
      <c r="H15" s="1" t="s">
        <v>95</v>
      </c>
      <c r="I15" s="11" t="n">
        <v>13500</v>
      </c>
      <c r="J15" s="1" t="n">
        <v>14500</v>
      </c>
      <c r="K15" s="1" t="n">
        <v>10</v>
      </c>
      <c r="L15" s="12" t="n">
        <v>0</v>
      </c>
      <c r="R15" s="0" t="s">
        <v>47</v>
      </c>
      <c r="S15" s="0" t="n">
        <v>46</v>
      </c>
      <c r="T15" s="13" t="n">
        <f aca="false">S15/80</f>
        <v>0.575</v>
      </c>
      <c r="U15" s="15" t="n">
        <f aca="false">AVERAGE(L2:L15,L17,L19,L20,L22,L25,L28,L31:L33,L36,L41,L46,L47,L50,L51,L53,L54,L56,L57,L59,L60,L61,L63,L70,L71,L73,L74,L76,L77,L79,L80,L81)</f>
        <v>3.64782608695652</v>
      </c>
    </row>
    <row r="16" customFormat="false" ht="15" hidden="false" customHeight="false" outlineLevel="0" collapsed="false">
      <c r="A16" s="7" t="n">
        <v>53</v>
      </c>
      <c r="B16" s="16" t="n">
        <v>44575</v>
      </c>
      <c r="C16" s="8" t="s">
        <v>96</v>
      </c>
      <c r="D16" s="7" t="s">
        <v>97</v>
      </c>
      <c r="E16" s="7" t="s">
        <v>98</v>
      </c>
      <c r="F16" s="9" t="s">
        <v>99</v>
      </c>
      <c r="G16" s="10" t="s">
        <v>100</v>
      </c>
      <c r="H16" s="1" t="s">
        <v>101</v>
      </c>
      <c r="I16" s="11" t="n">
        <v>13500</v>
      </c>
      <c r="J16" s="1" t="n">
        <v>12000</v>
      </c>
      <c r="K16" s="1" t="n">
        <v>30</v>
      </c>
      <c r="L16" s="17" t="n">
        <v>18.8</v>
      </c>
    </row>
    <row r="17" customFormat="false" ht="15" hidden="false" customHeight="false" outlineLevel="0" collapsed="false">
      <c r="A17" s="7" t="n">
        <v>70</v>
      </c>
      <c r="B17" s="7"/>
      <c r="C17" s="8" t="s">
        <v>102</v>
      </c>
      <c r="D17" s="7" t="s">
        <v>103</v>
      </c>
      <c r="E17" s="7" t="s">
        <v>104</v>
      </c>
      <c r="F17" s="9" t="s">
        <v>105</v>
      </c>
      <c r="G17" s="10" t="s">
        <v>106</v>
      </c>
      <c r="H17" s="1" t="s">
        <v>107</v>
      </c>
      <c r="I17" s="11" t="n">
        <v>13500</v>
      </c>
      <c r="J17" s="1" t="n">
        <v>500</v>
      </c>
      <c r="K17" s="1" t="n">
        <v>30</v>
      </c>
      <c r="L17" s="12" t="n">
        <v>2.2</v>
      </c>
    </row>
    <row r="18" customFormat="false" ht="15" hidden="false" customHeight="false" outlineLevel="0" collapsed="false">
      <c r="A18" s="7" t="n">
        <v>17</v>
      </c>
      <c r="B18" s="7"/>
      <c r="C18" s="8" t="s">
        <v>58</v>
      </c>
      <c r="D18" s="7" t="s">
        <v>108</v>
      </c>
      <c r="E18" s="7" t="s">
        <v>109</v>
      </c>
      <c r="F18" s="9" t="s">
        <v>110</v>
      </c>
      <c r="G18" s="10" t="s">
        <v>111</v>
      </c>
      <c r="H18" s="1" t="s">
        <v>112</v>
      </c>
      <c r="I18" s="11" t="n">
        <v>13000</v>
      </c>
      <c r="J18" s="1" t="n">
        <v>9000</v>
      </c>
      <c r="K18" s="1" t="n">
        <v>0</v>
      </c>
      <c r="L18" s="17" t="n">
        <v>12.6</v>
      </c>
    </row>
    <row r="19" customFormat="false" ht="15" hidden="false" customHeight="false" outlineLevel="0" collapsed="false">
      <c r="A19" s="7" t="n">
        <v>25</v>
      </c>
      <c r="B19" s="7"/>
      <c r="C19" s="8" t="s">
        <v>69</v>
      </c>
      <c r="D19" s="7" t="s">
        <v>113</v>
      </c>
      <c r="E19" s="7" t="s">
        <v>114</v>
      </c>
      <c r="F19" s="18" t="s">
        <v>115</v>
      </c>
      <c r="G19" s="10" t="s">
        <v>116</v>
      </c>
      <c r="H19" s="1" t="s">
        <v>117</v>
      </c>
      <c r="I19" s="11" t="n">
        <v>13000</v>
      </c>
      <c r="J19" s="1" t="n">
        <v>2500</v>
      </c>
      <c r="K19" s="1" t="n">
        <v>20</v>
      </c>
      <c r="L19" s="12" t="n">
        <v>0.8</v>
      </c>
    </row>
    <row r="20" customFormat="false" ht="15" hidden="false" customHeight="false" outlineLevel="0" collapsed="false">
      <c r="A20" s="7" t="n">
        <v>67</v>
      </c>
      <c r="B20" s="7"/>
      <c r="C20" s="8" t="s">
        <v>102</v>
      </c>
      <c r="D20" s="7" t="s">
        <v>118</v>
      </c>
      <c r="E20" s="7" t="s">
        <v>119</v>
      </c>
      <c r="F20" s="9" t="s">
        <v>120</v>
      </c>
      <c r="G20" s="10" t="s">
        <v>121</v>
      </c>
      <c r="H20" s="1" t="s">
        <v>122</v>
      </c>
      <c r="I20" s="11" t="n">
        <v>13000</v>
      </c>
      <c r="J20" s="1" t="n">
        <v>4000</v>
      </c>
      <c r="K20" s="1" t="n">
        <v>40</v>
      </c>
      <c r="L20" s="12" t="n">
        <v>5.3</v>
      </c>
    </row>
    <row r="21" customFormat="false" ht="15" hidden="false" customHeight="false" outlineLevel="0" collapsed="false">
      <c r="A21" s="7" t="n">
        <v>26</v>
      </c>
      <c r="B21" s="7"/>
      <c r="C21" s="8" t="s">
        <v>69</v>
      </c>
      <c r="D21" s="7" t="s">
        <v>123</v>
      </c>
      <c r="E21" s="7" t="s">
        <v>124</v>
      </c>
      <c r="F21" s="9" t="s">
        <v>125</v>
      </c>
      <c r="G21" s="10" t="s">
        <v>126</v>
      </c>
      <c r="H21" s="1" t="s">
        <v>127</v>
      </c>
      <c r="I21" s="11" t="n">
        <v>12500</v>
      </c>
      <c r="J21" s="1" t="n">
        <v>7500</v>
      </c>
      <c r="K21" s="1" t="n">
        <v>20</v>
      </c>
      <c r="L21" s="17" t="n">
        <v>16.4</v>
      </c>
    </row>
    <row r="22" customFormat="false" ht="15" hidden="false" customHeight="false" outlineLevel="0" collapsed="false">
      <c r="A22" s="7" t="n">
        <v>43</v>
      </c>
      <c r="B22" s="7"/>
      <c r="C22" s="8" t="s">
        <v>22</v>
      </c>
      <c r="D22" s="7" t="s">
        <v>128</v>
      </c>
      <c r="E22" s="7" t="s">
        <v>129</v>
      </c>
      <c r="F22" s="9" t="s">
        <v>130</v>
      </c>
      <c r="G22" s="10" t="s">
        <v>131</v>
      </c>
      <c r="H22" s="1" t="s">
        <v>132</v>
      </c>
      <c r="I22" s="11" t="n">
        <v>12500</v>
      </c>
      <c r="J22" s="1" t="n">
        <v>6000</v>
      </c>
      <c r="K22" s="1" t="n">
        <v>30</v>
      </c>
      <c r="L22" s="12" t="n">
        <v>9.5</v>
      </c>
    </row>
    <row r="23" customFormat="false" ht="15" hidden="false" customHeight="false" outlineLevel="0" collapsed="false">
      <c r="A23" s="7" t="n">
        <v>40</v>
      </c>
      <c r="B23" s="7"/>
      <c r="C23" s="8" t="s">
        <v>35</v>
      </c>
      <c r="D23" s="7" t="s">
        <v>133</v>
      </c>
      <c r="E23" s="7" t="s">
        <v>134</v>
      </c>
      <c r="F23" s="9" t="s">
        <v>135</v>
      </c>
      <c r="G23" s="10" t="s">
        <v>136</v>
      </c>
      <c r="H23" s="1" t="s">
        <v>137</v>
      </c>
      <c r="I23" s="11" t="n">
        <v>12000</v>
      </c>
      <c r="J23" s="1" t="n">
        <v>17000</v>
      </c>
      <c r="K23" s="1" t="n">
        <v>20</v>
      </c>
      <c r="L23" s="17" t="n">
        <v>12.6</v>
      </c>
    </row>
    <row r="24" customFormat="false" ht="15" hidden="false" customHeight="false" outlineLevel="0" collapsed="false">
      <c r="A24" s="7" t="n">
        <v>51</v>
      </c>
      <c r="B24" s="16" t="n">
        <v>44572</v>
      </c>
      <c r="C24" s="8" t="s">
        <v>81</v>
      </c>
      <c r="D24" s="7" t="s">
        <v>138</v>
      </c>
      <c r="E24" s="7" t="s">
        <v>139</v>
      </c>
      <c r="F24" s="9" t="s">
        <v>140</v>
      </c>
      <c r="G24" s="10" t="s">
        <v>141</v>
      </c>
      <c r="I24" s="11" t="n">
        <v>12000</v>
      </c>
      <c r="J24" s="1" t="n">
        <v>14000</v>
      </c>
      <c r="K24" s="1" t="n">
        <v>30</v>
      </c>
      <c r="L24" s="0" t="n">
        <v>27.5</v>
      </c>
    </row>
    <row r="25" customFormat="false" ht="15" hidden="false" customHeight="false" outlineLevel="0" collapsed="false">
      <c r="A25" s="7" t="n">
        <v>24</v>
      </c>
      <c r="B25" s="7"/>
      <c r="C25" s="8" t="s">
        <v>69</v>
      </c>
      <c r="D25" s="7" t="s">
        <v>142</v>
      </c>
      <c r="E25" s="7" t="s">
        <v>143</v>
      </c>
      <c r="F25" s="18" t="s">
        <v>144</v>
      </c>
      <c r="G25" s="10" t="s">
        <v>145</v>
      </c>
      <c r="H25" s="1" t="s">
        <v>146</v>
      </c>
      <c r="I25" s="11" t="n">
        <v>11500</v>
      </c>
      <c r="J25" s="1" t="n">
        <v>7000</v>
      </c>
      <c r="K25" s="1" t="n">
        <v>80</v>
      </c>
      <c r="L25" s="12" t="n">
        <v>0.3</v>
      </c>
    </row>
    <row r="26" customFormat="false" ht="15" hidden="false" customHeight="false" outlineLevel="0" collapsed="false">
      <c r="A26" s="7" t="n">
        <v>44</v>
      </c>
      <c r="B26" s="7"/>
      <c r="C26" s="8" t="s">
        <v>22</v>
      </c>
      <c r="D26" s="7" t="s">
        <v>147</v>
      </c>
      <c r="E26" s="7" t="s">
        <v>148</v>
      </c>
      <c r="F26" s="9" t="s">
        <v>149</v>
      </c>
      <c r="G26" s="10" t="s">
        <v>150</v>
      </c>
      <c r="H26" s="1" t="s">
        <v>151</v>
      </c>
      <c r="I26" s="11" t="n">
        <v>11500</v>
      </c>
      <c r="J26" s="1" t="n">
        <v>13000</v>
      </c>
      <c r="K26" s="1" t="n">
        <v>20</v>
      </c>
      <c r="L26" s="17" t="n">
        <v>10.8</v>
      </c>
    </row>
    <row r="27" customFormat="false" ht="15" hidden="false" customHeight="false" outlineLevel="0" collapsed="false">
      <c r="A27" s="7" t="n">
        <v>28</v>
      </c>
      <c r="B27" s="7"/>
      <c r="C27" s="8" t="s">
        <v>69</v>
      </c>
      <c r="D27" s="7" t="s">
        <v>152</v>
      </c>
      <c r="E27" s="7" t="s">
        <v>153</v>
      </c>
      <c r="F27" s="9" t="s">
        <v>154</v>
      </c>
      <c r="G27" s="10" t="s">
        <v>155</v>
      </c>
      <c r="H27" s="1" t="s">
        <v>156</v>
      </c>
      <c r="I27" s="11" t="n">
        <v>10500</v>
      </c>
      <c r="J27" s="1" t="n">
        <v>44500</v>
      </c>
      <c r="K27" s="1" t="n">
        <v>20</v>
      </c>
      <c r="L27" s="0" t="n">
        <v>28.1</v>
      </c>
    </row>
    <row r="28" customFormat="false" ht="15" hidden="false" customHeight="false" outlineLevel="0" collapsed="false">
      <c r="A28" s="7" t="n">
        <v>38</v>
      </c>
      <c r="B28" s="7"/>
      <c r="C28" s="8" t="s">
        <v>35</v>
      </c>
      <c r="D28" s="7" t="s">
        <v>157</v>
      </c>
      <c r="E28" s="7" t="s">
        <v>158</v>
      </c>
      <c r="F28" s="9" t="s">
        <v>159</v>
      </c>
      <c r="G28" s="10" t="s">
        <v>160</v>
      </c>
      <c r="H28" s="1" t="s">
        <v>161</v>
      </c>
      <c r="I28" s="11" t="n">
        <v>10500</v>
      </c>
      <c r="J28" s="1" t="n">
        <v>6500</v>
      </c>
      <c r="K28" s="1" t="n">
        <v>20</v>
      </c>
      <c r="L28" s="12" t="n">
        <v>0</v>
      </c>
    </row>
    <row r="29" customFormat="false" ht="15" hidden="false" customHeight="false" outlineLevel="0" collapsed="false">
      <c r="A29" s="7" t="n">
        <v>39</v>
      </c>
      <c r="B29" s="7"/>
      <c r="C29" s="8" t="s">
        <v>35</v>
      </c>
      <c r="D29" s="7" t="s">
        <v>162</v>
      </c>
      <c r="E29" s="7" t="s">
        <v>163</v>
      </c>
      <c r="F29" s="9" t="s">
        <v>164</v>
      </c>
      <c r="G29" s="10" t="s">
        <v>136</v>
      </c>
      <c r="H29" s="1" t="s">
        <v>165</v>
      </c>
      <c r="I29" s="11" t="n">
        <v>10500</v>
      </c>
      <c r="J29" s="1" t="n">
        <v>7000</v>
      </c>
      <c r="K29" s="1" t="n">
        <v>20</v>
      </c>
      <c r="L29" s="17" t="n">
        <v>18.2</v>
      </c>
    </row>
    <row r="30" customFormat="false" ht="15" hidden="false" customHeight="false" outlineLevel="0" collapsed="false">
      <c r="A30" s="7" t="n">
        <v>58</v>
      </c>
      <c r="B30" s="7"/>
      <c r="C30" s="8" t="s">
        <v>96</v>
      </c>
      <c r="D30" s="7" t="s">
        <v>166</v>
      </c>
      <c r="E30" s="7" t="s">
        <v>167</v>
      </c>
      <c r="F30" s="9" t="s">
        <v>168</v>
      </c>
      <c r="G30" s="10" t="s">
        <v>169</v>
      </c>
      <c r="H30" s="1" t="s">
        <v>170</v>
      </c>
      <c r="I30" s="11" t="n">
        <v>10500</v>
      </c>
      <c r="J30" s="1" t="n">
        <v>5500</v>
      </c>
      <c r="K30" s="1" t="n">
        <v>30</v>
      </c>
      <c r="L30" s="0" t="n">
        <v>21.1</v>
      </c>
    </row>
    <row r="31" customFormat="false" ht="15" hidden="false" customHeight="false" outlineLevel="0" collapsed="false">
      <c r="A31" s="7" t="n">
        <v>69</v>
      </c>
      <c r="B31" s="7"/>
      <c r="C31" s="8" t="s">
        <v>102</v>
      </c>
      <c r="D31" s="7" t="s">
        <v>171</v>
      </c>
      <c r="E31" s="7" t="s">
        <v>172</v>
      </c>
      <c r="F31" s="9" t="s">
        <v>173</v>
      </c>
      <c r="G31" s="10" t="s">
        <v>174</v>
      </c>
      <c r="H31" s="1" t="s">
        <v>175</v>
      </c>
      <c r="I31" s="11" t="n">
        <v>10500</v>
      </c>
      <c r="J31" s="1" t="n">
        <v>8000</v>
      </c>
      <c r="K31" s="1" t="n">
        <v>40</v>
      </c>
      <c r="L31" s="12" t="n">
        <v>7.6</v>
      </c>
    </row>
    <row r="32" customFormat="false" ht="15" hidden="false" customHeight="false" outlineLevel="0" collapsed="false">
      <c r="A32" s="7" t="n">
        <v>77</v>
      </c>
      <c r="B32" s="7"/>
      <c r="C32" s="8" t="s">
        <v>102</v>
      </c>
      <c r="D32" s="7" t="s">
        <v>176</v>
      </c>
      <c r="E32" s="7" t="s">
        <v>177</v>
      </c>
      <c r="F32" s="9" t="s">
        <v>178</v>
      </c>
      <c r="G32" s="10" t="s">
        <v>179</v>
      </c>
      <c r="H32" s="1" t="s">
        <v>180</v>
      </c>
      <c r="I32" s="11" t="n">
        <v>10000</v>
      </c>
      <c r="J32" s="1" t="n">
        <v>6000</v>
      </c>
      <c r="K32" s="1" t="n">
        <v>30</v>
      </c>
      <c r="L32" s="12" t="n">
        <v>4.7</v>
      </c>
    </row>
    <row r="33" customFormat="false" ht="15" hidden="false" customHeight="false" outlineLevel="0" collapsed="false">
      <c r="A33" s="7" t="n">
        <v>19</v>
      </c>
      <c r="B33" s="7"/>
      <c r="C33" s="8" t="s">
        <v>58</v>
      </c>
      <c r="D33" s="7" t="s">
        <v>181</v>
      </c>
      <c r="E33" s="7" t="s">
        <v>182</v>
      </c>
      <c r="F33" s="9" t="s">
        <v>183</v>
      </c>
      <c r="G33" s="10" t="s">
        <v>184</v>
      </c>
      <c r="H33" s="1" t="s">
        <v>185</v>
      </c>
      <c r="I33" s="11" t="n">
        <v>9500</v>
      </c>
      <c r="J33" s="1" t="n">
        <v>14000</v>
      </c>
      <c r="K33" s="1" t="n">
        <v>100</v>
      </c>
      <c r="L33" s="12" t="n">
        <v>0</v>
      </c>
    </row>
    <row r="34" customFormat="false" ht="15" hidden="false" customHeight="false" outlineLevel="0" collapsed="false">
      <c r="A34" s="7" t="n">
        <v>60</v>
      </c>
      <c r="B34" s="7"/>
      <c r="C34" s="8" t="s">
        <v>96</v>
      </c>
      <c r="D34" s="7" t="s">
        <v>186</v>
      </c>
      <c r="E34" s="7" t="s">
        <v>187</v>
      </c>
      <c r="F34" s="9" t="s">
        <v>188</v>
      </c>
      <c r="G34" s="10" t="s">
        <v>189</v>
      </c>
      <c r="H34" s="1" t="s">
        <v>190</v>
      </c>
      <c r="I34" s="11" t="n">
        <v>9500</v>
      </c>
      <c r="J34" s="1" t="n">
        <v>10500</v>
      </c>
      <c r="K34" s="1" t="n">
        <v>80</v>
      </c>
      <c r="L34" s="0" t="n">
        <v>23.8</v>
      </c>
    </row>
    <row r="35" customFormat="false" ht="15" hidden="false" customHeight="false" outlineLevel="0" collapsed="false">
      <c r="A35" s="7" t="n">
        <v>62</v>
      </c>
      <c r="B35" s="7"/>
      <c r="C35" s="8" t="s">
        <v>96</v>
      </c>
      <c r="D35" s="7" t="s">
        <v>191</v>
      </c>
      <c r="E35" s="7" t="s">
        <v>192</v>
      </c>
      <c r="F35" s="9" t="s">
        <v>193</v>
      </c>
      <c r="G35" s="10" t="s">
        <v>194</v>
      </c>
      <c r="H35" s="1" t="s">
        <v>195</v>
      </c>
      <c r="I35" s="11" t="n">
        <v>9500</v>
      </c>
      <c r="J35" s="1" t="n">
        <v>13500</v>
      </c>
      <c r="K35" s="1" t="n">
        <v>60</v>
      </c>
      <c r="L35" s="17" t="n">
        <v>13.2</v>
      </c>
    </row>
    <row r="36" customFormat="false" ht="15" hidden="false" customHeight="false" outlineLevel="0" collapsed="false">
      <c r="A36" s="7" t="n">
        <v>63</v>
      </c>
      <c r="B36" s="7"/>
      <c r="C36" s="8" t="s">
        <v>96</v>
      </c>
      <c r="D36" s="7" t="s">
        <v>196</v>
      </c>
      <c r="E36" s="7" t="s">
        <v>197</v>
      </c>
      <c r="F36" s="9" t="s">
        <v>198</v>
      </c>
      <c r="G36" s="10" t="s">
        <v>199</v>
      </c>
      <c r="H36" s="1" t="s">
        <v>200</v>
      </c>
      <c r="I36" s="11" t="n">
        <v>9500</v>
      </c>
      <c r="J36" s="1" t="n">
        <v>11500</v>
      </c>
      <c r="K36" s="1" t="n">
        <v>70</v>
      </c>
      <c r="L36" s="12" t="n">
        <v>3.8</v>
      </c>
    </row>
    <row r="37" customFormat="false" ht="15" hidden="false" customHeight="false" outlineLevel="0" collapsed="false">
      <c r="A37" s="7" t="n">
        <v>65</v>
      </c>
      <c r="B37" s="7"/>
      <c r="C37" s="8" t="s">
        <v>96</v>
      </c>
      <c r="D37" s="7" t="s">
        <v>201</v>
      </c>
      <c r="E37" s="7" t="s">
        <v>202</v>
      </c>
      <c r="F37" s="9" t="s">
        <v>203</v>
      </c>
      <c r="G37" s="10" t="s">
        <v>204</v>
      </c>
      <c r="H37" s="1" t="s">
        <v>205</v>
      </c>
      <c r="I37" s="11" t="n">
        <v>9500</v>
      </c>
      <c r="J37" s="1" t="n">
        <v>4500</v>
      </c>
      <c r="K37" s="1" t="n">
        <v>10</v>
      </c>
      <c r="L37" s="17" t="n">
        <v>13.1</v>
      </c>
    </row>
    <row r="38" customFormat="false" ht="15" hidden="false" customHeight="false" outlineLevel="0" collapsed="false">
      <c r="A38" s="7" t="n">
        <v>73</v>
      </c>
      <c r="B38" s="7"/>
      <c r="C38" s="8" t="s">
        <v>102</v>
      </c>
      <c r="D38" s="7" t="s">
        <v>206</v>
      </c>
      <c r="E38" s="7" t="s">
        <v>207</v>
      </c>
      <c r="F38" s="9" t="s">
        <v>208</v>
      </c>
      <c r="G38" s="10" t="s">
        <v>209</v>
      </c>
      <c r="H38" s="1" t="s">
        <v>210</v>
      </c>
      <c r="I38" s="11" t="n">
        <v>9500</v>
      </c>
      <c r="J38" s="1" t="n">
        <v>11000</v>
      </c>
      <c r="K38" s="1" t="n">
        <v>40</v>
      </c>
      <c r="L38" s="17" t="n">
        <v>10.3</v>
      </c>
    </row>
    <row r="39" customFormat="false" ht="15" hidden="false" customHeight="false" outlineLevel="0" collapsed="false">
      <c r="A39" s="7" t="n">
        <v>16</v>
      </c>
      <c r="B39" s="7"/>
      <c r="C39" s="8" t="s">
        <v>58</v>
      </c>
      <c r="D39" s="7" t="s">
        <v>211</v>
      </c>
      <c r="E39" s="7" t="s">
        <v>212</v>
      </c>
      <c r="F39" s="9" t="s">
        <v>213</v>
      </c>
      <c r="G39" s="10" t="s">
        <v>214</v>
      </c>
      <c r="H39" s="1" t="s">
        <v>215</v>
      </c>
      <c r="I39" s="11" t="n">
        <v>9000</v>
      </c>
      <c r="J39" s="1" t="n">
        <v>9000</v>
      </c>
      <c r="K39" s="1" t="n">
        <v>80</v>
      </c>
      <c r="L39" s="0" t="n">
        <v>24.5</v>
      </c>
    </row>
    <row r="40" customFormat="false" ht="15" hidden="false" customHeight="false" outlineLevel="0" collapsed="false">
      <c r="A40" s="7" t="n">
        <v>49</v>
      </c>
      <c r="B40" s="7"/>
      <c r="C40" s="8" t="s">
        <v>22</v>
      </c>
      <c r="D40" s="7" t="s">
        <v>216</v>
      </c>
      <c r="E40" s="7" t="s">
        <v>217</v>
      </c>
      <c r="F40" s="9" t="s">
        <v>218</v>
      </c>
      <c r="G40" s="10" t="s">
        <v>219</v>
      </c>
      <c r="H40" s="1" t="s">
        <v>220</v>
      </c>
      <c r="I40" s="11" t="n">
        <v>9000</v>
      </c>
      <c r="J40" s="1" t="n">
        <v>9000</v>
      </c>
      <c r="K40" s="1" t="n">
        <v>40</v>
      </c>
      <c r="L40" s="17" t="n">
        <v>14.2</v>
      </c>
    </row>
    <row r="41" customFormat="false" ht="15" hidden="false" customHeight="false" outlineLevel="0" collapsed="false">
      <c r="A41" s="7" t="n">
        <v>55</v>
      </c>
      <c r="B41" s="7"/>
      <c r="C41" s="8" t="s">
        <v>96</v>
      </c>
      <c r="D41" s="7" t="s">
        <v>221</v>
      </c>
      <c r="E41" s="7" t="s">
        <v>222</v>
      </c>
      <c r="F41" s="9" t="s">
        <v>223</v>
      </c>
      <c r="G41" s="10" t="s">
        <v>224</v>
      </c>
      <c r="H41" s="1" t="s">
        <v>225</v>
      </c>
      <c r="I41" s="11" t="n">
        <v>9000</v>
      </c>
      <c r="J41" s="1" t="n">
        <v>6000</v>
      </c>
      <c r="K41" s="1" t="n">
        <v>50</v>
      </c>
      <c r="L41" s="12" t="n">
        <v>4.8</v>
      </c>
    </row>
    <row r="42" customFormat="false" ht="15" hidden="false" customHeight="false" outlineLevel="0" collapsed="false">
      <c r="A42" s="7" t="n">
        <v>48</v>
      </c>
      <c r="B42" s="7"/>
      <c r="C42" s="8" t="s">
        <v>22</v>
      </c>
      <c r="D42" s="7" t="s">
        <v>226</v>
      </c>
      <c r="E42" s="7" t="s">
        <v>227</v>
      </c>
      <c r="F42" s="9" t="s">
        <v>228</v>
      </c>
      <c r="G42" s="19" t="s">
        <v>229</v>
      </c>
      <c r="H42" s="1" t="s">
        <v>230</v>
      </c>
      <c r="I42" s="11" t="n">
        <v>8500</v>
      </c>
      <c r="J42" s="1" t="n">
        <v>6500</v>
      </c>
      <c r="K42" s="1" t="n">
        <v>40</v>
      </c>
      <c r="L42" s="17" t="n">
        <v>12.7</v>
      </c>
    </row>
    <row r="43" customFormat="false" ht="15" hidden="false" customHeight="false" outlineLevel="0" collapsed="false">
      <c r="A43" s="7" t="n">
        <v>57</v>
      </c>
      <c r="B43" s="7"/>
      <c r="C43" s="8" t="s">
        <v>96</v>
      </c>
      <c r="D43" s="7" t="s">
        <v>231</v>
      </c>
      <c r="E43" s="7" t="s">
        <v>232</v>
      </c>
      <c r="F43" s="9" t="s">
        <v>233</v>
      </c>
      <c r="G43" s="10" t="s">
        <v>234</v>
      </c>
      <c r="H43" s="1" t="s">
        <v>235</v>
      </c>
      <c r="I43" s="11" t="n">
        <v>8500</v>
      </c>
      <c r="J43" s="1" t="n">
        <v>8000</v>
      </c>
      <c r="K43" s="1" t="n">
        <v>40</v>
      </c>
      <c r="L43" s="17" t="n">
        <v>12.3</v>
      </c>
    </row>
    <row r="44" customFormat="false" ht="15" hidden="false" customHeight="false" outlineLevel="0" collapsed="false">
      <c r="A44" s="7" t="n">
        <v>75</v>
      </c>
      <c r="B44" s="7"/>
      <c r="C44" s="8" t="s">
        <v>102</v>
      </c>
      <c r="D44" s="7" t="s">
        <v>236</v>
      </c>
      <c r="E44" s="7" t="s">
        <v>237</v>
      </c>
      <c r="F44" s="9" t="s">
        <v>238</v>
      </c>
      <c r="G44" s="10" t="s">
        <v>239</v>
      </c>
      <c r="H44" s="1" t="s">
        <v>240</v>
      </c>
      <c r="I44" s="11" t="n">
        <v>8500</v>
      </c>
      <c r="J44" s="1" t="n">
        <v>5000</v>
      </c>
      <c r="K44" s="1" t="n">
        <v>100</v>
      </c>
      <c r="L44" s="17" t="n">
        <v>12.7</v>
      </c>
    </row>
    <row r="45" customFormat="false" ht="15" hidden="false" customHeight="false" outlineLevel="0" collapsed="false">
      <c r="A45" s="7" t="n">
        <v>14</v>
      </c>
      <c r="B45" s="7"/>
      <c r="C45" s="8" t="s">
        <v>58</v>
      </c>
      <c r="D45" s="20" t="s">
        <v>241</v>
      </c>
      <c r="E45" s="20" t="s">
        <v>242</v>
      </c>
      <c r="F45" s="21" t="s">
        <v>243</v>
      </c>
      <c r="G45" s="22" t="s">
        <v>244</v>
      </c>
      <c r="H45" s="1" t="s">
        <v>245</v>
      </c>
      <c r="I45" s="11" t="n">
        <v>8000</v>
      </c>
      <c r="J45" s="1" t="n">
        <v>2500</v>
      </c>
      <c r="K45" s="1" t="n">
        <v>100</v>
      </c>
      <c r="L45" s="17" t="n">
        <v>13.6</v>
      </c>
    </row>
    <row r="46" customFormat="false" ht="15" hidden="false" customHeight="false" outlineLevel="0" collapsed="false">
      <c r="A46" s="7" t="n">
        <v>36</v>
      </c>
      <c r="B46" s="7"/>
      <c r="C46" s="8" t="s">
        <v>35</v>
      </c>
      <c r="D46" s="7" t="s">
        <v>246</v>
      </c>
      <c r="E46" s="7" t="s">
        <v>247</v>
      </c>
      <c r="F46" s="9" t="s">
        <v>248</v>
      </c>
      <c r="G46" s="10" t="s">
        <v>249</v>
      </c>
      <c r="H46" s="1" t="s">
        <v>250</v>
      </c>
      <c r="I46" s="11" t="n">
        <v>8000</v>
      </c>
      <c r="J46" s="1" t="n">
        <v>9500</v>
      </c>
      <c r="K46" s="1" t="n">
        <v>60</v>
      </c>
      <c r="L46" s="12" t="n">
        <v>4.1</v>
      </c>
    </row>
    <row r="47" customFormat="false" ht="15" hidden="false" customHeight="false" outlineLevel="0" collapsed="false">
      <c r="A47" s="7" t="n">
        <v>68</v>
      </c>
      <c r="B47" s="7"/>
      <c r="C47" s="8" t="s">
        <v>102</v>
      </c>
      <c r="D47" s="7" t="s">
        <v>251</v>
      </c>
      <c r="E47" s="7" t="s">
        <v>252</v>
      </c>
      <c r="F47" s="9" t="s">
        <v>253</v>
      </c>
      <c r="G47" s="10" t="s">
        <v>254</v>
      </c>
      <c r="H47" s="1" t="s">
        <v>255</v>
      </c>
      <c r="I47" s="11" t="n">
        <v>8000</v>
      </c>
      <c r="J47" s="1" t="n">
        <v>5500</v>
      </c>
      <c r="K47" s="1" t="n">
        <v>40</v>
      </c>
      <c r="L47" s="12" t="n">
        <v>0.5</v>
      </c>
    </row>
    <row r="48" customFormat="false" ht="15" hidden="false" customHeight="false" outlineLevel="0" collapsed="false">
      <c r="A48" s="7" t="n">
        <v>37</v>
      </c>
      <c r="B48" s="7"/>
      <c r="C48" s="8" t="s">
        <v>35</v>
      </c>
      <c r="D48" s="7" t="s">
        <v>256</v>
      </c>
      <c r="E48" s="7" t="s">
        <v>257</v>
      </c>
      <c r="F48" s="9" t="s">
        <v>258</v>
      </c>
      <c r="G48" s="10" t="s">
        <v>259</v>
      </c>
      <c r="H48" s="1" t="s">
        <v>260</v>
      </c>
      <c r="I48" s="11" t="n">
        <v>7500</v>
      </c>
      <c r="J48" s="1" t="n">
        <v>5000</v>
      </c>
      <c r="K48" s="1" t="n">
        <v>20</v>
      </c>
      <c r="L48" s="17" t="n">
        <v>13.4</v>
      </c>
    </row>
    <row r="49" customFormat="false" ht="15" hidden="false" customHeight="false" outlineLevel="0" collapsed="false">
      <c r="A49" s="7" t="n">
        <v>47</v>
      </c>
      <c r="B49" s="7"/>
      <c r="C49" s="8" t="s">
        <v>22</v>
      </c>
      <c r="D49" s="7" t="s">
        <v>261</v>
      </c>
      <c r="E49" s="7" t="s">
        <v>262</v>
      </c>
      <c r="F49" s="9" t="s">
        <v>263</v>
      </c>
      <c r="G49" s="19" t="s">
        <v>264</v>
      </c>
      <c r="H49" s="1" t="s">
        <v>265</v>
      </c>
      <c r="I49" s="11" t="n">
        <v>7500</v>
      </c>
      <c r="J49" s="1" t="n">
        <v>7500</v>
      </c>
      <c r="K49" s="1" t="n">
        <v>40</v>
      </c>
      <c r="L49" s="0" t="n">
        <v>22.7</v>
      </c>
    </row>
    <row r="50" customFormat="false" ht="15" hidden="false" customHeight="false" outlineLevel="0" collapsed="false">
      <c r="A50" s="7" t="n">
        <v>72</v>
      </c>
      <c r="B50" s="7"/>
      <c r="C50" s="8" t="s">
        <v>102</v>
      </c>
      <c r="D50" s="7" t="s">
        <v>266</v>
      </c>
      <c r="E50" s="7" t="s">
        <v>267</v>
      </c>
      <c r="F50" s="9" t="s">
        <v>268</v>
      </c>
      <c r="G50" s="10" t="s">
        <v>269</v>
      </c>
      <c r="H50" s="1" t="s">
        <v>270</v>
      </c>
      <c r="I50" s="11" t="n">
        <v>7500</v>
      </c>
      <c r="J50" s="1" t="n">
        <v>8000</v>
      </c>
      <c r="K50" s="1" t="n">
        <v>50</v>
      </c>
      <c r="L50" s="12" t="n">
        <v>0</v>
      </c>
    </row>
    <row r="51" customFormat="false" ht="15" hidden="false" customHeight="false" outlineLevel="0" collapsed="false">
      <c r="A51" s="7" t="n">
        <v>33</v>
      </c>
      <c r="B51" s="7"/>
      <c r="C51" s="8" t="s">
        <v>35</v>
      </c>
      <c r="D51" s="7" t="s">
        <v>271</v>
      </c>
      <c r="E51" s="7" t="s">
        <v>272</v>
      </c>
      <c r="F51" s="9" t="s">
        <v>273</v>
      </c>
      <c r="G51" s="10" t="s">
        <v>274</v>
      </c>
      <c r="H51" s="1" t="s">
        <v>275</v>
      </c>
      <c r="I51" s="11" t="n">
        <v>7000</v>
      </c>
      <c r="J51" s="1" t="n">
        <v>7000</v>
      </c>
      <c r="K51" s="1" t="n">
        <v>30</v>
      </c>
      <c r="L51" s="12" t="n">
        <v>2.5</v>
      </c>
    </row>
    <row r="52" customFormat="false" ht="15" hidden="false" customHeight="false" outlineLevel="0" collapsed="false">
      <c r="A52" s="7" t="n">
        <v>74</v>
      </c>
      <c r="B52" s="7"/>
      <c r="C52" s="8" t="s">
        <v>102</v>
      </c>
      <c r="D52" s="7" t="s">
        <v>276</v>
      </c>
      <c r="E52" s="7" t="s">
        <v>277</v>
      </c>
      <c r="F52" s="9" t="s">
        <v>278</v>
      </c>
      <c r="G52" s="10" t="s">
        <v>279</v>
      </c>
      <c r="H52" s="1" t="s">
        <v>280</v>
      </c>
      <c r="I52" s="11" t="n">
        <v>7000</v>
      </c>
      <c r="J52" s="1" t="n">
        <v>7500</v>
      </c>
      <c r="K52" s="1" t="n">
        <v>10</v>
      </c>
      <c r="L52" s="17" t="n">
        <v>18.1</v>
      </c>
    </row>
    <row r="53" customFormat="false" ht="15" hidden="false" customHeight="false" outlineLevel="0" collapsed="false">
      <c r="A53" s="7" t="n">
        <v>76</v>
      </c>
      <c r="B53" s="7"/>
      <c r="C53" s="8" t="s">
        <v>102</v>
      </c>
      <c r="D53" s="7" t="s">
        <v>281</v>
      </c>
      <c r="E53" s="7" t="s">
        <v>282</v>
      </c>
      <c r="F53" s="9" t="s">
        <v>283</v>
      </c>
      <c r="G53" s="10" t="s">
        <v>284</v>
      </c>
      <c r="H53" s="1" t="s">
        <v>240</v>
      </c>
      <c r="I53" s="11" t="n">
        <v>7000</v>
      </c>
      <c r="J53" s="1" t="n">
        <v>4000</v>
      </c>
      <c r="K53" s="1" t="n">
        <v>50</v>
      </c>
      <c r="L53" s="12" t="n">
        <v>0</v>
      </c>
    </row>
    <row r="54" customFormat="false" ht="15" hidden="false" customHeight="false" outlineLevel="0" collapsed="false">
      <c r="A54" s="7" t="n">
        <v>71</v>
      </c>
      <c r="B54" s="7"/>
      <c r="C54" s="8" t="s">
        <v>102</v>
      </c>
      <c r="D54" s="7" t="s">
        <v>285</v>
      </c>
      <c r="E54" s="7" t="s">
        <v>286</v>
      </c>
      <c r="F54" s="9" t="s">
        <v>287</v>
      </c>
      <c r="G54" s="10" t="s">
        <v>288</v>
      </c>
      <c r="H54" s="1" t="s">
        <v>289</v>
      </c>
      <c r="I54" s="11" t="n">
        <v>6500</v>
      </c>
      <c r="J54" s="1" t="n">
        <v>3500</v>
      </c>
      <c r="K54" s="1" t="n">
        <v>50</v>
      </c>
      <c r="L54" s="12" t="n">
        <v>0.5</v>
      </c>
    </row>
    <row r="55" customFormat="false" ht="15" hidden="false" customHeight="false" outlineLevel="0" collapsed="false">
      <c r="A55" s="7" t="n">
        <v>27</v>
      </c>
      <c r="B55" s="7"/>
      <c r="C55" s="8" t="s">
        <v>69</v>
      </c>
      <c r="D55" s="7" t="s">
        <v>290</v>
      </c>
      <c r="E55" s="7" t="s">
        <v>291</v>
      </c>
      <c r="F55" s="9" t="s">
        <v>292</v>
      </c>
      <c r="G55" s="10" t="s">
        <v>293</v>
      </c>
      <c r="H55" s="1" t="s">
        <v>294</v>
      </c>
      <c r="I55" s="11" t="n">
        <v>6000</v>
      </c>
      <c r="J55" s="1" t="n">
        <v>7500</v>
      </c>
      <c r="K55" s="1" t="n">
        <v>80</v>
      </c>
      <c r="L55" s="17" t="n">
        <v>11.4</v>
      </c>
    </row>
    <row r="56" customFormat="false" ht="15" hidden="false" customHeight="false" outlineLevel="0" collapsed="false">
      <c r="A56" s="7" t="n">
        <v>30</v>
      </c>
      <c r="B56" s="7"/>
      <c r="C56" s="8" t="s">
        <v>69</v>
      </c>
      <c r="D56" s="7" t="s">
        <v>295</v>
      </c>
      <c r="E56" s="7" t="s">
        <v>296</v>
      </c>
      <c r="F56" s="9" t="s">
        <v>297</v>
      </c>
      <c r="G56" s="10" t="s">
        <v>298</v>
      </c>
      <c r="H56" s="1" t="s">
        <v>299</v>
      </c>
      <c r="I56" s="11" t="n">
        <v>6000</v>
      </c>
      <c r="J56" s="1" t="n">
        <v>7500</v>
      </c>
      <c r="K56" s="1" t="n">
        <v>30</v>
      </c>
      <c r="L56" s="12" t="n">
        <v>3.9</v>
      </c>
    </row>
    <row r="57" customFormat="false" ht="15" hidden="false" customHeight="false" outlineLevel="0" collapsed="false">
      <c r="A57" s="7" t="n">
        <v>32</v>
      </c>
      <c r="B57" s="7"/>
      <c r="C57" s="8" t="s">
        <v>35</v>
      </c>
      <c r="D57" s="7" t="s">
        <v>300</v>
      </c>
      <c r="E57" s="7" t="s">
        <v>301</v>
      </c>
      <c r="F57" s="9" t="s">
        <v>302</v>
      </c>
      <c r="G57" s="10" t="s">
        <v>303</v>
      </c>
      <c r="H57" s="1" t="s">
        <v>304</v>
      </c>
      <c r="I57" s="11" t="n">
        <v>6000</v>
      </c>
      <c r="J57" s="1" t="n">
        <v>12000</v>
      </c>
      <c r="K57" s="1" t="n">
        <v>50</v>
      </c>
      <c r="L57" s="12" t="n">
        <v>0.3</v>
      </c>
    </row>
    <row r="58" customFormat="false" ht="15" hidden="false" customHeight="false" outlineLevel="0" collapsed="false">
      <c r="A58" s="7" t="n">
        <v>11</v>
      </c>
      <c r="B58" s="7"/>
      <c r="C58" s="8" t="s">
        <v>305</v>
      </c>
      <c r="D58" s="23" t="s">
        <v>306</v>
      </c>
      <c r="E58" s="23" t="s">
        <v>307</v>
      </c>
      <c r="F58" s="24" t="s">
        <v>308</v>
      </c>
      <c r="G58" s="25" t="s">
        <v>309</v>
      </c>
      <c r="H58" s="1" t="s">
        <v>310</v>
      </c>
      <c r="I58" s="26" t="n">
        <v>5500</v>
      </c>
      <c r="J58" s="1" t="n">
        <v>0</v>
      </c>
      <c r="K58" s="1" t="n">
        <v>60</v>
      </c>
      <c r="L58" s="17" t="n">
        <v>12.3</v>
      </c>
    </row>
    <row r="59" customFormat="false" ht="15" hidden="false" customHeight="false" outlineLevel="0" collapsed="false">
      <c r="A59" s="7" t="n">
        <v>54</v>
      </c>
      <c r="B59" s="7"/>
      <c r="C59" s="8" t="s">
        <v>96</v>
      </c>
      <c r="D59" s="7" t="s">
        <v>311</v>
      </c>
      <c r="E59" s="7" t="s">
        <v>312</v>
      </c>
      <c r="F59" s="9" t="s">
        <v>313</v>
      </c>
      <c r="G59" s="19" t="s">
        <v>314</v>
      </c>
      <c r="I59" s="26" t="n">
        <v>5500</v>
      </c>
      <c r="J59" s="26" t="n">
        <v>5000</v>
      </c>
      <c r="K59" s="1" t="n">
        <v>30</v>
      </c>
      <c r="L59" s="12" t="n">
        <v>9.7</v>
      </c>
    </row>
    <row r="60" customFormat="false" ht="15" hidden="false" customHeight="false" outlineLevel="0" collapsed="false">
      <c r="A60" s="7" t="n">
        <v>61</v>
      </c>
      <c r="B60" s="7"/>
      <c r="C60" s="8" t="s">
        <v>96</v>
      </c>
      <c r="D60" s="7" t="s">
        <v>315</v>
      </c>
      <c r="E60" s="7" t="s">
        <v>316</v>
      </c>
      <c r="F60" s="9" t="s">
        <v>317</v>
      </c>
      <c r="G60" s="10" t="s">
        <v>318</v>
      </c>
      <c r="H60" s="1" t="s">
        <v>319</v>
      </c>
      <c r="I60" s="26" t="n">
        <v>5500</v>
      </c>
      <c r="J60" s="26" t="n">
        <v>6500</v>
      </c>
      <c r="K60" s="1" t="n">
        <v>50</v>
      </c>
      <c r="L60" s="12" t="n">
        <v>0.9</v>
      </c>
    </row>
    <row r="61" customFormat="false" ht="15" hidden="false" customHeight="false" outlineLevel="0" collapsed="false">
      <c r="A61" s="7" t="n">
        <v>7</v>
      </c>
      <c r="B61" s="7"/>
      <c r="C61" s="8" t="s">
        <v>305</v>
      </c>
      <c r="D61" s="23" t="s">
        <v>320</v>
      </c>
      <c r="E61" s="23" t="s">
        <v>321</v>
      </c>
      <c r="F61" s="27" t="s">
        <v>322</v>
      </c>
      <c r="G61" s="25" t="s">
        <v>323</v>
      </c>
      <c r="H61" s="1" t="s">
        <v>324</v>
      </c>
      <c r="I61" s="26" t="n">
        <v>5000</v>
      </c>
      <c r="J61" s="1" t="n">
        <v>0</v>
      </c>
      <c r="K61" s="1" t="n">
        <v>10</v>
      </c>
      <c r="L61" s="12" t="n">
        <v>0</v>
      </c>
    </row>
    <row r="62" customFormat="false" ht="15" hidden="false" customHeight="false" outlineLevel="0" collapsed="false">
      <c r="A62" s="7" t="n">
        <v>10</v>
      </c>
      <c r="B62" s="7"/>
      <c r="C62" s="8" t="s">
        <v>305</v>
      </c>
      <c r="D62" s="20" t="s">
        <v>325</v>
      </c>
      <c r="E62" s="20" t="s">
        <v>326</v>
      </c>
      <c r="F62" s="28" t="s">
        <v>327</v>
      </c>
      <c r="G62" s="22" t="s">
        <v>328</v>
      </c>
      <c r="H62" s="1" t="s">
        <v>329</v>
      </c>
      <c r="I62" s="26" t="n">
        <v>5000</v>
      </c>
      <c r="J62" s="1" t="n">
        <v>0</v>
      </c>
      <c r="K62" s="1" t="n">
        <v>40</v>
      </c>
      <c r="L62" s="17" t="n">
        <v>15.9</v>
      </c>
    </row>
    <row r="63" customFormat="false" ht="15" hidden="false" customHeight="false" outlineLevel="0" collapsed="false">
      <c r="A63" s="7" t="n">
        <v>13</v>
      </c>
      <c r="B63" s="16" t="n">
        <v>44918</v>
      </c>
      <c r="C63" s="8" t="s">
        <v>58</v>
      </c>
      <c r="D63" s="20" t="s">
        <v>330</v>
      </c>
      <c r="E63" s="20" t="s">
        <v>331</v>
      </c>
      <c r="F63" s="21" t="s">
        <v>332</v>
      </c>
      <c r="G63" s="22" t="s">
        <v>333</v>
      </c>
      <c r="H63" s="1" t="s">
        <v>334</v>
      </c>
      <c r="I63" s="11" t="n">
        <v>5000</v>
      </c>
      <c r="J63" s="11" t="n">
        <v>9500</v>
      </c>
      <c r="K63" s="1" t="n">
        <v>100</v>
      </c>
      <c r="L63" s="12" t="n">
        <v>0</v>
      </c>
    </row>
    <row r="64" customFormat="false" ht="15" hidden="false" customHeight="false" outlineLevel="0" collapsed="false">
      <c r="A64" s="7" t="n">
        <v>20</v>
      </c>
      <c r="B64" s="7"/>
      <c r="C64" s="8" t="s">
        <v>58</v>
      </c>
      <c r="D64" s="7" t="s">
        <v>335</v>
      </c>
      <c r="E64" s="7" t="s">
        <v>336</v>
      </c>
      <c r="F64" s="9" t="s">
        <v>337</v>
      </c>
      <c r="G64" s="10" t="s">
        <v>338</v>
      </c>
      <c r="H64" s="1" t="s">
        <v>339</v>
      </c>
      <c r="I64" s="11" t="n">
        <v>5000</v>
      </c>
      <c r="J64" s="11" t="n">
        <v>9000</v>
      </c>
      <c r="K64" s="1" t="n">
        <v>30</v>
      </c>
      <c r="L64" s="17" t="n">
        <v>15.1</v>
      </c>
    </row>
    <row r="65" customFormat="false" ht="15" hidden="false" customHeight="false" outlineLevel="0" collapsed="false">
      <c r="A65" s="7" t="n">
        <v>35</v>
      </c>
      <c r="B65" s="7"/>
      <c r="C65" s="8" t="s">
        <v>35</v>
      </c>
      <c r="D65" s="7" t="s">
        <v>340</v>
      </c>
      <c r="E65" s="7" t="s">
        <v>341</v>
      </c>
      <c r="F65" s="9" t="s">
        <v>342</v>
      </c>
      <c r="G65" s="10" t="s">
        <v>343</v>
      </c>
      <c r="H65" s="1" t="s">
        <v>344</v>
      </c>
      <c r="I65" s="11" t="n">
        <v>5000</v>
      </c>
      <c r="J65" s="11" t="n">
        <v>7000</v>
      </c>
      <c r="K65" s="1" t="n">
        <v>50</v>
      </c>
      <c r="L65" s="29" t="n">
        <v>44</v>
      </c>
    </row>
    <row r="66" customFormat="false" ht="15" hidden="false" customHeight="false" outlineLevel="0" collapsed="false">
      <c r="A66" s="7" t="n">
        <v>8</v>
      </c>
      <c r="B66" s="7"/>
      <c r="C66" s="8" t="s">
        <v>305</v>
      </c>
      <c r="D66" s="23" t="s">
        <v>345</v>
      </c>
      <c r="E66" s="23" t="s">
        <v>346</v>
      </c>
      <c r="F66" s="27" t="s">
        <v>347</v>
      </c>
      <c r="G66" s="25" t="s">
        <v>348</v>
      </c>
      <c r="H66" s="1" t="s">
        <v>349</v>
      </c>
      <c r="I66" s="30" t="n">
        <v>4500</v>
      </c>
      <c r="J66" s="1" t="n">
        <v>0</v>
      </c>
      <c r="K66" s="1" t="n">
        <v>20</v>
      </c>
      <c r="L66" s="17" t="n">
        <v>18.6</v>
      </c>
    </row>
    <row r="67" customFormat="false" ht="15" hidden="false" customHeight="false" outlineLevel="0" collapsed="false">
      <c r="A67" s="7" t="n">
        <v>1</v>
      </c>
      <c r="B67" s="16" t="n">
        <v>44912</v>
      </c>
      <c r="C67" s="8" t="s">
        <v>305</v>
      </c>
      <c r="D67" s="23" t="s">
        <v>350</v>
      </c>
      <c r="E67" s="23" t="s">
        <v>351</v>
      </c>
      <c r="F67" s="24" t="s">
        <v>352</v>
      </c>
      <c r="G67" s="25" t="s">
        <v>353</v>
      </c>
      <c r="H67" s="1" t="s">
        <v>354</v>
      </c>
      <c r="I67" s="30" t="n">
        <v>4000</v>
      </c>
      <c r="J67" s="1" t="n">
        <v>0</v>
      </c>
      <c r="K67" s="1" t="n">
        <v>80</v>
      </c>
      <c r="L67" s="17" t="n">
        <v>17.3</v>
      </c>
    </row>
    <row r="68" customFormat="false" ht="15" hidden="false" customHeight="false" outlineLevel="0" collapsed="false">
      <c r="A68" s="7" t="n">
        <v>31</v>
      </c>
      <c r="B68" s="16" t="n">
        <v>44566</v>
      </c>
      <c r="C68" s="8" t="s">
        <v>35</v>
      </c>
      <c r="D68" s="7" t="s">
        <v>355</v>
      </c>
      <c r="E68" s="7" t="s">
        <v>356</v>
      </c>
      <c r="F68" s="9" t="s">
        <v>357</v>
      </c>
      <c r="G68" s="10" t="s">
        <v>358</v>
      </c>
      <c r="H68" s="1" t="s">
        <v>359</v>
      </c>
      <c r="I68" s="26" t="n">
        <v>4000</v>
      </c>
      <c r="J68" s="1" t="n">
        <v>3500</v>
      </c>
      <c r="K68" s="1" t="n">
        <v>20</v>
      </c>
      <c r="L68" s="17" t="n">
        <v>19.7</v>
      </c>
    </row>
    <row r="69" customFormat="false" ht="15" hidden="false" customHeight="false" outlineLevel="0" collapsed="false">
      <c r="A69" s="7" t="n">
        <v>64</v>
      </c>
      <c r="B69" s="7"/>
      <c r="C69" s="8" t="s">
        <v>96</v>
      </c>
      <c r="D69" s="7" t="s">
        <v>360</v>
      </c>
      <c r="E69" s="7" t="s">
        <v>361</v>
      </c>
      <c r="F69" s="9" t="s">
        <v>362</v>
      </c>
      <c r="G69" s="10" t="s">
        <v>363</v>
      </c>
      <c r="H69" s="1" t="s">
        <v>364</v>
      </c>
      <c r="I69" s="26" t="n">
        <v>4000</v>
      </c>
      <c r="J69" s="1" t="n">
        <v>7500</v>
      </c>
      <c r="K69" s="1" t="n">
        <v>10</v>
      </c>
      <c r="L69" s="17" t="n">
        <v>13.9</v>
      </c>
    </row>
    <row r="70" customFormat="false" ht="15" hidden="false" customHeight="false" outlineLevel="0" collapsed="false">
      <c r="A70" s="7" t="n">
        <v>5</v>
      </c>
      <c r="B70" s="7"/>
      <c r="C70" s="8" t="s">
        <v>305</v>
      </c>
      <c r="D70" s="20" t="s">
        <v>365</v>
      </c>
      <c r="E70" s="20" t="s">
        <v>366</v>
      </c>
      <c r="F70" s="21" t="s">
        <v>367</v>
      </c>
      <c r="G70" s="22" t="s">
        <v>368</v>
      </c>
      <c r="H70" s="1" t="s">
        <v>369</v>
      </c>
      <c r="I70" s="30" t="n">
        <v>3500</v>
      </c>
      <c r="J70" s="1" t="n">
        <v>0</v>
      </c>
      <c r="K70" s="1" t="n">
        <v>40</v>
      </c>
      <c r="L70" s="12" t="n">
        <v>4.9</v>
      </c>
    </row>
    <row r="71" customFormat="false" ht="15" hidden="false" customHeight="false" outlineLevel="0" collapsed="false">
      <c r="A71" s="7" t="n">
        <v>6</v>
      </c>
      <c r="B71" s="7"/>
      <c r="C71" s="8" t="s">
        <v>305</v>
      </c>
      <c r="D71" s="20" t="s">
        <v>370</v>
      </c>
      <c r="E71" s="20" t="s">
        <v>371</v>
      </c>
      <c r="F71" s="21" t="s">
        <v>372</v>
      </c>
      <c r="G71" s="22" t="s">
        <v>373</v>
      </c>
      <c r="H71" s="1" t="s">
        <v>374</v>
      </c>
      <c r="I71" s="30" t="n">
        <v>3500</v>
      </c>
      <c r="J71" s="1" t="n">
        <v>0</v>
      </c>
      <c r="K71" s="1" t="n">
        <v>50</v>
      </c>
      <c r="L71" s="12" t="n">
        <v>9.1</v>
      </c>
    </row>
    <row r="72" customFormat="false" ht="15" hidden="false" customHeight="false" outlineLevel="0" collapsed="false">
      <c r="A72" s="7" t="n">
        <v>22</v>
      </c>
      <c r="B72" s="7"/>
      <c r="C72" s="8" t="s">
        <v>58</v>
      </c>
      <c r="D72" s="7" t="s">
        <v>375</v>
      </c>
      <c r="E72" s="7" t="s">
        <v>376</v>
      </c>
      <c r="F72" s="9" t="s">
        <v>377</v>
      </c>
      <c r="G72" s="10" t="s">
        <v>378</v>
      </c>
      <c r="H72" s="1" t="s">
        <v>379</v>
      </c>
      <c r="I72" s="11" t="n">
        <v>3500</v>
      </c>
      <c r="J72" s="11" t="n">
        <v>12000</v>
      </c>
      <c r="K72" s="1" t="n">
        <v>100</v>
      </c>
      <c r="L72" s="17" t="n">
        <v>14.9</v>
      </c>
    </row>
    <row r="73" customFormat="false" ht="15" hidden="false" customHeight="false" outlineLevel="0" collapsed="false">
      <c r="A73" s="7" t="n">
        <v>23</v>
      </c>
      <c r="B73" s="16" t="n">
        <v>44918</v>
      </c>
      <c r="C73" s="8" t="s">
        <v>69</v>
      </c>
      <c r="D73" s="7" t="s">
        <v>380</v>
      </c>
      <c r="E73" s="7" t="s">
        <v>381</v>
      </c>
      <c r="F73" s="9" t="s">
        <v>382</v>
      </c>
      <c r="G73" s="10" t="s">
        <v>383</v>
      </c>
      <c r="H73" s="1" t="s">
        <v>384</v>
      </c>
      <c r="I73" s="11" t="n">
        <v>3000</v>
      </c>
      <c r="J73" s="11" t="n">
        <v>14500</v>
      </c>
      <c r="K73" s="1" t="n">
        <v>100</v>
      </c>
      <c r="L73" s="12" t="n">
        <v>4.5</v>
      </c>
    </row>
    <row r="74" customFormat="false" ht="15" hidden="false" customHeight="false" outlineLevel="0" collapsed="false">
      <c r="A74" s="7" t="n">
        <v>4</v>
      </c>
      <c r="B74" s="7"/>
      <c r="C74" s="8" t="s">
        <v>305</v>
      </c>
      <c r="D74" s="20" t="s">
        <v>385</v>
      </c>
      <c r="E74" s="20" t="s">
        <v>386</v>
      </c>
      <c r="F74" s="21" t="s">
        <v>387</v>
      </c>
      <c r="G74" s="22" t="s">
        <v>388</v>
      </c>
      <c r="H74" s="1" t="s">
        <v>389</v>
      </c>
      <c r="I74" s="26" t="n">
        <v>3000</v>
      </c>
      <c r="J74" s="1" t="n">
        <v>0</v>
      </c>
      <c r="K74" s="1" t="n">
        <v>0</v>
      </c>
      <c r="L74" s="12" t="n">
        <v>1.6</v>
      </c>
    </row>
    <row r="75" customFormat="false" ht="15" hidden="false" customHeight="false" outlineLevel="0" collapsed="false">
      <c r="A75" s="7" t="n">
        <v>21</v>
      </c>
      <c r="B75" s="7"/>
      <c r="C75" s="8" t="s">
        <v>58</v>
      </c>
      <c r="D75" s="7" t="s">
        <v>390</v>
      </c>
      <c r="E75" s="7" t="s">
        <v>391</v>
      </c>
      <c r="F75" s="9" t="s">
        <v>392</v>
      </c>
      <c r="G75" s="10" t="s">
        <v>393</v>
      </c>
      <c r="H75" s="1" t="s">
        <v>394</v>
      </c>
      <c r="I75" s="11" t="n">
        <v>3000</v>
      </c>
      <c r="J75" s="11" t="n">
        <v>10500</v>
      </c>
      <c r="K75" s="1" t="n">
        <v>90</v>
      </c>
      <c r="L75" s="17" t="n">
        <v>13.6</v>
      </c>
    </row>
    <row r="76" customFormat="false" ht="15" hidden="false" customHeight="false" outlineLevel="0" collapsed="false">
      <c r="A76" s="7" t="n">
        <v>56</v>
      </c>
      <c r="B76" s="7"/>
      <c r="C76" s="8" t="s">
        <v>96</v>
      </c>
      <c r="D76" s="7" t="s">
        <v>395</v>
      </c>
      <c r="E76" s="7" t="s">
        <v>396</v>
      </c>
      <c r="F76" s="9" t="s">
        <v>397</v>
      </c>
      <c r="G76" s="10" t="s">
        <v>398</v>
      </c>
      <c r="H76" s="1" t="s">
        <v>399</v>
      </c>
      <c r="I76" s="11" t="n">
        <v>3000</v>
      </c>
      <c r="J76" s="11" t="n">
        <v>9000</v>
      </c>
      <c r="K76" s="1" t="n">
        <v>70</v>
      </c>
      <c r="L76" s="12" t="n">
        <v>0.9</v>
      </c>
    </row>
    <row r="77" customFormat="false" ht="15" hidden="false" customHeight="false" outlineLevel="0" collapsed="false">
      <c r="A77" s="7" t="n">
        <v>3</v>
      </c>
      <c r="B77" s="7"/>
      <c r="C77" s="8" t="s">
        <v>305</v>
      </c>
      <c r="D77" s="23" t="s">
        <v>400</v>
      </c>
      <c r="E77" s="23" t="s">
        <v>401</v>
      </c>
      <c r="F77" s="24" t="s">
        <v>402</v>
      </c>
      <c r="G77" s="25" t="s">
        <v>403</v>
      </c>
      <c r="H77" s="1" t="s">
        <v>404</v>
      </c>
      <c r="I77" s="30" t="n">
        <v>2500</v>
      </c>
      <c r="J77" s="1" t="n">
        <v>500</v>
      </c>
      <c r="K77" s="1" t="n">
        <v>20</v>
      </c>
      <c r="L77" s="12" t="n">
        <v>3.5</v>
      </c>
    </row>
    <row r="78" customFormat="false" ht="15" hidden="false" customHeight="false" outlineLevel="0" collapsed="false">
      <c r="A78" s="7" t="n">
        <v>9</v>
      </c>
      <c r="B78" s="7"/>
      <c r="C78" s="8" t="s">
        <v>305</v>
      </c>
      <c r="D78" s="20" t="s">
        <v>405</v>
      </c>
      <c r="E78" s="20" t="s">
        <v>406</v>
      </c>
      <c r="F78" s="28" t="s">
        <v>407</v>
      </c>
      <c r="G78" s="22" t="s">
        <v>408</v>
      </c>
      <c r="H78" s="1" t="s">
        <v>409</v>
      </c>
      <c r="I78" s="30" t="n">
        <v>2500</v>
      </c>
      <c r="J78" s="1" t="n">
        <v>0</v>
      </c>
      <c r="K78" s="1" t="n">
        <v>20</v>
      </c>
      <c r="L78" s="17" t="n">
        <v>23</v>
      </c>
    </row>
    <row r="79" customFormat="false" ht="15" hidden="false" customHeight="false" outlineLevel="0" collapsed="false">
      <c r="A79" s="7" t="n">
        <v>12</v>
      </c>
      <c r="B79" s="7"/>
      <c r="C79" s="8" t="s">
        <v>305</v>
      </c>
      <c r="D79" s="23" t="s">
        <v>410</v>
      </c>
      <c r="E79" s="23" t="s">
        <v>411</v>
      </c>
      <c r="F79" s="24" t="s">
        <v>412</v>
      </c>
      <c r="G79" s="25" t="s">
        <v>413</v>
      </c>
      <c r="H79" s="1" t="s">
        <v>414</v>
      </c>
      <c r="I79" s="26" t="n">
        <v>2000</v>
      </c>
      <c r="J79" s="26" t="n">
        <v>3000</v>
      </c>
      <c r="K79" s="1" t="n">
        <v>10</v>
      </c>
      <c r="L79" s="12" t="n">
        <v>0.4</v>
      </c>
    </row>
    <row r="80" customFormat="false" ht="15" hidden="false" customHeight="false" outlineLevel="0" collapsed="false">
      <c r="A80" s="7" t="n">
        <v>59</v>
      </c>
      <c r="B80" s="7"/>
      <c r="C80" s="8" t="s">
        <v>96</v>
      </c>
      <c r="D80" s="7" t="s">
        <v>415</v>
      </c>
      <c r="E80" s="7" t="s">
        <v>416</v>
      </c>
      <c r="F80" s="9" t="s">
        <v>417</v>
      </c>
      <c r="G80" s="10" t="s">
        <v>418</v>
      </c>
      <c r="H80" s="1" t="s">
        <v>419</v>
      </c>
      <c r="I80" s="11" t="n">
        <v>2000</v>
      </c>
      <c r="J80" s="11" t="n">
        <v>8000</v>
      </c>
      <c r="K80" s="1" t="n">
        <v>20</v>
      </c>
      <c r="L80" s="12" t="n">
        <v>0</v>
      </c>
    </row>
    <row r="81" customFormat="false" ht="15" hidden="false" customHeight="false" outlineLevel="0" collapsed="false">
      <c r="A81" s="7" t="n">
        <v>2</v>
      </c>
      <c r="B81" s="7"/>
      <c r="C81" s="8" t="s">
        <v>305</v>
      </c>
      <c r="D81" s="23" t="s">
        <v>420</v>
      </c>
      <c r="E81" s="23" t="s">
        <v>421</v>
      </c>
      <c r="F81" s="24" t="s">
        <v>422</v>
      </c>
      <c r="G81" s="25" t="s">
        <v>423</v>
      </c>
      <c r="H81" s="1" t="s">
        <v>424</v>
      </c>
      <c r="I81" s="30" t="n">
        <v>1000</v>
      </c>
      <c r="J81" s="1" t="n">
        <v>0</v>
      </c>
      <c r="K81" s="1" t="n">
        <v>20</v>
      </c>
      <c r="L81" s="12" t="n">
        <v>6.4</v>
      </c>
    </row>
    <row r="82" customFormat="false" ht="15.75" hidden="false" customHeight="false" outlineLevel="0" collapsed="false">
      <c r="A82" s="7" t="n">
        <v>66</v>
      </c>
      <c r="B82" s="16" t="n">
        <v>44580</v>
      </c>
      <c r="C82" s="8" t="s">
        <v>102</v>
      </c>
      <c r="D82" s="7" t="s">
        <v>425</v>
      </c>
      <c r="E82" s="7" t="s">
        <v>426</v>
      </c>
      <c r="F82" s="9" t="s">
        <v>427</v>
      </c>
      <c r="G82" s="10" t="s">
        <v>121</v>
      </c>
      <c r="H82" s="1" t="s">
        <v>428</v>
      </c>
    </row>
    <row r="83" customFormat="false" ht="15" hidden="false" customHeight="false" outlineLevel="0" collapsed="false">
      <c r="C83" s="31"/>
      <c r="R83" s="32" t="s">
        <v>429</v>
      </c>
      <c r="S83" s="33"/>
      <c r="T83" s="33"/>
      <c r="U83" s="33"/>
      <c r="V83" s="34"/>
    </row>
    <row r="84" customFormat="false" ht="15" hidden="false" customHeight="false" outlineLevel="0" collapsed="false">
      <c r="C84" s="31"/>
      <c r="R84" s="35"/>
      <c r="S84" s="36"/>
      <c r="T84" s="13"/>
      <c r="U84" s="37"/>
      <c r="V84" s="38"/>
    </row>
    <row r="85" customFormat="false" ht="15" hidden="false" customHeight="false" outlineLevel="0" collapsed="false">
      <c r="C85" s="31"/>
      <c r="R85" s="35" t="s">
        <v>430</v>
      </c>
      <c r="S85" s="36" t="n">
        <v>10</v>
      </c>
      <c r="T85" s="13" t="n">
        <f aca="false">S85/80</f>
        <v>0.125</v>
      </c>
      <c r="U85" s="37" t="n">
        <v>65.6</v>
      </c>
      <c r="V85" s="38" t="s">
        <v>431</v>
      </c>
    </row>
    <row r="86" customFormat="false" ht="15" hidden="false" customHeight="false" outlineLevel="0" collapsed="false">
      <c r="C86" s="31"/>
      <c r="R86" s="35" t="s">
        <v>432</v>
      </c>
      <c r="S86" s="36" t="n">
        <v>70</v>
      </c>
      <c r="T86" s="13" t="n">
        <f aca="false">S86/80</f>
        <v>0.875</v>
      </c>
      <c r="U86" s="37" t="n">
        <v>0</v>
      </c>
      <c r="V86" s="38" t="s">
        <v>433</v>
      </c>
    </row>
    <row r="87" customFormat="false" ht="15" hidden="false" customHeight="false" outlineLevel="0" collapsed="false">
      <c r="C87" s="31"/>
      <c r="R87" s="35"/>
      <c r="S87" s="36"/>
      <c r="T87" s="13"/>
      <c r="U87" s="37"/>
      <c r="V87" s="38"/>
    </row>
    <row r="88" customFormat="false" ht="15" hidden="false" customHeight="false" outlineLevel="0" collapsed="false">
      <c r="C88" s="31"/>
      <c r="R88" s="35"/>
      <c r="S88" s="36"/>
      <c r="T88" s="36"/>
      <c r="U88" s="36"/>
      <c r="V88" s="38"/>
    </row>
    <row r="89" customFormat="false" ht="15" hidden="false" customHeight="false" outlineLevel="0" collapsed="false">
      <c r="C89" s="31"/>
      <c r="R89" s="35"/>
      <c r="S89" s="36"/>
      <c r="T89" s="36"/>
      <c r="U89" s="36"/>
      <c r="V89" s="38"/>
    </row>
    <row r="90" customFormat="false" ht="15" hidden="false" customHeight="false" outlineLevel="0" collapsed="false">
      <c r="C90" s="31"/>
      <c r="R90" s="35" t="s">
        <v>434</v>
      </c>
      <c r="S90" s="36"/>
      <c r="T90" s="36"/>
      <c r="U90" s="36"/>
      <c r="V90" s="38"/>
    </row>
    <row r="91" customFormat="false" ht="15" hidden="false" customHeight="false" outlineLevel="0" collapsed="false">
      <c r="C91" s="31"/>
      <c r="R91" s="35" t="s">
        <v>28</v>
      </c>
      <c r="S91" s="36" t="n">
        <v>11</v>
      </c>
      <c r="T91" s="13" t="n">
        <f aca="false">S91/80</f>
        <v>0.1375</v>
      </c>
      <c r="U91" s="37" t="n">
        <v>1812</v>
      </c>
      <c r="V91" s="38" t="s">
        <v>435</v>
      </c>
    </row>
    <row r="92" customFormat="false" ht="15" hidden="false" customHeight="false" outlineLevel="0" collapsed="false">
      <c r="C92" s="31"/>
      <c r="R92" s="35" t="s">
        <v>34</v>
      </c>
      <c r="S92" s="36" t="n">
        <v>21</v>
      </c>
      <c r="T92" s="13" t="n">
        <f aca="false">S92/80</f>
        <v>0.2625</v>
      </c>
      <c r="U92" s="37" t="n">
        <v>705</v>
      </c>
      <c r="V92" s="38" t="s">
        <v>436</v>
      </c>
    </row>
    <row r="93" customFormat="false" ht="15" hidden="false" customHeight="false" outlineLevel="0" collapsed="false">
      <c r="C93" s="31"/>
      <c r="R93" s="35" t="s">
        <v>41</v>
      </c>
      <c r="S93" s="36" t="n">
        <v>27</v>
      </c>
      <c r="T93" s="13" t="n">
        <f aca="false">S93/80</f>
        <v>0.3375</v>
      </c>
      <c r="U93" s="37" t="n">
        <v>320</v>
      </c>
      <c r="V93" s="38" t="s">
        <v>437</v>
      </c>
    </row>
    <row r="94" customFormat="false" ht="15" hidden="false" customHeight="false" outlineLevel="0" collapsed="false">
      <c r="C94" s="31"/>
      <c r="R94" s="35" t="s">
        <v>47</v>
      </c>
      <c r="S94" s="36" t="n">
        <v>21</v>
      </c>
      <c r="T94" s="13" t="n">
        <f aca="false">S94/80</f>
        <v>0.2625</v>
      </c>
      <c r="U94" s="37" t="n">
        <v>98</v>
      </c>
      <c r="V94" s="38" t="s">
        <v>438</v>
      </c>
    </row>
    <row r="95" customFormat="false" ht="15" hidden="false" customHeight="false" outlineLevel="0" collapsed="false">
      <c r="C95" s="31"/>
      <c r="R95" s="35"/>
      <c r="S95" s="36"/>
      <c r="T95" s="36"/>
      <c r="U95" s="36"/>
      <c r="V95" s="38"/>
    </row>
    <row r="96" customFormat="false" ht="15" hidden="false" customHeight="false" outlineLevel="0" collapsed="false">
      <c r="C96" s="31"/>
      <c r="R96" s="35" t="s">
        <v>439</v>
      </c>
      <c r="S96" s="36"/>
      <c r="T96" s="36"/>
      <c r="U96" s="36"/>
      <c r="V96" s="38"/>
    </row>
    <row r="97" customFormat="false" ht="15" hidden="false" customHeight="false" outlineLevel="0" collapsed="false">
      <c r="C97" s="31"/>
      <c r="R97" s="35" t="s">
        <v>28</v>
      </c>
      <c r="S97" s="36" t="n">
        <v>14</v>
      </c>
      <c r="T97" s="13" t="n">
        <f aca="false">S97/80</f>
        <v>0.175</v>
      </c>
      <c r="U97" s="37" t="n">
        <v>73.2</v>
      </c>
      <c r="V97" s="38" t="s">
        <v>440</v>
      </c>
      <c r="X97" s="0" t="s">
        <v>441</v>
      </c>
    </row>
    <row r="98" customFormat="false" ht="15" hidden="false" customHeight="false" outlineLevel="0" collapsed="false">
      <c r="C98" s="31"/>
      <c r="R98" s="35" t="s">
        <v>34</v>
      </c>
      <c r="S98" s="36" t="n">
        <v>17</v>
      </c>
      <c r="T98" s="13" t="n">
        <f aca="false">S98/80</f>
        <v>0.2125</v>
      </c>
      <c r="U98" s="37" t="n">
        <v>7.5</v>
      </c>
      <c r="V98" s="38" t="s">
        <v>442</v>
      </c>
    </row>
    <row r="99" customFormat="false" ht="15" hidden="false" customHeight="false" outlineLevel="0" collapsed="false">
      <c r="C99" s="31"/>
      <c r="R99" s="35" t="s">
        <v>41</v>
      </c>
      <c r="S99" s="36" t="n">
        <v>17</v>
      </c>
      <c r="T99" s="13" t="n">
        <f aca="false">S99/80</f>
        <v>0.2125</v>
      </c>
      <c r="U99" s="37" t="n">
        <v>2.1</v>
      </c>
      <c r="V99" s="38" t="s">
        <v>443</v>
      </c>
    </row>
    <row r="100" customFormat="false" ht="15" hidden="false" customHeight="false" outlineLevel="0" collapsed="false">
      <c r="C100" s="31"/>
      <c r="R100" s="35" t="s">
        <v>432</v>
      </c>
      <c r="S100" s="36" t="n">
        <v>32</v>
      </c>
      <c r="T100" s="13" t="n">
        <f aca="false">S100/80</f>
        <v>0.4</v>
      </c>
      <c r="U100" s="37" t="n">
        <v>0</v>
      </c>
      <c r="V100" s="38" t="s">
        <v>432</v>
      </c>
    </row>
    <row r="101" customFormat="false" ht="15" hidden="false" customHeight="false" outlineLevel="0" collapsed="false">
      <c r="C101" s="31"/>
      <c r="R101" s="35"/>
      <c r="S101" s="36"/>
      <c r="T101" s="36"/>
      <c r="U101" s="36"/>
      <c r="V101" s="38"/>
    </row>
    <row r="102" customFormat="false" ht="15" hidden="false" customHeight="false" outlineLevel="0" collapsed="false">
      <c r="C102" s="31"/>
      <c r="R102" s="35" t="s">
        <v>444</v>
      </c>
      <c r="S102" s="36"/>
      <c r="T102" s="36"/>
      <c r="U102" s="36"/>
      <c r="V102" s="38"/>
    </row>
    <row r="103" customFormat="false" ht="15" hidden="false" customHeight="false" outlineLevel="0" collapsed="false">
      <c r="C103" s="31"/>
      <c r="R103" s="35" t="s">
        <v>28</v>
      </c>
      <c r="S103" s="36" t="n">
        <v>8</v>
      </c>
      <c r="T103" s="13" t="n">
        <f aca="false">S103/80</f>
        <v>0.1</v>
      </c>
      <c r="U103" s="37" t="n">
        <v>858</v>
      </c>
      <c r="V103" s="38" t="s">
        <v>445</v>
      </c>
    </row>
    <row r="104" customFormat="false" ht="15" hidden="false" customHeight="false" outlineLevel="0" collapsed="false">
      <c r="C104" s="31"/>
      <c r="R104" s="35" t="s">
        <v>34</v>
      </c>
      <c r="S104" s="36" t="n">
        <v>18</v>
      </c>
      <c r="T104" s="13" t="n">
        <f aca="false">S104/80</f>
        <v>0.225</v>
      </c>
      <c r="U104" s="37" t="n">
        <v>323.8</v>
      </c>
      <c r="V104" s="38" t="s">
        <v>446</v>
      </c>
    </row>
    <row r="105" customFormat="false" ht="15" hidden="false" customHeight="false" outlineLevel="0" collapsed="false">
      <c r="C105" s="31"/>
      <c r="R105" s="35" t="s">
        <v>41</v>
      </c>
      <c r="S105" s="36" t="n">
        <v>24</v>
      </c>
      <c r="T105" s="13" t="n">
        <f aca="false">S105/80</f>
        <v>0.3</v>
      </c>
      <c r="U105" s="37" t="n">
        <v>94.2</v>
      </c>
      <c r="V105" s="38" t="s">
        <v>447</v>
      </c>
    </row>
    <row r="106" customFormat="false" ht="15.75" hidden="false" customHeight="false" outlineLevel="0" collapsed="false">
      <c r="C106" s="31"/>
      <c r="R106" s="39" t="s">
        <v>432</v>
      </c>
      <c r="S106" s="40" t="n">
        <v>25</v>
      </c>
      <c r="T106" s="41" t="n">
        <f aca="false">S106/80</f>
        <v>0.3125</v>
      </c>
      <c r="U106" s="42" t="n">
        <v>0</v>
      </c>
      <c r="V106" s="43"/>
    </row>
    <row r="107" customFormat="false" ht="15" hidden="false" customHeight="false" outlineLevel="0" collapsed="false">
      <c r="C107" s="31"/>
    </row>
    <row r="108" customFormat="false" ht="15" hidden="false" customHeight="false" outlineLevel="0" collapsed="false">
      <c r="C108" s="31"/>
    </row>
    <row r="109" customFormat="false" ht="15" hidden="false" customHeight="false" outlineLevel="0" collapsed="false">
      <c r="C109" s="31"/>
    </row>
    <row r="110" customFormat="false" ht="15" hidden="false" customHeight="false" outlineLevel="0" collapsed="false">
      <c r="C110" s="31"/>
    </row>
    <row r="111" customFormat="false" ht="15" hidden="false" customHeight="false" outlineLevel="0" collapsed="false">
      <c r="C111" s="31"/>
    </row>
    <row r="112" customFormat="false" ht="15" hidden="false" customHeight="false" outlineLevel="0" collapsed="false">
      <c r="C112" s="31"/>
    </row>
    <row r="113" customFormat="false" ht="15" hidden="false" customHeight="false" outlineLevel="0" collapsed="false">
      <c r="C113" s="31"/>
    </row>
    <row r="114" customFormat="false" ht="15" hidden="false" customHeight="false" outlineLevel="0" collapsed="false">
      <c r="C114" s="31"/>
    </row>
    <row r="115" customFormat="false" ht="15" hidden="false" customHeight="false" outlineLevel="0" collapsed="false">
      <c r="C115" s="31"/>
    </row>
  </sheetData>
  <autoFilter ref="I1:I1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5" zeroHeight="false" outlineLevelRow="0" outlineLevelCol="0"/>
  <cols>
    <col collapsed="false" customWidth="true" hidden="false" outlineLevel="0" max="6" min="6" style="0" width="20.43"/>
    <col collapsed="false" customWidth="true" hidden="false" outlineLevel="0" max="8" min="8" style="0" width="38.7"/>
    <col collapsed="false" customWidth="true" hidden="false" outlineLevel="0" max="13" min="13" style="0" width="17.57"/>
    <col collapsed="false" customWidth="true" hidden="false" outlineLevel="0" max="14" min="14" style="0" width="3"/>
    <col collapsed="false" customWidth="true" hidden="false" outlineLevel="0" max="15" min="15" style="0" width="22.43"/>
    <col collapsed="false" customWidth="true" hidden="false" outlineLevel="0" max="16" min="16" style="0" width="3.57"/>
    <col collapsed="false" customWidth="true" hidden="false" outlineLevel="0" max="17" min="17" style="0" width="3"/>
    <col collapsed="false" customWidth="true" hidden="false" outlineLevel="0" max="18" min="18" style="0" width="17.57"/>
    <col collapsed="false" customWidth="true" hidden="false" outlineLevel="0" max="19" min="19" style="0" width="22.71"/>
    <col collapsed="false" customWidth="true" hidden="false" outlineLevel="0" max="20" min="20" style="0" width="4.14"/>
    <col collapsed="false" customWidth="true" hidden="false" outlineLevel="0" max="21" min="21" style="0" width="3.43"/>
    <col collapsed="false" customWidth="true" hidden="false" outlineLevel="0" max="22" min="22" style="0" width="20.14"/>
  </cols>
  <sheetData>
    <row r="1" customFormat="false" ht="14.9" hidden="false" customHeight="false" outlineLevel="0" collapsed="false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5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7" t="s">
        <v>448</v>
      </c>
      <c r="N1" s="48" t="s">
        <v>449</v>
      </c>
      <c r="O1" s="48" t="s">
        <v>450</v>
      </c>
      <c r="P1" s="49" t="s">
        <v>451</v>
      </c>
      <c r="Q1" s="49" t="s">
        <v>451</v>
      </c>
      <c r="R1" s="50" t="s">
        <v>452</v>
      </c>
      <c r="S1" s="48" t="s">
        <v>444</v>
      </c>
      <c r="T1" s="51" t="s">
        <v>453</v>
      </c>
      <c r="U1" s="51" t="s">
        <v>454</v>
      </c>
      <c r="V1" s="52" t="s">
        <v>455</v>
      </c>
    </row>
    <row r="2" customFormat="false" ht="15" hidden="false" customHeight="false" outlineLevel="0" collapsed="false">
      <c r="A2" s="53" t="n">
        <v>1</v>
      </c>
      <c r="B2" s="54" t="n">
        <v>44912</v>
      </c>
      <c r="C2" s="55" t="s">
        <v>305</v>
      </c>
      <c r="D2" s="53" t="s">
        <v>350</v>
      </c>
      <c r="E2" s="53" t="s">
        <v>351</v>
      </c>
      <c r="F2" s="56" t="s">
        <v>352</v>
      </c>
      <c r="G2" s="57" t="s">
        <v>353</v>
      </c>
      <c r="H2" s="58" t="s">
        <v>354</v>
      </c>
      <c r="I2" s="30" t="n">
        <v>4000</v>
      </c>
      <c r="J2" s="1" t="n">
        <v>0</v>
      </c>
      <c r="K2" s="1" t="n">
        <v>80</v>
      </c>
      <c r="L2" s="17" t="n">
        <v>17.3</v>
      </c>
      <c r="M2" s="7" t="n">
        <v>0</v>
      </c>
      <c r="N2" s="7" t="n">
        <v>0</v>
      </c>
      <c r="O2" s="59" t="n">
        <v>1276</v>
      </c>
      <c r="P2" s="7" t="n">
        <v>40</v>
      </c>
      <c r="Q2" s="7" t="n">
        <v>0</v>
      </c>
      <c r="R2" s="7" t="n">
        <f aca="false">P2+Q2</f>
        <v>40</v>
      </c>
      <c r="S2" s="7" t="n">
        <v>240</v>
      </c>
      <c r="T2" s="7" t="n">
        <v>0</v>
      </c>
      <c r="U2" s="7" t="n">
        <v>4</v>
      </c>
      <c r="V2" s="0" t="n">
        <f aca="false">T2+U2</f>
        <v>4</v>
      </c>
    </row>
    <row r="3" customFormat="false" ht="15" hidden="false" customHeight="false" outlineLevel="0" collapsed="false">
      <c r="A3" s="53" t="n">
        <v>2</v>
      </c>
      <c r="B3" s="53"/>
      <c r="C3" s="55" t="s">
        <v>305</v>
      </c>
      <c r="D3" s="53" t="s">
        <v>420</v>
      </c>
      <c r="E3" s="53" t="s">
        <v>421</v>
      </c>
      <c r="F3" s="56" t="s">
        <v>422</v>
      </c>
      <c r="G3" s="57" t="s">
        <v>423</v>
      </c>
      <c r="H3" s="58" t="s">
        <v>424</v>
      </c>
      <c r="I3" s="30" t="n">
        <v>1000</v>
      </c>
      <c r="J3" s="1" t="n">
        <v>0</v>
      </c>
      <c r="K3" s="1" t="n">
        <v>20</v>
      </c>
      <c r="L3" s="12" t="n">
        <v>6.4</v>
      </c>
      <c r="M3" s="7" t="n">
        <v>20</v>
      </c>
      <c r="N3" s="7" t="n">
        <v>0</v>
      </c>
      <c r="O3" s="60" t="n">
        <v>616</v>
      </c>
      <c r="P3" s="7" t="n">
        <v>0</v>
      </c>
      <c r="Q3" s="7" t="n">
        <v>0</v>
      </c>
      <c r="R3" s="7" t="n">
        <f aca="false">P3+Q3</f>
        <v>0</v>
      </c>
      <c r="S3" s="7" t="n">
        <v>420</v>
      </c>
      <c r="T3" s="7" t="n">
        <v>6</v>
      </c>
      <c r="U3" s="7" t="n">
        <v>20</v>
      </c>
      <c r="V3" s="0" t="n">
        <f aca="false">T3+U3</f>
        <v>26</v>
      </c>
    </row>
    <row r="4" customFormat="false" ht="15" hidden="false" customHeight="false" outlineLevel="0" collapsed="false">
      <c r="A4" s="53" t="n">
        <v>3</v>
      </c>
      <c r="B4" s="53"/>
      <c r="C4" s="55" t="s">
        <v>305</v>
      </c>
      <c r="D4" s="53" t="s">
        <v>400</v>
      </c>
      <c r="E4" s="53" t="s">
        <v>401</v>
      </c>
      <c r="F4" s="56" t="s">
        <v>402</v>
      </c>
      <c r="G4" s="57" t="s">
        <v>403</v>
      </c>
      <c r="H4" s="58" t="s">
        <v>404</v>
      </c>
      <c r="I4" s="30" t="n">
        <v>2500</v>
      </c>
      <c r="J4" s="1" t="n">
        <v>500</v>
      </c>
      <c r="K4" s="1" t="n">
        <v>20</v>
      </c>
      <c r="L4" s="12" t="n">
        <v>3.5</v>
      </c>
      <c r="M4" s="7" t="n">
        <v>0</v>
      </c>
      <c r="N4" s="7" t="n">
        <v>0</v>
      </c>
      <c r="O4" s="61" t="n">
        <v>60</v>
      </c>
      <c r="P4" s="7" t="n">
        <v>48</v>
      </c>
      <c r="Q4" s="7" t="n">
        <v>0</v>
      </c>
      <c r="R4" s="7" t="n">
        <f aca="false">P4+Q4</f>
        <v>48</v>
      </c>
      <c r="S4" s="7" t="n">
        <v>80</v>
      </c>
      <c r="T4" s="7" t="n">
        <v>49</v>
      </c>
      <c r="U4" s="7" t="n">
        <v>57</v>
      </c>
      <c r="V4" s="0" t="n">
        <f aca="false">T4+U4</f>
        <v>106</v>
      </c>
    </row>
    <row r="5" customFormat="false" ht="15" hidden="false" customHeight="false" outlineLevel="0" collapsed="false">
      <c r="A5" s="53" t="n">
        <v>4</v>
      </c>
      <c r="B5" s="53"/>
      <c r="C5" s="55" t="s">
        <v>305</v>
      </c>
      <c r="D5" s="53" t="s">
        <v>385</v>
      </c>
      <c r="E5" s="53" t="s">
        <v>386</v>
      </c>
      <c r="F5" s="56" t="s">
        <v>387</v>
      </c>
      <c r="G5" s="57" t="s">
        <v>388</v>
      </c>
      <c r="H5" s="58" t="s">
        <v>389</v>
      </c>
      <c r="I5" s="26" t="n">
        <v>3000</v>
      </c>
      <c r="J5" s="1" t="n">
        <v>0</v>
      </c>
      <c r="K5" s="1" t="n">
        <v>0</v>
      </c>
      <c r="L5" s="12" t="n">
        <v>1.6</v>
      </c>
      <c r="M5" s="7" t="n">
        <v>0</v>
      </c>
      <c r="N5" s="7" t="n">
        <v>0</v>
      </c>
      <c r="O5" s="61" t="n">
        <v>196</v>
      </c>
      <c r="P5" s="7" t="n">
        <v>168</v>
      </c>
      <c r="Q5" s="7" t="n">
        <v>0</v>
      </c>
      <c r="R5" s="7" t="n">
        <f aca="false">P5+Q5</f>
        <v>168</v>
      </c>
      <c r="S5" s="7" t="n">
        <v>1176</v>
      </c>
      <c r="T5" s="7" t="n">
        <v>0</v>
      </c>
      <c r="U5" s="7" t="n">
        <v>5</v>
      </c>
      <c r="V5" s="0" t="n">
        <f aca="false">T5+U5</f>
        <v>5</v>
      </c>
    </row>
    <row r="6" customFormat="false" ht="15" hidden="false" customHeight="false" outlineLevel="0" collapsed="false">
      <c r="A6" s="53" t="n">
        <v>5</v>
      </c>
      <c r="B6" s="53"/>
      <c r="C6" s="55" t="s">
        <v>305</v>
      </c>
      <c r="D6" s="53" t="s">
        <v>365</v>
      </c>
      <c r="E6" s="53" t="s">
        <v>366</v>
      </c>
      <c r="F6" s="56" t="s">
        <v>367</v>
      </c>
      <c r="G6" s="57" t="s">
        <v>368</v>
      </c>
      <c r="H6" s="58" t="s">
        <v>369</v>
      </c>
      <c r="I6" s="30" t="n">
        <v>3500</v>
      </c>
      <c r="J6" s="1" t="n">
        <v>0</v>
      </c>
      <c r="K6" s="1" t="n">
        <v>40</v>
      </c>
      <c r="L6" s="12" t="n">
        <v>4.9</v>
      </c>
      <c r="M6" s="7" t="n">
        <v>0</v>
      </c>
      <c r="N6" s="7" t="n">
        <v>0</v>
      </c>
      <c r="O6" s="61" t="n">
        <v>100</v>
      </c>
      <c r="P6" s="7" t="n">
        <v>0</v>
      </c>
      <c r="Q6" s="7" t="n">
        <v>0</v>
      </c>
      <c r="R6" s="7" t="n">
        <f aca="false">P6+Q6</f>
        <v>0</v>
      </c>
      <c r="S6" s="7" t="n">
        <v>980</v>
      </c>
      <c r="T6" s="7" t="n">
        <v>0</v>
      </c>
      <c r="U6" s="7" t="n">
        <v>2</v>
      </c>
      <c r="V6" s="0" t="n">
        <f aca="false">T6+U6</f>
        <v>2</v>
      </c>
    </row>
    <row r="7" customFormat="false" ht="15" hidden="false" customHeight="false" outlineLevel="0" collapsed="false">
      <c r="A7" s="53" t="n">
        <v>6</v>
      </c>
      <c r="B7" s="53"/>
      <c r="C7" s="55" t="s">
        <v>305</v>
      </c>
      <c r="D7" s="53" t="s">
        <v>370</v>
      </c>
      <c r="E7" s="53" t="s">
        <v>371</v>
      </c>
      <c r="F7" s="56" t="s">
        <v>372</v>
      </c>
      <c r="G7" s="57" t="s">
        <v>373</v>
      </c>
      <c r="H7" s="58" t="s">
        <v>374</v>
      </c>
      <c r="I7" s="30" t="n">
        <v>3500</v>
      </c>
      <c r="J7" s="1" t="n">
        <v>0</v>
      </c>
      <c r="K7" s="1" t="n">
        <v>50</v>
      </c>
      <c r="L7" s="12" t="n">
        <v>9.1</v>
      </c>
      <c r="M7" s="7" t="n">
        <v>0</v>
      </c>
      <c r="N7" s="7" t="n">
        <v>36</v>
      </c>
      <c r="O7" s="61" t="n">
        <v>80</v>
      </c>
      <c r="P7" s="7" t="n">
        <v>0</v>
      </c>
      <c r="Q7" s="7" t="n">
        <v>0</v>
      </c>
      <c r="R7" s="7" t="n">
        <f aca="false">P7+Q7</f>
        <v>0</v>
      </c>
      <c r="S7" s="7" t="n">
        <v>684</v>
      </c>
      <c r="T7" s="7" t="n">
        <v>0</v>
      </c>
      <c r="U7" s="7" t="n">
        <v>1</v>
      </c>
      <c r="V7" s="0" t="n">
        <f aca="false">T7+U7</f>
        <v>1</v>
      </c>
    </row>
    <row r="8" customFormat="false" ht="15" hidden="false" customHeight="false" outlineLevel="0" collapsed="false">
      <c r="A8" s="53" t="n">
        <v>7</v>
      </c>
      <c r="B8" s="53"/>
      <c r="C8" s="55" t="s">
        <v>305</v>
      </c>
      <c r="D8" s="53" t="s">
        <v>320</v>
      </c>
      <c r="E8" s="53" t="s">
        <v>321</v>
      </c>
      <c r="F8" s="62" t="s">
        <v>322</v>
      </c>
      <c r="G8" s="57" t="s">
        <v>323</v>
      </c>
      <c r="H8" s="58" t="s">
        <v>324</v>
      </c>
      <c r="I8" s="26" t="n">
        <v>5000</v>
      </c>
      <c r="J8" s="1" t="n">
        <v>0</v>
      </c>
      <c r="K8" s="1" t="n">
        <v>10</v>
      </c>
      <c r="L8" s="12" t="n">
        <v>0</v>
      </c>
      <c r="M8" s="7" t="n">
        <v>0</v>
      </c>
      <c r="N8" s="7" t="n">
        <v>0</v>
      </c>
      <c r="O8" s="60" t="n">
        <v>506</v>
      </c>
      <c r="P8" s="7" t="n">
        <v>0</v>
      </c>
      <c r="Q8" s="7" t="n">
        <v>0</v>
      </c>
      <c r="R8" s="7" t="n">
        <f aca="false">P8+Q8</f>
        <v>0</v>
      </c>
      <c r="S8" s="7" t="n">
        <v>540</v>
      </c>
      <c r="T8" s="7" t="n">
        <v>4</v>
      </c>
      <c r="U8" s="7" t="n">
        <v>20</v>
      </c>
      <c r="V8" s="0" t="n">
        <f aca="false">T8+U8</f>
        <v>24</v>
      </c>
    </row>
    <row r="9" customFormat="false" ht="15" hidden="false" customHeight="false" outlineLevel="0" collapsed="false">
      <c r="A9" s="53" t="n">
        <v>8</v>
      </c>
      <c r="B9" s="53"/>
      <c r="C9" s="55" t="s">
        <v>305</v>
      </c>
      <c r="D9" s="53" t="s">
        <v>345</v>
      </c>
      <c r="E9" s="53" t="s">
        <v>346</v>
      </c>
      <c r="F9" s="62" t="s">
        <v>347</v>
      </c>
      <c r="G9" s="57" t="s">
        <v>348</v>
      </c>
      <c r="H9" s="58" t="s">
        <v>349</v>
      </c>
      <c r="I9" s="30" t="n">
        <v>4500</v>
      </c>
      <c r="J9" s="1" t="n">
        <v>0</v>
      </c>
      <c r="K9" s="1" t="n">
        <v>20</v>
      </c>
      <c r="L9" s="17" t="n">
        <v>18.6</v>
      </c>
      <c r="M9" s="7" t="n">
        <v>0</v>
      </c>
      <c r="N9" s="7" t="n">
        <v>66</v>
      </c>
      <c r="O9" s="60" t="n">
        <v>792</v>
      </c>
      <c r="P9" s="7" t="n">
        <v>286</v>
      </c>
      <c r="Q9" s="7" t="n">
        <v>0</v>
      </c>
      <c r="R9" s="7" t="n">
        <f aca="false">P9+Q9</f>
        <v>286</v>
      </c>
      <c r="S9" s="7" t="n">
        <v>396</v>
      </c>
      <c r="T9" s="7" t="n">
        <v>50</v>
      </c>
      <c r="U9" s="7" t="n">
        <v>1</v>
      </c>
      <c r="V9" s="0" t="n">
        <f aca="false">T9+U9</f>
        <v>51</v>
      </c>
    </row>
    <row r="10" customFormat="false" ht="15" hidden="false" customHeight="false" outlineLevel="0" collapsed="false">
      <c r="A10" s="53" t="n">
        <v>9</v>
      </c>
      <c r="B10" s="53"/>
      <c r="C10" s="55" t="s">
        <v>305</v>
      </c>
      <c r="D10" s="53" t="s">
        <v>405</v>
      </c>
      <c r="E10" s="53" t="s">
        <v>406</v>
      </c>
      <c r="F10" s="62" t="s">
        <v>407</v>
      </c>
      <c r="G10" s="57" t="s">
        <v>408</v>
      </c>
      <c r="H10" s="58" t="s">
        <v>409</v>
      </c>
      <c r="I10" s="30" t="n">
        <v>2500</v>
      </c>
      <c r="J10" s="1" t="n">
        <v>0</v>
      </c>
      <c r="K10" s="1" t="n">
        <v>20</v>
      </c>
      <c r="L10" s="17" t="n">
        <v>23</v>
      </c>
      <c r="M10" s="7" t="n">
        <v>20</v>
      </c>
      <c r="N10" s="7" t="n">
        <v>0</v>
      </c>
      <c r="O10" s="60" t="n">
        <v>728</v>
      </c>
      <c r="P10" s="7" t="n">
        <v>380</v>
      </c>
      <c r="Q10" s="7" t="n">
        <v>312</v>
      </c>
      <c r="R10" s="7" t="n">
        <f aca="false">P10+Q10</f>
        <v>692</v>
      </c>
      <c r="S10" s="7" t="n">
        <v>120</v>
      </c>
      <c r="T10" s="7" t="n">
        <v>228</v>
      </c>
      <c r="U10" s="7" t="n">
        <v>3</v>
      </c>
      <c r="V10" s="0" t="n">
        <f aca="false">T10+U10</f>
        <v>231</v>
      </c>
    </row>
    <row r="11" customFormat="false" ht="15" hidden="false" customHeight="false" outlineLevel="0" collapsed="false">
      <c r="A11" s="53" t="n">
        <v>10</v>
      </c>
      <c r="B11" s="53"/>
      <c r="C11" s="55" t="s">
        <v>305</v>
      </c>
      <c r="D11" s="53" t="s">
        <v>325</v>
      </c>
      <c r="E11" s="53" t="s">
        <v>326</v>
      </c>
      <c r="F11" s="62" t="s">
        <v>327</v>
      </c>
      <c r="G11" s="57" t="s">
        <v>328</v>
      </c>
      <c r="H11" s="58" t="s">
        <v>329</v>
      </c>
      <c r="I11" s="26" t="n">
        <v>5000</v>
      </c>
      <c r="J11" s="1" t="n">
        <v>0</v>
      </c>
      <c r="K11" s="1" t="n">
        <v>40</v>
      </c>
      <c r="L11" s="17" t="n">
        <v>15.9</v>
      </c>
      <c r="M11" s="7" t="n">
        <v>0</v>
      </c>
      <c r="N11" s="7" t="n">
        <v>0</v>
      </c>
      <c r="O11" s="59" t="n">
        <v>1848</v>
      </c>
      <c r="P11" s="7" t="n">
        <v>48</v>
      </c>
      <c r="Q11" s="7" t="n">
        <v>0</v>
      </c>
      <c r="R11" s="7" t="n">
        <f aca="false">P11+Q11</f>
        <v>48</v>
      </c>
      <c r="S11" s="7" t="n">
        <v>120</v>
      </c>
      <c r="T11" s="7" t="n">
        <v>58</v>
      </c>
      <c r="U11" s="7" t="n">
        <v>40</v>
      </c>
      <c r="V11" s="0" t="n">
        <f aca="false">T11+U11</f>
        <v>98</v>
      </c>
    </row>
    <row r="12" customFormat="false" ht="15" hidden="false" customHeight="false" outlineLevel="0" collapsed="false">
      <c r="A12" s="53" t="n">
        <v>11</v>
      </c>
      <c r="B12" s="53"/>
      <c r="C12" s="55" t="s">
        <v>305</v>
      </c>
      <c r="D12" s="53" t="s">
        <v>306</v>
      </c>
      <c r="E12" s="53" t="s">
        <v>307</v>
      </c>
      <c r="F12" s="56" t="s">
        <v>308</v>
      </c>
      <c r="G12" s="57" t="s">
        <v>309</v>
      </c>
      <c r="H12" s="58" t="s">
        <v>310</v>
      </c>
      <c r="I12" s="26" t="n">
        <v>5500</v>
      </c>
      <c r="J12" s="1" t="n">
        <v>0</v>
      </c>
      <c r="K12" s="1" t="n">
        <v>60</v>
      </c>
      <c r="L12" s="17" t="n">
        <v>12.3</v>
      </c>
      <c r="M12" s="7" t="n">
        <v>0</v>
      </c>
      <c r="N12" s="7" t="n">
        <v>64</v>
      </c>
      <c r="O12" s="63" t="n">
        <v>260</v>
      </c>
      <c r="P12" s="7" t="n">
        <v>0</v>
      </c>
      <c r="Q12" s="7" t="n">
        <v>0</v>
      </c>
      <c r="R12" s="7" t="n">
        <f aca="false">P12+Q12</f>
        <v>0</v>
      </c>
      <c r="S12" s="7" t="n">
        <v>128</v>
      </c>
      <c r="T12" s="7" t="n">
        <v>1</v>
      </c>
      <c r="U12" s="7" t="n">
        <v>7</v>
      </c>
      <c r="V12" s="0" t="n">
        <f aca="false">T12+U12</f>
        <v>8</v>
      </c>
    </row>
    <row r="13" customFormat="false" ht="15" hidden="false" customHeight="false" outlineLevel="0" collapsed="false">
      <c r="A13" s="53" t="n">
        <v>12</v>
      </c>
      <c r="B13" s="53"/>
      <c r="C13" s="55" t="s">
        <v>305</v>
      </c>
      <c r="D13" s="53" t="s">
        <v>410</v>
      </c>
      <c r="E13" s="53" t="s">
        <v>411</v>
      </c>
      <c r="F13" s="56" t="s">
        <v>412</v>
      </c>
      <c r="G13" s="57" t="s">
        <v>413</v>
      </c>
      <c r="H13" s="58" t="s">
        <v>414</v>
      </c>
      <c r="I13" s="26" t="n">
        <v>2000</v>
      </c>
      <c r="J13" s="26" t="n">
        <v>3000</v>
      </c>
      <c r="K13" s="1" t="n">
        <v>10</v>
      </c>
      <c r="L13" s="12" t="n">
        <v>0.4</v>
      </c>
      <c r="M13" s="7" t="n">
        <v>0</v>
      </c>
      <c r="N13" s="7" t="n">
        <v>0</v>
      </c>
      <c r="O13" s="60" t="n">
        <v>600</v>
      </c>
      <c r="P13" s="7" t="n">
        <v>0</v>
      </c>
      <c r="Q13" s="7" t="n">
        <v>0</v>
      </c>
      <c r="R13" s="7" t="n">
        <f aca="false">P13+Q13</f>
        <v>0</v>
      </c>
      <c r="S13" s="7" t="n">
        <v>264</v>
      </c>
      <c r="T13" s="7" t="n">
        <v>2</v>
      </c>
      <c r="U13" s="7" t="n">
        <v>7</v>
      </c>
      <c r="V13" s="0" t="n">
        <f aca="false">T13+U13</f>
        <v>9</v>
      </c>
    </row>
    <row r="14" customFormat="false" ht="15" hidden="false" customHeight="false" outlineLevel="0" collapsed="false">
      <c r="A14" s="53" t="n">
        <v>13</v>
      </c>
      <c r="B14" s="54" t="n">
        <v>44918</v>
      </c>
      <c r="C14" s="55" t="s">
        <v>58</v>
      </c>
      <c r="D14" s="53" t="s">
        <v>330</v>
      </c>
      <c r="E14" s="53" t="s">
        <v>331</v>
      </c>
      <c r="F14" s="56" t="s">
        <v>332</v>
      </c>
      <c r="G14" s="57" t="s">
        <v>333</v>
      </c>
      <c r="H14" s="58" t="s">
        <v>334</v>
      </c>
      <c r="I14" s="11" t="n">
        <v>5000</v>
      </c>
      <c r="J14" s="11" t="n">
        <v>9500</v>
      </c>
      <c r="K14" s="1" t="n">
        <v>100</v>
      </c>
      <c r="L14" s="12" t="n">
        <v>0</v>
      </c>
      <c r="M14" s="7" t="n">
        <v>0</v>
      </c>
      <c r="N14" s="7" t="n">
        <v>20</v>
      </c>
      <c r="O14" s="60" t="n">
        <v>936</v>
      </c>
      <c r="P14" s="7" t="n">
        <v>0</v>
      </c>
      <c r="Q14" s="7" t="n">
        <v>0</v>
      </c>
      <c r="R14" s="7" t="n">
        <f aca="false">P14+Q14</f>
        <v>0</v>
      </c>
      <c r="S14" s="7" t="n">
        <v>0</v>
      </c>
      <c r="T14" s="7" t="n">
        <v>0</v>
      </c>
      <c r="U14" s="7" t="n">
        <v>7</v>
      </c>
      <c r="V14" s="0" t="n">
        <f aca="false">T14+U14</f>
        <v>7</v>
      </c>
    </row>
    <row r="15" customFormat="false" ht="15" hidden="false" customHeight="false" outlineLevel="0" collapsed="false">
      <c r="A15" s="53" t="n">
        <v>14</v>
      </c>
      <c r="B15" s="53"/>
      <c r="C15" s="55" t="s">
        <v>58</v>
      </c>
      <c r="D15" s="53" t="s">
        <v>241</v>
      </c>
      <c r="E15" s="53" t="s">
        <v>242</v>
      </c>
      <c r="F15" s="56" t="s">
        <v>243</v>
      </c>
      <c r="G15" s="57" t="s">
        <v>244</v>
      </c>
      <c r="H15" s="58" t="s">
        <v>245</v>
      </c>
      <c r="I15" s="11" t="n">
        <v>8000</v>
      </c>
      <c r="J15" s="1" t="n">
        <v>2500</v>
      </c>
      <c r="K15" s="1" t="n">
        <v>100</v>
      </c>
      <c r="L15" s="17" t="n">
        <v>13.6</v>
      </c>
      <c r="M15" s="7" t="n">
        <v>0</v>
      </c>
      <c r="N15" s="7" t="n">
        <v>0</v>
      </c>
      <c r="O15" s="63" t="n">
        <v>468</v>
      </c>
      <c r="P15" s="7" t="n">
        <v>2560</v>
      </c>
      <c r="Q15" s="7" t="n">
        <v>312</v>
      </c>
      <c r="R15" s="7" t="n">
        <f aca="false">P15+Q15</f>
        <v>2872</v>
      </c>
      <c r="S15" s="7" t="n">
        <v>0</v>
      </c>
      <c r="T15" s="7" t="n">
        <v>16</v>
      </c>
      <c r="U15" s="7" t="n">
        <v>16</v>
      </c>
      <c r="V15" s="0" t="n">
        <f aca="false">T15+U15</f>
        <v>32</v>
      </c>
    </row>
    <row r="16" customFormat="false" ht="15" hidden="false" customHeight="false" outlineLevel="0" collapsed="false">
      <c r="A16" s="53" t="n">
        <v>15</v>
      </c>
      <c r="B16" s="53"/>
      <c r="C16" s="55" t="s">
        <v>58</v>
      </c>
      <c r="D16" s="53" t="s">
        <v>59</v>
      </c>
      <c r="E16" s="53" t="s">
        <v>60</v>
      </c>
      <c r="F16" s="56" t="s">
        <v>61</v>
      </c>
      <c r="G16" s="57" t="s">
        <v>62</v>
      </c>
      <c r="H16" s="58" t="s">
        <v>63</v>
      </c>
      <c r="I16" s="11" t="n">
        <v>16000</v>
      </c>
      <c r="J16" s="1" t="n">
        <v>11500</v>
      </c>
      <c r="K16" s="1" t="n">
        <v>70</v>
      </c>
      <c r="L16" s="12" t="n">
        <v>3</v>
      </c>
      <c r="M16" s="7" t="n">
        <v>64</v>
      </c>
      <c r="N16" s="7" t="n">
        <v>64</v>
      </c>
      <c r="O16" s="61" t="n">
        <v>160</v>
      </c>
      <c r="P16" s="7" t="n">
        <v>0</v>
      </c>
      <c r="Q16" s="7" t="n">
        <v>0</v>
      </c>
      <c r="R16" s="7" t="n">
        <f aca="false">P16+Q16</f>
        <v>0</v>
      </c>
      <c r="S16" s="7" t="n">
        <v>64</v>
      </c>
      <c r="T16" s="7" t="n">
        <v>1</v>
      </c>
      <c r="U16" s="7" t="n">
        <v>2</v>
      </c>
      <c r="V16" s="0" t="n">
        <f aca="false">T16+U16</f>
        <v>3</v>
      </c>
    </row>
    <row r="17" customFormat="false" ht="15" hidden="false" customHeight="false" outlineLevel="0" collapsed="false">
      <c r="A17" s="53" t="n">
        <v>16</v>
      </c>
      <c r="B17" s="53"/>
      <c r="C17" s="55" t="s">
        <v>58</v>
      </c>
      <c r="D17" s="53" t="s">
        <v>211</v>
      </c>
      <c r="E17" s="53" t="s">
        <v>212</v>
      </c>
      <c r="F17" s="56" t="s">
        <v>213</v>
      </c>
      <c r="G17" s="57" t="s">
        <v>214</v>
      </c>
      <c r="H17" s="58" t="s">
        <v>215</v>
      </c>
      <c r="I17" s="11" t="n">
        <v>9000</v>
      </c>
      <c r="J17" s="1" t="n">
        <v>9000</v>
      </c>
      <c r="K17" s="1" t="n">
        <v>80</v>
      </c>
      <c r="L17" s="0" t="n">
        <v>24.5</v>
      </c>
      <c r="M17" s="7" t="n">
        <v>80</v>
      </c>
      <c r="N17" s="7" t="n">
        <v>0</v>
      </c>
      <c r="O17" s="60" t="n">
        <v>616</v>
      </c>
      <c r="P17" s="7" t="n">
        <v>0</v>
      </c>
      <c r="Q17" s="7" t="n">
        <v>0</v>
      </c>
      <c r="R17" s="7" t="n">
        <f aca="false">P17+Q17</f>
        <v>0</v>
      </c>
      <c r="S17" s="7" t="n">
        <v>940</v>
      </c>
      <c r="T17" s="7" t="n">
        <v>0</v>
      </c>
      <c r="U17" s="7" t="n">
        <v>0</v>
      </c>
      <c r="V17" s="0" t="n">
        <f aca="false">T17+U17</f>
        <v>0</v>
      </c>
    </row>
    <row r="18" customFormat="false" ht="15" hidden="false" customHeight="false" outlineLevel="0" collapsed="false">
      <c r="A18" s="53" t="n">
        <v>17</v>
      </c>
      <c r="B18" s="53"/>
      <c r="C18" s="55" t="s">
        <v>58</v>
      </c>
      <c r="D18" s="53" t="s">
        <v>108</v>
      </c>
      <c r="E18" s="53" t="s">
        <v>109</v>
      </c>
      <c r="F18" s="56" t="s">
        <v>110</v>
      </c>
      <c r="G18" s="57" t="s">
        <v>111</v>
      </c>
      <c r="H18" s="58" t="s">
        <v>112</v>
      </c>
      <c r="I18" s="11" t="n">
        <v>13000</v>
      </c>
      <c r="J18" s="1" t="n">
        <v>9000</v>
      </c>
      <c r="K18" s="1" t="n">
        <v>0</v>
      </c>
      <c r="L18" s="17" t="n">
        <v>12.6</v>
      </c>
      <c r="M18" s="7" t="n">
        <v>44</v>
      </c>
      <c r="N18" s="7" t="n">
        <v>0</v>
      </c>
      <c r="O18" s="59" t="n">
        <v>1152</v>
      </c>
      <c r="P18" s="7" t="n">
        <v>0</v>
      </c>
      <c r="Q18" s="7" t="n">
        <v>0</v>
      </c>
      <c r="R18" s="7" t="n">
        <f aca="false">P18+Q18</f>
        <v>0</v>
      </c>
      <c r="S18" s="7" t="n">
        <v>1034</v>
      </c>
      <c r="T18" s="7" t="n">
        <v>0</v>
      </c>
      <c r="U18" s="7" t="n">
        <v>0</v>
      </c>
      <c r="V18" s="0" t="n">
        <f aca="false">T18+U18</f>
        <v>0</v>
      </c>
    </row>
    <row r="19" customFormat="false" ht="15" hidden="false" customHeight="false" outlineLevel="0" collapsed="false">
      <c r="A19" s="7" t="n">
        <v>18</v>
      </c>
      <c r="B19" s="7"/>
      <c r="C19" s="8" t="s">
        <v>58</v>
      </c>
      <c r="D19" s="7" t="s">
        <v>86</v>
      </c>
      <c r="E19" s="7" t="s">
        <v>87</v>
      </c>
      <c r="F19" s="9" t="s">
        <v>88</v>
      </c>
      <c r="G19" s="10" t="s">
        <v>89</v>
      </c>
      <c r="H19" s="1" t="s">
        <v>90</v>
      </c>
      <c r="I19" s="11" t="n">
        <v>13500</v>
      </c>
      <c r="J19" s="1" t="n">
        <v>12000</v>
      </c>
      <c r="K19" s="1" t="n">
        <v>80</v>
      </c>
      <c r="L19" s="12" t="n">
        <v>9.4</v>
      </c>
      <c r="M19" s="7" t="n">
        <v>0</v>
      </c>
      <c r="N19" s="7" t="n">
        <v>0</v>
      </c>
      <c r="O19" s="60" t="n">
        <v>702</v>
      </c>
      <c r="P19" s="7" t="n">
        <v>0</v>
      </c>
      <c r="Q19" s="7" t="n">
        <v>0</v>
      </c>
      <c r="R19" s="7" t="n">
        <f aca="false">P19+Q19</f>
        <v>0</v>
      </c>
      <c r="S19" s="7" t="n">
        <v>0</v>
      </c>
      <c r="T19" s="7" t="n">
        <v>1</v>
      </c>
      <c r="U19" s="7" t="n">
        <v>11</v>
      </c>
      <c r="V19" s="0" t="n">
        <f aca="false">T19+U19</f>
        <v>12</v>
      </c>
    </row>
    <row r="20" customFormat="false" ht="15" hidden="false" customHeight="false" outlineLevel="0" collapsed="false">
      <c r="A20" s="7" t="n">
        <v>19</v>
      </c>
      <c r="B20" s="7"/>
      <c r="C20" s="8" t="s">
        <v>58</v>
      </c>
      <c r="D20" s="7" t="s">
        <v>181</v>
      </c>
      <c r="E20" s="7" t="s">
        <v>182</v>
      </c>
      <c r="F20" s="9" t="s">
        <v>183</v>
      </c>
      <c r="G20" s="10" t="s">
        <v>184</v>
      </c>
      <c r="H20" s="1" t="s">
        <v>185</v>
      </c>
      <c r="I20" s="11" t="n">
        <v>9500</v>
      </c>
      <c r="J20" s="1" t="n">
        <v>14000</v>
      </c>
      <c r="K20" s="1" t="n">
        <v>100</v>
      </c>
      <c r="L20" s="12" t="n">
        <v>0</v>
      </c>
      <c r="M20" s="7" t="n">
        <v>0</v>
      </c>
      <c r="N20" s="7" t="n">
        <v>0</v>
      </c>
      <c r="O20" s="63" t="n">
        <v>352</v>
      </c>
      <c r="P20" s="7" t="n">
        <v>0</v>
      </c>
      <c r="Q20" s="7" t="n">
        <v>0</v>
      </c>
      <c r="R20" s="7" t="n">
        <f aca="false">P20+Q20</f>
        <v>0</v>
      </c>
      <c r="S20" s="7" t="n">
        <v>336</v>
      </c>
      <c r="T20" s="7" t="n">
        <v>0</v>
      </c>
      <c r="U20" s="7" t="n">
        <v>6</v>
      </c>
      <c r="V20" s="0" t="n">
        <f aca="false">T20+U20</f>
        <v>6</v>
      </c>
    </row>
    <row r="21" customFormat="false" ht="15" hidden="false" customHeight="false" outlineLevel="0" collapsed="false">
      <c r="A21" s="7" t="n">
        <v>20</v>
      </c>
      <c r="B21" s="7"/>
      <c r="C21" s="8" t="s">
        <v>58</v>
      </c>
      <c r="D21" s="7" t="s">
        <v>335</v>
      </c>
      <c r="E21" s="7" t="s">
        <v>336</v>
      </c>
      <c r="F21" s="9" t="s">
        <v>337</v>
      </c>
      <c r="G21" s="10" t="s">
        <v>338</v>
      </c>
      <c r="H21" s="1" t="s">
        <v>339</v>
      </c>
      <c r="I21" s="11" t="n">
        <v>5000</v>
      </c>
      <c r="J21" s="11" t="n">
        <v>9000</v>
      </c>
      <c r="K21" s="1" t="n">
        <v>30</v>
      </c>
      <c r="L21" s="17" t="n">
        <v>15.1</v>
      </c>
      <c r="M21" s="7" t="n">
        <v>0</v>
      </c>
      <c r="N21" s="7" t="n">
        <v>1464</v>
      </c>
      <c r="O21" s="59" t="n">
        <v>1924</v>
      </c>
      <c r="P21" s="7" t="n">
        <v>0</v>
      </c>
      <c r="Q21" s="7" t="n">
        <v>0</v>
      </c>
      <c r="R21" s="7" t="n">
        <f aca="false">P21+Q21</f>
        <v>0</v>
      </c>
      <c r="S21" s="7" t="n">
        <v>384</v>
      </c>
      <c r="T21" s="7" t="n">
        <v>0</v>
      </c>
      <c r="U21" s="7" t="n">
        <v>0</v>
      </c>
      <c r="V21" s="0" t="n">
        <f aca="false">T21+U21</f>
        <v>0</v>
      </c>
    </row>
    <row r="22" customFormat="false" ht="15" hidden="false" customHeight="false" outlineLevel="0" collapsed="false">
      <c r="A22" s="7" t="n">
        <v>21</v>
      </c>
      <c r="B22" s="7"/>
      <c r="C22" s="8" t="s">
        <v>58</v>
      </c>
      <c r="D22" s="7" t="s">
        <v>390</v>
      </c>
      <c r="E22" s="7" t="s">
        <v>391</v>
      </c>
      <c r="F22" s="9" t="s">
        <v>392</v>
      </c>
      <c r="G22" s="10" t="s">
        <v>393</v>
      </c>
      <c r="H22" s="1" t="s">
        <v>394</v>
      </c>
      <c r="I22" s="11" t="n">
        <v>3000</v>
      </c>
      <c r="J22" s="11" t="n">
        <v>10500</v>
      </c>
      <c r="K22" s="1" t="n">
        <v>90</v>
      </c>
      <c r="L22" s="17" t="n">
        <v>13.6</v>
      </c>
      <c r="M22" s="7" t="n">
        <v>54</v>
      </c>
      <c r="N22" s="7" t="n">
        <v>0</v>
      </c>
      <c r="O22" s="59" t="n">
        <v>4172</v>
      </c>
      <c r="P22" s="7" t="n">
        <v>0</v>
      </c>
      <c r="Q22" s="7" t="n">
        <v>0</v>
      </c>
      <c r="R22" s="7" t="n">
        <f aca="false">P22+Q22</f>
        <v>0</v>
      </c>
      <c r="S22" s="7" t="n">
        <v>144</v>
      </c>
      <c r="T22" s="7" t="n">
        <v>0</v>
      </c>
      <c r="U22" s="7" t="n">
        <v>2</v>
      </c>
      <c r="V22" s="0" t="n">
        <f aca="false">T22+U22</f>
        <v>2</v>
      </c>
    </row>
    <row r="23" customFormat="false" ht="15" hidden="false" customHeight="false" outlineLevel="0" collapsed="false">
      <c r="A23" s="7" t="n">
        <v>22</v>
      </c>
      <c r="B23" s="7"/>
      <c r="C23" s="8" t="s">
        <v>58</v>
      </c>
      <c r="D23" s="7" t="s">
        <v>375</v>
      </c>
      <c r="E23" s="7" t="s">
        <v>376</v>
      </c>
      <c r="F23" s="9" t="s">
        <v>377</v>
      </c>
      <c r="G23" s="10" t="s">
        <v>378</v>
      </c>
      <c r="H23" s="1" t="s">
        <v>379</v>
      </c>
      <c r="I23" s="11" t="n">
        <v>3500</v>
      </c>
      <c r="J23" s="11" t="n">
        <v>12000</v>
      </c>
      <c r="K23" s="1" t="n">
        <v>100</v>
      </c>
      <c r="L23" s="17" t="n">
        <v>14.9</v>
      </c>
      <c r="M23" s="7" t="n">
        <v>144</v>
      </c>
      <c r="N23" s="7" t="n">
        <v>0</v>
      </c>
      <c r="O23" s="59" t="n">
        <v>1254</v>
      </c>
      <c r="P23" s="7" t="n">
        <v>0</v>
      </c>
      <c r="Q23" s="7" t="n">
        <v>0</v>
      </c>
      <c r="R23" s="7" t="n">
        <f aca="false">P23+Q23</f>
        <v>0</v>
      </c>
      <c r="S23" s="7" t="n">
        <v>96</v>
      </c>
      <c r="T23" s="7" t="n">
        <v>0</v>
      </c>
      <c r="U23" s="7" t="n">
        <v>3</v>
      </c>
      <c r="V23" s="0" t="n">
        <f aca="false">T23+U23</f>
        <v>3</v>
      </c>
    </row>
    <row r="24" customFormat="false" ht="15" hidden="false" customHeight="false" outlineLevel="0" collapsed="false">
      <c r="A24" s="7" t="n">
        <v>23</v>
      </c>
      <c r="B24" s="16" t="n">
        <v>44918</v>
      </c>
      <c r="C24" s="8" t="s">
        <v>69</v>
      </c>
      <c r="D24" s="7" t="s">
        <v>380</v>
      </c>
      <c r="E24" s="7" t="s">
        <v>381</v>
      </c>
      <c r="F24" s="9" t="s">
        <v>382</v>
      </c>
      <c r="G24" s="10" t="s">
        <v>383</v>
      </c>
      <c r="H24" s="1" t="s">
        <v>384</v>
      </c>
      <c r="I24" s="11" t="n">
        <v>3000</v>
      </c>
      <c r="J24" s="11" t="n">
        <v>14500</v>
      </c>
      <c r="K24" s="1" t="n">
        <v>100</v>
      </c>
      <c r="L24" s="12" t="n">
        <v>4.5</v>
      </c>
      <c r="M24" s="7" t="n">
        <v>0</v>
      </c>
      <c r="N24" s="7" t="n">
        <v>0</v>
      </c>
      <c r="O24" s="63" t="n">
        <v>360</v>
      </c>
      <c r="P24" s="7" t="n">
        <v>20</v>
      </c>
      <c r="Q24" s="7" t="n">
        <v>0</v>
      </c>
      <c r="R24" s="7" t="n">
        <f aca="false">P24+Q24</f>
        <v>20</v>
      </c>
      <c r="S24" s="7" t="n">
        <v>200</v>
      </c>
      <c r="T24" s="7" t="n">
        <v>0</v>
      </c>
      <c r="U24" s="7" t="n">
        <v>10</v>
      </c>
      <c r="V24" s="0" t="n">
        <f aca="false">T24+U24</f>
        <v>10</v>
      </c>
    </row>
    <row r="25" customFormat="false" ht="15" hidden="false" customHeight="false" outlineLevel="0" collapsed="false">
      <c r="A25" s="7" t="n">
        <v>24</v>
      </c>
      <c r="B25" s="7"/>
      <c r="C25" s="8" t="s">
        <v>69</v>
      </c>
      <c r="D25" s="7" t="s">
        <v>142</v>
      </c>
      <c r="E25" s="7" t="s">
        <v>143</v>
      </c>
      <c r="F25" s="18" t="s">
        <v>144</v>
      </c>
      <c r="G25" s="10" t="s">
        <v>145</v>
      </c>
      <c r="H25" s="1" t="s">
        <v>146</v>
      </c>
      <c r="I25" s="11" t="n">
        <v>11500</v>
      </c>
      <c r="J25" s="1" t="n">
        <v>7000</v>
      </c>
      <c r="K25" s="1" t="n">
        <v>80</v>
      </c>
      <c r="L25" s="12" t="n">
        <v>0.3</v>
      </c>
      <c r="M25" s="7" t="n">
        <v>0</v>
      </c>
      <c r="N25" s="7" t="n">
        <v>48</v>
      </c>
      <c r="O25" s="60" t="n">
        <v>676</v>
      </c>
      <c r="P25" s="7" t="n">
        <v>0</v>
      </c>
      <c r="Q25" s="7" t="n">
        <v>0</v>
      </c>
      <c r="R25" s="7" t="n">
        <f aca="false">P25+Q25</f>
        <v>0</v>
      </c>
      <c r="S25" s="7" t="n">
        <v>416</v>
      </c>
      <c r="T25" s="7" t="n">
        <v>0</v>
      </c>
      <c r="U25" s="7" t="n">
        <v>0</v>
      </c>
      <c r="V25" s="0" t="n">
        <f aca="false">T25+U25</f>
        <v>0</v>
      </c>
    </row>
    <row r="26" customFormat="false" ht="15" hidden="false" customHeight="false" outlineLevel="0" collapsed="false">
      <c r="A26" s="7" t="n">
        <v>25</v>
      </c>
      <c r="B26" s="7"/>
      <c r="C26" s="8" t="s">
        <v>69</v>
      </c>
      <c r="D26" s="7" t="s">
        <v>113</v>
      </c>
      <c r="E26" s="7" t="s">
        <v>114</v>
      </c>
      <c r="F26" s="18" t="s">
        <v>115</v>
      </c>
      <c r="G26" s="10" t="s">
        <v>116</v>
      </c>
      <c r="H26" s="1" t="s">
        <v>117</v>
      </c>
      <c r="I26" s="11" t="n">
        <v>13000</v>
      </c>
      <c r="J26" s="1" t="n">
        <v>2500</v>
      </c>
      <c r="K26" s="1" t="n">
        <v>20</v>
      </c>
      <c r="L26" s="12" t="n">
        <v>0.8</v>
      </c>
      <c r="M26" s="7" t="n">
        <v>18</v>
      </c>
      <c r="N26" s="7" t="n">
        <v>0</v>
      </c>
      <c r="O26" s="60" t="n">
        <v>600</v>
      </c>
      <c r="P26" s="7" t="n">
        <v>0</v>
      </c>
      <c r="Q26" s="7" t="n">
        <v>0</v>
      </c>
      <c r="R26" s="7" t="n">
        <f aca="false">P26+Q26</f>
        <v>0</v>
      </c>
      <c r="S26" s="7" t="n">
        <v>72</v>
      </c>
      <c r="T26" s="7" t="n">
        <v>0</v>
      </c>
      <c r="U26" s="7" t="n">
        <v>0</v>
      </c>
      <c r="V26" s="0" t="n">
        <f aca="false">T26+U26</f>
        <v>0</v>
      </c>
    </row>
    <row r="27" customFormat="false" ht="15" hidden="false" customHeight="false" outlineLevel="0" collapsed="false">
      <c r="A27" s="7" t="n">
        <v>26</v>
      </c>
      <c r="B27" s="7"/>
      <c r="C27" s="8" t="s">
        <v>69</v>
      </c>
      <c r="D27" s="7" t="s">
        <v>123</v>
      </c>
      <c r="E27" s="7" t="s">
        <v>124</v>
      </c>
      <c r="F27" s="9" t="s">
        <v>125</v>
      </c>
      <c r="G27" s="10" t="s">
        <v>126</v>
      </c>
      <c r="H27" s="1" t="s">
        <v>127</v>
      </c>
      <c r="I27" s="11" t="n">
        <v>12500</v>
      </c>
      <c r="J27" s="1" t="n">
        <v>7500</v>
      </c>
      <c r="K27" s="1" t="n">
        <v>20</v>
      </c>
      <c r="L27" s="17" t="n">
        <v>16.4</v>
      </c>
      <c r="M27" s="7" t="n">
        <v>0</v>
      </c>
      <c r="N27" s="7" t="n">
        <v>0</v>
      </c>
      <c r="O27" s="60" t="n">
        <v>748</v>
      </c>
      <c r="P27" s="7" t="n">
        <v>0</v>
      </c>
      <c r="Q27" s="7" t="n">
        <v>0</v>
      </c>
      <c r="R27" s="7" t="n">
        <f aca="false">P27+Q27</f>
        <v>0</v>
      </c>
      <c r="S27" s="7" t="n">
        <v>84</v>
      </c>
      <c r="T27" s="7" t="n">
        <v>0</v>
      </c>
      <c r="U27" s="7" t="n">
        <v>1</v>
      </c>
      <c r="V27" s="0" t="n">
        <f aca="false">T27+U27</f>
        <v>1</v>
      </c>
    </row>
    <row r="28" customFormat="false" ht="15" hidden="false" customHeight="false" outlineLevel="0" collapsed="false">
      <c r="A28" s="7" t="n">
        <v>27</v>
      </c>
      <c r="B28" s="7"/>
      <c r="C28" s="8" t="s">
        <v>69</v>
      </c>
      <c r="D28" s="7" t="s">
        <v>290</v>
      </c>
      <c r="E28" s="7" t="s">
        <v>291</v>
      </c>
      <c r="F28" s="9" t="s">
        <v>292</v>
      </c>
      <c r="G28" s="10" t="s">
        <v>293</v>
      </c>
      <c r="H28" s="1" t="s">
        <v>294</v>
      </c>
      <c r="I28" s="11" t="n">
        <v>6000</v>
      </c>
      <c r="J28" s="1" t="n">
        <v>7500</v>
      </c>
      <c r="K28" s="1" t="n">
        <v>80</v>
      </c>
      <c r="L28" s="17" t="n">
        <v>11.4</v>
      </c>
      <c r="M28" s="7" t="n">
        <v>0</v>
      </c>
      <c r="N28" s="7" t="n">
        <v>20</v>
      </c>
      <c r="O28" s="59" t="n">
        <v>3220</v>
      </c>
      <c r="P28" s="7" t="n">
        <v>0</v>
      </c>
      <c r="Q28" s="7" t="n">
        <v>0</v>
      </c>
      <c r="R28" s="7" t="n">
        <f aca="false">P28+Q28</f>
        <v>0</v>
      </c>
      <c r="S28" s="7" t="n">
        <v>20</v>
      </c>
      <c r="T28" s="7" t="n">
        <v>0</v>
      </c>
      <c r="U28" s="7" t="n">
        <v>1</v>
      </c>
      <c r="V28" s="0" t="n">
        <f aca="false">T28+U28</f>
        <v>1</v>
      </c>
    </row>
    <row r="29" customFormat="false" ht="15" hidden="false" customHeight="false" outlineLevel="0" collapsed="false">
      <c r="A29" s="7" t="n">
        <v>28</v>
      </c>
      <c r="B29" s="7"/>
      <c r="C29" s="8" t="s">
        <v>69</v>
      </c>
      <c r="D29" s="7" t="s">
        <v>152</v>
      </c>
      <c r="E29" s="7" t="s">
        <v>153</v>
      </c>
      <c r="F29" s="9" t="s">
        <v>154</v>
      </c>
      <c r="G29" s="10" t="s">
        <v>155</v>
      </c>
      <c r="H29" s="1" t="s">
        <v>156</v>
      </c>
      <c r="I29" s="11" t="n">
        <v>10500</v>
      </c>
      <c r="J29" s="1" t="n">
        <v>44500</v>
      </c>
      <c r="K29" s="1" t="n">
        <v>20</v>
      </c>
      <c r="L29" s="0" t="n">
        <v>28.1</v>
      </c>
      <c r="M29" s="7" t="n">
        <v>0</v>
      </c>
      <c r="N29" s="7" t="n">
        <v>36</v>
      </c>
      <c r="O29" s="63" t="n">
        <v>392</v>
      </c>
      <c r="P29" s="7" t="n">
        <v>558</v>
      </c>
      <c r="Q29" s="7" t="n">
        <v>0</v>
      </c>
      <c r="R29" s="7" t="n">
        <f aca="false">P29+Q29</f>
        <v>558</v>
      </c>
      <c r="S29" s="7" t="n">
        <v>36</v>
      </c>
      <c r="T29" s="7" t="n">
        <v>0</v>
      </c>
      <c r="U29" s="7" t="n">
        <v>83</v>
      </c>
      <c r="V29" s="0" t="n">
        <f aca="false">T29+U29</f>
        <v>83</v>
      </c>
    </row>
    <row r="30" customFormat="false" ht="15" hidden="false" customHeight="false" outlineLevel="0" collapsed="false">
      <c r="A30" s="7" t="n">
        <v>29</v>
      </c>
      <c r="B30" s="7"/>
      <c r="C30" s="8" t="s">
        <v>69</v>
      </c>
      <c r="D30" s="7" t="s">
        <v>70</v>
      </c>
      <c r="E30" s="7" t="s">
        <v>71</v>
      </c>
      <c r="F30" s="9" t="s">
        <v>72</v>
      </c>
      <c r="G30" s="10" t="s">
        <v>73</v>
      </c>
      <c r="H30" s="1" t="s">
        <v>74</v>
      </c>
      <c r="I30" s="11" t="n">
        <v>14500</v>
      </c>
      <c r="J30" s="1" t="n">
        <v>13500</v>
      </c>
      <c r="K30" s="1" t="n">
        <v>30</v>
      </c>
      <c r="L30" s="12" t="n">
        <v>4.4</v>
      </c>
      <c r="M30" s="7" t="n">
        <v>0</v>
      </c>
      <c r="N30" s="7" t="n">
        <v>0</v>
      </c>
      <c r="O30" s="63" t="n">
        <v>234</v>
      </c>
      <c r="P30" s="7" t="n">
        <v>0</v>
      </c>
      <c r="Q30" s="7" t="n">
        <v>0</v>
      </c>
      <c r="R30" s="7" t="n">
        <f aca="false">P30+Q30</f>
        <v>0</v>
      </c>
      <c r="S30" s="7" t="n">
        <v>400</v>
      </c>
      <c r="T30" s="7" t="n">
        <v>0</v>
      </c>
      <c r="U30" s="7" t="n">
        <v>21</v>
      </c>
      <c r="V30" s="0" t="n">
        <f aca="false">T30+U30</f>
        <v>21</v>
      </c>
    </row>
    <row r="31" customFormat="false" ht="15" hidden="false" customHeight="false" outlineLevel="0" collapsed="false">
      <c r="A31" s="7" t="n">
        <v>30</v>
      </c>
      <c r="B31" s="7"/>
      <c r="C31" s="8" t="s">
        <v>69</v>
      </c>
      <c r="D31" s="7" t="s">
        <v>295</v>
      </c>
      <c r="E31" s="7" t="s">
        <v>296</v>
      </c>
      <c r="F31" s="9" t="s">
        <v>297</v>
      </c>
      <c r="G31" s="10" t="s">
        <v>298</v>
      </c>
      <c r="H31" s="1" t="s">
        <v>299</v>
      </c>
      <c r="I31" s="11" t="n">
        <v>6000</v>
      </c>
      <c r="J31" s="1" t="n">
        <v>7500</v>
      </c>
      <c r="K31" s="1" t="n">
        <v>30</v>
      </c>
      <c r="L31" s="12" t="n">
        <v>3.9</v>
      </c>
      <c r="M31" s="7" t="n">
        <v>80</v>
      </c>
      <c r="N31" s="7" t="n">
        <v>0</v>
      </c>
      <c r="O31" s="60" t="n">
        <v>768</v>
      </c>
      <c r="P31" s="7" t="n">
        <v>144</v>
      </c>
      <c r="Q31" s="7" t="n">
        <v>32</v>
      </c>
      <c r="R31" s="7" t="n">
        <f aca="false">P31+Q31</f>
        <v>176</v>
      </c>
      <c r="S31" s="7" t="n">
        <v>0</v>
      </c>
      <c r="T31" s="7" t="n">
        <v>0</v>
      </c>
      <c r="U31" s="7" t="n">
        <v>5</v>
      </c>
      <c r="V31" s="0" t="n">
        <f aca="false">T31+U31</f>
        <v>5</v>
      </c>
    </row>
    <row r="32" customFormat="false" ht="15" hidden="false" customHeight="false" outlineLevel="0" collapsed="false">
      <c r="A32" s="7" t="n">
        <v>31</v>
      </c>
      <c r="B32" s="16" t="n">
        <v>44566</v>
      </c>
      <c r="C32" s="8" t="s">
        <v>35</v>
      </c>
      <c r="D32" s="7" t="s">
        <v>355</v>
      </c>
      <c r="E32" s="7" t="s">
        <v>356</v>
      </c>
      <c r="F32" s="9" t="s">
        <v>357</v>
      </c>
      <c r="G32" s="10" t="s">
        <v>358</v>
      </c>
      <c r="H32" s="1" t="s">
        <v>359</v>
      </c>
      <c r="I32" s="26" t="n">
        <v>4000</v>
      </c>
      <c r="J32" s="1" t="n">
        <v>3500</v>
      </c>
      <c r="K32" s="1" t="n">
        <v>20</v>
      </c>
      <c r="L32" s="17" t="n">
        <v>19.7</v>
      </c>
      <c r="M32" s="7" t="n">
        <v>0</v>
      </c>
      <c r="N32" s="7" t="n">
        <v>0</v>
      </c>
      <c r="O32" s="63" t="n">
        <v>336</v>
      </c>
      <c r="P32" s="7" t="n">
        <v>60</v>
      </c>
      <c r="Q32" s="7" t="n">
        <v>0</v>
      </c>
      <c r="R32" s="7" t="n">
        <f aca="false">P32+Q32</f>
        <v>60</v>
      </c>
      <c r="S32" s="7" t="n">
        <v>0</v>
      </c>
      <c r="T32" s="7" t="n">
        <v>84</v>
      </c>
      <c r="U32" s="7" t="n">
        <v>27</v>
      </c>
      <c r="V32" s="0" t="n">
        <f aca="false">T32+U32</f>
        <v>111</v>
      </c>
    </row>
    <row r="33" customFormat="false" ht="15" hidden="false" customHeight="false" outlineLevel="0" collapsed="false">
      <c r="A33" s="7" t="n">
        <v>32</v>
      </c>
      <c r="B33" s="7"/>
      <c r="C33" s="8" t="s">
        <v>35</v>
      </c>
      <c r="D33" s="7" t="s">
        <v>300</v>
      </c>
      <c r="E33" s="7" t="s">
        <v>301</v>
      </c>
      <c r="F33" s="9" t="s">
        <v>302</v>
      </c>
      <c r="G33" s="10" t="s">
        <v>303</v>
      </c>
      <c r="H33" s="1" t="s">
        <v>304</v>
      </c>
      <c r="I33" s="11" t="n">
        <v>6000</v>
      </c>
      <c r="J33" s="1" t="n">
        <v>12000</v>
      </c>
      <c r="K33" s="1" t="n">
        <v>50</v>
      </c>
      <c r="L33" s="12" t="n">
        <v>0.3</v>
      </c>
      <c r="M33" s="7" t="n">
        <v>0</v>
      </c>
      <c r="N33" s="7" t="n">
        <v>0</v>
      </c>
      <c r="O33" s="61" t="n">
        <v>40</v>
      </c>
      <c r="P33" s="7" t="n">
        <v>456</v>
      </c>
      <c r="Q33" s="7" t="n">
        <v>0</v>
      </c>
      <c r="R33" s="7" t="n">
        <f aca="false">P33+Q33</f>
        <v>456</v>
      </c>
      <c r="S33" s="7" t="n">
        <v>12</v>
      </c>
      <c r="T33" s="7" t="n">
        <v>36</v>
      </c>
      <c r="U33" s="7" t="n">
        <v>41</v>
      </c>
      <c r="V33" s="0" t="n">
        <f aca="false">T33+U33</f>
        <v>77</v>
      </c>
    </row>
    <row r="34" customFormat="false" ht="15" hidden="false" customHeight="false" outlineLevel="0" collapsed="false">
      <c r="A34" s="7" t="n">
        <v>33</v>
      </c>
      <c r="B34" s="7"/>
      <c r="C34" s="8" t="s">
        <v>35</v>
      </c>
      <c r="D34" s="7" t="s">
        <v>271</v>
      </c>
      <c r="E34" s="7" t="s">
        <v>272</v>
      </c>
      <c r="F34" s="9" t="s">
        <v>273</v>
      </c>
      <c r="G34" s="10" t="s">
        <v>274</v>
      </c>
      <c r="H34" s="1" t="s">
        <v>275</v>
      </c>
      <c r="I34" s="11" t="n">
        <v>7000</v>
      </c>
      <c r="J34" s="1" t="n">
        <v>7000</v>
      </c>
      <c r="K34" s="1" t="n">
        <v>30</v>
      </c>
      <c r="L34" s="12" t="n">
        <v>2.5</v>
      </c>
      <c r="M34" s="7" t="n">
        <v>0</v>
      </c>
      <c r="N34" s="7" t="n">
        <v>0</v>
      </c>
      <c r="O34" s="63" t="n">
        <v>264</v>
      </c>
      <c r="P34" s="7" t="n">
        <v>0</v>
      </c>
      <c r="Q34" s="7" t="n">
        <v>0</v>
      </c>
      <c r="R34" s="7" t="n">
        <f aca="false">P34+Q34</f>
        <v>0</v>
      </c>
      <c r="S34" s="7" t="n">
        <v>20</v>
      </c>
      <c r="T34" s="7" t="n">
        <v>0</v>
      </c>
      <c r="U34" s="7" t="n">
        <v>0</v>
      </c>
      <c r="V34" s="0" t="n">
        <f aca="false">T34+U34</f>
        <v>0</v>
      </c>
    </row>
    <row r="35" customFormat="false" ht="15" hidden="false" customHeight="false" outlineLevel="0" collapsed="false">
      <c r="A35" s="7" t="n">
        <v>34</v>
      </c>
      <c r="B35" s="7"/>
      <c r="C35" s="8" t="s">
        <v>35</v>
      </c>
      <c r="D35" s="7" t="s">
        <v>36</v>
      </c>
      <c r="E35" s="7" t="s">
        <v>37</v>
      </c>
      <c r="F35" s="9" t="s">
        <v>38</v>
      </c>
      <c r="G35" s="10" t="s">
        <v>39</v>
      </c>
      <c r="H35" s="1" t="s">
        <v>40</v>
      </c>
      <c r="I35" s="11" t="n">
        <v>19000</v>
      </c>
      <c r="J35" s="1" t="n">
        <v>2000</v>
      </c>
      <c r="K35" s="1" t="n">
        <v>40</v>
      </c>
      <c r="L35" s="12" t="n">
        <v>4.6</v>
      </c>
      <c r="M35" s="7" t="n">
        <v>0</v>
      </c>
      <c r="N35" s="7" t="n">
        <v>24</v>
      </c>
      <c r="O35" s="61" t="n">
        <v>170</v>
      </c>
      <c r="P35" s="7" t="n">
        <v>0</v>
      </c>
      <c r="Q35" s="7" t="n">
        <v>0</v>
      </c>
      <c r="R35" s="7" t="n">
        <f aca="false">P35+Q35</f>
        <v>0</v>
      </c>
      <c r="S35" s="7" t="n">
        <v>432</v>
      </c>
      <c r="T35" s="7" t="n">
        <v>0</v>
      </c>
      <c r="U35" s="7" t="n">
        <v>0</v>
      </c>
      <c r="V35" s="0" t="n">
        <f aca="false">T35+U35</f>
        <v>0</v>
      </c>
    </row>
    <row r="36" customFormat="false" ht="15" hidden="false" customHeight="false" outlineLevel="0" collapsed="false">
      <c r="A36" s="7" t="n">
        <v>35</v>
      </c>
      <c r="B36" s="7"/>
      <c r="C36" s="8" t="s">
        <v>35</v>
      </c>
      <c r="D36" s="7" t="s">
        <v>340</v>
      </c>
      <c r="E36" s="7" t="s">
        <v>341</v>
      </c>
      <c r="F36" s="9" t="s">
        <v>342</v>
      </c>
      <c r="G36" s="10" t="s">
        <v>343</v>
      </c>
      <c r="H36" s="1" t="s">
        <v>344</v>
      </c>
      <c r="I36" s="11" t="n">
        <v>5000</v>
      </c>
      <c r="J36" s="11" t="n">
        <v>7000</v>
      </c>
      <c r="K36" s="1" t="n">
        <v>50</v>
      </c>
      <c r="L36" s="29" t="n">
        <v>44</v>
      </c>
      <c r="M36" s="7" t="n">
        <v>0</v>
      </c>
      <c r="N36" s="7" t="n">
        <v>0</v>
      </c>
      <c r="O36" s="61" t="n">
        <v>8</v>
      </c>
      <c r="P36" s="7" t="n">
        <v>60</v>
      </c>
      <c r="Q36" s="7" t="n">
        <v>16</v>
      </c>
      <c r="R36" s="7" t="n">
        <f aca="false">P36+Q36</f>
        <v>76</v>
      </c>
      <c r="S36" s="7" t="n">
        <v>0</v>
      </c>
      <c r="T36" s="7" t="n">
        <v>14</v>
      </c>
      <c r="U36" s="7" t="n">
        <v>8</v>
      </c>
      <c r="V36" s="0" t="n">
        <f aca="false">T36+U36</f>
        <v>22</v>
      </c>
    </row>
    <row r="37" customFormat="false" ht="15" hidden="false" customHeight="false" outlineLevel="0" collapsed="false">
      <c r="A37" s="7" t="n">
        <v>36</v>
      </c>
      <c r="B37" s="7"/>
      <c r="C37" s="8" t="s">
        <v>35</v>
      </c>
      <c r="D37" s="7" t="s">
        <v>246</v>
      </c>
      <c r="E37" s="7" t="s">
        <v>247</v>
      </c>
      <c r="F37" s="9" t="s">
        <v>248</v>
      </c>
      <c r="G37" s="10" t="s">
        <v>249</v>
      </c>
      <c r="H37" s="1" t="s">
        <v>250</v>
      </c>
      <c r="I37" s="11" t="n">
        <v>8000</v>
      </c>
      <c r="J37" s="1" t="n">
        <v>9500</v>
      </c>
      <c r="K37" s="1" t="n">
        <v>60</v>
      </c>
      <c r="L37" s="12" t="n">
        <v>4.1</v>
      </c>
      <c r="M37" s="7" t="n">
        <v>0</v>
      </c>
      <c r="N37" s="7" t="n">
        <v>0</v>
      </c>
      <c r="O37" s="61" t="n">
        <v>24</v>
      </c>
      <c r="P37" s="7" t="n">
        <v>0</v>
      </c>
      <c r="Q37" s="7" t="n">
        <v>0</v>
      </c>
      <c r="R37" s="7" t="n">
        <f aca="false">P37+Q37</f>
        <v>0</v>
      </c>
      <c r="S37" s="7" t="n">
        <v>0</v>
      </c>
      <c r="T37" s="7" t="n">
        <v>71</v>
      </c>
      <c r="U37" s="7" t="n">
        <v>44</v>
      </c>
      <c r="V37" s="0" t="n">
        <f aca="false">T37+U37</f>
        <v>115</v>
      </c>
    </row>
    <row r="38" customFormat="false" ht="15" hidden="false" customHeight="false" outlineLevel="0" collapsed="false">
      <c r="A38" s="7" t="n">
        <v>37</v>
      </c>
      <c r="B38" s="7"/>
      <c r="C38" s="8" t="s">
        <v>35</v>
      </c>
      <c r="D38" s="7" t="s">
        <v>256</v>
      </c>
      <c r="E38" s="7" t="s">
        <v>257</v>
      </c>
      <c r="F38" s="9" t="s">
        <v>258</v>
      </c>
      <c r="G38" s="10" t="s">
        <v>259</v>
      </c>
      <c r="H38" s="1" t="s">
        <v>260</v>
      </c>
      <c r="I38" s="11" t="n">
        <v>7500</v>
      </c>
      <c r="J38" s="1" t="n">
        <v>5000</v>
      </c>
      <c r="K38" s="1" t="n">
        <v>20</v>
      </c>
      <c r="L38" s="17" t="n">
        <v>13.4</v>
      </c>
      <c r="M38" s="7" t="n">
        <v>0</v>
      </c>
      <c r="N38" s="7" t="n">
        <v>24</v>
      </c>
      <c r="O38" s="60" t="n">
        <v>780</v>
      </c>
      <c r="P38" s="7" t="n">
        <v>0</v>
      </c>
      <c r="Q38" s="7" t="n">
        <v>0</v>
      </c>
      <c r="R38" s="7" t="n">
        <f aca="false">P38+Q38</f>
        <v>0</v>
      </c>
      <c r="S38" s="7" t="n">
        <v>0</v>
      </c>
      <c r="T38" s="7" t="n">
        <v>2</v>
      </c>
      <c r="U38" s="7" t="n">
        <v>1</v>
      </c>
      <c r="V38" s="0" t="n">
        <f aca="false">T38+U38</f>
        <v>3</v>
      </c>
    </row>
    <row r="39" customFormat="false" ht="15" hidden="false" customHeight="false" outlineLevel="0" collapsed="false">
      <c r="A39" s="7" t="n">
        <v>38</v>
      </c>
      <c r="B39" s="7"/>
      <c r="C39" s="8" t="s">
        <v>35</v>
      </c>
      <c r="D39" s="7" t="s">
        <v>157</v>
      </c>
      <c r="E39" s="7" t="s">
        <v>158</v>
      </c>
      <c r="F39" s="9" t="s">
        <v>159</v>
      </c>
      <c r="G39" s="10" t="s">
        <v>160</v>
      </c>
      <c r="H39" s="1" t="s">
        <v>161</v>
      </c>
      <c r="I39" s="11" t="n">
        <v>10500</v>
      </c>
      <c r="J39" s="1" t="n">
        <v>6500</v>
      </c>
      <c r="K39" s="1" t="n">
        <v>20</v>
      </c>
      <c r="L39" s="12" t="n">
        <v>0</v>
      </c>
      <c r="M39" s="7" t="n">
        <v>0</v>
      </c>
      <c r="N39" s="7" t="n">
        <v>24</v>
      </c>
      <c r="O39" s="60" t="n">
        <v>576</v>
      </c>
      <c r="P39" s="7" t="n">
        <v>0</v>
      </c>
      <c r="Q39" s="7" t="n">
        <v>0</v>
      </c>
      <c r="R39" s="7" t="n">
        <f aca="false">P39+Q39</f>
        <v>0</v>
      </c>
      <c r="S39" s="7" t="n">
        <v>0</v>
      </c>
      <c r="T39" s="7" t="n">
        <v>0</v>
      </c>
      <c r="U39" s="7" t="n">
        <v>0</v>
      </c>
      <c r="V39" s="0" t="n">
        <f aca="false">T39+U39</f>
        <v>0</v>
      </c>
    </row>
    <row r="40" customFormat="false" ht="15" hidden="false" customHeight="false" outlineLevel="0" collapsed="false">
      <c r="A40" s="7" t="n">
        <v>39</v>
      </c>
      <c r="B40" s="7"/>
      <c r="C40" s="8" t="s">
        <v>35</v>
      </c>
      <c r="D40" s="7" t="s">
        <v>162</v>
      </c>
      <c r="E40" s="7" t="s">
        <v>163</v>
      </c>
      <c r="F40" s="9" t="s">
        <v>164</v>
      </c>
      <c r="G40" s="10" t="s">
        <v>136</v>
      </c>
      <c r="H40" s="1" t="s">
        <v>165</v>
      </c>
      <c r="I40" s="11" t="n">
        <v>10500</v>
      </c>
      <c r="J40" s="1" t="n">
        <v>7000</v>
      </c>
      <c r="K40" s="1" t="n">
        <v>20</v>
      </c>
      <c r="L40" s="17" t="n">
        <v>18.2</v>
      </c>
      <c r="M40" s="7" t="n">
        <v>0</v>
      </c>
      <c r="N40" s="7" t="n">
        <v>24</v>
      </c>
      <c r="O40" s="60" t="n">
        <v>720</v>
      </c>
      <c r="P40" s="7" t="n">
        <v>0</v>
      </c>
      <c r="Q40" s="7" t="n">
        <v>0</v>
      </c>
      <c r="R40" s="7" t="n">
        <f aca="false">P40+Q40</f>
        <v>0</v>
      </c>
      <c r="S40" s="7" t="n">
        <v>56</v>
      </c>
      <c r="T40" s="7" t="n">
        <v>0</v>
      </c>
      <c r="U40" s="7" t="n">
        <v>0</v>
      </c>
      <c r="V40" s="0" t="n">
        <f aca="false">T40+U40</f>
        <v>0</v>
      </c>
    </row>
    <row r="41" customFormat="false" ht="15" hidden="false" customHeight="false" outlineLevel="0" collapsed="false">
      <c r="A41" s="7" t="n">
        <v>40</v>
      </c>
      <c r="B41" s="7"/>
      <c r="C41" s="8" t="s">
        <v>35</v>
      </c>
      <c r="D41" s="7" t="s">
        <v>133</v>
      </c>
      <c r="E41" s="7" t="s">
        <v>134</v>
      </c>
      <c r="F41" s="9" t="s">
        <v>135</v>
      </c>
      <c r="G41" s="10" t="s">
        <v>136</v>
      </c>
      <c r="H41" s="1" t="s">
        <v>137</v>
      </c>
      <c r="I41" s="11" t="n">
        <v>12000</v>
      </c>
      <c r="J41" s="1" t="n">
        <v>17000</v>
      </c>
      <c r="K41" s="1" t="n">
        <v>20</v>
      </c>
      <c r="L41" s="17" t="n">
        <v>12.6</v>
      </c>
      <c r="M41" s="7" t="n">
        <v>0</v>
      </c>
      <c r="N41" s="7" t="n">
        <v>0</v>
      </c>
      <c r="O41" s="60" t="n">
        <v>728</v>
      </c>
      <c r="P41" s="7" t="n">
        <v>0</v>
      </c>
      <c r="Q41" s="7" t="n">
        <v>0</v>
      </c>
      <c r="R41" s="7" t="n">
        <f aca="false">P41+Q41</f>
        <v>0</v>
      </c>
      <c r="S41" s="7" t="n">
        <v>1000</v>
      </c>
      <c r="T41" s="7" t="n">
        <v>0</v>
      </c>
      <c r="U41" s="7" t="n">
        <v>0</v>
      </c>
      <c r="V41" s="0" t="n">
        <f aca="false">T41+U41</f>
        <v>0</v>
      </c>
    </row>
    <row r="42" customFormat="false" ht="15" hidden="false" customHeight="false" outlineLevel="0" collapsed="false">
      <c r="A42" s="7" t="n">
        <v>41</v>
      </c>
      <c r="B42" s="16" t="n">
        <v>44571</v>
      </c>
      <c r="C42" s="8" t="s">
        <v>22</v>
      </c>
      <c r="D42" s="7" t="s">
        <v>76</v>
      </c>
      <c r="E42" s="7" t="s">
        <v>77</v>
      </c>
      <c r="F42" s="9" t="s">
        <v>78</v>
      </c>
      <c r="G42" s="10" t="s">
        <v>79</v>
      </c>
      <c r="H42" s="1" t="s">
        <v>80</v>
      </c>
      <c r="I42" s="11" t="n">
        <v>14500</v>
      </c>
      <c r="J42" s="1" t="n">
        <v>8500</v>
      </c>
      <c r="K42" s="1" t="n">
        <v>30</v>
      </c>
      <c r="L42" s="12" t="n">
        <v>6.6</v>
      </c>
      <c r="M42" s="7" t="n">
        <v>0</v>
      </c>
      <c r="N42" s="7" t="n">
        <v>0</v>
      </c>
      <c r="O42" s="63" t="n">
        <v>200</v>
      </c>
      <c r="P42" s="7" t="n">
        <v>0</v>
      </c>
      <c r="Q42" s="7" t="n">
        <v>0</v>
      </c>
      <c r="R42" s="7" t="n">
        <f aca="false">P42+Q42</f>
        <v>0</v>
      </c>
      <c r="S42" s="7" t="n">
        <v>170</v>
      </c>
      <c r="T42" s="7" t="n">
        <v>0</v>
      </c>
      <c r="U42" s="7" t="n">
        <v>2</v>
      </c>
      <c r="V42" s="0" t="n">
        <f aca="false">T42+U42</f>
        <v>2</v>
      </c>
    </row>
    <row r="43" customFormat="false" ht="15" hidden="false" customHeight="false" outlineLevel="0" collapsed="false">
      <c r="A43" s="7" t="n">
        <v>42</v>
      </c>
      <c r="B43" s="7"/>
      <c r="C43" s="8" t="s">
        <v>22</v>
      </c>
      <c r="D43" s="7" t="s">
        <v>48</v>
      </c>
      <c r="E43" s="7" t="s">
        <v>49</v>
      </c>
      <c r="F43" s="9" t="s">
        <v>50</v>
      </c>
      <c r="G43" s="10" t="s">
        <v>51</v>
      </c>
      <c r="H43" s="1" t="s">
        <v>52</v>
      </c>
      <c r="I43" s="11" t="n">
        <v>18500</v>
      </c>
      <c r="J43" s="1" t="n">
        <v>22000</v>
      </c>
      <c r="K43" s="1" t="n">
        <v>30</v>
      </c>
      <c r="L43" s="12" t="n">
        <v>4.3</v>
      </c>
      <c r="M43" s="7" t="n">
        <v>0</v>
      </c>
      <c r="N43" s="7" t="n">
        <v>0</v>
      </c>
      <c r="O43" s="61" t="n">
        <v>72</v>
      </c>
      <c r="P43" s="7" t="n">
        <v>0</v>
      </c>
      <c r="Q43" s="7" t="n">
        <v>0</v>
      </c>
      <c r="R43" s="7" t="n">
        <f aca="false">P43+Q43</f>
        <v>0</v>
      </c>
      <c r="S43" s="7" t="n">
        <v>252</v>
      </c>
      <c r="T43" s="7" t="n">
        <v>3</v>
      </c>
      <c r="U43" s="7" t="n">
        <v>3</v>
      </c>
      <c r="V43" s="0" t="n">
        <f aca="false">T43+U43</f>
        <v>6</v>
      </c>
    </row>
    <row r="44" customFormat="false" ht="15" hidden="false" customHeight="false" outlineLevel="0" collapsed="false">
      <c r="A44" s="7" t="n">
        <v>43</v>
      </c>
      <c r="B44" s="7"/>
      <c r="C44" s="8" t="s">
        <v>22</v>
      </c>
      <c r="D44" s="7" t="s">
        <v>128</v>
      </c>
      <c r="E44" s="7" t="s">
        <v>129</v>
      </c>
      <c r="F44" s="9" t="s">
        <v>130</v>
      </c>
      <c r="G44" s="10" t="s">
        <v>131</v>
      </c>
      <c r="H44" s="1" t="s">
        <v>132</v>
      </c>
      <c r="I44" s="11" t="n">
        <v>12500</v>
      </c>
      <c r="J44" s="1" t="n">
        <v>6000</v>
      </c>
      <c r="K44" s="1" t="n">
        <v>30</v>
      </c>
      <c r="L44" s="12" t="n">
        <v>9.5</v>
      </c>
      <c r="M44" s="7" t="n">
        <v>0</v>
      </c>
      <c r="N44" s="7" t="n">
        <v>0</v>
      </c>
      <c r="O44" s="63" t="n">
        <v>264</v>
      </c>
      <c r="P44" s="7" t="n">
        <v>0</v>
      </c>
      <c r="Q44" s="7" t="n">
        <v>0</v>
      </c>
      <c r="R44" s="7" t="n">
        <f aca="false">P44+Q44</f>
        <v>0</v>
      </c>
      <c r="S44" s="7" t="n">
        <v>156</v>
      </c>
      <c r="T44" s="7" t="n">
        <v>0</v>
      </c>
      <c r="U44" s="7" t="n">
        <v>1</v>
      </c>
      <c r="V44" s="0" t="n">
        <f aca="false">T44+U44</f>
        <v>1</v>
      </c>
    </row>
    <row r="45" customFormat="false" ht="15" hidden="false" customHeight="false" outlineLevel="0" collapsed="false">
      <c r="A45" s="7" t="n">
        <v>44</v>
      </c>
      <c r="B45" s="7"/>
      <c r="C45" s="8" t="s">
        <v>22</v>
      </c>
      <c r="D45" s="7" t="s">
        <v>147</v>
      </c>
      <c r="E45" s="7" t="s">
        <v>148</v>
      </c>
      <c r="F45" s="9" t="s">
        <v>149</v>
      </c>
      <c r="G45" s="10" t="s">
        <v>150</v>
      </c>
      <c r="H45" s="1" t="s">
        <v>151</v>
      </c>
      <c r="I45" s="11" t="n">
        <v>11500</v>
      </c>
      <c r="J45" s="1" t="n">
        <v>13000</v>
      </c>
      <c r="K45" s="1" t="n">
        <v>20</v>
      </c>
      <c r="L45" s="17" t="n">
        <v>10.8</v>
      </c>
      <c r="M45" s="7" t="n">
        <v>0</v>
      </c>
      <c r="N45" s="7" t="n">
        <v>0</v>
      </c>
      <c r="O45" s="61" t="n">
        <v>192</v>
      </c>
      <c r="P45" s="7" t="n">
        <v>0</v>
      </c>
      <c r="Q45" s="7" t="n">
        <v>0</v>
      </c>
      <c r="R45" s="7" t="n">
        <f aca="false">P45+Q45</f>
        <v>0</v>
      </c>
      <c r="S45" s="7" t="n">
        <v>170</v>
      </c>
      <c r="T45" s="7" t="n">
        <v>0</v>
      </c>
      <c r="U45" s="7" t="n">
        <v>0</v>
      </c>
      <c r="V45" s="0" t="n">
        <f aca="false">T45+U45</f>
        <v>0</v>
      </c>
    </row>
    <row r="46" customFormat="false" ht="15" hidden="false" customHeight="false" outlineLevel="0" collapsed="false">
      <c r="A46" s="7" t="n">
        <v>45</v>
      </c>
      <c r="B46" s="7"/>
      <c r="C46" s="8" t="s">
        <v>22</v>
      </c>
      <c r="D46" s="7" t="s">
        <v>91</v>
      </c>
      <c r="E46" s="7" t="s">
        <v>92</v>
      </c>
      <c r="F46" s="9" t="s">
        <v>93</v>
      </c>
      <c r="G46" s="10" t="s">
        <v>94</v>
      </c>
      <c r="H46" s="1" t="s">
        <v>95</v>
      </c>
      <c r="I46" s="11" t="n">
        <v>13500</v>
      </c>
      <c r="J46" s="1" t="n">
        <v>14500</v>
      </c>
      <c r="K46" s="1" t="n">
        <v>10</v>
      </c>
      <c r="L46" s="12" t="n">
        <v>0</v>
      </c>
      <c r="M46" s="7" t="n">
        <v>0</v>
      </c>
      <c r="N46" s="7" t="n">
        <v>0</v>
      </c>
      <c r="O46" s="63" t="n">
        <v>432</v>
      </c>
      <c r="P46" s="7" t="n">
        <v>0</v>
      </c>
      <c r="Q46" s="7" t="n">
        <v>0</v>
      </c>
      <c r="R46" s="7" t="n">
        <f aca="false">P46+Q46</f>
        <v>0</v>
      </c>
      <c r="S46" s="7" t="n">
        <v>0</v>
      </c>
      <c r="T46" s="7" t="n">
        <v>0</v>
      </c>
      <c r="U46" s="7" t="n">
        <v>0</v>
      </c>
      <c r="V46" s="0" t="n">
        <f aca="false">T46+U46</f>
        <v>0</v>
      </c>
    </row>
    <row r="47" customFormat="false" ht="15" hidden="false" customHeight="false" outlineLevel="0" collapsed="false">
      <c r="A47" s="7" t="n">
        <v>46</v>
      </c>
      <c r="B47" s="7"/>
      <c r="C47" s="8" t="s">
        <v>22</v>
      </c>
      <c r="D47" s="7" t="s">
        <v>53</v>
      </c>
      <c r="E47" s="7" t="s">
        <v>54</v>
      </c>
      <c r="F47" s="9" t="s">
        <v>55</v>
      </c>
      <c r="G47" s="10" t="s">
        <v>56</v>
      </c>
      <c r="H47" s="1" t="s">
        <v>57</v>
      </c>
      <c r="I47" s="11" t="n">
        <v>17000</v>
      </c>
      <c r="J47" s="1" t="n">
        <v>12000</v>
      </c>
      <c r="K47" s="1" t="n">
        <v>80</v>
      </c>
      <c r="L47" s="12" t="n">
        <v>16</v>
      </c>
      <c r="M47" s="7" t="n">
        <v>0</v>
      </c>
      <c r="N47" s="7" t="n">
        <v>12</v>
      </c>
      <c r="O47" s="61" t="n">
        <v>96</v>
      </c>
      <c r="P47" s="7" t="n">
        <v>0</v>
      </c>
      <c r="Q47" s="7" t="n">
        <v>0</v>
      </c>
      <c r="R47" s="7" t="n">
        <f aca="false">P47+Q47</f>
        <v>0</v>
      </c>
      <c r="S47" s="7" t="n">
        <v>132</v>
      </c>
      <c r="T47" s="7" t="n">
        <v>0</v>
      </c>
      <c r="U47" s="7" t="n">
        <v>0</v>
      </c>
      <c r="V47" s="0" t="n">
        <f aca="false">T47+U47</f>
        <v>0</v>
      </c>
    </row>
    <row r="48" customFormat="false" ht="15" hidden="false" customHeight="false" outlineLevel="0" collapsed="false">
      <c r="A48" s="7" t="n">
        <v>47</v>
      </c>
      <c r="B48" s="7"/>
      <c r="C48" s="8" t="s">
        <v>22</v>
      </c>
      <c r="D48" s="7" t="s">
        <v>261</v>
      </c>
      <c r="E48" s="7" t="s">
        <v>262</v>
      </c>
      <c r="F48" s="9" t="s">
        <v>263</v>
      </c>
      <c r="G48" s="19" t="s">
        <v>264</v>
      </c>
      <c r="H48" s="1" t="s">
        <v>265</v>
      </c>
      <c r="I48" s="11" t="n">
        <v>7500</v>
      </c>
      <c r="J48" s="1" t="n">
        <v>7500</v>
      </c>
      <c r="K48" s="1" t="n">
        <v>40</v>
      </c>
      <c r="L48" s="0" t="n">
        <v>22.7</v>
      </c>
      <c r="M48" s="7" t="n">
        <v>0</v>
      </c>
      <c r="N48" s="7" t="n">
        <v>0</v>
      </c>
      <c r="O48" s="63" t="n">
        <v>272</v>
      </c>
      <c r="P48" s="7" t="n">
        <v>24</v>
      </c>
      <c r="Q48" s="7" t="n">
        <v>0</v>
      </c>
      <c r="R48" s="7" t="n">
        <f aca="false">P48+Q48</f>
        <v>24</v>
      </c>
      <c r="S48" s="7" t="n">
        <v>204</v>
      </c>
      <c r="T48" s="7" t="n">
        <v>0</v>
      </c>
      <c r="U48" s="7" t="n">
        <v>0</v>
      </c>
      <c r="V48" s="0" t="n">
        <f aca="false">T48+U48</f>
        <v>0</v>
      </c>
    </row>
    <row r="49" customFormat="false" ht="15" hidden="false" customHeight="false" outlineLevel="0" collapsed="false">
      <c r="A49" s="7" t="n">
        <v>48</v>
      </c>
      <c r="B49" s="7"/>
      <c r="C49" s="8" t="s">
        <v>22</v>
      </c>
      <c r="D49" s="7" t="s">
        <v>226</v>
      </c>
      <c r="E49" s="7" t="s">
        <v>227</v>
      </c>
      <c r="F49" s="9" t="s">
        <v>228</v>
      </c>
      <c r="G49" s="19" t="s">
        <v>229</v>
      </c>
      <c r="H49" s="1" t="s">
        <v>230</v>
      </c>
      <c r="I49" s="11" t="n">
        <v>8500</v>
      </c>
      <c r="J49" s="1" t="n">
        <v>6500</v>
      </c>
      <c r="K49" s="1" t="n">
        <v>40</v>
      </c>
      <c r="L49" s="17" t="n">
        <v>12.7</v>
      </c>
      <c r="M49" s="7" t="n">
        <v>0</v>
      </c>
      <c r="N49" s="7" t="n">
        <v>20</v>
      </c>
      <c r="O49" s="61" t="n">
        <v>160</v>
      </c>
      <c r="P49" s="7" t="n">
        <v>0</v>
      </c>
      <c r="Q49" s="7" t="n">
        <v>0</v>
      </c>
      <c r="R49" s="7" t="n">
        <f aca="false">P49+Q49</f>
        <v>0</v>
      </c>
      <c r="S49" s="7" t="n">
        <v>240</v>
      </c>
      <c r="T49" s="7" t="n">
        <v>2</v>
      </c>
      <c r="U49" s="7" t="n">
        <v>5</v>
      </c>
      <c r="V49" s="0" t="n">
        <f aca="false">T49+U49</f>
        <v>7</v>
      </c>
    </row>
    <row r="50" customFormat="false" ht="15" hidden="false" customHeight="false" outlineLevel="0" collapsed="false">
      <c r="A50" s="7" t="n">
        <v>49</v>
      </c>
      <c r="B50" s="7"/>
      <c r="C50" s="8" t="s">
        <v>22</v>
      </c>
      <c r="D50" s="7" t="s">
        <v>216</v>
      </c>
      <c r="E50" s="7" t="s">
        <v>217</v>
      </c>
      <c r="F50" s="9" t="s">
        <v>218</v>
      </c>
      <c r="G50" s="10" t="s">
        <v>219</v>
      </c>
      <c r="H50" s="1" t="s">
        <v>220</v>
      </c>
      <c r="I50" s="11" t="n">
        <v>9000</v>
      </c>
      <c r="J50" s="1" t="n">
        <v>9000</v>
      </c>
      <c r="K50" s="1" t="n">
        <v>40</v>
      </c>
      <c r="L50" s="17" t="n">
        <v>14.2</v>
      </c>
      <c r="M50" s="7" t="n">
        <v>0</v>
      </c>
      <c r="N50" s="7" t="n">
        <v>0</v>
      </c>
      <c r="O50" s="63" t="n">
        <v>252</v>
      </c>
      <c r="P50" s="7" t="n">
        <v>84</v>
      </c>
      <c r="Q50" s="7" t="n">
        <v>12</v>
      </c>
      <c r="R50" s="7" t="n">
        <f aca="false">P50+Q50</f>
        <v>96</v>
      </c>
      <c r="S50" s="7" t="n">
        <v>132</v>
      </c>
      <c r="T50" s="7" t="n">
        <v>0</v>
      </c>
      <c r="U50" s="7" t="n">
        <v>2</v>
      </c>
      <c r="V50" s="0" t="n">
        <f aca="false">T50+U50</f>
        <v>2</v>
      </c>
    </row>
    <row r="51" customFormat="false" ht="15" hidden="false" customHeight="false" outlineLevel="0" collapsed="false">
      <c r="A51" s="7" t="n">
        <v>50</v>
      </c>
      <c r="B51" s="7"/>
      <c r="C51" s="8" t="s">
        <v>22</v>
      </c>
      <c r="D51" s="7" t="s">
        <v>23</v>
      </c>
      <c r="E51" s="7" t="s">
        <v>24</v>
      </c>
      <c r="F51" s="9" t="s">
        <v>25</v>
      </c>
      <c r="G51" s="10" t="s">
        <v>26</v>
      </c>
      <c r="H51" s="1" t="s">
        <v>27</v>
      </c>
      <c r="I51" s="11" t="n">
        <v>19500</v>
      </c>
      <c r="J51" s="1" t="n">
        <v>34500</v>
      </c>
      <c r="K51" s="1" t="n">
        <v>10</v>
      </c>
      <c r="L51" s="12" t="n">
        <v>2.1</v>
      </c>
      <c r="M51" s="7" t="n">
        <v>0</v>
      </c>
      <c r="N51" s="7" t="n">
        <v>0</v>
      </c>
      <c r="O51" s="59" t="n">
        <v>1120</v>
      </c>
      <c r="P51" s="7" t="n">
        <v>0</v>
      </c>
      <c r="Q51" s="7" t="n">
        <v>0</v>
      </c>
      <c r="R51" s="7" t="n">
        <f aca="false">P51+Q51</f>
        <v>0</v>
      </c>
      <c r="S51" s="7" t="n">
        <v>80</v>
      </c>
      <c r="T51" s="7" t="n">
        <v>0</v>
      </c>
      <c r="U51" s="7" t="n">
        <v>1</v>
      </c>
      <c r="V51" s="0" t="n">
        <f aca="false">T51+U51</f>
        <v>1</v>
      </c>
    </row>
    <row r="52" customFormat="false" ht="15" hidden="false" customHeight="false" outlineLevel="0" collapsed="false">
      <c r="A52" s="7" t="n">
        <v>51</v>
      </c>
      <c r="B52" s="16" t="n">
        <v>44572</v>
      </c>
      <c r="C52" s="8" t="s">
        <v>81</v>
      </c>
      <c r="D52" s="7" t="s">
        <v>138</v>
      </c>
      <c r="E52" s="7" t="s">
        <v>139</v>
      </c>
      <c r="F52" s="9" t="s">
        <v>140</v>
      </c>
      <c r="G52" s="10" t="s">
        <v>141</v>
      </c>
      <c r="H52" s="1"/>
      <c r="I52" s="11" t="n">
        <v>12000</v>
      </c>
      <c r="J52" s="1" t="n">
        <v>14000</v>
      </c>
      <c r="K52" s="1" t="n">
        <v>30</v>
      </c>
      <c r="L52" s="0" t="n">
        <v>27.5</v>
      </c>
      <c r="M52" s="7" t="n">
        <v>0</v>
      </c>
      <c r="N52" s="7" t="n">
        <v>0</v>
      </c>
      <c r="O52" s="63" t="n">
        <v>310</v>
      </c>
      <c r="P52" s="7" t="n">
        <v>0</v>
      </c>
      <c r="Q52" s="7" t="n">
        <v>0</v>
      </c>
      <c r="R52" s="7" t="n">
        <f aca="false">P52+Q52</f>
        <v>0</v>
      </c>
      <c r="S52" s="7" t="n">
        <v>112</v>
      </c>
      <c r="T52" s="7" t="n">
        <v>0</v>
      </c>
      <c r="U52" s="7" t="n">
        <v>2</v>
      </c>
      <c r="V52" s="0" t="n">
        <f aca="false">T52+U52</f>
        <v>2</v>
      </c>
    </row>
    <row r="53" customFormat="false" ht="15" hidden="false" customHeight="false" outlineLevel="0" collapsed="false">
      <c r="A53" s="7" t="n">
        <v>52</v>
      </c>
      <c r="B53" s="7"/>
      <c r="C53" s="8" t="s">
        <v>81</v>
      </c>
      <c r="D53" s="7" t="s">
        <v>82</v>
      </c>
      <c r="E53" s="7" t="s">
        <v>83</v>
      </c>
      <c r="F53" s="9" t="s">
        <v>84</v>
      </c>
      <c r="G53" s="10" t="s">
        <v>85</v>
      </c>
      <c r="H53" s="1"/>
      <c r="I53" s="11" t="n">
        <v>14500</v>
      </c>
      <c r="J53" s="1" t="n">
        <v>12500</v>
      </c>
      <c r="K53" s="1" t="n">
        <v>70</v>
      </c>
      <c r="L53" s="12" t="n">
        <v>4.2</v>
      </c>
      <c r="M53" s="7" t="n">
        <v>0</v>
      </c>
      <c r="N53" s="7" t="n">
        <v>10</v>
      </c>
      <c r="O53" s="63" t="n">
        <v>300</v>
      </c>
      <c r="P53" s="7" t="n">
        <v>0</v>
      </c>
      <c r="Q53" s="7" t="n">
        <v>0</v>
      </c>
      <c r="R53" s="7" t="n">
        <f aca="false">P53+Q53</f>
        <v>0</v>
      </c>
      <c r="S53" s="7" t="n">
        <v>290</v>
      </c>
      <c r="T53" s="7" t="n">
        <v>0</v>
      </c>
      <c r="U53" s="7" t="n">
        <v>0</v>
      </c>
      <c r="V53" s="0" t="n">
        <f aca="false">T53+U53</f>
        <v>0</v>
      </c>
    </row>
    <row r="54" customFormat="false" ht="15" hidden="false" customHeight="false" outlineLevel="0" collapsed="false">
      <c r="A54" s="7" t="n">
        <v>53</v>
      </c>
      <c r="B54" s="16" t="n">
        <v>44575</v>
      </c>
      <c r="C54" s="8" t="s">
        <v>96</v>
      </c>
      <c r="D54" s="7" t="s">
        <v>97</v>
      </c>
      <c r="E54" s="7" t="s">
        <v>98</v>
      </c>
      <c r="F54" s="9" t="s">
        <v>99</v>
      </c>
      <c r="G54" s="10" t="s">
        <v>100</v>
      </c>
      <c r="H54" s="1" t="s">
        <v>101</v>
      </c>
      <c r="I54" s="11" t="n">
        <v>13500</v>
      </c>
      <c r="J54" s="1" t="n">
        <v>12000</v>
      </c>
      <c r="K54" s="1" t="n">
        <v>30</v>
      </c>
      <c r="L54" s="17" t="n">
        <v>18.8</v>
      </c>
      <c r="M54" s="7" t="n">
        <v>0</v>
      </c>
      <c r="N54" s="7" t="n">
        <v>22</v>
      </c>
      <c r="O54" s="61" t="n">
        <v>168</v>
      </c>
      <c r="P54" s="7" t="n">
        <v>0</v>
      </c>
      <c r="Q54" s="7" t="n">
        <v>0</v>
      </c>
      <c r="R54" s="7" t="n">
        <f aca="false">P54+Q54</f>
        <v>0</v>
      </c>
      <c r="S54" s="7" t="n">
        <v>0</v>
      </c>
      <c r="T54" s="7" t="n">
        <v>5</v>
      </c>
      <c r="U54" s="7" t="n">
        <v>4</v>
      </c>
      <c r="V54" s="0" t="n">
        <f aca="false">T54+U54</f>
        <v>9</v>
      </c>
    </row>
    <row r="55" customFormat="false" ht="15" hidden="false" customHeight="false" outlineLevel="0" collapsed="false">
      <c r="A55" s="7" t="n">
        <v>54</v>
      </c>
      <c r="B55" s="7"/>
      <c r="C55" s="8" t="s">
        <v>96</v>
      </c>
      <c r="D55" s="7" t="s">
        <v>311</v>
      </c>
      <c r="E55" s="7" t="s">
        <v>312</v>
      </c>
      <c r="F55" s="9" t="s">
        <v>313</v>
      </c>
      <c r="G55" s="19" t="s">
        <v>314</v>
      </c>
      <c r="H55" s="1"/>
      <c r="I55" s="26" t="n">
        <v>5500</v>
      </c>
      <c r="J55" s="26" t="n">
        <v>5000</v>
      </c>
      <c r="K55" s="1" t="n">
        <v>30</v>
      </c>
      <c r="L55" s="12" t="n">
        <v>9.7</v>
      </c>
      <c r="M55" s="7" t="n">
        <v>0</v>
      </c>
      <c r="N55" s="7" t="n">
        <v>0</v>
      </c>
      <c r="O55" s="61" t="n">
        <v>96</v>
      </c>
      <c r="P55" s="7" t="n">
        <v>0</v>
      </c>
      <c r="Q55" s="7" t="n">
        <v>0</v>
      </c>
      <c r="R55" s="7" t="n">
        <f aca="false">P55+Q55</f>
        <v>0</v>
      </c>
      <c r="S55" s="7" t="n">
        <v>54</v>
      </c>
      <c r="T55" s="7" t="n">
        <v>0</v>
      </c>
      <c r="U55" s="7" t="n">
        <v>10</v>
      </c>
      <c r="V55" s="0" t="n">
        <f aca="false">T55+U55</f>
        <v>10</v>
      </c>
    </row>
    <row r="56" customFormat="false" ht="15" hidden="false" customHeight="false" outlineLevel="0" collapsed="false">
      <c r="A56" s="7" t="n">
        <v>55</v>
      </c>
      <c r="B56" s="7"/>
      <c r="C56" s="8" t="s">
        <v>96</v>
      </c>
      <c r="D56" s="7" t="s">
        <v>221</v>
      </c>
      <c r="E56" s="7" t="s">
        <v>222</v>
      </c>
      <c r="F56" s="9" t="s">
        <v>223</v>
      </c>
      <c r="G56" s="10" t="s">
        <v>224</v>
      </c>
      <c r="H56" s="1" t="s">
        <v>225</v>
      </c>
      <c r="I56" s="11" t="n">
        <v>9000</v>
      </c>
      <c r="J56" s="1" t="n">
        <v>6000</v>
      </c>
      <c r="K56" s="1" t="n">
        <v>50</v>
      </c>
      <c r="L56" s="12" t="n">
        <v>4.8</v>
      </c>
      <c r="M56" s="7" t="n">
        <v>0</v>
      </c>
      <c r="N56" s="7" t="n">
        <v>0</v>
      </c>
      <c r="O56" s="61" t="n">
        <v>10</v>
      </c>
      <c r="P56" s="7" t="n">
        <v>48</v>
      </c>
      <c r="Q56" s="7" t="n">
        <v>100</v>
      </c>
      <c r="R56" s="7" t="n">
        <f aca="false">P56+Q56</f>
        <v>148</v>
      </c>
      <c r="S56" s="7" t="n">
        <v>0</v>
      </c>
      <c r="T56" s="7" t="n">
        <v>24</v>
      </c>
      <c r="U56" s="7" t="n">
        <v>4</v>
      </c>
      <c r="V56" s="0" t="n">
        <f aca="false">T56+U56</f>
        <v>28</v>
      </c>
    </row>
    <row r="57" customFormat="false" ht="15" hidden="false" customHeight="false" outlineLevel="0" collapsed="false">
      <c r="A57" s="7" t="n">
        <v>56</v>
      </c>
      <c r="B57" s="7"/>
      <c r="C57" s="8" t="s">
        <v>96</v>
      </c>
      <c r="D57" s="7" t="s">
        <v>395</v>
      </c>
      <c r="E57" s="7" t="s">
        <v>396</v>
      </c>
      <c r="F57" s="9" t="s">
        <v>397</v>
      </c>
      <c r="G57" s="10" t="s">
        <v>398</v>
      </c>
      <c r="H57" s="1" t="s">
        <v>399</v>
      </c>
      <c r="I57" s="11" t="n">
        <v>3000</v>
      </c>
      <c r="J57" s="11" t="n">
        <v>9000</v>
      </c>
      <c r="K57" s="1" t="n">
        <v>70</v>
      </c>
      <c r="L57" s="12" t="n">
        <v>0.9</v>
      </c>
      <c r="M57" s="7" t="n">
        <v>0</v>
      </c>
      <c r="N57" s="7" t="n">
        <v>0</v>
      </c>
      <c r="O57" s="63" t="n">
        <v>290</v>
      </c>
      <c r="P57" s="7" t="n">
        <v>0</v>
      </c>
      <c r="Q57" s="7" t="n">
        <v>10</v>
      </c>
      <c r="R57" s="7" t="n">
        <f aca="false">P57+Q57</f>
        <v>10</v>
      </c>
      <c r="S57" s="7" t="n">
        <v>510</v>
      </c>
      <c r="T57" s="7" t="n">
        <v>0</v>
      </c>
      <c r="U57" s="7" t="n">
        <v>4</v>
      </c>
      <c r="V57" s="0" t="n">
        <f aca="false">T57+U57</f>
        <v>4</v>
      </c>
    </row>
    <row r="58" customFormat="false" ht="15" hidden="false" customHeight="false" outlineLevel="0" collapsed="false">
      <c r="A58" s="7" t="n">
        <v>57</v>
      </c>
      <c r="B58" s="7"/>
      <c r="C58" s="8" t="s">
        <v>96</v>
      </c>
      <c r="D58" s="7" t="s">
        <v>231</v>
      </c>
      <c r="E58" s="7" t="s">
        <v>232</v>
      </c>
      <c r="F58" s="9" t="s">
        <v>233</v>
      </c>
      <c r="G58" s="10" t="s">
        <v>234</v>
      </c>
      <c r="H58" s="1" t="s">
        <v>235</v>
      </c>
      <c r="I58" s="11" t="n">
        <v>8500</v>
      </c>
      <c r="J58" s="1" t="n">
        <v>8000</v>
      </c>
      <c r="K58" s="1" t="n">
        <v>40</v>
      </c>
      <c r="L58" s="17" t="n">
        <v>12.3</v>
      </c>
      <c r="M58" s="7" t="n">
        <v>0</v>
      </c>
      <c r="N58" s="7" t="n">
        <v>22</v>
      </c>
      <c r="O58" s="61" t="n">
        <v>120</v>
      </c>
      <c r="P58" s="7" t="n">
        <v>0</v>
      </c>
      <c r="Q58" s="7" t="n">
        <v>0</v>
      </c>
      <c r="R58" s="7" t="n">
        <f aca="false">P58+Q58</f>
        <v>0</v>
      </c>
      <c r="S58" s="7" t="n">
        <v>396</v>
      </c>
      <c r="T58" s="7" t="n">
        <v>0</v>
      </c>
      <c r="U58" s="7" t="n">
        <v>0</v>
      </c>
      <c r="V58" s="0" t="n">
        <f aca="false">T58+U58</f>
        <v>0</v>
      </c>
    </row>
    <row r="59" customFormat="false" ht="15" hidden="false" customHeight="false" outlineLevel="0" collapsed="false">
      <c r="A59" s="7" t="n">
        <v>58</v>
      </c>
      <c r="B59" s="7"/>
      <c r="C59" s="8" t="s">
        <v>96</v>
      </c>
      <c r="D59" s="7" t="s">
        <v>166</v>
      </c>
      <c r="E59" s="7" t="s">
        <v>167</v>
      </c>
      <c r="F59" s="9" t="s">
        <v>168</v>
      </c>
      <c r="G59" s="10" t="s">
        <v>169</v>
      </c>
      <c r="H59" s="1" t="s">
        <v>170</v>
      </c>
      <c r="I59" s="11" t="n">
        <v>10500</v>
      </c>
      <c r="J59" s="1" t="n">
        <v>5500</v>
      </c>
      <c r="K59" s="1" t="n">
        <v>30</v>
      </c>
      <c r="L59" s="0" t="n">
        <v>21.1</v>
      </c>
      <c r="M59" s="7" t="n">
        <v>0</v>
      </c>
      <c r="N59" s="7" t="n">
        <v>84</v>
      </c>
      <c r="O59" s="63" t="n">
        <v>200</v>
      </c>
      <c r="P59" s="7" t="n">
        <v>0</v>
      </c>
      <c r="Q59" s="7" t="n">
        <v>0</v>
      </c>
      <c r="R59" s="7" t="n">
        <f aca="false">P59+Q59</f>
        <v>0</v>
      </c>
      <c r="S59" s="7" t="n">
        <v>56</v>
      </c>
      <c r="T59" s="7" t="n">
        <v>0</v>
      </c>
      <c r="U59" s="7" t="n">
        <v>9</v>
      </c>
      <c r="V59" s="0" t="n">
        <f aca="false">T59+U59</f>
        <v>9</v>
      </c>
    </row>
    <row r="60" customFormat="false" ht="15" hidden="false" customHeight="false" outlineLevel="0" collapsed="false">
      <c r="A60" s="7" t="n">
        <v>59</v>
      </c>
      <c r="B60" s="7"/>
      <c r="C60" s="8" t="s">
        <v>96</v>
      </c>
      <c r="D60" s="7" t="s">
        <v>415</v>
      </c>
      <c r="E60" s="7" t="s">
        <v>416</v>
      </c>
      <c r="F60" s="9" t="s">
        <v>417</v>
      </c>
      <c r="G60" s="10" t="s">
        <v>418</v>
      </c>
      <c r="H60" s="1" t="s">
        <v>419</v>
      </c>
      <c r="I60" s="11" t="n">
        <v>2000</v>
      </c>
      <c r="J60" s="11" t="n">
        <v>8000</v>
      </c>
      <c r="K60" s="1" t="n">
        <v>20</v>
      </c>
      <c r="L60" s="12" t="n">
        <v>0</v>
      </c>
      <c r="M60" s="7" t="n">
        <v>0</v>
      </c>
      <c r="N60" s="7" t="n">
        <v>0</v>
      </c>
      <c r="O60" s="59" t="n">
        <v>1010</v>
      </c>
      <c r="P60" s="7" t="n">
        <v>0</v>
      </c>
      <c r="Q60" s="7" t="n">
        <v>0</v>
      </c>
      <c r="R60" s="7" t="n">
        <f aca="false">P60+Q60</f>
        <v>0</v>
      </c>
      <c r="S60" s="7" t="n">
        <v>52</v>
      </c>
      <c r="T60" s="7" t="n">
        <v>0</v>
      </c>
      <c r="U60" s="7" t="n">
        <v>0</v>
      </c>
      <c r="V60" s="0" t="n">
        <f aca="false">T60+U60</f>
        <v>0</v>
      </c>
    </row>
    <row r="61" customFormat="false" ht="15" hidden="false" customHeight="false" outlineLevel="0" collapsed="false">
      <c r="A61" s="7" t="n">
        <v>60</v>
      </c>
      <c r="B61" s="7"/>
      <c r="C61" s="8" t="s">
        <v>96</v>
      </c>
      <c r="D61" s="7" t="s">
        <v>186</v>
      </c>
      <c r="E61" s="7" t="s">
        <v>187</v>
      </c>
      <c r="F61" s="9" t="s">
        <v>188</v>
      </c>
      <c r="G61" s="10" t="s">
        <v>189</v>
      </c>
      <c r="H61" s="1" t="s">
        <v>190</v>
      </c>
      <c r="I61" s="11" t="n">
        <v>9500</v>
      </c>
      <c r="J61" s="1" t="n">
        <v>10500</v>
      </c>
      <c r="K61" s="1" t="n">
        <v>80</v>
      </c>
      <c r="L61" s="0" t="n">
        <v>23.8</v>
      </c>
      <c r="M61" s="7" t="n">
        <v>0</v>
      </c>
      <c r="N61" s="7" t="n">
        <v>0</v>
      </c>
      <c r="O61" s="63" t="n">
        <v>360</v>
      </c>
      <c r="P61" s="7" t="n">
        <v>60</v>
      </c>
      <c r="Q61" s="7" t="n">
        <v>0</v>
      </c>
      <c r="R61" s="7" t="n">
        <f aca="false">P61+Q61</f>
        <v>60</v>
      </c>
      <c r="S61" s="7" t="n">
        <v>0</v>
      </c>
      <c r="T61" s="7" t="n">
        <v>1</v>
      </c>
      <c r="U61" s="7" t="n">
        <v>8</v>
      </c>
      <c r="V61" s="0" t="n">
        <f aca="false">T61+U61</f>
        <v>9</v>
      </c>
    </row>
    <row r="62" customFormat="false" ht="15" hidden="false" customHeight="false" outlineLevel="0" collapsed="false">
      <c r="A62" s="7" t="n">
        <v>61</v>
      </c>
      <c r="B62" s="7"/>
      <c r="C62" s="8" t="s">
        <v>96</v>
      </c>
      <c r="D62" s="7" t="s">
        <v>315</v>
      </c>
      <c r="E62" s="7" t="s">
        <v>316</v>
      </c>
      <c r="F62" s="9" t="s">
        <v>317</v>
      </c>
      <c r="G62" s="10" t="s">
        <v>318</v>
      </c>
      <c r="H62" s="1" t="s">
        <v>319</v>
      </c>
      <c r="I62" s="26" t="n">
        <v>5500</v>
      </c>
      <c r="J62" s="26" t="n">
        <v>6500</v>
      </c>
      <c r="K62" s="1" t="n">
        <v>50</v>
      </c>
      <c r="L62" s="12" t="n">
        <v>0.9</v>
      </c>
      <c r="M62" s="7" t="n">
        <v>0</v>
      </c>
      <c r="N62" s="7" t="n">
        <v>0</v>
      </c>
      <c r="O62" s="61" t="n">
        <v>0</v>
      </c>
      <c r="P62" s="7" t="n">
        <v>0</v>
      </c>
      <c r="Q62" s="7" t="n">
        <v>0</v>
      </c>
      <c r="R62" s="7" t="n">
        <f aca="false">P62+Q62</f>
        <v>0</v>
      </c>
      <c r="S62" s="7" t="n">
        <v>0</v>
      </c>
      <c r="T62" s="7" t="n">
        <v>0</v>
      </c>
      <c r="U62" s="7" t="n">
        <v>0</v>
      </c>
      <c r="V62" s="0" t="n">
        <f aca="false">T62+U62</f>
        <v>0</v>
      </c>
    </row>
    <row r="63" customFormat="false" ht="15" hidden="false" customHeight="false" outlineLevel="0" collapsed="false">
      <c r="A63" s="7" t="n">
        <v>62</v>
      </c>
      <c r="B63" s="7"/>
      <c r="C63" s="8" t="s">
        <v>96</v>
      </c>
      <c r="D63" s="7" t="s">
        <v>191</v>
      </c>
      <c r="E63" s="7" t="s">
        <v>192</v>
      </c>
      <c r="F63" s="9" t="s">
        <v>193</v>
      </c>
      <c r="G63" s="10" t="s">
        <v>194</v>
      </c>
      <c r="H63" s="1" t="s">
        <v>195</v>
      </c>
      <c r="I63" s="11" t="n">
        <v>9500</v>
      </c>
      <c r="J63" s="1" t="n">
        <v>13500</v>
      </c>
      <c r="K63" s="1" t="n">
        <v>60</v>
      </c>
      <c r="L63" s="17" t="n">
        <v>13.2</v>
      </c>
      <c r="M63" s="7" t="n">
        <v>132</v>
      </c>
      <c r="N63" s="7" t="n">
        <v>0</v>
      </c>
      <c r="O63" s="63" t="n">
        <v>432</v>
      </c>
      <c r="P63" s="7" t="n">
        <v>0</v>
      </c>
      <c r="Q63" s="7" t="n">
        <v>0</v>
      </c>
      <c r="R63" s="7" t="n">
        <f aca="false">P63+Q63</f>
        <v>0</v>
      </c>
      <c r="S63" s="7" t="n">
        <v>0</v>
      </c>
      <c r="T63" s="7" t="n">
        <v>0</v>
      </c>
      <c r="U63" s="7" t="n">
        <v>2</v>
      </c>
      <c r="V63" s="0" t="n">
        <f aca="false">T63+U63</f>
        <v>2</v>
      </c>
    </row>
    <row r="64" customFormat="false" ht="15" hidden="false" customHeight="false" outlineLevel="0" collapsed="false">
      <c r="A64" s="7" t="n">
        <v>63</v>
      </c>
      <c r="B64" s="7"/>
      <c r="C64" s="8" t="s">
        <v>96</v>
      </c>
      <c r="D64" s="7" t="s">
        <v>196</v>
      </c>
      <c r="E64" s="7" t="s">
        <v>197</v>
      </c>
      <c r="F64" s="9" t="s">
        <v>198</v>
      </c>
      <c r="G64" s="10" t="s">
        <v>199</v>
      </c>
      <c r="H64" s="1" t="s">
        <v>200</v>
      </c>
      <c r="I64" s="11" t="n">
        <v>9500</v>
      </c>
      <c r="J64" s="1" t="n">
        <v>11500</v>
      </c>
      <c r="K64" s="1" t="n">
        <v>70</v>
      </c>
      <c r="L64" s="12" t="n">
        <v>3.8</v>
      </c>
      <c r="M64" s="7" t="n">
        <v>0</v>
      </c>
      <c r="N64" s="7" t="n">
        <v>0</v>
      </c>
      <c r="O64" s="61" t="n">
        <v>0</v>
      </c>
      <c r="P64" s="7" t="n">
        <v>0</v>
      </c>
      <c r="Q64" s="7" t="n">
        <v>0</v>
      </c>
      <c r="R64" s="7" t="n">
        <f aca="false">P64+Q64</f>
        <v>0</v>
      </c>
      <c r="S64" s="7" t="n">
        <v>0</v>
      </c>
      <c r="T64" s="7" t="n">
        <v>0</v>
      </c>
      <c r="U64" s="7" t="n">
        <v>0</v>
      </c>
      <c r="V64" s="0" t="n">
        <f aca="false">T64+U64</f>
        <v>0</v>
      </c>
    </row>
    <row r="65" customFormat="false" ht="15" hidden="false" customHeight="false" outlineLevel="0" collapsed="false">
      <c r="A65" s="7" t="n">
        <v>64</v>
      </c>
      <c r="B65" s="7"/>
      <c r="C65" s="8" t="s">
        <v>96</v>
      </c>
      <c r="D65" s="7" t="s">
        <v>360</v>
      </c>
      <c r="E65" s="7" t="s">
        <v>361</v>
      </c>
      <c r="F65" s="9" t="s">
        <v>362</v>
      </c>
      <c r="G65" s="10" t="s">
        <v>363</v>
      </c>
      <c r="H65" s="1" t="s">
        <v>364</v>
      </c>
      <c r="I65" s="26" t="n">
        <v>4000</v>
      </c>
      <c r="J65" s="1" t="n">
        <v>7500</v>
      </c>
      <c r="K65" s="1" t="n">
        <v>10</v>
      </c>
      <c r="L65" s="17" t="n">
        <v>13.9</v>
      </c>
      <c r="M65" s="7" t="n">
        <v>0</v>
      </c>
      <c r="N65" s="7" t="n">
        <v>0</v>
      </c>
      <c r="O65" s="63" t="n">
        <v>392</v>
      </c>
      <c r="P65" s="7" t="n">
        <v>60</v>
      </c>
      <c r="Q65" s="7" t="n">
        <v>0</v>
      </c>
      <c r="R65" s="7" t="n">
        <f aca="false">P65+Q65</f>
        <v>60</v>
      </c>
      <c r="S65" s="7" t="n">
        <v>0</v>
      </c>
      <c r="T65" s="7" t="n">
        <v>0</v>
      </c>
      <c r="U65" s="7" t="n">
        <v>3</v>
      </c>
      <c r="V65" s="0" t="n">
        <f aca="false">T65+U65</f>
        <v>3</v>
      </c>
    </row>
    <row r="66" customFormat="false" ht="15" hidden="false" customHeight="false" outlineLevel="0" collapsed="false">
      <c r="A66" s="7" t="n">
        <v>65</v>
      </c>
      <c r="B66" s="7"/>
      <c r="C66" s="8" t="s">
        <v>96</v>
      </c>
      <c r="D66" s="7" t="s">
        <v>201</v>
      </c>
      <c r="E66" s="7" t="s">
        <v>202</v>
      </c>
      <c r="F66" s="9" t="s">
        <v>203</v>
      </c>
      <c r="G66" s="10" t="s">
        <v>204</v>
      </c>
      <c r="H66" s="1" t="s">
        <v>205</v>
      </c>
      <c r="I66" s="11" t="n">
        <v>9500</v>
      </c>
      <c r="J66" s="1" t="n">
        <v>4500</v>
      </c>
      <c r="K66" s="1" t="n">
        <v>10</v>
      </c>
      <c r="L66" s="17" t="n">
        <v>13.1</v>
      </c>
      <c r="M66" s="7" t="n">
        <v>0</v>
      </c>
      <c r="N66" s="7" t="n">
        <v>0</v>
      </c>
      <c r="O66" s="63" t="n">
        <v>304</v>
      </c>
      <c r="P66" s="7" t="n">
        <v>0</v>
      </c>
      <c r="Q66" s="7" t="n">
        <v>0</v>
      </c>
      <c r="R66" s="7" t="n">
        <f aca="false">P66+Q66</f>
        <v>0</v>
      </c>
      <c r="S66" s="7" t="n">
        <v>156</v>
      </c>
      <c r="T66" s="7" t="n">
        <v>0</v>
      </c>
      <c r="U66" s="7" t="n">
        <v>6</v>
      </c>
      <c r="V66" s="0" t="n">
        <f aca="false">T66+U66</f>
        <v>6</v>
      </c>
    </row>
    <row r="67" customFormat="false" ht="15" hidden="false" customHeight="false" outlineLevel="0" collapsed="false">
      <c r="A67" s="7" t="n">
        <v>66</v>
      </c>
      <c r="B67" s="16" t="n">
        <v>44580</v>
      </c>
      <c r="C67" s="8" t="s">
        <v>102</v>
      </c>
      <c r="D67" s="7" t="s">
        <v>425</v>
      </c>
      <c r="E67" s="7" t="s">
        <v>426</v>
      </c>
      <c r="F67" s="9" t="s">
        <v>427</v>
      </c>
      <c r="G67" s="10" t="s">
        <v>121</v>
      </c>
      <c r="H67" s="1" t="s">
        <v>428</v>
      </c>
      <c r="I67" s="1"/>
      <c r="J67" s="1"/>
      <c r="K67" s="1"/>
      <c r="M67" s="64"/>
      <c r="N67" s="64"/>
      <c r="O67" s="64"/>
      <c r="P67" s="64"/>
      <c r="Q67" s="64"/>
      <c r="R67" s="7" t="n">
        <f aca="false">P67+Q67</f>
        <v>0</v>
      </c>
      <c r="S67" s="64"/>
      <c r="T67" s="64"/>
      <c r="U67" s="64"/>
      <c r="V67" s="0" t="n">
        <f aca="false">T67+U67</f>
        <v>0</v>
      </c>
    </row>
    <row r="68" customFormat="false" ht="15" hidden="false" customHeight="false" outlineLevel="0" collapsed="false">
      <c r="A68" s="7" t="n">
        <v>67</v>
      </c>
      <c r="B68" s="7"/>
      <c r="C68" s="8" t="s">
        <v>102</v>
      </c>
      <c r="D68" s="7" t="s">
        <v>118</v>
      </c>
      <c r="E68" s="7" t="s">
        <v>119</v>
      </c>
      <c r="F68" s="9" t="s">
        <v>120</v>
      </c>
      <c r="G68" s="10" t="s">
        <v>121</v>
      </c>
      <c r="H68" s="1" t="s">
        <v>122</v>
      </c>
      <c r="I68" s="11" t="n">
        <v>13000</v>
      </c>
      <c r="J68" s="1" t="n">
        <v>4000</v>
      </c>
      <c r="K68" s="1" t="n">
        <v>40</v>
      </c>
      <c r="L68" s="12" t="n">
        <v>5.3</v>
      </c>
      <c r="M68" s="7" t="n">
        <v>0</v>
      </c>
      <c r="N68" s="7" t="n">
        <v>0</v>
      </c>
      <c r="O68" s="60" t="n">
        <v>820</v>
      </c>
      <c r="P68" s="7" t="n">
        <v>0</v>
      </c>
      <c r="Q68" s="7" t="n">
        <v>0</v>
      </c>
      <c r="R68" s="7" t="n">
        <f aca="false">P68+Q68</f>
        <v>0</v>
      </c>
      <c r="S68" s="7" t="n">
        <v>0</v>
      </c>
      <c r="T68" s="7" t="n">
        <v>0</v>
      </c>
      <c r="U68" s="7" t="n">
        <v>0</v>
      </c>
      <c r="V68" s="0" t="n">
        <f aca="false">T68+U68</f>
        <v>0</v>
      </c>
    </row>
    <row r="69" customFormat="false" ht="15" hidden="false" customHeight="false" outlineLevel="0" collapsed="false">
      <c r="A69" s="7" t="n">
        <v>68</v>
      </c>
      <c r="B69" s="7"/>
      <c r="C69" s="8" t="s">
        <v>102</v>
      </c>
      <c r="D69" s="7" t="s">
        <v>251</v>
      </c>
      <c r="E69" s="7" t="s">
        <v>252</v>
      </c>
      <c r="F69" s="9" t="s">
        <v>253</v>
      </c>
      <c r="G69" s="10" t="s">
        <v>254</v>
      </c>
      <c r="H69" s="1" t="s">
        <v>255</v>
      </c>
      <c r="I69" s="11" t="n">
        <v>8000</v>
      </c>
      <c r="J69" s="1" t="n">
        <v>5500</v>
      </c>
      <c r="K69" s="1" t="n">
        <v>40</v>
      </c>
      <c r="L69" s="12" t="n">
        <v>0.5</v>
      </c>
      <c r="M69" s="7" t="n">
        <v>0</v>
      </c>
      <c r="N69" s="7" t="n">
        <v>0</v>
      </c>
      <c r="O69" s="59" t="n">
        <v>1428</v>
      </c>
      <c r="P69" s="7" t="n">
        <v>0</v>
      </c>
      <c r="Q69" s="7" t="n">
        <v>0</v>
      </c>
      <c r="R69" s="7" t="n">
        <f aca="false">P69+Q69</f>
        <v>0</v>
      </c>
      <c r="S69" s="7" t="n">
        <v>180</v>
      </c>
      <c r="T69" s="7" t="n">
        <v>0</v>
      </c>
      <c r="U69" s="7" t="n">
        <v>0</v>
      </c>
      <c r="V69" s="0" t="n">
        <f aca="false">T69+U69</f>
        <v>0</v>
      </c>
    </row>
    <row r="70" customFormat="false" ht="15" hidden="false" customHeight="false" outlineLevel="0" collapsed="false">
      <c r="A70" s="7" t="n">
        <v>69</v>
      </c>
      <c r="B70" s="7"/>
      <c r="C70" s="8" t="s">
        <v>102</v>
      </c>
      <c r="D70" s="7" t="s">
        <v>171</v>
      </c>
      <c r="E70" s="7" t="s">
        <v>172</v>
      </c>
      <c r="F70" s="9" t="s">
        <v>173</v>
      </c>
      <c r="G70" s="10" t="s">
        <v>174</v>
      </c>
      <c r="H70" s="1" t="s">
        <v>175</v>
      </c>
      <c r="I70" s="11" t="n">
        <v>10500</v>
      </c>
      <c r="J70" s="1" t="n">
        <v>8000</v>
      </c>
      <c r="K70" s="1" t="n">
        <v>40</v>
      </c>
      <c r="L70" s="12" t="n">
        <v>7.6</v>
      </c>
      <c r="M70" s="7" t="n">
        <v>0</v>
      </c>
      <c r="N70" s="7" t="n">
        <v>14</v>
      </c>
      <c r="O70" s="60" t="n">
        <v>590</v>
      </c>
      <c r="P70" s="7" t="n">
        <v>0</v>
      </c>
      <c r="Q70" s="7" t="n">
        <v>0</v>
      </c>
      <c r="R70" s="7" t="n">
        <f aca="false">P70+Q70</f>
        <v>0</v>
      </c>
      <c r="S70" s="7" t="n">
        <v>0</v>
      </c>
      <c r="T70" s="7" t="n">
        <v>0</v>
      </c>
      <c r="U70" s="7" t="n">
        <v>0</v>
      </c>
      <c r="V70" s="0" t="n">
        <f aca="false">T70+U70</f>
        <v>0</v>
      </c>
    </row>
    <row r="71" customFormat="false" ht="15" hidden="false" customHeight="false" outlineLevel="0" collapsed="false">
      <c r="A71" s="7" t="n">
        <v>70</v>
      </c>
      <c r="B71" s="7"/>
      <c r="C71" s="8" t="s">
        <v>102</v>
      </c>
      <c r="D71" s="7" t="s">
        <v>103</v>
      </c>
      <c r="E71" s="7" t="s">
        <v>104</v>
      </c>
      <c r="F71" s="9" t="s">
        <v>105</v>
      </c>
      <c r="G71" s="10" t="s">
        <v>106</v>
      </c>
      <c r="H71" s="1" t="s">
        <v>107</v>
      </c>
      <c r="I71" s="11" t="n">
        <v>13500</v>
      </c>
      <c r="J71" s="1" t="n">
        <v>500</v>
      </c>
      <c r="K71" s="1" t="n">
        <v>30</v>
      </c>
      <c r="L71" s="12" t="n">
        <v>2.2</v>
      </c>
      <c r="M71" s="7" t="n">
        <v>0</v>
      </c>
      <c r="N71" s="7" t="n">
        <v>0</v>
      </c>
      <c r="O71" s="60" t="n">
        <v>680</v>
      </c>
      <c r="P71" s="7" t="n">
        <v>0</v>
      </c>
      <c r="Q71" s="7" t="n">
        <v>0</v>
      </c>
      <c r="R71" s="7" t="n">
        <f aca="false">P71+Q71</f>
        <v>0</v>
      </c>
      <c r="S71" s="7" t="n">
        <v>0</v>
      </c>
      <c r="T71" s="7" t="n">
        <v>0</v>
      </c>
      <c r="U71" s="7" t="n">
        <v>0</v>
      </c>
      <c r="V71" s="0" t="n">
        <f aca="false">T71+U71</f>
        <v>0</v>
      </c>
    </row>
    <row r="72" customFormat="false" ht="15" hidden="false" customHeight="false" outlineLevel="0" collapsed="false">
      <c r="A72" s="7" t="n">
        <v>71</v>
      </c>
      <c r="B72" s="7"/>
      <c r="C72" s="8" t="s">
        <v>102</v>
      </c>
      <c r="D72" s="7" t="s">
        <v>285</v>
      </c>
      <c r="E72" s="7" t="s">
        <v>286</v>
      </c>
      <c r="F72" s="9" t="s">
        <v>287</v>
      </c>
      <c r="G72" s="10" t="s">
        <v>288</v>
      </c>
      <c r="H72" s="1" t="s">
        <v>289</v>
      </c>
      <c r="I72" s="11" t="n">
        <v>6500</v>
      </c>
      <c r="J72" s="1" t="n">
        <v>3500</v>
      </c>
      <c r="K72" s="1" t="n">
        <v>50</v>
      </c>
      <c r="L72" s="12" t="n">
        <v>0.5</v>
      </c>
      <c r="M72" s="7" t="n">
        <v>0</v>
      </c>
      <c r="N72" s="7" t="n">
        <v>20</v>
      </c>
      <c r="O72" s="59" t="n">
        <v>1536</v>
      </c>
      <c r="P72" s="7" t="n">
        <v>0</v>
      </c>
      <c r="Q72" s="7" t="n">
        <v>0</v>
      </c>
      <c r="R72" s="7" t="n">
        <f aca="false">P72+Q72</f>
        <v>0</v>
      </c>
      <c r="S72" s="7" t="n">
        <v>0</v>
      </c>
      <c r="T72" s="7" t="n">
        <v>0</v>
      </c>
      <c r="U72" s="7" t="n">
        <v>5</v>
      </c>
      <c r="V72" s="0" t="n">
        <f aca="false">T72+U72</f>
        <v>5</v>
      </c>
    </row>
    <row r="73" customFormat="false" ht="15" hidden="false" customHeight="false" outlineLevel="0" collapsed="false">
      <c r="A73" s="7" t="n">
        <v>72</v>
      </c>
      <c r="B73" s="7"/>
      <c r="C73" s="8" t="s">
        <v>102</v>
      </c>
      <c r="D73" s="7" t="s">
        <v>266</v>
      </c>
      <c r="E73" s="7" t="s">
        <v>267</v>
      </c>
      <c r="F73" s="9" t="s">
        <v>268</v>
      </c>
      <c r="G73" s="10" t="s">
        <v>269</v>
      </c>
      <c r="H73" s="1" t="s">
        <v>270</v>
      </c>
      <c r="I73" s="11" t="n">
        <v>7500</v>
      </c>
      <c r="J73" s="1" t="n">
        <v>8000</v>
      </c>
      <c r="K73" s="1" t="n">
        <v>50</v>
      </c>
      <c r="L73" s="12" t="n">
        <v>0</v>
      </c>
      <c r="M73" s="7" t="n">
        <v>0</v>
      </c>
      <c r="N73" s="7" t="n">
        <v>0</v>
      </c>
      <c r="O73" s="63" t="n">
        <v>460</v>
      </c>
      <c r="P73" s="7" t="n">
        <v>0</v>
      </c>
      <c r="Q73" s="7" t="n">
        <v>0</v>
      </c>
      <c r="R73" s="7" t="n">
        <f aca="false">P73+Q73</f>
        <v>0</v>
      </c>
      <c r="S73" s="7" t="n">
        <v>20</v>
      </c>
      <c r="T73" s="7" t="n">
        <v>0</v>
      </c>
      <c r="U73" s="7" t="n">
        <v>5</v>
      </c>
      <c r="V73" s="0" t="n">
        <f aca="false">T73+U73</f>
        <v>5</v>
      </c>
    </row>
    <row r="74" customFormat="false" ht="15" hidden="false" customHeight="false" outlineLevel="0" collapsed="false">
      <c r="A74" s="7" t="n">
        <v>73</v>
      </c>
      <c r="B74" s="7"/>
      <c r="C74" s="8" t="s">
        <v>102</v>
      </c>
      <c r="D74" s="7" t="s">
        <v>206</v>
      </c>
      <c r="E74" s="7" t="s">
        <v>207</v>
      </c>
      <c r="F74" s="9" t="s">
        <v>208</v>
      </c>
      <c r="G74" s="10" t="s">
        <v>209</v>
      </c>
      <c r="H74" s="1" t="s">
        <v>210</v>
      </c>
      <c r="I74" s="11" t="n">
        <v>9500</v>
      </c>
      <c r="J74" s="1" t="n">
        <v>11000</v>
      </c>
      <c r="K74" s="1" t="n">
        <v>40</v>
      </c>
      <c r="L74" s="17" t="n">
        <v>10.3</v>
      </c>
      <c r="M74" s="7" t="n">
        <v>0</v>
      </c>
      <c r="N74" s="7" t="n">
        <v>20</v>
      </c>
      <c r="O74" s="60" t="n">
        <v>640</v>
      </c>
      <c r="P74" s="7" t="n">
        <v>0</v>
      </c>
      <c r="Q74" s="7" t="n">
        <v>0</v>
      </c>
      <c r="R74" s="7" t="n">
        <f aca="false">P74+Q74</f>
        <v>0</v>
      </c>
      <c r="S74" s="7" t="n">
        <v>300</v>
      </c>
      <c r="T74" s="7" t="n">
        <v>0</v>
      </c>
      <c r="U74" s="7" t="n">
        <v>0</v>
      </c>
      <c r="V74" s="0" t="n">
        <f aca="false">T74+U74</f>
        <v>0</v>
      </c>
    </row>
    <row r="75" customFormat="false" ht="15" hidden="false" customHeight="false" outlineLevel="0" collapsed="false">
      <c r="A75" s="7" t="n">
        <v>74</v>
      </c>
      <c r="B75" s="7"/>
      <c r="C75" s="8" t="s">
        <v>102</v>
      </c>
      <c r="D75" s="7" t="s">
        <v>276</v>
      </c>
      <c r="E75" s="7" t="s">
        <v>277</v>
      </c>
      <c r="F75" s="9" t="s">
        <v>278</v>
      </c>
      <c r="G75" s="10" t="s">
        <v>279</v>
      </c>
      <c r="H75" s="1" t="s">
        <v>280</v>
      </c>
      <c r="I75" s="11" t="n">
        <v>7000</v>
      </c>
      <c r="J75" s="1" t="n">
        <v>7500</v>
      </c>
      <c r="K75" s="1" t="n">
        <v>10</v>
      </c>
      <c r="L75" s="17" t="n">
        <v>18.1</v>
      </c>
      <c r="M75" s="7" t="n">
        <v>0</v>
      </c>
      <c r="N75" s="7" t="n">
        <v>0</v>
      </c>
      <c r="O75" s="60" t="n">
        <v>996</v>
      </c>
      <c r="P75" s="7" t="n">
        <v>0</v>
      </c>
      <c r="Q75" s="7" t="n">
        <v>0</v>
      </c>
      <c r="R75" s="7" t="n">
        <f aca="false">P75+Q75</f>
        <v>0</v>
      </c>
      <c r="S75" s="7" t="n">
        <v>52</v>
      </c>
      <c r="T75" s="7" t="n">
        <v>0</v>
      </c>
      <c r="U75" s="7" t="n">
        <v>0</v>
      </c>
      <c r="V75" s="0" t="n">
        <f aca="false">T75+U75</f>
        <v>0</v>
      </c>
    </row>
    <row r="76" customFormat="false" ht="15" hidden="false" customHeight="false" outlineLevel="0" collapsed="false">
      <c r="A76" s="7" t="n">
        <v>75</v>
      </c>
      <c r="B76" s="7"/>
      <c r="C76" s="8" t="s">
        <v>102</v>
      </c>
      <c r="D76" s="7" t="s">
        <v>236</v>
      </c>
      <c r="E76" s="7" t="s">
        <v>237</v>
      </c>
      <c r="F76" s="9" t="s">
        <v>238</v>
      </c>
      <c r="G76" s="10" t="s">
        <v>239</v>
      </c>
      <c r="H76" s="1" t="s">
        <v>240</v>
      </c>
      <c r="I76" s="11" t="n">
        <v>8500</v>
      </c>
      <c r="J76" s="1" t="n">
        <v>5000</v>
      </c>
      <c r="K76" s="1" t="n">
        <v>100</v>
      </c>
      <c r="L76" s="17" t="n">
        <v>12.7</v>
      </c>
      <c r="M76" s="7" t="n">
        <v>0</v>
      </c>
      <c r="N76" s="7" t="n">
        <v>0</v>
      </c>
      <c r="O76" s="63" t="n">
        <v>220</v>
      </c>
      <c r="P76" s="7" t="n">
        <v>0</v>
      </c>
      <c r="Q76" s="7" t="n">
        <v>0</v>
      </c>
      <c r="R76" s="7" t="n">
        <f aca="false">P76+Q76</f>
        <v>0</v>
      </c>
      <c r="S76" s="7" t="n">
        <v>420</v>
      </c>
      <c r="T76" s="7" t="n">
        <v>0</v>
      </c>
      <c r="U76" s="7" t="n">
        <v>0</v>
      </c>
      <c r="V76" s="0" t="n">
        <f aca="false">T76+U76</f>
        <v>0</v>
      </c>
    </row>
    <row r="77" customFormat="false" ht="15" hidden="false" customHeight="false" outlineLevel="0" collapsed="false">
      <c r="A77" s="7" t="n">
        <v>76</v>
      </c>
      <c r="B77" s="7"/>
      <c r="C77" s="8" t="s">
        <v>102</v>
      </c>
      <c r="D77" s="7" t="s">
        <v>281</v>
      </c>
      <c r="E77" s="7" t="s">
        <v>282</v>
      </c>
      <c r="F77" s="9" t="s">
        <v>283</v>
      </c>
      <c r="G77" s="10" t="s">
        <v>284</v>
      </c>
      <c r="H77" s="1" t="s">
        <v>240</v>
      </c>
      <c r="I77" s="11" t="n">
        <v>7000</v>
      </c>
      <c r="J77" s="1" t="n">
        <v>4000</v>
      </c>
      <c r="K77" s="1" t="n">
        <v>50</v>
      </c>
      <c r="L77" s="12" t="n">
        <v>0</v>
      </c>
      <c r="M77" s="7" t="n">
        <v>0</v>
      </c>
      <c r="N77" s="7" t="n">
        <v>16</v>
      </c>
      <c r="O77" s="63" t="n">
        <v>210</v>
      </c>
      <c r="P77" s="7" t="n">
        <v>0</v>
      </c>
      <c r="Q77" s="7" t="n">
        <v>0</v>
      </c>
      <c r="R77" s="7" t="n">
        <f aca="false">P77+Q77</f>
        <v>0</v>
      </c>
      <c r="S77" s="7" t="n">
        <v>240</v>
      </c>
      <c r="T77" s="7" t="n">
        <v>0</v>
      </c>
      <c r="U77" s="7" t="n">
        <v>0</v>
      </c>
      <c r="V77" s="0" t="n">
        <f aca="false">T77+U77</f>
        <v>0</v>
      </c>
    </row>
    <row r="78" customFormat="false" ht="15" hidden="false" customHeight="false" outlineLevel="0" collapsed="false">
      <c r="A78" s="7" t="n">
        <v>77</v>
      </c>
      <c r="B78" s="7"/>
      <c r="C78" s="8" t="s">
        <v>102</v>
      </c>
      <c r="D78" s="7" t="s">
        <v>176</v>
      </c>
      <c r="E78" s="7" t="s">
        <v>177</v>
      </c>
      <c r="F78" s="9" t="s">
        <v>178</v>
      </c>
      <c r="G78" s="10" t="s">
        <v>179</v>
      </c>
      <c r="H78" s="1" t="s">
        <v>180</v>
      </c>
      <c r="I78" s="11" t="n">
        <v>10000</v>
      </c>
      <c r="J78" s="1" t="n">
        <v>6000</v>
      </c>
      <c r="K78" s="1" t="n">
        <v>30</v>
      </c>
      <c r="L78" s="12" t="n">
        <v>4.7</v>
      </c>
      <c r="M78" s="7" t="n">
        <v>0</v>
      </c>
      <c r="N78" s="7" t="n">
        <v>0</v>
      </c>
      <c r="O78" s="61" t="n">
        <v>12</v>
      </c>
      <c r="P78" s="7" t="n">
        <v>0</v>
      </c>
      <c r="Q78" s="7" t="n">
        <v>0</v>
      </c>
      <c r="R78" s="7" t="n">
        <f aca="false">P78+Q78</f>
        <v>0</v>
      </c>
      <c r="S78" s="7" t="n">
        <v>160</v>
      </c>
      <c r="T78" s="7" t="n">
        <v>0</v>
      </c>
      <c r="U78" s="7" t="n">
        <v>0</v>
      </c>
      <c r="V78" s="0" t="n">
        <f aca="false">T78+U78</f>
        <v>0</v>
      </c>
    </row>
    <row r="79" customFormat="false" ht="15" hidden="false" customHeight="false" outlineLevel="0" collapsed="false">
      <c r="A79" s="7" t="n">
        <v>78</v>
      </c>
      <c r="B79" s="16" t="n">
        <v>44585</v>
      </c>
      <c r="C79" s="8" t="s">
        <v>12</v>
      </c>
      <c r="D79" s="7" t="s">
        <v>29</v>
      </c>
      <c r="E79" s="7" t="s">
        <v>30</v>
      </c>
      <c r="F79" s="9" t="s">
        <v>31</v>
      </c>
      <c r="G79" s="10" t="s">
        <v>32</v>
      </c>
      <c r="H79" s="1" t="s">
        <v>33</v>
      </c>
      <c r="I79" s="11" t="n">
        <v>19500</v>
      </c>
      <c r="J79" s="1" t="n">
        <v>8000</v>
      </c>
      <c r="K79" s="1" t="n">
        <v>10</v>
      </c>
      <c r="L79" s="12" t="n">
        <v>1.4</v>
      </c>
      <c r="M79" s="7" t="n">
        <v>0</v>
      </c>
      <c r="N79" s="7" t="n">
        <v>0</v>
      </c>
      <c r="O79" s="61" t="n">
        <v>196</v>
      </c>
      <c r="P79" s="7" t="n">
        <v>0</v>
      </c>
      <c r="Q79" s="7" t="n">
        <v>0</v>
      </c>
      <c r="R79" s="7" t="n">
        <f aca="false">P79+Q79</f>
        <v>0</v>
      </c>
      <c r="S79" s="7" t="n">
        <v>0</v>
      </c>
      <c r="T79" s="7" t="n">
        <v>0</v>
      </c>
      <c r="U79" s="7" t="n">
        <v>0</v>
      </c>
      <c r="V79" s="0" t="n">
        <f aca="false">T79+U79</f>
        <v>0</v>
      </c>
    </row>
    <row r="80" customFormat="false" ht="15" hidden="false" customHeight="false" outlineLevel="0" collapsed="false">
      <c r="A80" s="7" t="n">
        <v>79</v>
      </c>
      <c r="B80" s="7"/>
      <c r="C80" s="8" t="s">
        <v>12</v>
      </c>
      <c r="D80" s="7" t="s">
        <v>64</v>
      </c>
      <c r="E80" s="7" t="s">
        <v>65</v>
      </c>
      <c r="F80" s="9" t="s">
        <v>66</v>
      </c>
      <c r="G80" s="10" t="s">
        <v>67</v>
      </c>
      <c r="H80" s="1" t="s">
        <v>68</v>
      </c>
      <c r="I80" s="11" t="n">
        <v>16000</v>
      </c>
      <c r="J80" s="1" t="n">
        <v>6000</v>
      </c>
      <c r="K80" s="1" t="n">
        <v>80</v>
      </c>
      <c r="L80" s="12" t="n">
        <v>7.2</v>
      </c>
      <c r="M80" s="7" t="n">
        <v>0</v>
      </c>
      <c r="N80" s="7" t="n">
        <v>0</v>
      </c>
      <c r="O80" s="61" t="n">
        <v>196</v>
      </c>
      <c r="P80" s="7" t="n">
        <v>0</v>
      </c>
      <c r="Q80" s="7" t="n">
        <v>0</v>
      </c>
      <c r="R80" s="7" t="n">
        <f aca="false">P80+Q80</f>
        <v>0</v>
      </c>
      <c r="S80" s="7" t="n">
        <v>0</v>
      </c>
      <c r="T80" s="7" t="n">
        <v>0</v>
      </c>
      <c r="U80" s="7" t="n">
        <v>0</v>
      </c>
      <c r="V80" s="0" t="n">
        <f aca="false">T80+U80</f>
        <v>0</v>
      </c>
    </row>
    <row r="81" customFormat="false" ht="15" hidden="false" customHeight="false" outlineLevel="0" collapsed="false">
      <c r="A81" s="7" t="n">
        <v>80</v>
      </c>
      <c r="B81" s="7"/>
      <c r="C81" s="8" t="s">
        <v>12</v>
      </c>
      <c r="D81" s="7" t="s">
        <v>13</v>
      </c>
      <c r="E81" s="7" t="s">
        <v>14</v>
      </c>
      <c r="F81" s="9" t="s">
        <v>15</v>
      </c>
      <c r="G81" s="10" t="s">
        <v>16</v>
      </c>
      <c r="H81" s="1" t="s">
        <v>17</v>
      </c>
      <c r="I81" s="11" t="n">
        <v>35000</v>
      </c>
      <c r="J81" s="1" t="n">
        <v>36000</v>
      </c>
      <c r="K81" s="1" t="n">
        <v>80</v>
      </c>
      <c r="L81" s="12" t="n">
        <v>6.1</v>
      </c>
      <c r="M81" s="7" t="n">
        <v>0</v>
      </c>
      <c r="N81" s="7" t="n">
        <v>0</v>
      </c>
      <c r="O81" s="63" t="n">
        <v>480</v>
      </c>
      <c r="P81" s="7" t="n">
        <v>0</v>
      </c>
      <c r="Q81" s="7" t="n">
        <v>0</v>
      </c>
      <c r="R81" s="7" t="n">
        <f aca="false">P81+Q81</f>
        <v>0</v>
      </c>
      <c r="S81" s="7" t="n">
        <v>0</v>
      </c>
      <c r="T81" s="7" t="n">
        <v>0</v>
      </c>
      <c r="U81" s="7" t="n">
        <v>0</v>
      </c>
      <c r="V81" s="0" t="n">
        <f aca="false">T81+U81</f>
        <v>0</v>
      </c>
    </row>
    <row r="82" customFormat="false" ht="15" hidden="false" customHeight="false" outlineLevel="0" collapsed="false">
      <c r="A82" s="7" t="n">
        <v>81</v>
      </c>
      <c r="B82" s="7"/>
      <c r="C82" s="8" t="s">
        <v>12</v>
      </c>
      <c r="D82" s="7" t="s">
        <v>42</v>
      </c>
      <c r="E82" s="7" t="s">
        <v>43</v>
      </c>
      <c r="F82" s="9" t="s">
        <v>44</v>
      </c>
      <c r="G82" s="10" t="s">
        <v>45</v>
      </c>
      <c r="H82" s="1" t="s">
        <v>46</v>
      </c>
      <c r="I82" s="11" t="n">
        <v>19000</v>
      </c>
      <c r="J82" s="1" t="n">
        <v>5500</v>
      </c>
      <c r="K82" s="1" t="n">
        <v>50</v>
      </c>
      <c r="L82" s="12" t="n">
        <v>5.8</v>
      </c>
      <c r="M82" s="7" t="n">
        <v>0</v>
      </c>
      <c r="N82" s="7" t="n">
        <v>22</v>
      </c>
      <c r="O82" s="63" t="n">
        <v>288</v>
      </c>
      <c r="P82" s="7" t="n">
        <v>0</v>
      </c>
      <c r="Q82" s="7" t="n">
        <v>0</v>
      </c>
      <c r="R82" s="7" t="n">
        <f aca="false">P82+Q82</f>
        <v>0</v>
      </c>
      <c r="S82" s="7" t="n">
        <v>0</v>
      </c>
      <c r="T82" s="7" t="n">
        <v>0</v>
      </c>
      <c r="U82" s="7" t="n">
        <v>0</v>
      </c>
      <c r="V82" s="0" t="n">
        <f aca="false">T82+U82</f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2022-03-16T17:02:35Z</dcterms:created>
  <dc:creator>Darliane</dc:creator>
  <dc:description/>
  <dc:language>pt-BR</dc:language>
  <cp:lastModifiedBy/>
  <dcterms:modified xsi:type="dcterms:W3CDTF">2022-04-19T20:58:24Z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