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Tokenomics and Sale structure" sheetId="1" r:id="rId4"/>
    <sheet state="visible" name="Vesting and Distribution" sheetId="2" r:id="rId5"/>
  </sheets>
  <definedNames/>
  <calcPr/>
  <extLst>
    <ext uri="GoogleSheetsCustomDataVersion2">
      <go:sheetsCustomData xmlns:go="http://customooxmlschemas.google.com/" r:id="rId6" roundtripDataChecksum="gNvJ/um+MNIy2cHEry7z1pIZA/9R/jPNcc9jCRRxdcc="/>
    </ext>
  </extLst>
</workbook>
</file>

<file path=xl/sharedStrings.xml><?xml version="1.0" encoding="utf-8"?>
<sst xmlns="http://schemas.openxmlformats.org/spreadsheetml/2006/main" count="153" uniqueCount="109">
  <si>
    <t>TOKENOMICS AND SALE STRUCTURE</t>
  </si>
  <si>
    <t>Initial Market Cap</t>
  </si>
  <si>
    <t>Initial Circulating Supply</t>
  </si>
  <si>
    <t>Round type</t>
  </si>
  <si>
    <t>Token Allocation</t>
  </si>
  <si>
    <t>Round price ($)</t>
  </si>
  <si>
    <t>Amount to be raised ($)</t>
  </si>
  <si>
    <t>Valuation</t>
  </si>
  <si>
    <t>% of Tokens out of Total Supply</t>
  </si>
  <si>
    <t>% Tokens unlocked from the Allocated Tokens at Launch as per Vesting Plan</t>
  </si>
  <si>
    <t>No. of Tokens unlocking at Launch</t>
  </si>
  <si>
    <t>% Tokens unlocked out of the Total Supply</t>
  </si>
  <si>
    <t>Circ Supply at Launch</t>
  </si>
  <si>
    <t>Public Sale Price</t>
  </si>
  <si>
    <t>Initial Mcap at launch ($)</t>
  </si>
  <si>
    <t>Seed Round</t>
  </si>
  <si>
    <t>Private / KOL Round</t>
  </si>
  <si>
    <t>IDO / Public Sale</t>
  </si>
  <si>
    <t>LP (Token Launch)</t>
  </si>
  <si>
    <t>n/a</t>
  </si>
  <si>
    <t xml:space="preserve"> n/a</t>
  </si>
  <si>
    <t>Team</t>
  </si>
  <si>
    <t>Development</t>
  </si>
  <si>
    <t>Marketing</t>
  </si>
  <si>
    <t>Advisors</t>
  </si>
  <si>
    <t>Rewards</t>
  </si>
  <si>
    <t>Staking</t>
  </si>
  <si>
    <t>Exchange Listing / MM</t>
  </si>
  <si>
    <t>Strategic Partnerships**</t>
  </si>
  <si>
    <t>Total</t>
  </si>
  <si>
    <t>** All Strategic Partnerships Token release will be based on Minimum 1 Year Cliff and followed linear distribution based on a Mutual Agreement.</t>
  </si>
  <si>
    <t>TGE / Month 0</t>
  </si>
  <si>
    <t>Cliff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</si>
  <si>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</si>
  <si>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</si>
  <si>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</si>
  <si>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</si>
  <si>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</si>
  <si>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</si>
  <si>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</si>
  <si>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</si>
  <si>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</si>
  <si>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</si>
  <si>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</si>
  <si>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</si>
  <si>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</si>
  <si>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</si>
  <si>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</si>
  <si>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</si>
  <si>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</si>
  <si>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</si>
  <si>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</si>
  <si>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</si>
  <si>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</si>
  <si>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</si>
  <si>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</si>
  <si>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</si>
  <si>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</si>
  <si>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</si>
  <si>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</si>
  <si>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</si>
  <si>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</si>
  <si>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</si>
  <si>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</si>
  <si>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</si>
  <si>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</si>
  <si>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</si>
  <si>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</si>
  <si>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</si>
  <si>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</si>
  <si>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</si>
  <si>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</si>
  <si>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</si>
  <si>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</si>
  <si>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</si>
  <si>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</si>
  <si>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</si>
  <si>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</si>
  <si>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</si>
  <si>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</si>
  <si>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</si>
  <si>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</si>
  <si>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</si>
  <si>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</si>
  <si>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</si>
  <si>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</si>
  <si>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</si>
  <si>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</si>
  <si>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</si>
  <si>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</si>
  <si>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</si>
  <si>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</si>
  <si>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</si>
  <si>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</si>
  <si>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</si>
  <si>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</si>
  <si>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</si>
  <si>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6 Months</t>
  </si>
  <si>
    <t>3 Months</t>
  </si>
  <si>
    <t>1 Month</t>
  </si>
  <si>
    <t>NA</t>
  </si>
  <si>
    <t>12 Months</t>
  </si>
  <si>
    <t>18 Months</t>
  </si>
  <si>
    <t>0 Months</t>
  </si>
  <si>
    <t>2 Months Cliff then 4% Unlock at for next 4 Quarters, then monthly 4% unlock</t>
  </si>
  <si>
    <t>3 Months Cliff then Unlock Every 4 Months 6%</t>
  </si>
  <si>
    <t>3 Months Cliff then Unlock Every 4 Months 8%</t>
  </si>
  <si>
    <t>Strategic Partnerships</t>
  </si>
  <si>
    <t>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</si>
</sst>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[Red]#,##0"/>
  </numFmts>
  <fonts count="12">
    <font>
      <sz val="10.0"/>
      <color rgb="FF000000"/>
      <name val="Arial"/>
      <scheme val="minor"/>
    </font>
    <font>
      <b/>
      <sz val="10.0"/>
      <color theme="0"/>
      <name val="Bahnschrift"/>
    </font>
    <font/>
    <font>
      <sz val="9.0"/>
      <color rgb="FF000000"/>
      <name val="Bahnschrift"/>
    </font>
    <font>
      <b/>
      <sz val="9.0"/>
      <color theme="1"/>
      <name val="Bahnschrift"/>
    </font>
    <font>
      <b/>
      <sz val="9.0"/>
      <color theme="0"/>
      <name val="Bahnschrift"/>
    </font>
    <font>
      <sz val="9.0"/>
      <color theme="0"/>
      <name val="Bahnschrift"/>
    </font>
    <font>
      <b/>
      <sz val="9.0"/>
      <color rgb="FFFFFFFF"/>
      <name val="Arial"/>
    </font>
    <font>
      <sz val="9.0"/>
      <color theme="1"/>
      <name val="Bahnschrift"/>
    </font>
    <font>
      <sz val="9.0"/>
      <color theme="1"/>
      <name val="Arial"/>
    </font>
    <font>
      <sz val="9.0"/>
      <color rgb="FF000000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C8D03"/>
        <bgColor rgb="FFBC8D03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ck">
        <color rgb="FF000000"/>
      </bottom>
    </border>
    <border>
      <left style="thick">
        <color rgb="FF000000"/>
      </left>
      <right style="dotted">
        <color rgb="FF000000"/>
      </right>
      <top style="thick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thick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4" fillId="3" fontId="5" numFmtId="0" xfId="0" applyAlignment="1" applyBorder="1" applyFill="1" applyFont="1">
      <alignment shrinkToFit="0" wrapText="1"/>
    </xf>
    <xf borderId="5" fillId="4" fontId="5" numFmtId="3" xfId="0" applyAlignment="1" applyBorder="1" applyFill="1" applyFont="1" applyNumberFormat="1">
      <alignment horizontal="center" shrinkToFit="0" vertical="center" wrapText="1"/>
    </xf>
    <xf borderId="6" fillId="0" fontId="2" numFmtId="0" xfId="0" applyBorder="1" applyFont="1"/>
    <xf borderId="7" fillId="3" fontId="5" numFmtId="0" xfId="0" applyAlignment="1" applyBorder="1" applyFont="1">
      <alignment shrinkToFit="0" wrapText="1"/>
    </xf>
    <xf borderId="8" fillId="4" fontId="5" numFmtId="3" xfId="0" applyAlignment="1" applyBorder="1" applyFont="1" applyNumberFormat="1">
      <alignment horizontal="center" shrinkToFit="0" vertical="center" wrapText="1"/>
    </xf>
    <xf borderId="7" fillId="5" fontId="6" numFmtId="10" xfId="0" applyAlignment="1" applyBorder="1" applyFill="1" applyFont="1" applyNumberFormat="1">
      <alignment horizontal="center" shrinkToFit="0" vertical="center" wrapText="1"/>
    </xf>
    <xf borderId="9" fillId="6" fontId="5" numFmtId="0" xfId="0" applyAlignment="1" applyBorder="1" applyFill="1" applyFont="1">
      <alignment horizontal="center" shrinkToFit="0" vertical="center" wrapText="1"/>
    </xf>
    <xf borderId="10" fillId="6" fontId="5" numFmtId="0" xfId="0" applyAlignment="1" applyBorder="1" applyFont="1">
      <alignment horizontal="center" shrinkToFit="0" vertical="center" wrapText="1"/>
    </xf>
    <xf borderId="10" fillId="6" fontId="7" numFmtId="0" xfId="0" applyAlignment="1" applyBorder="1" applyFont="1">
      <alignment horizontal="center" readingOrder="0" shrinkToFit="0" vertical="center" wrapText="1"/>
    </xf>
    <xf borderId="11" fillId="6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2" fillId="0" fontId="8" numFmtId="0" xfId="0" applyAlignment="1" applyBorder="1" applyFont="1">
      <alignment shrinkToFit="0" wrapText="1"/>
    </xf>
    <xf borderId="13" fillId="0" fontId="9" numFmtId="3" xfId="0" applyAlignment="1" applyBorder="1" applyFont="1" applyNumberFormat="1">
      <alignment horizontal="center" readingOrder="0" shrinkToFit="0" vertical="center" wrapText="1"/>
    </xf>
    <xf borderId="13" fillId="0" fontId="9" numFmtId="2" xfId="0" applyAlignment="1" applyBorder="1" applyFont="1" applyNumberFormat="1">
      <alignment horizontal="center" readingOrder="0" shrinkToFit="0" wrapText="1"/>
    </xf>
    <xf borderId="13" fillId="0" fontId="8" numFmtId="3" xfId="0" applyAlignment="1" applyBorder="1" applyFont="1" applyNumberFormat="1">
      <alignment shrinkToFit="0" vertical="center" wrapText="1"/>
    </xf>
    <xf borderId="13" fillId="0" fontId="8" numFmtId="10" xfId="0" applyAlignment="1" applyBorder="1" applyFont="1" applyNumberFormat="1">
      <alignment horizontal="center"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13" fillId="0" fontId="8" numFmtId="4" xfId="0" applyAlignment="1" applyBorder="1" applyFont="1" applyNumberFormat="1">
      <alignment horizontal="center" shrinkToFit="0" vertical="center" wrapText="1"/>
    </xf>
    <xf borderId="14" fillId="0" fontId="8" numFmtId="4" xfId="0" applyAlignment="1" applyBorder="1" applyFont="1" applyNumberFormat="1">
      <alignment shrinkToFit="0" vertical="center" wrapText="1"/>
    </xf>
    <xf borderId="13" fillId="0" fontId="9" numFmtId="10" xfId="0" applyAlignment="1" applyBorder="1" applyFont="1" applyNumberFormat="1">
      <alignment horizontal="center" shrinkToFit="0" vertical="center" wrapText="1"/>
    </xf>
    <xf borderId="13" fillId="0" fontId="8" numFmtId="3" xfId="0" applyAlignment="1" applyBorder="1" applyFont="1" applyNumberFormat="1">
      <alignment horizontal="center" shrinkToFit="0" vertical="center" wrapText="1"/>
    </xf>
    <xf borderId="13" fillId="0" fontId="8" numFmtId="9" xfId="0" applyAlignment="1" applyBorder="1" applyFont="1" applyNumberFormat="1">
      <alignment horizontal="center" shrinkToFit="0" vertical="center" wrapText="1"/>
    </xf>
    <xf borderId="13" fillId="0" fontId="8" numFmtId="3" xfId="0" applyAlignment="1" applyBorder="1" applyFont="1" applyNumberFormat="1">
      <alignment horizontal="center" shrinkToFit="0" wrapText="1"/>
    </xf>
    <xf borderId="13" fillId="0" fontId="8" numFmtId="0" xfId="0" applyAlignment="1" applyBorder="1" applyFont="1">
      <alignment shrinkToFit="0" wrapText="1"/>
    </xf>
    <xf borderId="13" fillId="0" fontId="8" numFmtId="3" xfId="0" applyAlignment="1" applyBorder="1" applyFont="1" applyNumberFormat="1">
      <alignment shrinkToFit="0" wrapText="1"/>
    </xf>
    <xf borderId="13" fillId="0" fontId="8" numFmtId="10" xfId="0" applyAlignment="1" applyBorder="1" applyFont="1" applyNumberFormat="1">
      <alignment horizontal="center" shrinkToFit="0" wrapText="1"/>
    </xf>
    <xf borderId="13" fillId="0" fontId="8" numFmtId="9" xfId="0" applyAlignment="1" applyBorder="1" applyFont="1" applyNumberFormat="1">
      <alignment horizontal="center" shrinkToFit="0" wrapText="1"/>
    </xf>
    <xf borderId="13" fillId="0" fontId="8" numFmtId="2" xfId="0" applyAlignment="1" applyBorder="1" applyFont="1" applyNumberFormat="1">
      <alignment horizontal="center" shrinkToFit="0" wrapText="1"/>
    </xf>
    <xf borderId="13" fillId="0" fontId="8" numFmtId="0" xfId="0" applyAlignment="1" applyBorder="1" applyFont="1">
      <alignment horizontal="center" shrinkToFit="0" wrapText="1"/>
    </xf>
    <xf borderId="13" fillId="0" fontId="8" numFmtId="164" xfId="0" applyAlignment="1" applyBorder="1" applyFont="1" applyNumberFormat="1">
      <alignment horizontal="center" shrinkToFit="0" wrapText="1"/>
    </xf>
    <xf borderId="15" fillId="7" fontId="5" numFmtId="0" xfId="0" applyAlignment="1" applyBorder="1" applyFill="1" applyFont="1">
      <alignment shrinkToFit="0" wrapText="1"/>
    </xf>
    <xf borderId="16" fillId="7" fontId="5" numFmtId="3" xfId="0" applyAlignment="1" applyBorder="1" applyFont="1" applyNumberFormat="1">
      <alignment horizontal="center" shrinkToFit="0" vertical="center" wrapText="1"/>
    </xf>
    <xf borderId="16" fillId="7" fontId="5" numFmtId="0" xfId="0" applyAlignment="1" applyBorder="1" applyFont="1">
      <alignment shrinkToFit="0" wrapText="1"/>
    </xf>
    <xf borderId="16" fillId="7" fontId="5" numFmtId="3" xfId="0" applyAlignment="1" applyBorder="1" applyFont="1" applyNumberFormat="1">
      <alignment shrinkToFit="0" vertical="center" wrapText="1"/>
    </xf>
    <xf borderId="16" fillId="7" fontId="5" numFmtId="9" xfId="0" applyAlignment="1" applyBorder="1" applyFont="1" applyNumberFormat="1">
      <alignment horizontal="center" shrinkToFit="0" vertical="center" wrapText="1"/>
    </xf>
    <xf borderId="16" fillId="7" fontId="5" numFmtId="10" xfId="0" applyAlignment="1" applyBorder="1" applyFont="1" applyNumberFormat="1">
      <alignment horizontal="center" shrinkToFit="0" vertical="center" wrapText="1"/>
    </xf>
    <xf borderId="16" fillId="7" fontId="5" numFmtId="0" xfId="0" applyAlignment="1" applyBorder="1" applyFont="1">
      <alignment horizontal="center" shrinkToFit="0" vertical="center" wrapText="1"/>
    </xf>
    <xf borderId="16" fillId="7" fontId="5" numFmtId="4" xfId="0" applyAlignment="1" applyBorder="1" applyFont="1" applyNumberFormat="1">
      <alignment horizontal="center" shrinkToFit="0" vertical="center" wrapText="1"/>
    </xf>
    <xf borderId="17" fillId="7" fontId="5" numFmtId="4" xfId="0" applyAlignment="1" applyBorder="1" applyFont="1" applyNumberFormat="1">
      <alignment shrinkToFit="0" vertical="center" wrapText="1"/>
    </xf>
    <xf borderId="18" fillId="8" fontId="4" numFmtId="0" xfId="0" applyAlignment="1" applyBorder="1" applyFill="1" applyFont="1">
      <alignment shrinkToFit="0" vertical="center" wrapText="1"/>
    </xf>
    <xf borderId="0" fillId="0" fontId="8" numFmtId="3" xfId="0" applyAlignment="1" applyFont="1" applyNumberFormat="1">
      <alignment shrinkToFit="0" vertical="center" wrapText="1"/>
    </xf>
    <xf borderId="9" fillId="6" fontId="7" numFmtId="0" xfId="0" applyAlignment="1" applyBorder="1" applyFont="1">
      <alignment horizontal="center" shrinkToFit="0" vertical="center" wrapText="1"/>
    </xf>
    <xf borderId="10" fillId="2" fontId="7" numFmtId="0" xfId="0" applyAlignment="1" applyBorder="1" applyFont="1">
      <alignment horizontal="center" readingOrder="0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2" fontId="5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0" fontId="8" numFmtId="3" xfId="0" applyAlignment="1" applyBorder="1" applyFont="1" applyNumberFormat="1">
      <alignment horizontal="center" vertical="center"/>
    </xf>
    <xf borderId="13" fillId="0" fontId="9" numFmtId="2" xfId="0" applyAlignment="1" applyBorder="1" applyFont="1" applyNumberFormat="1">
      <alignment horizontal="center" readingOrder="0"/>
    </xf>
    <xf borderId="13" fillId="0" fontId="10" numFmtId="9" xfId="0" applyAlignment="1" applyBorder="1" applyFont="1" applyNumberFormat="1">
      <alignment horizontal="center" readingOrder="0" vertical="center"/>
    </xf>
    <xf borderId="13" fillId="0" fontId="10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vertical="center"/>
    </xf>
    <xf borderId="13" fillId="0" fontId="3" numFmtId="9" xfId="0" applyAlignment="1" applyBorder="1" applyFont="1" applyNumberFormat="1">
      <alignment horizontal="center" vertical="center"/>
    </xf>
    <xf borderId="13" fillId="0" fontId="3" numFmtId="9" xfId="0" applyAlignment="1" applyBorder="1" applyFont="1" applyNumberFormat="1">
      <alignment horizontal="center"/>
    </xf>
    <xf borderId="13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3" fillId="0" fontId="3" numFmtId="10" xfId="0" applyAlignment="1" applyBorder="1" applyFont="1" applyNumberFormat="1">
      <alignment horizontal="center" vertical="center"/>
    </xf>
    <xf borderId="13" fillId="0" fontId="10" numFmtId="9" xfId="0" applyAlignment="1" applyBorder="1" applyFont="1" applyNumberFormat="1">
      <alignment horizontal="center" readingOrder="0"/>
    </xf>
    <xf borderId="13" fillId="0" fontId="8" numFmtId="3" xfId="0" applyAlignment="1" applyBorder="1" applyFont="1" applyNumberFormat="1">
      <alignment horizontal="center"/>
    </xf>
    <xf borderId="13" fillId="0" fontId="8" numFmtId="0" xfId="0" applyBorder="1" applyFont="1"/>
    <xf borderId="13" fillId="0" fontId="9" numFmtId="3" xfId="0" applyAlignment="1" applyBorder="1" applyFont="1" applyNumberFormat="1">
      <alignment horizontal="center" readingOrder="0" vertical="center"/>
    </xf>
    <xf borderId="13" fillId="0" fontId="3" numFmtId="1" xfId="0" applyAlignment="1" applyBorder="1" applyFont="1" applyNumberFormat="1">
      <alignment horizontal="center" vertical="center"/>
    </xf>
    <xf borderId="13" fillId="0" fontId="10" numFmtId="0" xfId="0" applyAlignment="1" applyBorder="1" applyFont="1">
      <alignment horizontal="center" readingOrder="0" shrinkToFit="0" vertical="center" wrapText="1"/>
    </xf>
    <xf borderId="13" fillId="0" fontId="10" numFmtId="0" xfId="0" applyAlignment="1" applyBorder="1" applyFont="1">
      <alignment horizontal="center" vertical="center"/>
    </xf>
    <xf borderId="14" fillId="0" fontId="3" numFmtId="9" xfId="0" applyAlignment="1" applyBorder="1" applyFont="1" applyNumberFormat="1">
      <alignment horizontal="center"/>
    </xf>
    <xf borderId="15" fillId="0" fontId="8" numFmtId="0" xfId="0" applyBorder="1" applyFont="1"/>
    <xf borderId="16" fillId="0" fontId="8" numFmtId="164" xfId="0" applyAlignment="1" applyBorder="1" applyFont="1" applyNumberFormat="1">
      <alignment horizontal="center"/>
    </xf>
    <xf borderId="16" fillId="0" fontId="8" numFmtId="0" xfId="0" applyBorder="1" applyFont="1"/>
    <xf borderId="16" fillId="0" fontId="3" numFmtId="9" xfId="0" applyAlignment="1" applyBorder="1" applyFont="1" applyNumberFormat="1">
      <alignment horizontal="center" vertical="center"/>
    </xf>
    <xf borderId="16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9.63"/>
    <col customWidth="1" min="3" max="3" width="12.13"/>
    <col customWidth="1" min="4" max="4" width="15.63"/>
    <col customWidth="1" min="5" max="5" width="9.0"/>
    <col customWidth="1" min="6" max="6" width="10.63"/>
    <col customWidth="1" min="10" max="10" width="9.13"/>
    <col customWidth="1" min="11" max="11" width="12.88"/>
    <col customWidth="1" min="12" max="12" width="14.88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6"/>
      <c r="B3" s="4"/>
      <c r="C3" s="4"/>
      <c r="D3" s="7" t="s">
        <v>1</v>
      </c>
      <c r="E3" s="8">
        <f>L19</f>
        <v>568400</v>
      </c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0" customHeight="1">
      <c r="A4" s="6"/>
      <c r="B4" s="4"/>
      <c r="C4" s="4"/>
      <c r="D4" s="10" t="s">
        <v>2</v>
      </c>
      <c r="E4" s="11">
        <f>J19</f>
        <v>2030000</v>
      </c>
      <c r="F4" s="12">
        <f>I19</f>
        <v>0.0203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75.0" customHeight="1">
      <c r="A6" s="13" t="s">
        <v>3</v>
      </c>
      <c r="B6" s="14" t="s">
        <v>4</v>
      </c>
      <c r="C6" s="14" t="s">
        <v>5</v>
      </c>
      <c r="D6" s="15" t="s">
        <v>6</v>
      </c>
      <c r="E6" s="14" t="s">
        <v>7</v>
      </c>
      <c r="F6" s="14" t="s">
        <v>8</v>
      </c>
      <c r="G6" s="14" t="s">
        <v>9</v>
      </c>
      <c r="H6" s="14" t="s">
        <v>10</v>
      </c>
      <c r="I6" s="14" t="s">
        <v>11</v>
      </c>
      <c r="J6" s="14" t="s">
        <v>12</v>
      </c>
      <c r="K6" s="14" t="s">
        <v>13</v>
      </c>
      <c r="L6" s="16" t="s">
        <v>14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3.5" customHeight="1">
      <c r="A7" s="18" t="s">
        <v>15</v>
      </c>
      <c r="B7" s="19">
        <v>4000000.0</v>
      </c>
      <c r="C7" s="20">
        <v>0.12</v>
      </c>
      <c r="D7" s="21">
        <f t="shared" ref="D7:D9" si="1">B7*C7</f>
        <v>480000</v>
      </c>
      <c r="E7" s="21">
        <f>B7*C10</f>
        <v>1120000</v>
      </c>
      <c r="F7" s="22">
        <f>B7/B19</f>
        <v>0.04</v>
      </c>
      <c r="G7" s="22">
        <f>'Vesting and Distribution'!D2</f>
        <v>0.02</v>
      </c>
      <c r="H7" s="23">
        <f t="shared" ref="H7:H9" si="2">G7*B7</f>
        <v>80000</v>
      </c>
      <c r="I7" s="22">
        <f>H7/B19</f>
        <v>0.0008</v>
      </c>
      <c r="J7" s="21">
        <f t="shared" ref="J7:J18" si="3">G7*B7</f>
        <v>80000</v>
      </c>
      <c r="K7" s="24">
        <f>C10</f>
        <v>0.28</v>
      </c>
      <c r="L7" s="25">
        <f t="shared" ref="L7:L18" si="4">K7*J7</f>
        <v>22400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18" t="s">
        <v>16</v>
      </c>
      <c r="B8" s="19">
        <v>6000000.0</v>
      </c>
      <c r="C8" s="20">
        <v>0.16</v>
      </c>
      <c r="D8" s="21">
        <f t="shared" si="1"/>
        <v>960000</v>
      </c>
      <c r="E8" s="21">
        <f>B8*C10</f>
        <v>1680000</v>
      </c>
      <c r="F8" s="22">
        <f>B8/B19</f>
        <v>0.06</v>
      </c>
      <c r="G8" s="22">
        <f>'Vesting and Distribution'!D3</f>
        <v>0.06</v>
      </c>
      <c r="H8" s="23">
        <f t="shared" si="2"/>
        <v>360000</v>
      </c>
      <c r="I8" s="22">
        <f>H8/B19</f>
        <v>0.0036</v>
      </c>
      <c r="J8" s="21">
        <f t="shared" si="3"/>
        <v>360000</v>
      </c>
      <c r="K8" s="24">
        <f>C10</f>
        <v>0.28</v>
      </c>
      <c r="L8" s="25">
        <f t="shared" si="4"/>
        <v>100800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18" t="s">
        <v>17</v>
      </c>
      <c r="B9" s="19">
        <v>3000000.0</v>
      </c>
      <c r="C9" s="20">
        <v>0.24</v>
      </c>
      <c r="D9" s="21">
        <f t="shared" si="1"/>
        <v>720000</v>
      </c>
      <c r="E9" s="21">
        <f>B9*C10</f>
        <v>840000</v>
      </c>
      <c r="F9" s="22">
        <f>B9/B19</f>
        <v>0.03</v>
      </c>
      <c r="G9" s="26">
        <f>'Vesting and Distribution'!D4</f>
        <v>0.25</v>
      </c>
      <c r="H9" s="23">
        <f t="shared" si="2"/>
        <v>750000</v>
      </c>
      <c r="I9" s="22">
        <f>H9/B19</f>
        <v>0.0075</v>
      </c>
      <c r="J9" s="21">
        <f t="shared" si="3"/>
        <v>750000</v>
      </c>
      <c r="K9" s="24">
        <f>C10</f>
        <v>0.28</v>
      </c>
      <c r="L9" s="25">
        <f t="shared" si="4"/>
        <v>210000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18" t="s">
        <v>18</v>
      </c>
      <c r="B10" s="27">
        <v>1000000.0</v>
      </c>
      <c r="C10" s="20">
        <v>0.28</v>
      </c>
      <c r="D10" s="21"/>
      <c r="E10" s="21"/>
      <c r="F10" s="22">
        <f>B10/B19</f>
        <v>0.01</v>
      </c>
      <c r="G10" s="22">
        <v>0.0</v>
      </c>
      <c r="H10" s="28" t="s">
        <v>19</v>
      </c>
      <c r="I10" s="28" t="s">
        <v>20</v>
      </c>
      <c r="J10" s="21">
        <f t="shared" si="3"/>
        <v>0</v>
      </c>
      <c r="K10" s="24">
        <f>C10</f>
        <v>0.28</v>
      </c>
      <c r="L10" s="25">
        <f t="shared" si="4"/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18" t="s">
        <v>21</v>
      </c>
      <c r="B11" s="29">
        <v>2.0E7</v>
      </c>
      <c r="C11" s="30"/>
      <c r="D11" s="31"/>
      <c r="E11" s="31"/>
      <c r="F11" s="32">
        <f>B11/B19</f>
        <v>0.2</v>
      </c>
      <c r="G11" s="32">
        <v>0.0</v>
      </c>
      <c r="H11" s="33">
        <f t="shared" ref="H11:H13" si="5">G11*B11</f>
        <v>0</v>
      </c>
      <c r="I11" s="33">
        <f>H11/B19</f>
        <v>0</v>
      </c>
      <c r="J11" s="21">
        <f t="shared" si="3"/>
        <v>0</v>
      </c>
      <c r="K11" s="24"/>
      <c r="L11" s="25">
        <f t="shared" si="4"/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18" t="s">
        <v>22</v>
      </c>
      <c r="B12" s="19">
        <v>6000000.0</v>
      </c>
      <c r="C12" s="30"/>
      <c r="D12" s="30"/>
      <c r="E12" s="30"/>
      <c r="F12" s="22">
        <f>B12/B19</f>
        <v>0.06</v>
      </c>
      <c r="G12" s="22">
        <v>0.0</v>
      </c>
      <c r="H12" s="28">
        <f t="shared" si="5"/>
        <v>0</v>
      </c>
      <c r="I12" s="28">
        <f>H12/B19</f>
        <v>0</v>
      </c>
      <c r="J12" s="21">
        <f t="shared" si="3"/>
        <v>0</v>
      </c>
      <c r="K12" s="27"/>
      <c r="L12" s="25">
        <f t="shared" si="4"/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18" t="s">
        <v>23</v>
      </c>
      <c r="B13" s="19">
        <v>1.2E7</v>
      </c>
      <c r="C13" s="30"/>
      <c r="D13" s="30"/>
      <c r="E13" s="30"/>
      <c r="F13" s="22">
        <f>B13/B19</f>
        <v>0.12</v>
      </c>
      <c r="G13" s="22">
        <v>0.02</v>
      </c>
      <c r="H13" s="23">
        <f t="shared" si="5"/>
        <v>240000</v>
      </c>
      <c r="I13" s="28">
        <f>H13/B19</f>
        <v>0.0024</v>
      </c>
      <c r="J13" s="21">
        <f t="shared" si="3"/>
        <v>240000</v>
      </c>
      <c r="K13" s="34">
        <f>C10</f>
        <v>0.28</v>
      </c>
      <c r="L13" s="25">
        <f t="shared" si="4"/>
        <v>67200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18" t="s">
        <v>24</v>
      </c>
      <c r="B14" s="19">
        <v>6000000.0</v>
      </c>
      <c r="C14" s="30"/>
      <c r="D14" s="30"/>
      <c r="E14" s="30"/>
      <c r="F14" s="22">
        <f>B14/B19</f>
        <v>0.06</v>
      </c>
      <c r="G14" s="22">
        <v>0.0</v>
      </c>
      <c r="H14" s="23">
        <f t="shared" ref="H14:H18" si="6">G14*B15</f>
        <v>0</v>
      </c>
      <c r="I14" s="28">
        <f>H14/B19</f>
        <v>0</v>
      </c>
      <c r="J14" s="21">
        <f t="shared" si="3"/>
        <v>0</v>
      </c>
      <c r="K14" s="34">
        <f>C10</f>
        <v>0.28</v>
      </c>
      <c r="L14" s="25">
        <f t="shared" si="4"/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18" t="s">
        <v>25</v>
      </c>
      <c r="B15" s="19">
        <v>1.2E7</v>
      </c>
      <c r="C15" s="30"/>
      <c r="D15" s="30"/>
      <c r="E15" s="30"/>
      <c r="F15" s="22">
        <f>B15/B19</f>
        <v>0.12</v>
      </c>
      <c r="G15" s="22">
        <v>0.0</v>
      </c>
      <c r="H15" s="23">
        <f t="shared" si="6"/>
        <v>0</v>
      </c>
      <c r="I15" s="28">
        <f>H15/B19</f>
        <v>0</v>
      </c>
      <c r="J15" s="21">
        <f t="shared" si="3"/>
        <v>0</v>
      </c>
      <c r="K15" s="35"/>
      <c r="L15" s="25">
        <f t="shared" si="4"/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18" t="s">
        <v>26</v>
      </c>
      <c r="B16" s="27">
        <v>1.0E7</v>
      </c>
      <c r="C16" s="30"/>
      <c r="D16" s="30"/>
      <c r="E16" s="30"/>
      <c r="F16" s="22">
        <f>B16/B19</f>
        <v>0.1</v>
      </c>
      <c r="G16" s="26">
        <v>0.06</v>
      </c>
      <c r="H16" s="23">
        <f t="shared" si="6"/>
        <v>600000</v>
      </c>
      <c r="I16" s="28">
        <f>H16/B19</f>
        <v>0.006</v>
      </c>
      <c r="J16" s="21">
        <f t="shared" si="3"/>
        <v>600000</v>
      </c>
      <c r="K16" s="24">
        <f>C10</f>
        <v>0.28</v>
      </c>
      <c r="L16" s="25">
        <f t="shared" si="4"/>
        <v>168000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18" t="s">
        <v>27</v>
      </c>
      <c r="B17" s="19">
        <v>1.0E7</v>
      </c>
      <c r="C17" s="30"/>
      <c r="D17" s="30"/>
      <c r="E17" s="30"/>
      <c r="F17" s="22">
        <f>B17/B19</f>
        <v>0.1</v>
      </c>
      <c r="G17" s="22">
        <v>0.0</v>
      </c>
      <c r="H17" s="23">
        <f t="shared" si="6"/>
        <v>0</v>
      </c>
      <c r="I17" s="28">
        <f>H17/B19</f>
        <v>0</v>
      </c>
      <c r="J17" s="21">
        <f t="shared" si="3"/>
        <v>0</v>
      </c>
      <c r="K17" s="27"/>
      <c r="L17" s="25">
        <f t="shared" si="4"/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18" t="s">
        <v>28</v>
      </c>
      <c r="B18" s="36">
        <v>1.0E7</v>
      </c>
      <c r="C18" s="30"/>
      <c r="D18" s="30"/>
      <c r="E18" s="30"/>
      <c r="F18" s="32">
        <f>B18/B19</f>
        <v>0.1</v>
      </c>
      <c r="G18" s="32">
        <v>0.0</v>
      </c>
      <c r="H18" s="23">
        <f t="shared" si="6"/>
        <v>0</v>
      </c>
      <c r="I18" s="33">
        <f>H18/B19</f>
        <v>0</v>
      </c>
      <c r="J18" s="30">
        <f t="shared" si="3"/>
        <v>0</v>
      </c>
      <c r="K18" s="35"/>
      <c r="L18" s="25">
        <f t="shared" si="4"/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37" t="s">
        <v>29</v>
      </c>
      <c r="B19" s="38">
        <f>SUM(B7:B18)</f>
        <v>100000000</v>
      </c>
      <c r="C19" s="39"/>
      <c r="D19" s="40">
        <f t="shared" ref="D19:F19" si="7">SUM(D7:D18)</f>
        <v>2160000</v>
      </c>
      <c r="E19" s="40">
        <f t="shared" si="7"/>
        <v>3640000</v>
      </c>
      <c r="F19" s="41">
        <f t="shared" si="7"/>
        <v>1</v>
      </c>
      <c r="G19" s="42">
        <f>H19/B19</f>
        <v>0.0203</v>
      </c>
      <c r="H19" s="43">
        <f t="shared" ref="H19:J19" si="8">SUM(H7:H18)</f>
        <v>2030000</v>
      </c>
      <c r="I19" s="42">
        <f t="shared" si="8"/>
        <v>0.0203</v>
      </c>
      <c r="J19" s="40">
        <f t="shared" si="8"/>
        <v>2030000</v>
      </c>
      <c r="K19" s="44">
        <f>C10</f>
        <v>0.28</v>
      </c>
      <c r="L19" s="45">
        <f>SUM(J19*K19)</f>
        <v>568400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96.0" customHeight="1">
      <c r="A21" s="4" t="s">
        <v>30</v>
      </c>
      <c r="B21" s="4"/>
      <c r="C21" s="4"/>
      <c r="D21" s="4"/>
      <c r="E21" s="4"/>
      <c r="F21" s="4"/>
      <c r="G21" s="4"/>
      <c r="H21" s="4"/>
      <c r="I21" s="4"/>
      <c r="J21" s="4"/>
      <c r="K21" s="46"/>
      <c r="L21" s="4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L1"/>
    <mergeCell ref="E3:F3"/>
  </mergeCells>
  <printOptions/>
  <pageMargins bottom="1.0" footer="0.0" header="0.0" left="0.75" right="0.75" top="1.0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4" width="8.63"/>
    <col customWidth="1" min="5" max="5" width="31.63"/>
    <col customWidth="1" min="6" max="69" width="8.63"/>
  </cols>
  <sheetData>
    <row r="1" ht="12.0" customHeight="1">
      <c r="A1" s="48" t="s">
        <v>3</v>
      </c>
      <c r="B1" s="14" t="s">
        <v>4</v>
      </c>
      <c r="C1" s="14" t="s">
        <v>5</v>
      </c>
      <c r="D1" s="49" t="s">
        <v>31</v>
      </c>
      <c r="E1" s="50" t="s">
        <v>32</v>
      </c>
      <c r="F1" s="50" t="s">
        <v>33</v>
      </c>
      <c r="G1" s="50" t="s">
        <v>34</v>
      </c>
      <c r="H1" s="50" t="s">
        <v>35</v>
      </c>
      <c r="I1" s="50" t="s">
        <v>36</v>
      </c>
      <c r="J1" s="50" t="s">
        <v>37</v>
      </c>
      <c r="K1" s="50" t="s">
        <v>38</v>
      </c>
      <c r="L1" s="50" t="s">
        <v>39</v>
      </c>
      <c r="M1" s="50" t="s">
        <v>40</v>
      </c>
      <c r="N1" s="50" t="s">
        <v>41</v>
      </c>
      <c r="O1" s="50" t="s">
        <v>42</v>
      </c>
      <c r="P1" s="50" t="s">
        <v>43</v>
      </c>
      <c r="Q1" s="50" t="s">
        <v>44</v>
      </c>
      <c r="R1" s="50" t="s">
        <v>45</v>
      </c>
      <c r="S1" s="50" t="s">
        <v>46</v>
      </c>
      <c r="T1" s="50" t="s">
        <v>47</v>
      </c>
      <c r="U1" s="50" t="s">
        <v>48</v>
      </c>
      <c r="V1" s="50" t="s">
        <v>49</v>
      </c>
      <c r="W1" s="50" t="s">
        <v>50</v>
      </c>
      <c r="X1" s="50" t="s">
        <v>51</v>
      </c>
      <c r="Y1" s="50" t="s">
        <v>52</v>
      </c>
      <c r="Z1" s="50" t="s">
        <v>53</v>
      </c>
      <c r="AA1" s="50" t="s">
        <v>54</v>
      </c>
      <c r="AB1" s="50" t="s">
        <v>55</v>
      </c>
      <c r="AC1" s="50" t="s">
        <v>56</v>
      </c>
      <c r="AD1" s="50" t="s">
        <v>57</v>
      </c>
      <c r="AE1" s="50" t="s">
        <v>58</v>
      </c>
      <c r="AF1" s="50" t="s">
        <v>59</v>
      </c>
      <c r="AG1" s="50" t="s">
        <v>60</v>
      </c>
      <c r="AH1" s="50" t="s">
        <v>61</v>
      </c>
      <c r="AI1" s="50" t="s">
        <v>62</v>
      </c>
      <c r="AJ1" s="50" t="s">
        <v>63</v>
      </c>
      <c r="AK1" s="50" t="s">
        <v>64</v>
      </c>
      <c r="AL1" s="50" t="s">
        <v>65</v>
      </c>
      <c r="AM1" s="50" t="s">
        <v>66</v>
      </c>
      <c r="AN1" s="50" t="s">
        <v>67</v>
      </c>
      <c r="AO1" s="50" t="s">
        <v>68</v>
      </c>
      <c r="AP1" s="50" t="s">
        <v>69</v>
      </c>
      <c r="AQ1" s="50" t="s">
        <v>70</v>
      </c>
      <c r="AR1" s="50" t="s">
        <v>71</v>
      </c>
      <c r="AS1" s="50" t="s">
        <v>72</v>
      </c>
      <c r="AT1" s="50" t="s">
        <v>73</v>
      </c>
      <c r="AU1" s="50" t="s">
        <v>74</v>
      </c>
      <c r="AV1" s="50" t="s">
        <v>75</v>
      </c>
      <c r="AW1" s="50" t="s">
        <v>76</v>
      </c>
      <c r="AX1" s="50" t="s">
        <v>77</v>
      </c>
      <c r="AY1" s="50" t="s">
        <v>78</v>
      </c>
      <c r="AZ1" s="50" t="s">
        <v>79</v>
      </c>
      <c r="BA1" s="50" t="s">
        <v>80</v>
      </c>
      <c r="BB1" s="50" t="s">
        <v>81</v>
      </c>
      <c r="BC1" s="50" t="s">
        <v>82</v>
      </c>
      <c r="BD1" s="50" t="s">
        <v>83</v>
      </c>
      <c r="BE1" s="50" t="s">
        <v>84</v>
      </c>
      <c r="BF1" s="50" t="s">
        <v>85</v>
      </c>
      <c r="BG1" s="50" t="s">
        <v>86</v>
      </c>
      <c r="BH1" s="50" t="s">
        <v>87</v>
      </c>
      <c r="BI1" s="50" t="s">
        <v>88</v>
      </c>
      <c r="BJ1" s="50" t="s">
        <v>89</v>
      </c>
      <c r="BK1" s="50" t="s">
        <v>90</v>
      </c>
      <c r="BL1" s="50" t="s">
        <v>91</v>
      </c>
      <c r="BM1" s="50" t="s">
        <v>92</v>
      </c>
      <c r="BN1" s="50" t="s">
        <v>93</v>
      </c>
      <c r="BO1" s="50" t="s">
        <v>94</v>
      </c>
      <c r="BP1" s="50" t="s">
        <v>95</v>
      </c>
      <c r="BQ1" s="51" t="s">
        <v>96</v>
      </c>
    </row>
    <row r="2" ht="12.0" customHeight="1">
      <c r="A2" s="52" t="s">
        <v>15</v>
      </c>
      <c r="B2" s="53">
        <v>3000000.0</v>
      </c>
      <c r="C2" s="54">
        <v>0.12</v>
      </c>
      <c r="D2" s="55">
        <v>0.02</v>
      </c>
      <c r="E2" s="56" t="s">
        <v>97</v>
      </c>
      <c r="F2" s="57"/>
      <c r="G2" s="57"/>
      <c r="H2" s="57"/>
      <c r="I2" s="57"/>
      <c r="J2" s="57"/>
      <c r="K2" s="57"/>
      <c r="L2" s="58">
        <v>0.07</v>
      </c>
      <c r="M2" s="58">
        <v>0.07</v>
      </c>
      <c r="N2" s="58">
        <v>0.07</v>
      </c>
      <c r="O2" s="58">
        <v>0.07</v>
      </c>
      <c r="P2" s="58">
        <v>0.07</v>
      </c>
      <c r="Q2" s="58">
        <v>0.07</v>
      </c>
      <c r="R2" s="58">
        <v>0.07</v>
      </c>
      <c r="S2" s="58">
        <v>0.07</v>
      </c>
      <c r="T2" s="58">
        <v>0.07</v>
      </c>
      <c r="U2" s="58">
        <v>0.07</v>
      </c>
      <c r="V2" s="58">
        <v>0.07</v>
      </c>
      <c r="W2" s="58">
        <v>0.07</v>
      </c>
      <c r="X2" s="58">
        <v>0.07</v>
      </c>
      <c r="Y2" s="58">
        <v>0.07</v>
      </c>
      <c r="Z2" s="55"/>
      <c r="AA2" s="58"/>
      <c r="AB2" s="59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1"/>
    </row>
    <row r="3" ht="12.0" customHeight="1">
      <c r="A3" s="52" t="s">
        <v>16</v>
      </c>
      <c r="B3" s="53">
        <v>7500000.0</v>
      </c>
      <c r="C3" s="54">
        <v>0.16</v>
      </c>
      <c r="D3" s="58">
        <v>0.06</v>
      </c>
      <c r="E3" s="57" t="s">
        <v>98</v>
      </c>
      <c r="F3" s="57"/>
      <c r="G3" s="57"/>
      <c r="H3" s="57"/>
      <c r="I3" s="62">
        <v>0.0433</v>
      </c>
      <c r="J3" s="62">
        <v>0.0433</v>
      </c>
      <c r="K3" s="62">
        <v>0.0433</v>
      </c>
      <c r="L3" s="62">
        <v>0.0433</v>
      </c>
      <c r="M3" s="62">
        <v>0.0433</v>
      </c>
      <c r="N3" s="62">
        <v>0.0433</v>
      </c>
      <c r="O3" s="62">
        <v>0.0433</v>
      </c>
      <c r="P3" s="62">
        <v>0.0433</v>
      </c>
      <c r="Q3" s="62">
        <v>0.0433</v>
      </c>
      <c r="R3" s="62">
        <v>0.0433</v>
      </c>
      <c r="S3" s="62">
        <v>0.0433</v>
      </c>
      <c r="T3" s="62">
        <v>0.0433</v>
      </c>
      <c r="U3" s="62">
        <v>0.0433</v>
      </c>
      <c r="V3" s="62">
        <v>0.0433</v>
      </c>
      <c r="W3" s="62">
        <v>0.0433</v>
      </c>
      <c r="X3" s="62">
        <v>0.0433</v>
      </c>
      <c r="Y3" s="62">
        <v>0.0433</v>
      </c>
      <c r="Z3" s="62">
        <v>0.0433</v>
      </c>
      <c r="AA3" s="62">
        <v>0.0433</v>
      </c>
      <c r="AB3" s="62">
        <v>0.0433</v>
      </c>
      <c r="AC3" s="62">
        <v>0.0433</v>
      </c>
      <c r="AD3" s="63">
        <v>0.0307</v>
      </c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1"/>
    </row>
    <row r="4" ht="12.0" customHeight="1">
      <c r="A4" s="52" t="s">
        <v>17</v>
      </c>
      <c r="B4" s="53">
        <v>5500000.0</v>
      </c>
      <c r="C4" s="54">
        <v>0.24</v>
      </c>
      <c r="D4" s="58">
        <v>0.25</v>
      </c>
      <c r="E4" s="56" t="s">
        <v>99</v>
      </c>
      <c r="F4" s="58">
        <v>0.25</v>
      </c>
      <c r="G4" s="58">
        <v>0.25</v>
      </c>
      <c r="H4" s="58">
        <v>0.25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1"/>
    </row>
    <row r="5" ht="12.0" customHeight="1">
      <c r="A5" s="52" t="s">
        <v>18</v>
      </c>
      <c r="B5" s="53">
        <v>1000000.0</v>
      </c>
      <c r="C5" s="54">
        <v>0.28</v>
      </c>
      <c r="D5" s="58" t="s">
        <v>100</v>
      </c>
      <c r="E5" s="58" t="s">
        <v>100</v>
      </c>
      <c r="F5" s="58" t="s">
        <v>100</v>
      </c>
      <c r="G5" s="58" t="s">
        <v>100</v>
      </c>
      <c r="H5" s="58" t="s">
        <v>100</v>
      </c>
      <c r="I5" s="58" t="s">
        <v>100</v>
      </c>
      <c r="J5" s="58" t="s">
        <v>100</v>
      </c>
      <c r="K5" s="58" t="s">
        <v>100</v>
      </c>
      <c r="L5" s="58" t="s">
        <v>100</v>
      </c>
      <c r="M5" s="58" t="s">
        <v>100</v>
      </c>
      <c r="N5" s="58" t="s">
        <v>100</v>
      </c>
      <c r="O5" s="58" t="s">
        <v>100</v>
      </c>
      <c r="P5" s="58" t="s">
        <v>100</v>
      </c>
      <c r="Q5" s="58" t="s">
        <v>100</v>
      </c>
      <c r="R5" s="58" t="s">
        <v>100</v>
      </c>
      <c r="S5" s="58" t="s">
        <v>100</v>
      </c>
      <c r="T5" s="58" t="s">
        <v>100</v>
      </c>
      <c r="U5" s="58" t="s">
        <v>100</v>
      </c>
      <c r="V5" s="58" t="s">
        <v>100</v>
      </c>
      <c r="W5" s="58" t="s">
        <v>100</v>
      </c>
      <c r="X5" s="58" t="s">
        <v>100</v>
      </c>
      <c r="Y5" s="58" t="s">
        <v>100</v>
      </c>
      <c r="Z5" s="58" t="s">
        <v>100</v>
      </c>
      <c r="AA5" s="58" t="s">
        <v>100</v>
      </c>
      <c r="AB5" s="58" t="s">
        <v>100</v>
      </c>
      <c r="AC5" s="58" t="s">
        <v>100</v>
      </c>
      <c r="AD5" s="58" t="s">
        <v>100</v>
      </c>
      <c r="AE5" s="58" t="s">
        <v>100</v>
      </c>
      <c r="AF5" s="58" t="s">
        <v>100</v>
      </c>
      <c r="AG5" s="58" t="s">
        <v>100</v>
      </c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1"/>
    </row>
    <row r="6" ht="12.0" customHeight="1">
      <c r="A6" s="52" t="s">
        <v>21</v>
      </c>
      <c r="B6" s="64">
        <v>2.0E7</v>
      </c>
      <c r="C6" s="65"/>
      <c r="D6" s="58">
        <v>0.0</v>
      </c>
      <c r="E6" s="57" t="s">
        <v>101</v>
      </c>
      <c r="F6" s="57"/>
      <c r="G6" s="57"/>
      <c r="H6" s="57"/>
      <c r="I6" s="57"/>
      <c r="J6" s="57"/>
      <c r="K6" s="57"/>
      <c r="L6" s="57"/>
      <c r="M6" s="57"/>
      <c r="N6" s="57"/>
      <c r="O6" s="58"/>
      <c r="P6" s="58"/>
      <c r="Q6" s="58">
        <v>0.03</v>
      </c>
      <c r="R6" s="58">
        <v>0.03</v>
      </c>
      <c r="S6" s="58">
        <v>0.03</v>
      </c>
      <c r="T6" s="58">
        <v>0.03</v>
      </c>
      <c r="U6" s="58">
        <v>0.03</v>
      </c>
      <c r="V6" s="58">
        <v>0.03</v>
      </c>
      <c r="W6" s="58">
        <v>0.03</v>
      </c>
      <c r="X6" s="58">
        <v>0.03</v>
      </c>
      <c r="Y6" s="58">
        <v>0.03</v>
      </c>
      <c r="Z6" s="58">
        <v>0.03</v>
      </c>
      <c r="AA6" s="58">
        <v>0.03</v>
      </c>
      <c r="AB6" s="58">
        <v>0.03</v>
      </c>
      <c r="AC6" s="58">
        <v>0.03</v>
      </c>
      <c r="AD6" s="58">
        <v>0.03</v>
      </c>
      <c r="AE6" s="58">
        <v>0.03</v>
      </c>
      <c r="AF6" s="58">
        <v>0.03</v>
      </c>
      <c r="AG6" s="58">
        <v>0.03</v>
      </c>
      <c r="AH6" s="58">
        <v>0.03</v>
      </c>
      <c r="AI6" s="58">
        <v>0.03</v>
      </c>
      <c r="AJ6" s="58">
        <v>0.03</v>
      </c>
      <c r="AK6" s="58">
        <v>0.03</v>
      </c>
      <c r="AL6" s="58">
        <v>0.03</v>
      </c>
      <c r="AM6" s="58">
        <v>0.03</v>
      </c>
      <c r="AN6" s="58">
        <v>0.03</v>
      </c>
      <c r="AO6" s="58">
        <v>0.03</v>
      </c>
      <c r="AP6" s="58">
        <v>0.03</v>
      </c>
      <c r="AQ6" s="58">
        <v>0.03</v>
      </c>
      <c r="AR6" s="58">
        <v>0.03</v>
      </c>
      <c r="AS6" s="58">
        <v>0.03</v>
      </c>
      <c r="AT6" s="58">
        <v>0.03</v>
      </c>
      <c r="AU6" s="58">
        <v>0.03</v>
      </c>
      <c r="AV6" s="58">
        <v>0.03</v>
      </c>
      <c r="AW6" s="58">
        <v>0.03</v>
      </c>
      <c r="AX6" s="58">
        <v>0.01</v>
      </c>
      <c r="AY6" s="58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1"/>
    </row>
    <row r="7" ht="12.0" customHeight="1">
      <c r="A7" s="52" t="s">
        <v>22</v>
      </c>
      <c r="B7" s="66">
        <v>6000000.0</v>
      </c>
      <c r="C7" s="65"/>
      <c r="D7" s="58">
        <v>0.0</v>
      </c>
      <c r="E7" s="57" t="s">
        <v>102</v>
      </c>
      <c r="F7" s="57"/>
      <c r="G7" s="57"/>
      <c r="H7" s="58"/>
      <c r="I7" s="58"/>
      <c r="J7" s="58"/>
      <c r="K7" s="58"/>
      <c r="L7" s="58"/>
      <c r="M7" s="58"/>
      <c r="N7" s="58"/>
      <c r="O7" s="58"/>
      <c r="P7" s="58"/>
      <c r="Q7" s="57"/>
      <c r="R7" s="57"/>
      <c r="S7" s="57"/>
      <c r="T7" s="57"/>
      <c r="U7" s="57"/>
      <c r="V7" s="57"/>
      <c r="W7" s="58">
        <v>0.1</v>
      </c>
      <c r="X7" s="58">
        <v>0.1</v>
      </c>
      <c r="Y7" s="58">
        <v>0.1</v>
      </c>
      <c r="Z7" s="58">
        <v>0.1</v>
      </c>
      <c r="AA7" s="58">
        <v>0.1</v>
      </c>
      <c r="AB7" s="58">
        <v>0.1</v>
      </c>
      <c r="AC7" s="58">
        <v>0.1</v>
      </c>
      <c r="AD7" s="58">
        <v>0.1</v>
      </c>
      <c r="AE7" s="58">
        <v>0.1</v>
      </c>
      <c r="AF7" s="58">
        <v>0.1</v>
      </c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1"/>
    </row>
    <row r="8" ht="12.0" customHeight="1">
      <c r="A8" s="52" t="s">
        <v>23</v>
      </c>
      <c r="B8" s="66">
        <v>1.2E7</v>
      </c>
      <c r="C8" s="65"/>
      <c r="D8" s="58">
        <v>0.02</v>
      </c>
      <c r="E8" s="67" t="s">
        <v>103</v>
      </c>
      <c r="F8" s="58">
        <v>0.02</v>
      </c>
      <c r="G8" s="58">
        <v>0.02</v>
      </c>
      <c r="H8" s="58">
        <v>0.02</v>
      </c>
      <c r="I8" s="58">
        <v>0.02</v>
      </c>
      <c r="J8" s="58">
        <v>0.02</v>
      </c>
      <c r="K8" s="58">
        <v>0.02</v>
      </c>
      <c r="L8" s="58">
        <v>0.02</v>
      </c>
      <c r="M8" s="58">
        <v>0.02</v>
      </c>
      <c r="N8" s="58">
        <v>0.02</v>
      </c>
      <c r="O8" s="58">
        <v>0.02</v>
      </c>
      <c r="P8" s="58">
        <v>0.02</v>
      </c>
      <c r="Q8" s="58">
        <v>0.02</v>
      </c>
      <c r="R8" s="58">
        <v>0.02</v>
      </c>
      <c r="S8" s="58">
        <v>0.02</v>
      </c>
      <c r="T8" s="58">
        <v>0.02</v>
      </c>
      <c r="U8" s="58">
        <v>0.02</v>
      </c>
      <c r="V8" s="58">
        <v>0.02</v>
      </c>
      <c r="W8" s="58">
        <v>0.02</v>
      </c>
      <c r="X8" s="58">
        <v>0.02</v>
      </c>
      <c r="Y8" s="58">
        <v>0.02</v>
      </c>
      <c r="Z8" s="58">
        <v>0.02</v>
      </c>
      <c r="AA8" s="58">
        <v>0.02</v>
      </c>
      <c r="AB8" s="58">
        <v>0.02</v>
      </c>
      <c r="AC8" s="58">
        <v>0.02</v>
      </c>
      <c r="AD8" s="58">
        <v>0.02</v>
      </c>
      <c r="AE8" s="58">
        <v>0.02</v>
      </c>
      <c r="AF8" s="58">
        <v>0.02</v>
      </c>
      <c r="AG8" s="58">
        <v>0.02</v>
      </c>
      <c r="AH8" s="58">
        <v>0.02</v>
      </c>
      <c r="AI8" s="58">
        <v>0.02</v>
      </c>
      <c r="AJ8" s="58">
        <v>0.02</v>
      </c>
      <c r="AK8" s="58">
        <v>0.02</v>
      </c>
      <c r="AL8" s="58">
        <v>0.02</v>
      </c>
      <c r="AM8" s="58">
        <v>0.02</v>
      </c>
      <c r="AN8" s="58">
        <v>0.02</v>
      </c>
      <c r="AO8" s="58">
        <v>0.02</v>
      </c>
      <c r="AP8" s="58">
        <v>0.02</v>
      </c>
      <c r="AQ8" s="58">
        <v>0.02</v>
      </c>
      <c r="AR8" s="58">
        <v>0.02</v>
      </c>
      <c r="AS8" s="58">
        <v>0.02</v>
      </c>
      <c r="AT8" s="58">
        <v>0.02</v>
      </c>
      <c r="AU8" s="58">
        <v>0.02</v>
      </c>
      <c r="AV8" s="58">
        <v>0.02</v>
      </c>
      <c r="AW8" s="58">
        <v>0.02</v>
      </c>
      <c r="AX8" s="58">
        <v>0.02</v>
      </c>
      <c r="AY8" s="58">
        <v>0.02</v>
      </c>
      <c r="AZ8" s="58">
        <v>0.02</v>
      </c>
      <c r="BA8" s="58">
        <v>0.02</v>
      </c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1"/>
    </row>
    <row r="9" ht="12.0" customHeight="1">
      <c r="A9" s="52" t="s">
        <v>24</v>
      </c>
      <c r="B9" s="53">
        <v>6000000.0</v>
      </c>
      <c r="C9" s="65"/>
      <c r="D9" s="58">
        <v>0.0</v>
      </c>
      <c r="E9" s="57" t="s">
        <v>101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8">
        <v>0.03</v>
      </c>
      <c r="R9" s="58">
        <v>0.03</v>
      </c>
      <c r="S9" s="58">
        <v>0.03</v>
      </c>
      <c r="T9" s="58">
        <v>0.03</v>
      </c>
      <c r="U9" s="58">
        <v>0.03</v>
      </c>
      <c r="V9" s="58">
        <v>0.03</v>
      </c>
      <c r="W9" s="58">
        <v>0.03</v>
      </c>
      <c r="X9" s="58">
        <v>0.03</v>
      </c>
      <c r="Y9" s="58">
        <v>0.03</v>
      </c>
      <c r="Z9" s="58">
        <v>0.03</v>
      </c>
      <c r="AA9" s="58">
        <v>0.03</v>
      </c>
      <c r="AB9" s="58">
        <v>0.03</v>
      </c>
      <c r="AC9" s="58">
        <v>0.03</v>
      </c>
      <c r="AD9" s="58">
        <v>0.03</v>
      </c>
      <c r="AE9" s="58">
        <v>0.03</v>
      </c>
      <c r="AF9" s="58">
        <v>0.03</v>
      </c>
      <c r="AG9" s="58">
        <v>0.03</v>
      </c>
      <c r="AH9" s="58">
        <v>0.03</v>
      </c>
      <c r="AI9" s="58">
        <v>0.03</v>
      </c>
      <c r="AJ9" s="58">
        <v>0.03</v>
      </c>
      <c r="AK9" s="58">
        <v>0.03</v>
      </c>
      <c r="AL9" s="58">
        <v>0.03</v>
      </c>
      <c r="AM9" s="58">
        <v>0.03</v>
      </c>
      <c r="AN9" s="58">
        <v>0.03</v>
      </c>
      <c r="AO9" s="58">
        <v>0.03</v>
      </c>
      <c r="AP9" s="58">
        <v>0.03</v>
      </c>
      <c r="AQ9" s="58">
        <v>0.03</v>
      </c>
      <c r="AR9" s="58">
        <v>0.03</v>
      </c>
      <c r="AS9" s="58">
        <v>0.03</v>
      </c>
      <c r="AT9" s="58">
        <v>0.03</v>
      </c>
      <c r="AU9" s="58">
        <v>0.03</v>
      </c>
      <c r="AV9" s="58">
        <v>0.03</v>
      </c>
      <c r="AW9" s="58">
        <v>0.03</v>
      </c>
      <c r="AX9" s="55">
        <v>0.01</v>
      </c>
      <c r="AY9" s="58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1"/>
    </row>
    <row r="10" ht="12.0" customHeight="1">
      <c r="A10" s="52" t="s">
        <v>25</v>
      </c>
      <c r="B10" s="66">
        <v>1.2E7</v>
      </c>
      <c r="C10" s="65"/>
      <c r="D10" s="58">
        <v>0.0</v>
      </c>
      <c r="E10" s="68" t="s">
        <v>104</v>
      </c>
      <c r="F10" s="57"/>
      <c r="G10" s="57"/>
      <c r="H10" s="58">
        <v>0.04</v>
      </c>
      <c r="I10" s="57"/>
      <c r="J10" s="57"/>
      <c r="K10" s="58">
        <v>0.04</v>
      </c>
      <c r="L10" s="57"/>
      <c r="M10" s="57"/>
      <c r="N10" s="58">
        <v>0.04</v>
      </c>
      <c r="O10" s="57"/>
      <c r="P10" s="57"/>
      <c r="Q10" s="58">
        <v>0.04</v>
      </c>
      <c r="R10" s="58">
        <v>0.04</v>
      </c>
      <c r="S10" s="58">
        <v>0.04</v>
      </c>
      <c r="T10" s="58">
        <v>0.04</v>
      </c>
      <c r="U10" s="58">
        <v>0.04</v>
      </c>
      <c r="V10" s="58">
        <v>0.04</v>
      </c>
      <c r="W10" s="58">
        <v>0.04</v>
      </c>
      <c r="X10" s="58">
        <v>0.04</v>
      </c>
      <c r="Y10" s="58">
        <v>0.04</v>
      </c>
      <c r="Z10" s="58">
        <v>0.04</v>
      </c>
      <c r="AA10" s="58">
        <v>0.04</v>
      </c>
      <c r="AB10" s="58">
        <v>0.04</v>
      </c>
      <c r="AC10" s="58">
        <v>0.04</v>
      </c>
      <c r="AD10" s="58">
        <v>0.04</v>
      </c>
      <c r="AE10" s="58">
        <v>0.04</v>
      </c>
      <c r="AF10" s="58">
        <v>0.04</v>
      </c>
      <c r="AG10" s="58">
        <v>0.04</v>
      </c>
      <c r="AH10" s="58">
        <v>0.04</v>
      </c>
      <c r="AI10" s="58">
        <v>0.04</v>
      </c>
      <c r="AJ10" s="58">
        <v>0.04</v>
      </c>
      <c r="AK10" s="58">
        <v>0.04</v>
      </c>
      <c r="AL10" s="58">
        <v>0.04</v>
      </c>
      <c r="AM10" s="58"/>
      <c r="AN10" s="58"/>
      <c r="AO10" s="58"/>
      <c r="AP10" s="58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1"/>
    </row>
    <row r="11" ht="12.0" customHeight="1">
      <c r="A11" s="52" t="s">
        <v>26</v>
      </c>
      <c r="B11" s="53">
        <v>1.0E7</v>
      </c>
      <c r="C11" s="65"/>
      <c r="D11" s="58">
        <v>0.06</v>
      </c>
      <c r="E11" s="69" t="s">
        <v>105</v>
      </c>
      <c r="F11" s="58"/>
      <c r="G11" s="58"/>
      <c r="H11" s="58"/>
      <c r="I11" s="58">
        <v>0.06</v>
      </c>
      <c r="J11" s="58"/>
      <c r="K11" s="58"/>
      <c r="L11" s="58"/>
      <c r="M11" s="58">
        <v>0.06</v>
      </c>
      <c r="N11" s="58"/>
      <c r="O11" s="58"/>
      <c r="P11" s="58"/>
      <c r="Q11" s="58">
        <v>0.06</v>
      </c>
      <c r="R11" s="58"/>
      <c r="S11" s="58"/>
      <c r="T11" s="58"/>
      <c r="U11" s="58">
        <v>0.06</v>
      </c>
      <c r="V11" s="58"/>
      <c r="W11" s="58"/>
      <c r="X11" s="58"/>
      <c r="Y11" s="58">
        <v>0.06</v>
      </c>
      <c r="Z11" s="58"/>
      <c r="AA11" s="58"/>
      <c r="AB11" s="58"/>
      <c r="AC11" s="58">
        <v>0.06</v>
      </c>
      <c r="AD11" s="58"/>
      <c r="AE11" s="58"/>
      <c r="AF11" s="58"/>
      <c r="AG11" s="58">
        <v>0.06</v>
      </c>
      <c r="AH11" s="58"/>
      <c r="AI11" s="58"/>
      <c r="AJ11" s="58"/>
      <c r="AK11" s="58">
        <v>0.06</v>
      </c>
      <c r="AL11" s="60"/>
      <c r="AM11" s="60"/>
      <c r="AN11" s="60"/>
      <c r="AO11" s="58">
        <v>0.06</v>
      </c>
      <c r="AP11" s="60"/>
      <c r="AQ11" s="60"/>
      <c r="AR11" s="60"/>
      <c r="AS11" s="58">
        <v>0.06</v>
      </c>
      <c r="AT11" s="60"/>
      <c r="AU11" s="60"/>
      <c r="AV11" s="60"/>
      <c r="AW11" s="58">
        <v>0.06</v>
      </c>
      <c r="AX11" s="60"/>
      <c r="AY11" s="60"/>
      <c r="AZ11" s="60"/>
      <c r="BA11" s="58">
        <v>0.06</v>
      </c>
      <c r="BB11" s="60"/>
      <c r="BC11" s="60"/>
      <c r="BD11" s="60"/>
      <c r="BE11" s="58">
        <v>0.06</v>
      </c>
      <c r="BF11" s="60"/>
      <c r="BG11" s="60"/>
      <c r="BH11" s="60"/>
      <c r="BI11" s="58">
        <v>0.06</v>
      </c>
      <c r="BJ11" s="60"/>
      <c r="BK11" s="60"/>
      <c r="BL11" s="60"/>
      <c r="BM11" s="58">
        <v>0.06</v>
      </c>
      <c r="BN11" s="60"/>
      <c r="BO11" s="60"/>
      <c r="BP11" s="60"/>
      <c r="BQ11" s="70">
        <v>0.04</v>
      </c>
    </row>
    <row r="12" ht="12.0" customHeight="1">
      <c r="A12" s="52" t="s">
        <v>27</v>
      </c>
      <c r="B12" s="66">
        <v>1.0E7</v>
      </c>
      <c r="C12" s="65"/>
      <c r="D12" s="58">
        <v>0.0</v>
      </c>
      <c r="E12" s="69" t="s">
        <v>106</v>
      </c>
      <c r="F12" s="57"/>
      <c r="G12" s="57"/>
      <c r="H12" s="57"/>
      <c r="I12" s="58">
        <v>0.08</v>
      </c>
      <c r="J12" s="57"/>
      <c r="K12" s="57"/>
      <c r="L12" s="57"/>
      <c r="M12" s="58">
        <v>0.08</v>
      </c>
      <c r="N12" s="57"/>
      <c r="O12" s="57"/>
      <c r="P12" s="57"/>
      <c r="Q12" s="58">
        <v>0.08</v>
      </c>
      <c r="R12" s="57"/>
      <c r="S12" s="57"/>
      <c r="T12" s="57"/>
      <c r="U12" s="58">
        <v>0.08</v>
      </c>
      <c r="V12" s="57"/>
      <c r="W12" s="57"/>
      <c r="X12" s="60"/>
      <c r="Y12" s="59">
        <v>0.08</v>
      </c>
      <c r="Z12" s="60"/>
      <c r="AA12" s="60"/>
      <c r="AB12" s="60"/>
      <c r="AC12" s="59">
        <v>0.08</v>
      </c>
      <c r="AD12" s="60"/>
      <c r="AE12" s="60"/>
      <c r="AF12" s="60"/>
      <c r="AG12" s="59">
        <v>0.08</v>
      </c>
      <c r="AH12" s="60"/>
      <c r="AI12" s="60"/>
      <c r="AJ12" s="60"/>
      <c r="AK12" s="59">
        <v>0.08</v>
      </c>
      <c r="AL12" s="60"/>
      <c r="AM12" s="60"/>
      <c r="AN12" s="60"/>
      <c r="AO12" s="59">
        <v>0.08</v>
      </c>
      <c r="AP12" s="60"/>
      <c r="AQ12" s="60"/>
      <c r="AR12" s="60"/>
      <c r="AS12" s="59">
        <v>0.08</v>
      </c>
      <c r="AT12" s="60"/>
      <c r="AU12" s="60"/>
      <c r="AV12" s="60"/>
      <c r="AW12" s="59">
        <v>0.08</v>
      </c>
      <c r="AX12" s="60"/>
      <c r="AY12" s="60"/>
      <c r="AZ12" s="60"/>
      <c r="BA12" s="59">
        <v>0.08</v>
      </c>
      <c r="BB12" s="60"/>
      <c r="BC12" s="60"/>
      <c r="BD12" s="60"/>
      <c r="BE12" s="59">
        <v>0.04</v>
      </c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1"/>
    </row>
    <row r="13" ht="12.0" customHeight="1">
      <c r="A13" s="71" t="s">
        <v>107</v>
      </c>
      <c r="B13" s="72">
        <v>1.0E7</v>
      </c>
      <c r="C13" s="73"/>
      <c r="D13" s="74">
        <v>0.0</v>
      </c>
      <c r="E13" s="75" t="s">
        <v>108</v>
      </c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4"/>
      <c r="X13" s="74"/>
      <c r="Y13" s="74"/>
      <c r="Z13" s="74"/>
      <c r="AA13" s="74"/>
      <c r="AB13" s="74"/>
      <c r="AC13" s="74">
        <v>0.04</v>
      </c>
      <c r="AD13" s="74">
        <v>0.04</v>
      </c>
      <c r="AE13" s="74">
        <v>0.04</v>
      </c>
      <c r="AF13" s="74">
        <v>0.04</v>
      </c>
      <c r="AG13" s="74">
        <v>0.04</v>
      </c>
      <c r="AH13" s="74">
        <v>0.04</v>
      </c>
      <c r="AI13" s="74">
        <v>0.04</v>
      </c>
      <c r="AJ13" s="74">
        <v>0.04</v>
      </c>
      <c r="AK13" s="74">
        <v>0.04</v>
      </c>
      <c r="AL13" s="74">
        <v>0.04</v>
      </c>
      <c r="AM13" s="74">
        <v>0.04</v>
      </c>
      <c r="AN13" s="74">
        <v>0.04</v>
      </c>
      <c r="AO13" s="74">
        <v>0.04</v>
      </c>
      <c r="AP13" s="74">
        <v>0.04</v>
      </c>
      <c r="AQ13" s="74">
        <v>0.04</v>
      </c>
      <c r="AR13" s="74">
        <v>0.04</v>
      </c>
      <c r="AS13" s="74">
        <v>0.04</v>
      </c>
      <c r="AT13" s="74">
        <v>0.04</v>
      </c>
      <c r="AU13" s="74">
        <v>0.04</v>
      </c>
      <c r="AV13" s="74">
        <v>0.04</v>
      </c>
      <c r="AW13" s="74">
        <v>0.04</v>
      </c>
      <c r="AX13" s="74">
        <v>0.04</v>
      </c>
      <c r="AY13" s="74">
        <v>0.04</v>
      </c>
      <c r="AZ13" s="74">
        <v>0.04</v>
      </c>
      <c r="BA13" s="74">
        <v>0.04</v>
      </c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7"/>
    </row>
    <row r="14" ht="12.0" customHeight="1"/>
    <row r="15" ht="12.0" customHeight="1"/>
    <row r="16" ht="12.0" customHeight="1">
      <c r="A16" s="78"/>
    </row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2022-03-16T18:30:56Z</dcterms:created>
  <dc:creator>HP</dc:creator>
</cp:coreProperties>
</file>