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19" i="2"/>
  <c r="I18"/>
  <c r="I17"/>
  <c r="I16"/>
  <c r="I14"/>
  <c r="I13"/>
  <c r="I12"/>
  <c r="I11"/>
  <c r="I10"/>
  <c r="I9"/>
  <c r="I7"/>
  <c r="I6"/>
  <c r="I5"/>
  <c r="I4"/>
  <c r="I3"/>
  <c r="I2"/>
  <c r="Q4" i="1"/>
  <c r="Q5"/>
  <c r="Q6"/>
  <c r="Q7"/>
  <c r="Q8"/>
  <c r="Q9"/>
  <c r="Q10"/>
  <c r="Q11"/>
  <c r="Q12"/>
  <c r="Q13"/>
  <c r="Q14"/>
  <c r="Q15"/>
  <c r="Q16"/>
  <c r="Q17"/>
  <c r="Q18"/>
  <c r="Q19"/>
  <c r="Q20"/>
  <c r="Q21"/>
  <c r="K15"/>
  <c r="C13" i="2" s="1"/>
  <c r="L15" i="1"/>
  <c r="D13" i="2" s="1"/>
  <c r="M15" i="1"/>
  <c r="N15"/>
  <c r="O15"/>
  <c r="G13" i="2" s="1"/>
  <c r="P15" i="1"/>
  <c r="H13" i="2" s="1"/>
  <c r="J15" i="1"/>
  <c r="B13" i="2" s="1"/>
  <c r="K14" i="1"/>
  <c r="L14"/>
  <c r="D12" i="2" s="1"/>
  <c r="M14" i="1"/>
  <c r="N14"/>
  <c r="O14"/>
  <c r="P14"/>
  <c r="H12" i="2" s="1"/>
  <c r="J14" i="1"/>
  <c r="B12" i="2" s="1"/>
  <c r="K6" i="1"/>
  <c r="L6"/>
  <c r="M6"/>
  <c r="E4" i="2" s="1"/>
  <c r="N6" i="1"/>
  <c r="O6"/>
  <c r="P6"/>
  <c r="J6"/>
  <c r="B4" i="2" s="1"/>
  <c r="B17"/>
  <c r="C17"/>
  <c r="D17"/>
  <c r="E17"/>
  <c r="F17"/>
  <c r="G17"/>
  <c r="H17"/>
  <c r="B18"/>
  <c r="C18"/>
  <c r="D18"/>
  <c r="E18"/>
  <c r="F18"/>
  <c r="G18"/>
  <c r="H18"/>
  <c r="B19"/>
  <c r="C19"/>
  <c r="D19"/>
  <c r="E19"/>
  <c r="F19"/>
  <c r="G19"/>
  <c r="H19"/>
  <c r="C16"/>
  <c r="D16"/>
  <c r="E16"/>
  <c r="F16"/>
  <c r="G16"/>
  <c r="H16"/>
  <c r="B16"/>
  <c r="B14"/>
  <c r="B10"/>
  <c r="C10"/>
  <c r="D10"/>
  <c r="E10"/>
  <c r="F10"/>
  <c r="G10"/>
  <c r="H10"/>
  <c r="B11"/>
  <c r="C11"/>
  <c r="D11"/>
  <c r="E11"/>
  <c r="F11"/>
  <c r="G11"/>
  <c r="H11"/>
  <c r="C12"/>
  <c r="E12"/>
  <c r="F12"/>
  <c r="G12"/>
  <c r="E13"/>
  <c r="F13"/>
  <c r="C9"/>
  <c r="D9"/>
  <c r="E9"/>
  <c r="F9"/>
  <c r="G9"/>
  <c r="H9"/>
  <c r="B9"/>
  <c r="C7"/>
  <c r="D7"/>
  <c r="E7"/>
  <c r="F7"/>
  <c r="G7"/>
  <c r="H7"/>
  <c r="B7"/>
  <c r="B3"/>
  <c r="C3"/>
  <c r="D3"/>
  <c r="E3"/>
  <c r="F3"/>
  <c r="G3"/>
  <c r="H3"/>
  <c r="C4"/>
  <c r="D4"/>
  <c r="F4"/>
  <c r="G4"/>
  <c r="H4"/>
  <c r="B5"/>
  <c r="C5"/>
  <c r="D5"/>
  <c r="E5"/>
  <c r="F5"/>
  <c r="G5"/>
  <c r="H5"/>
  <c r="B6"/>
  <c r="C6"/>
  <c r="D6"/>
  <c r="E6"/>
  <c r="F6"/>
  <c r="G6"/>
  <c r="H6"/>
  <c r="C2"/>
  <c r="D2"/>
  <c r="E2"/>
  <c r="F2"/>
  <c r="G2"/>
  <c r="H2"/>
  <c r="B2"/>
  <c r="P21" i="1"/>
  <c r="O21"/>
  <c r="O20"/>
  <c r="P20"/>
  <c r="N20"/>
  <c r="J16"/>
  <c r="K16"/>
  <c r="C14" i="2" s="1"/>
  <c r="L16" i="1"/>
  <c r="D14" i="2" s="1"/>
  <c r="M16" i="1"/>
  <c r="E14" i="2" s="1"/>
  <c r="N16" i="1"/>
  <c r="F14" i="2" s="1"/>
  <c r="O16" i="1"/>
  <c r="G14" i="2" s="1"/>
  <c r="P16" i="1"/>
  <c r="H14" i="2" s="1"/>
  <c r="J5" i="1"/>
  <c r="K5"/>
  <c r="L5"/>
  <c r="M5"/>
  <c r="N5"/>
  <c r="O5"/>
  <c r="P5"/>
  <c r="J7"/>
  <c r="K7"/>
  <c r="L7"/>
  <c r="M7"/>
  <c r="N7"/>
  <c r="O7"/>
  <c r="P7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J21"/>
  <c r="K21"/>
  <c r="L21"/>
  <c r="M21"/>
  <c r="N21"/>
  <c r="K4"/>
  <c r="L4"/>
  <c r="M4"/>
  <c r="N4"/>
  <c r="O4"/>
  <c r="P4"/>
  <c r="J4"/>
</calcChain>
</file>

<file path=xl/sharedStrings.xml><?xml version="1.0" encoding="utf-8"?>
<sst xmlns="http://schemas.openxmlformats.org/spreadsheetml/2006/main" count="130" uniqueCount="86">
  <si>
    <t>Local elections</t>
  </si>
  <si>
    <t>Parliamentary elections</t>
  </si>
  <si>
    <t>European Parliament</t>
  </si>
  <si>
    <t>elections</t>
  </si>
  <si>
    <t>European Parliament elections 2014</t>
  </si>
  <si>
    <t>Eligible voters</t>
  </si>
  <si>
    <t>1 059 292</t>
  </si>
  <si>
    <t>897 243</t>
  </si>
  <si>
    <t>909 628</t>
  </si>
  <si>
    <t>1 094 317</t>
  </si>
  <si>
    <t>913 346</t>
  </si>
  <si>
    <t>1 086 935 </t>
  </si>
  <si>
    <t>902 873</t>
  </si>
  <si>
    <r>
      <t>Participating voters</t>
    </r>
    <r>
      <rPr>
        <sz val="9"/>
        <color rgb="FF363636"/>
        <rFont val="Arial"/>
        <family val="2"/>
      </rPr>
      <t>(voters turned out)</t>
    </r>
  </si>
  <si>
    <t>502 504</t>
  </si>
  <si>
    <t> 555 463</t>
  </si>
  <si>
    <t>399 181</t>
  </si>
  <si>
    <t>662 813</t>
  </si>
  <si>
    <t>580 264</t>
  </si>
  <si>
    <t>630 050 </t>
  </si>
  <si>
    <t>329 766</t>
  </si>
  <si>
    <t>Voter turnout</t>
  </si>
  <si>
    <t>I-voters</t>
  </si>
  <si>
    <t>9 317</t>
  </si>
  <si>
    <t>30 275</t>
  </si>
  <si>
    <t>58 669</t>
  </si>
  <si>
    <t>104 413</t>
  </si>
  <si>
    <t>140 846</t>
  </si>
  <si>
    <t>133 808 </t>
  </si>
  <si>
    <t>103 151</t>
  </si>
  <si>
    <t>I-votes counted</t>
  </si>
  <si>
    <t>9 287</t>
  </si>
  <si>
    <t>30 243</t>
  </si>
  <si>
    <t>58 614</t>
  </si>
  <si>
    <t>104 313</t>
  </si>
  <si>
    <t>140 764</t>
  </si>
  <si>
    <r>
      <t>133 662</t>
    </r>
    <r>
      <rPr>
        <sz val="9"/>
        <color rgb="FF363636"/>
        <rFont val="Arial"/>
        <family val="2"/>
      </rPr>
      <t> </t>
    </r>
  </si>
  <si>
    <t>103 105</t>
  </si>
  <si>
    <t>I-votes cancelled</t>
  </si>
  <si>
    <t>(replaced with paper ballot)</t>
  </si>
  <si>
    <t>146 </t>
  </si>
  <si>
    <r>
      <t>I-votes invalid</t>
    </r>
    <r>
      <rPr>
        <sz val="9"/>
        <color rgb="FF363636"/>
        <rFont val="Arial"/>
        <family val="2"/>
      </rPr>
      <t> (not valid due to a nonstandard of vote) </t>
    </r>
  </si>
  <si>
    <t>n.a.</t>
  </si>
  <si>
    <t>n.a.**</t>
  </si>
  <si>
    <r>
      <t>Multiple I-votes</t>
    </r>
    <r>
      <rPr>
        <sz val="9"/>
        <color rgb="FF363636"/>
        <rFont val="Arial"/>
        <family val="2"/>
      </rPr>
      <t>(replaced with I-vote)</t>
    </r>
  </si>
  <si>
    <t>2 373</t>
  </si>
  <si>
    <t>4 384</t>
  </si>
  <si>
    <t>3 045 </t>
  </si>
  <si>
    <t>2 019</t>
  </si>
  <si>
    <t>I-voters among eligible voters</t>
  </si>
  <si>
    <t>12,3% </t>
  </si>
  <si>
    <t>I-voters among participating voters</t>
  </si>
  <si>
    <t>I-votes among advance votes</t>
  </si>
  <si>
    <t>50,5% </t>
  </si>
  <si>
    <t>I-votes cast abroad among I-votes (based on IP-address)*</t>
  </si>
  <si>
    <t>2% </t>
  </si>
  <si>
    <t>51 states</t>
  </si>
  <si>
    <t>3% </t>
  </si>
  <si>
    <t>66 states</t>
  </si>
  <si>
    <t>2,8% </t>
  </si>
  <si>
    <t>82 states</t>
  </si>
  <si>
    <t>105 states</t>
  </si>
  <si>
    <t>105 states </t>
  </si>
  <si>
    <t>98 states</t>
  </si>
  <si>
    <t>I-voting periood</t>
  </si>
  <si>
    <t>3 days</t>
  </si>
  <si>
    <t>7 days</t>
  </si>
  <si>
    <t>7 days </t>
  </si>
  <si>
    <t>I-voters using mobile-ID</t>
  </si>
  <si>
    <t>2 690</t>
  </si>
  <si>
    <t>11 753 </t>
  </si>
  <si>
    <t>11 609</t>
  </si>
  <si>
    <t>I-voters using mobile-ID among I-voters</t>
  </si>
  <si>
    <t>Share of I-votes that were verified by the voter</t>
  </si>
  <si>
    <t>2007 Parl.</t>
  </si>
  <si>
    <t>2005 Local</t>
  </si>
  <si>
    <t>2009 EU</t>
  </si>
  <si>
    <t>2009 Local</t>
  </si>
  <si>
    <t>2011 Parl.</t>
  </si>
  <si>
    <t>2013 Local</t>
  </si>
  <si>
    <t>2014 EU</t>
  </si>
  <si>
    <t>http://www.vvk.ee/voting-methods-in-estonia/engindex/statistics</t>
  </si>
  <si>
    <t>Fuente:</t>
  </si>
  <si>
    <t>2105 Parl</t>
  </si>
  <si>
    <t>116 states</t>
  </si>
  <si>
    <t>22 084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</si>
</sst>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9"/>
      <color rgb="FF3636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 style="thin">
        <color rgb="FF000000"/>
      </left>
      <right style="medium">
        <color rgb="FFFFFFFF"/>
      </right>
      <top/>
      <bottom/>
      <diagonal/>
    </border>
    <border>
      <left style="thin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thin">
        <color rgb="FF000000"/>
      </right>
      <top/>
      <bottom/>
      <diagonal/>
    </border>
    <border>
      <left style="medium">
        <color rgb="FFFFFFFF"/>
      </left>
      <right style="thin">
        <color rgb="FF00000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0" fontId="3" fillId="2" borderId="1" xfId="0" applyNumberFormat="1" applyFont="1" applyFill="1" applyBorder="1" applyAlignment="1">
      <alignment horizontal="right" wrapText="1"/>
    </xf>
    <xf numFmtId="9" fontId="2" fillId="2" borderId="1" xfId="0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0" fontId="2" fillId="2" borderId="2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10" fontId="2" fillId="2" borderId="7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10" fontId="3" fillId="2" borderId="7" xfId="0" applyNumberFormat="1" applyFont="1" applyFill="1" applyBorder="1" applyAlignment="1">
      <alignment horizontal="right" wrapText="1"/>
    </xf>
    <xf numFmtId="10" fontId="2" fillId="2" borderId="5" xfId="0" applyNumberFormat="1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right" wrapText="1"/>
    </xf>
    <xf numFmtId="10" fontId="2" fillId="2" borderId="8" xfId="0" applyNumberFormat="1" applyFont="1" applyFill="1" applyBorder="1" applyAlignment="1">
      <alignment horizontal="right" wrapText="1"/>
    </xf>
    <xf numFmtId="10" fontId="2" fillId="2" borderId="9" xfId="0" applyNumberFormat="1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center" wrapText="1"/>
    </xf>
    <xf numFmtId="0" fontId="1" fillId="0" borderId="0" xfId="0" applyFont="1"/>
    <xf numFmtId="0" fontId="3" fillId="2" borderId="17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1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Hoja2!$A$2</c:f>
              <c:strCache>
                <c:ptCount val="1"/>
                <c:pt idx="0">
                  <c:v>Eligible voters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Hoja2!$B$2:$I$2</c:f>
              <c:numCache>
                <c:formatCode>General</c:formatCode>
                <c:ptCount val="8"/>
                <c:pt idx="0">
                  <c:v>1059292</c:v>
                </c:pt>
                <c:pt idx="1">
                  <c:v>897243</c:v>
                </c:pt>
                <c:pt idx="2">
                  <c:v>909628</c:v>
                </c:pt>
                <c:pt idx="3">
                  <c:v>1094317</c:v>
                </c:pt>
                <c:pt idx="4">
                  <c:v>913346</c:v>
                </c:pt>
                <c:pt idx="5">
                  <c:v>1086935</c:v>
                </c:pt>
                <c:pt idx="6">
                  <c:v>902873</c:v>
                </c:pt>
                <c:pt idx="7">
                  <c:v>899793</c:v>
                </c:pt>
              </c:numCache>
            </c:numRef>
          </c:val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Participating voters(voters turned out)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Hoja2!$B$3:$I$3</c:f>
              <c:numCache>
                <c:formatCode>General</c:formatCode>
                <c:ptCount val="8"/>
                <c:pt idx="0">
                  <c:v>502504</c:v>
                </c:pt>
                <c:pt idx="1">
                  <c:v>555463</c:v>
                </c:pt>
                <c:pt idx="2">
                  <c:v>399181</c:v>
                </c:pt>
                <c:pt idx="3">
                  <c:v>662813</c:v>
                </c:pt>
                <c:pt idx="4">
                  <c:v>580264</c:v>
                </c:pt>
                <c:pt idx="5">
                  <c:v>630050</c:v>
                </c:pt>
                <c:pt idx="6">
                  <c:v>329766</c:v>
                </c:pt>
                <c:pt idx="7">
                  <c:v>577910</c:v>
                </c:pt>
              </c:numCache>
            </c:numRef>
          </c:val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I-voters</c:v>
                </c:pt>
              </c:strCache>
            </c:strRef>
          </c:tx>
          <c:marker>
            <c:symbol val="none"/>
          </c:marker>
          <c:val>
            <c:numRef>
              <c:f>Hoja2!$B$5:$I$5</c:f>
              <c:numCache>
                <c:formatCode>General</c:formatCode>
                <c:ptCount val="8"/>
                <c:pt idx="0">
                  <c:v>9317</c:v>
                </c:pt>
                <c:pt idx="1">
                  <c:v>30275</c:v>
                </c:pt>
                <c:pt idx="2">
                  <c:v>58669</c:v>
                </c:pt>
                <c:pt idx="3">
                  <c:v>104413</c:v>
                </c:pt>
                <c:pt idx="4">
                  <c:v>140846</c:v>
                </c:pt>
                <c:pt idx="5">
                  <c:v>133808</c:v>
                </c:pt>
                <c:pt idx="6">
                  <c:v>103151</c:v>
                </c:pt>
                <c:pt idx="7">
                  <c:v>176491</c:v>
                </c:pt>
              </c:numCache>
            </c:numRef>
          </c:val>
        </c:ser>
        <c:marker val="1"/>
        <c:axId val="69483136"/>
        <c:axId val="69497216"/>
      </c:lineChart>
      <c:catAx>
        <c:axId val="69483136"/>
        <c:scaling>
          <c:orientation val="minMax"/>
        </c:scaling>
        <c:axPos val="b"/>
        <c:tickLblPos val="nextTo"/>
        <c:crossAx val="69497216"/>
        <c:crosses val="autoZero"/>
        <c:auto val="1"/>
        <c:lblAlgn val="ctr"/>
        <c:lblOffset val="100"/>
      </c:catAx>
      <c:valAx>
        <c:axId val="69497216"/>
        <c:scaling>
          <c:orientation val="minMax"/>
        </c:scaling>
        <c:axPos val="l"/>
        <c:majorGridlines/>
        <c:numFmt formatCode="General" sourceLinked="1"/>
        <c:tickLblPos val="nextTo"/>
        <c:crossAx val="6948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Hoja2!$A$12</c:f>
              <c:strCache>
                <c:ptCount val="1"/>
                <c:pt idx="0">
                  <c:v>I-voters among participating voters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Hoja2!$B$12:$I$12</c:f>
              <c:numCache>
                <c:formatCode>0.00%</c:formatCode>
                <c:ptCount val="8"/>
                <c:pt idx="0">
                  <c:v>1.9E-2</c:v>
                </c:pt>
                <c:pt idx="1">
                  <c:v>5.5E-2</c:v>
                </c:pt>
                <c:pt idx="2">
                  <c:v>0.14699999999999999</c:v>
                </c:pt>
                <c:pt idx="3">
                  <c:v>0.158</c:v>
                </c:pt>
                <c:pt idx="4">
                  <c:v>0.24299999999999999</c:v>
                </c:pt>
                <c:pt idx="5">
                  <c:v>0.21199999999999999</c:v>
                </c:pt>
                <c:pt idx="6">
                  <c:v>0.313</c:v>
                </c:pt>
                <c:pt idx="7">
                  <c:v>0.30499999999999999</c:v>
                </c:pt>
              </c:numCache>
            </c:numRef>
          </c:val>
        </c:ser>
        <c:marker val="1"/>
        <c:axId val="69504384"/>
        <c:axId val="69518464"/>
      </c:lineChart>
      <c:catAx>
        <c:axId val="69504384"/>
        <c:scaling>
          <c:orientation val="minMax"/>
        </c:scaling>
        <c:axPos val="b"/>
        <c:tickLblPos val="nextTo"/>
        <c:crossAx val="69518464"/>
        <c:crosses val="autoZero"/>
        <c:auto val="1"/>
        <c:lblAlgn val="ctr"/>
        <c:lblOffset val="100"/>
      </c:catAx>
      <c:valAx>
        <c:axId val="69518464"/>
        <c:scaling>
          <c:orientation val="minMax"/>
        </c:scaling>
        <c:axPos val="l"/>
        <c:majorGridlines/>
        <c:numFmt formatCode="0.00%" sourceLinked="1"/>
        <c:tickLblPos val="nextTo"/>
        <c:crossAx val="6950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276225</xdr:rowOff>
    </xdr:from>
    <xdr:to>
      <xdr:col>15</xdr:col>
      <xdr:colOff>447675</xdr:colOff>
      <xdr:row>8</xdr:row>
      <xdr:rowOff>419100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8</xdr:row>
      <xdr:rowOff>457200</xdr:rowOff>
    </xdr:from>
    <xdr:to>
      <xdr:col>15</xdr:col>
      <xdr:colOff>428625</xdr:colOff>
      <xdr:row>12</xdr:row>
      <xdr:rowOff>371475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opLeftCell="A13" workbookViewId="0">
      <selection activeCell="I22" sqref="I22"/>
    </sheetView>
  </sheetViews>
  <sheetFormatPr baseColWidth="10" defaultRowHeight="15"/>
  <sheetData>
    <row r="1" spans="1:17" ht="24.75">
      <c r="A1" s="34"/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0</v>
      </c>
      <c r="H1" s="37" t="s">
        <v>4</v>
      </c>
      <c r="I1" s="2" t="s">
        <v>1</v>
      </c>
    </row>
    <row r="2" spans="1:17">
      <c r="A2" s="35"/>
      <c r="B2" s="3">
        <v>2005</v>
      </c>
      <c r="C2" s="3">
        <v>2007</v>
      </c>
      <c r="D2" s="3" t="s">
        <v>3</v>
      </c>
      <c r="E2" s="3">
        <v>2009</v>
      </c>
      <c r="F2" s="3">
        <v>2011</v>
      </c>
      <c r="G2" s="3">
        <v>2013</v>
      </c>
      <c r="H2" s="38"/>
      <c r="I2" s="44">
        <v>2015</v>
      </c>
    </row>
    <row r="3" spans="1:17" ht="15.75" thickBot="1">
      <c r="A3" s="36"/>
      <c r="B3" s="4"/>
      <c r="C3" s="4"/>
      <c r="D3" s="5">
        <v>2009</v>
      </c>
      <c r="E3" s="4"/>
      <c r="F3" s="4"/>
      <c r="G3" s="4"/>
      <c r="H3" s="39"/>
      <c r="I3" s="44"/>
    </row>
    <row r="4" spans="1:17" ht="25.5" thickBot="1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17" t="s">
        <v>12</v>
      </c>
      <c r="I4" s="7">
        <v>899793</v>
      </c>
      <c r="J4">
        <f>VALUE(SUBSTITUTE(SUBSTITUTE(B4, " ","")," ",""))</f>
        <v>1059292</v>
      </c>
      <c r="K4">
        <f t="shared" ref="K4:Q4" si="0">VALUE(SUBSTITUTE(SUBSTITUTE(C4, " ","")," ",""))</f>
        <v>897243</v>
      </c>
      <c r="L4">
        <f t="shared" si="0"/>
        <v>909628</v>
      </c>
      <c r="M4">
        <f t="shared" si="0"/>
        <v>1094317</v>
      </c>
      <c r="N4">
        <f t="shared" si="0"/>
        <v>913346</v>
      </c>
      <c r="O4">
        <f t="shared" si="0"/>
        <v>1086935</v>
      </c>
      <c r="P4">
        <f t="shared" si="0"/>
        <v>902873</v>
      </c>
      <c r="Q4">
        <f t="shared" si="0"/>
        <v>899793</v>
      </c>
    </row>
    <row r="5" spans="1:17" ht="37.5" thickBot="1">
      <c r="A5" s="6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7" t="s">
        <v>20</v>
      </c>
      <c r="I5" s="7">
        <v>577910</v>
      </c>
      <c r="J5">
        <f t="shared" ref="J5:J21" si="1">VALUE(SUBSTITUTE(SUBSTITUTE(B5, " ","")," ",""))</f>
        <v>502504</v>
      </c>
      <c r="K5">
        <f t="shared" ref="K5:K21" si="2">VALUE(SUBSTITUTE(SUBSTITUTE(C5, " ","")," ",""))</f>
        <v>555463</v>
      </c>
      <c r="L5">
        <f t="shared" ref="L5:L21" si="3">VALUE(SUBSTITUTE(SUBSTITUTE(D5, " ","")," ",""))</f>
        <v>399181</v>
      </c>
      <c r="M5">
        <f t="shared" ref="M5:M21" si="4">VALUE(SUBSTITUTE(SUBSTITUTE(E5, " ","")," ",""))</f>
        <v>662813</v>
      </c>
      <c r="N5">
        <f t="shared" ref="N5:N21" si="5">VALUE(SUBSTITUTE(SUBSTITUTE(F5, " ","")," ",""))</f>
        <v>580264</v>
      </c>
      <c r="O5">
        <f t="shared" ref="O5:O19" si="6">VALUE(SUBSTITUTE(SUBSTITUTE(G5, " ","")," ",""))</f>
        <v>630050</v>
      </c>
      <c r="P5">
        <f t="shared" ref="P5:Q19" si="7">VALUE(SUBSTITUTE(SUBSTITUTE(H5, " ","")," ",""))</f>
        <v>329766</v>
      </c>
      <c r="Q5">
        <f t="shared" si="7"/>
        <v>577910</v>
      </c>
    </row>
    <row r="6" spans="1:17" ht="25.5" thickBot="1">
      <c r="A6" s="6" t="s">
        <v>21</v>
      </c>
      <c r="B6" s="8">
        <v>0.47399999999999998</v>
      </c>
      <c r="C6" s="8">
        <v>0.61899999999999999</v>
      </c>
      <c r="D6" s="8">
        <v>0.439</v>
      </c>
      <c r="E6" s="8">
        <v>0.60599999999999998</v>
      </c>
      <c r="F6" s="8">
        <v>0.63500000000000001</v>
      </c>
      <c r="G6" s="8">
        <v>0.57999999999999996</v>
      </c>
      <c r="H6" s="18">
        <v>0.36499999999999999</v>
      </c>
      <c r="I6" s="8">
        <v>0.64200000000000002</v>
      </c>
      <c r="J6">
        <f>VALUE(SUBSTITUTE(SUBSTITUTE(B6, "%","")," ",""))</f>
        <v>0.47399999999999998</v>
      </c>
      <c r="K6">
        <f t="shared" ref="K6:Q6" si="8">VALUE(SUBSTITUTE(SUBSTITUTE(C6, "%","")," ",""))</f>
        <v>0.61899999999999999</v>
      </c>
      <c r="L6">
        <f t="shared" si="8"/>
        <v>0.439</v>
      </c>
      <c r="M6">
        <f t="shared" si="8"/>
        <v>0.60599999999999998</v>
      </c>
      <c r="N6">
        <f t="shared" si="8"/>
        <v>0.63500000000000001</v>
      </c>
      <c r="O6">
        <f t="shared" si="8"/>
        <v>0.57999999999999996</v>
      </c>
      <c r="P6">
        <f t="shared" si="8"/>
        <v>0.36499999999999999</v>
      </c>
      <c r="Q6">
        <f t="shared" si="8"/>
        <v>0.64200000000000002</v>
      </c>
    </row>
    <row r="7" spans="1:17" ht="15.75" thickBot="1">
      <c r="A7" s="6" t="s">
        <v>22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27</v>
      </c>
      <c r="G7" s="7" t="s">
        <v>28</v>
      </c>
      <c r="H7" s="17" t="s">
        <v>29</v>
      </c>
      <c r="I7" s="7">
        <v>176491</v>
      </c>
      <c r="J7">
        <f t="shared" si="1"/>
        <v>9317</v>
      </c>
      <c r="K7">
        <f t="shared" si="2"/>
        <v>30275</v>
      </c>
      <c r="L7">
        <f t="shared" si="3"/>
        <v>58669</v>
      </c>
      <c r="M7">
        <f t="shared" si="4"/>
        <v>104413</v>
      </c>
      <c r="N7">
        <f t="shared" si="5"/>
        <v>140846</v>
      </c>
      <c r="O7">
        <f t="shared" si="6"/>
        <v>133808</v>
      </c>
      <c r="P7">
        <f t="shared" si="7"/>
        <v>103151</v>
      </c>
      <c r="Q7">
        <f t="shared" si="7"/>
        <v>176491</v>
      </c>
    </row>
    <row r="8" spans="1:17" ht="25.5" thickBot="1">
      <c r="A8" s="6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  <c r="G8" s="9" t="s">
        <v>36</v>
      </c>
      <c r="H8" s="19" t="s">
        <v>37</v>
      </c>
      <c r="I8" s="7">
        <v>176329</v>
      </c>
      <c r="J8">
        <f t="shared" si="1"/>
        <v>9287</v>
      </c>
      <c r="K8">
        <f t="shared" si="2"/>
        <v>30243</v>
      </c>
      <c r="L8">
        <f t="shared" si="3"/>
        <v>58614</v>
      </c>
      <c r="M8">
        <f t="shared" si="4"/>
        <v>104313</v>
      </c>
      <c r="N8">
        <f t="shared" si="5"/>
        <v>140764</v>
      </c>
      <c r="O8">
        <f t="shared" si="6"/>
        <v>133662</v>
      </c>
      <c r="P8">
        <f t="shared" si="7"/>
        <v>103105</v>
      </c>
      <c r="Q8">
        <f t="shared" si="7"/>
        <v>176329</v>
      </c>
    </row>
    <row r="9" spans="1:17" ht="24.75">
      <c r="A9" s="10" t="s">
        <v>38</v>
      </c>
      <c r="B9" s="32">
        <v>30</v>
      </c>
      <c r="C9" s="32">
        <v>32</v>
      </c>
      <c r="D9" s="32">
        <v>55</v>
      </c>
      <c r="E9" s="32">
        <v>100</v>
      </c>
      <c r="F9" s="32">
        <v>82</v>
      </c>
      <c r="G9" s="32" t="s">
        <v>40</v>
      </c>
      <c r="H9" s="40">
        <v>46</v>
      </c>
      <c r="I9" s="32">
        <v>162</v>
      </c>
      <c r="J9">
        <f t="shared" si="1"/>
        <v>30</v>
      </c>
      <c r="K9">
        <f t="shared" si="2"/>
        <v>32</v>
      </c>
      <c r="L9">
        <f t="shared" si="3"/>
        <v>55</v>
      </c>
      <c r="M9">
        <f t="shared" si="4"/>
        <v>100</v>
      </c>
      <c r="N9">
        <f t="shared" si="5"/>
        <v>82</v>
      </c>
      <c r="O9">
        <f t="shared" si="6"/>
        <v>146</v>
      </c>
      <c r="P9">
        <f t="shared" si="7"/>
        <v>46</v>
      </c>
      <c r="Q9">
        <f t="shared" si="7"/>
        <v>162</v>
      </c>
    </row>
    <row r="10" spans="1:17" ht="37.5" thickBot="1">
      <c r="A10" s="11" t="s">
        <v>39</v>
      </c>
      <c r="B10" s="33"/>
      <c r="C10" s="33"/>
      <c r="D10" s="33"/>
      <c r="E10" s="33"/>
      <c r="F10" s="33"/>
      <c r="G10" s="33"/>
      <c r="H10" s="41"/>
      <c r="I10" s="33"/>
      <c r="J10" t="e">
        <f t="shared" si="1"/>
        <v>#VALUE!</v>
      </c>
      <c r="K10" t="e">
        <f t="shared" si="2"/>
        <v>#VALUE!</v>
      </c>
      <c r="L10" t="e">
        <f t="shared" si="3"/>
        <v>#VALUE!</v>
      </c>
      <c r="M10" t="e">
        <f t="shared" si="4"/>
        <v>#VALUE!</v>
      </c>
      <c r="N10" t="e">
        <f t="shared" si="5"/>
        <v>#VALUE!</v>
      </c>
      <c r="O10" t="e">
        <f t="shared" si="6"/>
        <v>#VALUE!</v>
      </c>
      <c r="P10" t="e">
        <f t="shared" si="7"/>
        <v>#VALUE!</v>
      </c>
      <c r="Q10" t="e">
        <f t="shared" si="7"/>
        <v>#VALUE!</v>
      </c>
    </row>
    <row r="11" spans="1:17" ht="61.5" thickBot="1">
      <c r="A11" s="6" t="s">
        <v>41</v>
      </c>
      <c r="B11" s="7" t="s">
        <v>42</v>
      </c>
      <c r="C11" s="7" t="s">
        <v>42</v>
      </c>
      <c r="D11" s="7" t="s">
        <v>42</v>
      </c>
      <c r="E11" s="7" t="s">
        <v>42</v>
      </c>
      <c r="F11" s="7" t="s">
        <v>43</v>
      </c>
      <c r="G11" s="7">
        <v>1</v>
      </c>
      <c r="H11" s="17" t="s">
        <v>42</v>
      </c>
      <c r="I11" s="7">
        <v>1</v>
      </c>
      <c r="J11" t="e">
        <f t="shared" si="1"/>
        <v>#VALUE!</v>
      </c>
      <c r="K11" t="e">
        <f t="shared" si="2"/>
        <v>#VALUE!</v>
      </c>
      <c r="L11" t="e">
        <f t="shared" si="3"/>
        <v>#VALUE!</v>
      </c>
      <c r="M11" t="e">
        <f t="shared" si="4"/>
        <v>#VALUE!</v>
      </c>
      <c r="N11" t="e">
        <f t="shared" si="5"/>
        <v>#VALUE!</v>
      </c>
      <c r="O11">
        <f t="shared" si="6"/>
        <v>1</v>
      </c>
      <c r="P11" t="e">
        <f t="shared" si="7"/>
        <v>#VALUE!</v>
      </c>
      <c r="Q11">
        <f t="shared" si="7"/>
        <v>1</v>
      </c>
    </row>
    <row r="12" spans="1:17" ht="49.5" thickBot="1">
      <c r="A12" s="6" t="s">
        <v>44</v>
      </c>
      <c r="B12" s="7">
        <v>364</v>
      </c>
      <c r="C12" s="7">
        <v>789</v>
      </c>
      <c r="D12" s="7">
        <v>910</v>
      </c>
      <c r="E12" s="7" t="s">
        <v>45</v>
      </c>
      <c r="F12" s="7" t="s">
        <v>46</v>
      </c>
      <c r="G12" s="7" t="s">
        <v>47</v>
      </c>
      <c r="H12" s="17" t="s">
        <v>48</v>
      </c>
      <c r="I12" s="7">
        <v>4593</v>
      </c>
      <c r="J12">
        <f t="shared" si="1"/>
        <v>364</v>
      </c>
      <c r="K12">
        <f t="shared" si="2"/>
        <v>789</v>
      </c>
      <c r="L12">
        <f t="shared" si="3"/>
        <v>910</v>
      </c>
      <c r="M12">
        <f t="shared" si="4"/>
        <v>2373</v>
      </c>
      <c r="N12">
        <f t="shared" si="5"/>
        <v>4384</v>
      </c>
      <c r="O12">
        <f t="shared" si="6"/>
        <v>3045</v>
      </c>
      <c r="P12">
        <f t="shared" si="7"/>
        <v>2019</v>
      </c>
      <c r="Q12">
        <f t="shared" si="7"/>
        <v>4593</v>
      </c>
    </row>
    <row r="13" spans="1:17" ht="49.5" thickBot="1">
      <c r="A13" s="6" t="s">
        <v>49</v>
      </c>
      <c r="B13" s="8">
        <v>8.9999999999999993E-3</v>
      </c>
      <c r="C13" s="8">
        <v>3.4000000000000002E-2</v>
      </c>
      <c r="D13" s="8">
        <v>6.5000000000000002E-2</v>
      </c>
      <c r="E13" s="8">
        <v>9.5000000000000001E-2</v>
      </c>
      <c r="F13" s="8">
        <v>0.154</v>
      </c>
      <c r="G13" s="7" t="s">
        <v>50</v>
      </c>
      <c r="H13" s="18">
        <v>0.114</v>
      </c>
      <c r="I13" s="8">
        <v>0.19600000000000001</v>
      </c>
      <c r="J13">
        <f t="shared" si="1"/>
        <v>8.9999999999999993E-3</v>
      </c>
      <c r="K13">
        <f t="shared" si="2"/>
        <v>3.4000000000000002E-2</v>
      </c>
      <c r="L13">
        <f t="shared" si="3"/>
        <v>6.5000000000000002E-2</v>
      </c>
      <c r="M13">
        <f t="shared" si="4"/>
        <v>9.5000000000000001E-2</v>
      </c>
      <c r="N13">
        <f t="shared" si="5"/>
        <v>0.154</v>
      </c>
      <c r="O13">
        <f t="shared" si="6"/>
        <v>0.123</v>
      </c>
      <c r="P13">
        <f t="shared" si="7"/>
        <v>0.114</v>
      </c>
      <c r="Q13">
        <f t="shared" si="7"/>
        <v>0.19600000000000001</v>
      </c>
    </row>
    <row r="14" spans="1:17" ht="49.5" thickBot="1">
      <c r="A14" s="6" t="s">
        <v>51</v>
      </c>
      <c r="B14" s="13">
        <v>1.9E-2</v>
      </c>
      <c r="C14" s="13">
        <v>5.5E-2</v>
      </c>
      <c r="D14" s="13">
        <v>0.14699999999999999</v>
      </c>
      <c r="E14" s="13">
        <v>0.158</v>
      </c>
      <c r="F14" s="13">
        <v>0.24299999999999999</v>
      </c>
      <c r="G14" s="13">
        <v>0.21199999999999999</v>
      </c>
      <c r="H14" s="20">
        <v>0.313</v>
      </c>
      <c r="I14" s="13">
        <v>0.30499999999999999</v>
      </c>
      <c r="J14">
        <f>VALUE(SUBSTITUTE(SUBSTITUTE(B14, "%","")," ",""))</f>
        <v>1.9E-2</v>
      </c>
      <c r="K14">
        <f t="shared" ref="K14:Q15" si="9">VALUE(SUBSTITUTE(SUBSTITUTE(C14, "%","")," ",""))</f>
        <v>5.5E-2</v>
      </c>
      <c r="L14">
        <f t="shared" si="9"/>
        <v>0.14699999999999999</v>
      </c>
      <c r="M14">
        <f t="shared" si="9"/>
        <v>0.158</v>
      </c>
      <c r="N14">
        <f t="shared" si="9"/>
        <v>0.24299999999999999</v>
      </c>
      <c r="O14">
        <f t="shared" si="9"/>
        <v>0.21199999999999999</v>
      </c>
      <c r="P14">
        <f t="shared" si="9"/>
        <v>0.313</v>
      </c>
      <c r="Q14">
        <f t="shared" si="9"/>
        <v>0.30499999999999999</v>
      </c>
    </row>
    <row r="15" spans="1:17" ht="49.5" thickBot="1">
      <c r="A15" s="6" t="s">
        <v>52</v>
      </c>
      <c r="B15" s="8">
        <v>7.1999999999999995E-2</v>
      </c>
      <c r="C15" s="8">
        <v>0.17599999999999999</v>
      </c>
      <c r="D15" s="8">
        <v>0.45400000000000001</v>
      </c>
      <c r="E15" s="14">
        <v>0.44</v>
      </c>
      <c r="F15" s="8">
        <v>0.56399999999999995</v>
      </c>
      <c r="G15" s="7" t="s">
        <v>53</v>
      </c>
      <c r="H15" s="18">
        <v>0.59199999999999997</v>
      </c>
      <c r="I15" s="43">
        <v>0.59599999999999997</v>
      </c>
      <c r="J15">
        <f>VALUE(SUBSTITUTE(SUBSTITUTE(B15, "%","")," ",""))</f>
        <v>7.1999999999999995E-2</v>
      </c>
      <c r="K15">
        <f t="shared" si="9"/>
        <v>0.17599999999999999</v>
      </c>
      <c r="L15">
        <f t="shared" si="9"/>
        <v>0.45400000000000001</v>
      </c>
      <c r="M15">
        <f t="shared" si="9"/>
        <v>0.44</v>
      </c>
      <c r="N15">
        <f t="shared" si="9"/>
        <v>0.56399999999999995</v>
      </c>
      <c r="O15" t="e">
        <f t="shared" si="9"/>
        <v>#VALUE!</v>
      </c>
      <c r="P15">
        <f t="shared" si="9"/>
        <v>0.59199999999999997</v>
      </c>
      <c r="Q15">
        <f t="shared" si="9"/>
        <v>0.59599999999999997</v>
      </c>
    </row>
    <row r="16" spans="1:17" ht="56.25" customHeight="1">
      <c r="A16" s="30" t="s">
        <v>54</v>
      </c>
      <c r="B16" s="32" t="s">
        <v>42</v>
      </c>
      <c r="C16" s="12" t="s">
        <v>55</v>
      </c>
      <c r="D16" s="12" t="s">
        <v>57</v>
      </c>
      <c r="E16" s="12" t="s">
        <v>59</v>
      </c>
      <c r="F16" s="16">
        <v>3.9E-2</v>
      </c>
      <c r="G16" s="16">
        <v>4.2000000000000003E-2</v>
      </c>
      <c r="H16" s="21">
        <v>4.6899999999999997E-2</v>
      </c>
      <c r="I16" s="43">
        <v>5.7099999999999998E-2</v>
      </c>
      <c r="J16" t="e">
        <f>VALUE(SUBSTITUTE(SUBSTITUTE(B16, "%","")," ",""))*100</f>
        <v>#VALUE!</v>
      </c>
      <c r="K16" t="e">
        <f>VALUE(SUBSTITUTE(SUBSTITUTE(C16, "%","")," ",""))*100</f>
        <v>#VALUE!</v>
      </c>
      <c r="L16" t="e">
        <f>VALUE(SUBSTITUTE(SUBSTITUTE(D16, "%","")," ",""))*100</f>
        <v>#VALUE!</v>
      </c>
      <c r="M16" t="e">
        <f>VALUE(SUBSTITUTE(SUBSTITUTE(E16, "%","")," ",""))*100</f>
        <v>#VALUE!</v>
      </c>
      <c r="N16">
        <f>VALUE(SUBSTITUTE(SUBSTITUTE(F16, "%","")," ",""))*100</f>
        <v>3.9</v>
      </c>
      <c r="O16">
        <f>VALUE(SUBSTITUTE(SUBSTITUTE(G16, "%","")," ",""))*100</f>
        <v>4.2</v>
      </c>
      <c r="P16">
        <f>VALUE(SUBSTITUTE(SUBSTITUTE(H16, "%","")," ",""))*100</f>
        <v>4.6899999999999995</v>
      </c>
      <c r="Q16">
        <f>VALUE(SUBSTITUTE(SUBSTITUTE(I16, "%","")," ",""))*100</f>
        <v>5.71</v>
      </c>
    </row>
    <row r="17" spans="1:17" ht="15.75" thickBot="1">
      <c r="A17" s="31"/>
      <c r="B17" s="33"/>
      <c r="C17" s="15" t="s">
        <v>56</v>
      </c>
      <c r="D17" s="15" t="s">
        <v>58</v>
      </c>
      <c r="E17" s="15" t="s">
        <v>60</v>
      </c>
      <c r="F17" s="15" t="s">
        <v>61</v>
      </c>
      <c r="G17" s="15" t="s">
        <v>62</v>
      </c>
      <c r="H17" s="22" t="s">
        <v>63</v>
      </c>
      <c r="I17" s="42" t="s">
        <v>84</v>
      </c>
      <c r="J17" t="e">
        <f t="shared" si="1"/>
        <v>#VALUE!</v>
      </c>
      <c r="K17" t="e">
        <f t="shared" si="2"/>
        <v>#VALUE!</v>
      </c>
      <c r="L17" t="e">
        <f t="shared" si="3"/>
        <v>#VALUE!</v>
      </c>
      <c r="M17" t="e">
        <f t="shared" si="4"/>
        <v>#VALUE!</v>
      </c>
      <c r="N17" t="e">
        <f t="shared" si="5"/>
        <v>#VALUE!</v>
      </c>
      <c r="O17" t="e">
        <f t="shared" si="6"/>
        <v>#VALUE!</v>
      </c>
      <c r="P17" t="e">
        <f t="shared" si="7"/>
        <v>#VALUE!</v>
      </c>
      <c r="Q17" t="e">
        <f t="shared" si="7"/>
        <v>#VALUE!</v>
      </c>
    </row>
    <row r="18" spans="1:17" ht="25.5" thickBot="1">
      <c r="A18" s="6" t="s">
        <v>64</v>
      </c>
      <c r="B18" s="7" t="s">
        <v>65</v>
      </c>
      <c r="C18" s="7" t="s">
        <v>65</v>
      </c>
      <c r="D18" s="7" t="s">
        <v>66</v>
      </c>
      <c r="E18" s="7" t="s">
        <v>66</v>
      </c>
      <c r="F18" s="7" t="s">
        <v>66</v>
      </c>
      <c r="G18" s="7" t="s">
        <v>67</v>
      </c>
      <c r="H18" s="17" t="s">
        <v>66</v>
      </c>
      <c r="I18" s="42" t="s">
        <v>66</v>
      </c>
      <c r="J18" t="e">
        <f t="shared" si="1"/>
        <v>#VALUE!</v>
      </c>
      <c r="K18" t="e">
        <f t="shared" si="2"/>
        <v>#VALUE!</v>
      </c>
      <c r="L18" t="e">
        <f t="shared" si="3"/>
        <v>#VALUE!</v>
      </c>
      <c r="M18" t="e">
        <f t="shared" si="4"/>
        <v>#VALUE!</v>
      </c>
      <c r="N18" t="e">
        <f t="shared" si="5"/>
        <v>#VALUE!</v>
      </c>
      <c r="O18" t="e">
        <f t="shared" si="6"/>
        <v>#VALUE!</v>
      </c>
      <c r="P18" t="e">
        <f t="shared" si="7"/>
        <v>#VALUE!</v>
      </c>
      <c r="Q18" t="e">
        <f t="shared" si="7"/>
        <v>#VALUE!</v>
      </c>
    </row>
    <row r="19" spans="1:17" ht="37.5" thickBot="1">
      <c r="A19" s="6" t="s">
        <v>68</v>
      </c>
      <c r="B19" s="7" t="s">
        <v>42</v>
      </c>
      <c r="C19" s="7" t="s">
        <v>42</v>
      </c>
      <c r="D19" s="7" t="s">
        <v>42</v>
      </c>
      <c r="E19" s="7" t="s">
        <v>42</v>
      </c>
      <c r="F19" s="7" t="s">
        <v>69</v>
      </c>
      <c r="G19" s="7" t="s">
        <v>70</v>
      </c>
      <c r="H19" s="17" t="s">
        <v>71</v>
      </c>
      <c r="I19" s="42" t="s">
        <v>85</v>
      </c>
      <c r="J19" t="e">
        <f t="shared" si="1"/>
        <v>#VALUE!</v>
      </c>
      <c r="K19" t="e">
        <f t="shared" si="2"/>
        <v>#VALUE!</v>
      </c>
      <c r="L19" t="e">
        <f t="shared" si="3"/>
        <v>#VALUE!</v>
      </c>
      <c r="M19" t="e">
        <f t="shared" si="4"/>
        <v>#VALUE!</v>
      </c>
      <c r="N19">
        <f t="shared" si="5"/>
        <v>2690</v>
      </c>
      <c r="O19">
        <f t="shared" si="6"/>
        <v>11753</v>
      </c>
      <c r="P19">
        <f t="shared" si="7"/>
        <v>11609</v>
      </c>
      <c r="Q19">
        <f t="shared" si="7"/>
        <v>22084</v>
      </c>
    </row>
    <row r="20" spans="1:17" ht="49.5" thickBot="1">
      <c r="A20" s="6" t="s">
        <v>72</v>
      </c>
      <c r="B20" s="7" t="s">
        <v>42</v>
      </c>
      <c r="C20" s="7" t="s">
        <v>42</v>
      </c>
      <c r="D20" s="7" t="s">
        <v>42</v>
      </c>
      <c r="E20" s="7" t="s">
        <v>42</v>
      </c>
      <c r="F20" s="8">
        <v>1.9E-2</v>
      </c>
      <c r="G20" s="8">
        <v>8.5999999999999993E-2</v>
      </c>
      <c r="H20" s="18">
        <v>0.11</v>
      </c>
      <c r="I20" s="43">
        <v>0.122</v>
      </c>
      <c r="J20" t="e">
        <f t="shared" si="1"/>
        <v>#VALUE!</v>
      </c>
      <c r="K20" t="e">
        <f t="shared" si="2"/>
        <v>#VALUE!</v>
      </c>
      <c r="L20" t="e">
        <f t="shared" si="3"/>
        <v>#VALUE!</v>
      </c>
      <c r="M20" t="e">
        <f t="shared" si="4"/>
        <v>#VALUE!</v>
      </c>
      <c r="N20">
        <f t="shared" ref="N20:Q21" si="10">VALUE(SUBSTITUTE(SUBSTITUTE(F20, "%","")," ",""))*100</f>
        <v>1.9</v>
      </c>
      <c r="O20">
        <f t="shared" ref="O20" si="11">VALUE(SUBSTITUTE(SUBSTITUTE(G20, "%","")," ",""))*100</f>
        <v>8.6</v>
      </c>
      <c r="P20">
        <f t="shared" ref="P20:Q20" si="12">VALUE(SUBSTITUTE(SUBSTITUTE(H20, "%","")," ",""))*100</f>
        <v>11</v>
      </c>
      <c r="Q20">
        <f t="shared" si="12"/>
        <v>12.2</v>
      </c>
    </row>
    <row r="21" spans="1:17" ht="60.75">
      <c r="A21" s="23" t="s">
        <v>73</v>
      </c>
      <c r="B21" s="24" t="s">
        <v>42</v>
      </c>
      <c r="C21" s="24" t="s">
        <v>42</v>
      </c>
      <c r="D21" s="24" t="s">
        <v>42</v>
      </c>
      <c r="E21" s="24" t="s">
        <v>42</v>
      </c>
      <c r="F21" s="24" t="s">
        <v>42</v>
      </c>
      <c r="G21" s="25">
        <v>3.4000000000000002E-2</v>
      </c>
      <c r="H21" s="26">
        <v>0.04</v>
      </c>
      <c r="I21" s="43">
        <v>4.2999999999999997E-2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>
        <f t="shared" si="10"/>
        <v>3.4000000000000004</v>
      </c>
      <c r="P21">
        <f t="shared" si="10"/>
        <v>4</v>
      </c>
      <c r="Q21">
        <f t="shared" si="10"/>
        <v>4.3</v>
      </c>
    </row>
  </sheetData>
  <mergeCells count="12">
    <mergeCell ref="I9:I10"/>
    <mergeCell ref="A16:A17"/>
    <mergeCell ref="B16:B17"/>
    <mergeCell ref="A1:A3"/>
    <mergeCell ref="H1:H3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Q9" sqref="Q9"/>
    </sheetView>
  </sheetViews>
  <sheetFormatPr baseColWidth="10" defaultRowHeight="15"/>
  <sheetData>
    <row r="1" spans="1:11">
      <c r="A1" s="1"/>
      <c r="B1" s="2" t="s">
        <v>75</v>
      </c>
      <c r="C1" s="2" t="s">
        <v>74</v>
      </c>
      <c r="D1" s="2" t="s">
        <v>76</v>
      </c>
      <c r="E1" s="2" t="s">
        <v>77</v>
      </c>
      <c r="F1" s="2" t="s">
        <v>78</v>
      </c>
      <c r="G1" s="2" t="s">
        <v>79</v>
      </c>
      <c r="H1" s="27" t="s">
        <v>80</v>
      </c>
      <c r="I1" s="27" t="s">
        <v>83</v>
      </c>
      <c r="J1" s="29" t="s">
        <v>82</v>
      </c>
      <c r="K1" s="28" t="s">
        <v>81</v>
      </c>
    </row>
    <row r="2" spans="1:11" ht="25.5" thickBot="1">
      <c r="A2" s="6" t="s">
        <v>5</v>
      </c>
      <c r="B2" s="7">
        <f>Hoja1!J4</f>
        <v>1059292</v>
      </c>
      <c r="C2" s="7">
        <f>Hoja1!K4</f>
        <v>897243</v>
      </c>
      <c r="D2" s="7">
        <f>Hoja1!L4</f>
        <v>909628</v>
      </c>
      <c r="E2" s="7">
        <f>Hoja1!M4</f>
        <v>1094317</v>
      </c>
      <c r="F2" s="7">
        <f>Hoja1!N4</f>
        <v>913346</v>
      </c>
      <c r="G2" s="7">
        <f>Hoja1!O4</f>
        <v>1086935</v>
      </c>
      <c r="H2" s="7">
        <f>Hoja1!P4</f>
        <v>902873</v>
      </c>
      <c r="I2" s="7">
        <f>Hoja1!Q4</f>
        <v>899793</v>
      </c>
    </row>
    <row r="3" spans="1:11" ht="37.5" thickBot="1">
      <c r="A3" s="6" t="s">
        <v>13</v>
      </c>
      <c r="B3" s="7">
        <f>Hoja1!J5</f>
        <v>502504</v>
      </c>
      <c r="C3" s="7">
        <f>Hoja1!K5</f>
        <v>555463</v>
      </c>
      <c r="D3" s="7">
        <f>Hoja1!L5</f>
        <v>399181</v>
      </c>
      <c r="E3" s="7">
        <f>Hoja1!M5</f>
        <v>662813</v>
      </c>
      <c r="F3" s="7">
        <f>Hoja1!N5</f>
        <v>580264</v>
      </c>
      <c r="G3" s="7">
        <f>Hoja1!O5</f>
        <v>630050</v>
      </c>
      <c r="H3" s="7">
        <f>Hoja1!P5</f>
        <v>329766</v>
      </c>
      <c r="I3" s="7">
        <f>Hoja1!Q5</f>
        <v>577910</v>
      </c>
    </row>
    <row r="4" spans="1:11" ht="25.5" thickBot="1">
      <c r="A4" s="6" t="s">
        <v>21</v>
      </c>
      <c r="B4" s="8">
        <f>Hoja1!J6</f>
        <v>0.47399999999999998</v>
      </c>
      <c r="C4" s="8">
        <f>Hoja1!K6</f>
        <v>0.61899999999999999</v>
      </c>
      <c r="D4" s="8">
        <f>Hoja1!L6</f>
        <v>0.439</v>
      </c>
      <c r="E4" s="8">
        <f>Hoja1!M6</f>
        <v>0.60599999999999998</v>
      </c>
      <c r="F4" s="8">
        <f>Hoja1!N6</f>
        <v>0.63500000000000001</v>
      </c>
      <c r="G4" s="8">
        <f>Hoja1!O6</f>
        <v>0.57999999999999996</v>
      </c>
      <c r="H4" s="8">
        <f>Hoja1!P6</f>
        <v>0.36499999999999999</v>
      </c>
      <c r="I4" s="8">
        <f>Hoja1!Q6</f>
        <v>0.64200000000000002</v>
      </c>
    </row>
    <row r="5" spans="1:11" ht="15.75" thickBot="1">
      <c r="A5" s="6" t="s">
        <v>22</v>
      </c>
      <c r="B5" s="7">
        <f>Hoja1!J7</f>
        <v>9317</v>
      </c>
      <c r="C5" s="7">
        <f>Hoja1!K7</f>
        <v>30275</v>
      </c>
      <c r="D5" s="7">
        <f>Hoja1!L7</f>
        <v>58669</v>
      </c>
      <c r="E5" s="7">
        <f>Hoja1!M7</f>
        <v>104413</v>
      </c>
      <c r="F5" s="7">
        <f>Hoja1!N7</f>
        <v>140846</v>
      </c>
      <c r="G5" s="7">
        <f>Hoja1!O7</f>
        <v>133808</v>
      </c>
      <c r="H5" s="7">
        <f>Hoja1!P7</f>
        <v>103151</v>
      </c>
      <c r="I5" s="7">
        <f>Hoja1!Q7</f>
        <v>176491</v>
      </c>
    </row>
    <row r="6" spans="1:11" ht="25.5" thickBot="1">
      <c r="A6" s="6" t="s">
        <v>30</v>
      </c>
      <c r="B6" s="7">
        <f>Hoja1!J8</f>
        <v>9287</v>
      </c>
      <c r="C6" s="7">
        <f>Hoja1!K8</f>
        <v>30243</v>
      </c>
      <c r="D6" s="7">
        <f>Hoja1!L8</f>
        <v>58614</v>
      </c>
      <c r="E6" s="7">
        <f>Hoja1!M8</f>
        <v>104313</v>
      </c>
      <c r="F6" s="7">
        <f>Hoja1!N8</f>
        <v>140764</v>
      </c>
      <c r="G6" s="7">
        <f>Hoja1!O8</f>
        <v>133662</v>
      </c>
      <c r="H6" s="7">
        <f>Hoja1!P8</f>
        <v>103105</v>
      </c>
      <c r="I6" s="7">
        <f>Hoja1!Q8</f>
        <v>176329</v>
      </c>
    </row>
    <row r="7" spans="1:11" ht="24.75">
      <c r="A7" s="10" t="s">
        <v>38</v>
      </c>
      <c r="B7" s="32">
        <f>Hoja1!J9</f>
        <v>30</v>
      </c>
      <c r="C7" s="32">
        <f>Hoja1!K9</f>
        <v>32</v>
      </c>
      <c r="D7" s="32">
        <f>Hoja1!L9</f>
        <v>55</v>
      </c>
      <c r="E7" s="32">
        <f>Hoja1!M9</f>
        <v>100</v>
      </c>
      <c r="F7" s="32">
        <f>Hoja1!N9</f>
        <v>82</v>
      </c>
      <c r="G7" s="32">
        <f>Hoja1!O9</f>
        <v>146</v>
      </c>
      <c r="H7" s="32">
        <f>Hoja1!P9</f>
        <v>46</v>
      </c>
      <c r="I7" s="32">
        <f>Hoja1!Q9</f>
        <v>162</v>
      </c>
    </row>
    <row r="8" spans="1:11" ht="37.5" thickBot="1">
      <c r="A8" s="11" t="s">
        <v>39</v>
      </c>
      <c r="B8" s="33"/>
      <c r="C8" s="33"/>
      <c r="D8" s="33"/>
      <c r="E8" s="33"/>
      <c r="F8" s="33"/>
      <c r="G8" s="33"/>
      <c r="H8" s="33"/>
      <c r="I8" s="33"/>
    </row>
    <row r="9" spans="1:11" ht="61.5" thickBot="1">
      <c r="A9" s="6" t="s">
        <v>41</v>
      </c>
      <c r="B9" s="7" t="e">
        <f>Hoja1!J11</f>
        <v>#VALUE!</v>
      </c>
      <c r="C9" s="7" t="e">
        <f>Hoja1!K11</f>
        <v>#VALUE!</v>
      </c>
      <c r="D9" s="7" t="e">
        <f>Hoja1!L11</f>
        <v>#VALUE!</v>
      </c>
      <c r="E9" s="7" t="e">
        <f>Hoja1!M11</f>
        <v>#VALUE!</v>
      </c>
      <c r="F9" s="7" t="e">
        <f>Hoja1!N11</f>
        <v>#VALUE!</v>
      </c>
      <c r="G9" s="7">
        <f>Hoja1!O11</f>
        <v>1</v>
      </c>
      <c r="H9" s="7" t="e">
        <f>Hoja1!P11</f>
        <v>#VALUE!</v>
      </c>
      <c r="I9" s="7">
        <f>Hoja1!Q11</f>
        <v>1</v>
      </c>
    </row>
    <row r="10" spans="1:11" ht="49.5" thickBot="1">
      <c r="A10" s="6" t="s">
        <v>44</v>
      </c>
      <c r="B10" s="7">
        <f>Hoja1!J12</f>
        <v>364</v>
      </c>
      <c r="C10" s="7">
        <f>Hoja1!K12</f>
        <v>789</v>
      </c>
      <c r="D10" s="7">
        <f>Hoja1!L12</f>
        <v>910</v>
      </c>
      <c r="E10" s="7">
        <f>Hoja1!M12</f>
        <v>2373</v>
      </c>
      <c r="F10" s="7">
        <f>Hoja1!N12</f>
        <v>4384</v>
      </c>
      <c r="G10" s="7">
        <f>Hoja1!O12</f>
        <v>3045</v>
      </c>
      <c r="H10" s="7">
        <f>Hoja1!P12</f>
        <v>2019</v>
      </c>
      <c r="I10" s="7">
        <f>Hoja1!Q12</f>
        <v>4593</v>
      </c>
    </row>
    <row r="11" spans="1:11" ht="49.5" thickBot="1">
      <c r="A11" s="6" t="s">
        <v>49</v>
      </c>
      <c r="B11" s="8">
        <f>Hoja1!J13</f>
        <v>8.9999999999999993E-3</v>
      </c>
      <c r="C11" s="8">
        <f>Hoja1!K13</f>
        <v>3.4000000000000002E-2</v>
      </c>
      <c r="D11" s="8">
        <f>Hoja1!L13</f>
        <v>6.5000000000000002E-2</v>
      </c>
      <c r="E11" s="8">
        <f>Hoja1!M13</f>
        <v>9.5000000000000001E-2</v>
      </c>
      <c r="F11" s="8">
        <f>Hoja1!N13</f>
        <v>0.154</v>
      </c>
      <c r="G11" s="8">
        <f>Hoja1!O13</f>
        <v>0.123</v>
      </c>
      <c r="H11" s="8">
        <f>Hoja1!P13</f>
        <v>0.114</v>
      </c>
      <c r="I11" s="8">
        <f>Hoja1!Q13</f>
        <v>0.19600000000000001</v>
      </c>
    </row>
    <row r="12" spans="1:11" ht="49.5" thickBot="1">
      <c r="A12" s="6" t="s">
        <v>51</v>
      </c>
      <c r="B12" s="13">
        <f>Hoja1!J14</f>
        <v>1.9E-2</v>
      </c>
      <c r="C12" s="13">
        <f>Hoja1!K14</f>
        <v>5.5E-2</v>
      </c>
      <c r="D12" s="13">
        <f>Hoja1!L14</f>
        <v>0.14699999999999999</v>
      </c>
      <c r="E12" s="13">
        <f>Hoja1!M14</f>
        <v>0.158</v>
      </c>
      <c r="F12" s="13">
        <f>Hoja1!N14</f>
        <v>0.24299999999999999</v>
      </c>
      <c r="G12" s="13">
        <f>Hoja1!O14</f>
        <v>0.21199999999999999</v>
      </c>
      <c r="H12" s="13">
        <f>Hoja1!P14</f>
        <v>0.313</v>
      </c>
      <c r="I12" s="13">
        <f>Hoja1!Q14</f>
        <v>0.30499999999999999</v>
      </c>
    </row>
    <row r="13" spans="1:11" ht="49.5" thickBot="1">
      <c r="A13" s="6" t="s">
        <v>52</v>
      </c>
      <c r="B13" s="8">
        <f>Hoja1!J15</f>
        <v>7.1999999999999995E-2</v>
      </c>
      <c r="C13" s="8">
        <f>Hoja1!K15</f>
        <v>0.17599999999999999</v>
      </c>
      <c r="D13" s="8">
        <f>Hoja1!L15</f>
        <v>0.45400000000000001</v>
      </c>
      <c r="E13" s="8">
        <f>Hoja1!M15</f>
        <v>0.44</v>
      </c>
      <c r="F13" s="8">
        <f>Hoja1!N15</f>
        <v>0.56399999999999995</v>
      </c>
      <c r="G13" s="8" t="e">
        <f>Hoja1!O15</f>
        <v>#VALUE!</v>
      </c>
      <c r="H13" s="8">
        <f>Hoja1!P15</f>
        <v>0.59199999999999997</v>
      </c>
      <c r="I13" s="8">
        <f>Hoja1!Q15</f>
        <v>0.59599999999999997</v>
      </c>
    </row>
    <row r="14" spans="1:11">
      <c r="A14" s="30" t="s">
        <v>54</v>
      </c>
      <c r="B14" s="32" t="e">
        <f>Hoja1!J16</f>
        <v>#VALUE!</v>
      </c>
      <c r="C14" s="32" t="e">
        <f>Hoja1!K16</f>
        <v>#VALUE!</v>
      </c>
      <c r="D14" s="32" t="e">
        <f>Hoja1!L16</f>
        <v>#VALUE!</v>
      </c>
      <c r="E14" s="32" t="e">
        <f>Hoja1!M16</f>
        <v>#VALUE!</v>
      </c>
      <c r="F14" s="32">
        <f>Hoja1!N16</f>
        <v>3.9</v>
      </c>
      <c r="G14" s="32">
        <f>Hoja1!O16</f>
        <v>4.2</v>
      </c>
      <c r="H14" s="32">
        <f>Hoja1!P16</f>
        <v>4.6899999999999995</v>
      </c>
      <c r="I14" s="32">
        <f>Hoja1!Q16</f>
        <v>5.71</v>
      </c>
    </row>
    <row r="15" spans="1:11" ht="15.75" thickBot="1">
      <c r="A15" s="31"/>
      <c r="B15" s="33"/>
      <c r="C15" s="33"/>
      <c r="D15" s="33"/>
      <c r="E15" s="33"/>
      <c r="F15" s="33"/>
      <c r="G15" s="33"/>
      <c r="H15" s="33"/>
      <c r="I15" s="33"/>
    </row>
    <row r="16" spans="1:11" ht="25.5" thickBot="1">
      <c r="A16" s="6" t="s">
        <v>64</v>
      </c>
      <c r="B16" s="7" t="e">
        <f>Hoja1!J18</f>
        <v>#VALUE!</v>
      </c>
      <c r="C16" s="7" t="e">
        <f>Hoja1!K18</f>
        <v>#VALUE!</v>
      </c>
      <c r="D16" s="7" t="e">
        <f>Hoja1!L18</f>
        <v>#VALUE!</v>
      </c>
      <c r="E16" s="7" t="e">
        <f>Hoja1!M18</f>
        <v>#VALUE!</v>
      </c>
      <c r="F16" s="7" t="e">
        <f>Hoja1!N18</f>
        <v>#VALUE!</v>
      </c>
      <c r="G16" s="7" t="e">
        <f>Hoja1!O18</f>
        <v>#VALUE!</v>
      </c>
      <c r="H16" s="7" t="e">
        <f>Hoja1!P18</f>
        <v>#VALUE!</v>
      </c>
      <c r="I16" s="7" t="e">
        <f>Hoja1!Q18</f>
        <v>#VALUE!</v>
      </c>
    </row>
    <row r="17" spans="1:9" ht="37.5" thickBot="1">
      <c r="A17" s="6" t="s">
        <v>68</v>
      </c>
      <c r="B17" s="7" t="e">
        <f>Hoja1!J19</f>
        <v>#VALUE!</v>
      </c>
      <c r="C17" s="7" t="e">
        <f>Hoja1!K19</f>
        <v>#VALUE!</v>
      </c>
      <c r="D17" s="7" t="e">
        <f>Hoja1!L19</f>
        <v>#VALUE!</v>
      </c>
      <c r="E17" s="7" t="e">
        <f>Hoja1!M19</f>
        <v>#VALUE!</v>
      </c>
      <c r="F17" s="7">
        <f>Hoja1!N19</f>
        <v>2690</v>
      </c>
      <c r="G17" s="7">
        <f>Hoja1!O19</f>
        <v>11753</v>
      </c>
      <c r="H17" s="7">
        <f>Hoja1!P19</f>
        <v>11609</v>
      </c>
      <c r="I17" s="7">
        <f>Hoja1!Q19</f>
        <v>22084</v>
      </c>
    </row>
    <row r="18" spans="1:9" ht="49.5" thickBot="1">
      <c r="A18" s="6" t="s">
        <v>72</v>
      </c>
      <c r="B18" s="7" t="e">
        <f>Hoja1!J20</f>
        <v>#VALUE!</v>
      </c>
      <c r="C18" s="7" t="e">
        <f>Hoja1!K20</f>
        <v>#VALUE!</v>
      </c>
      <c r="D18" s="7" t="e">
        <f>Hoja1!L20</f>
        <v>#VALUE!</v>
      </c>
      <c r="E18" s="7" t="e">
        <f>Hoja1!M20</f>
        <v>#VALUE!</v>
      </c>
      <c r="F18" s="7">
        <f>Hoja1!N20</f>
        <v>1.9</v>
      </c>
      <c r="G18" s="7">
        <f>Hoja1!O20</f>
        <v>8.6</v>
      </c>
      <c r="H18" s="7">
        <f>Hoja1!P20</f>
        <v>11</v>
      </c>
      <c r="I18" s="7">
        <f>Hoja1!Q20</f>
        <v>12.2</v>
      </c>
    </row>
    <row r="19" spans="1:9" ht="61.5" thickBot="1">
      <c r="A19" s="23" t="s">
        <v>73</v>
      </c>
      <c r="B19" s="7" t="e">
        <f>Hoja1!J21</f>
        <v>#VALUE!</v>
      </c>
      <c r="C19" s="7" t="e">
        <f>Hoja1!K21</f>
        <v>#VALUE!</v>
      </c>
      <c r="D19" s="7" t="e">
        <f>Hoja1!L21</f>
        <v>#VALUE!</v>
      </c>
      <c r="E19" s="7" t="e">
        <f>Hoja1!M21</f>
        <v>#VALUE!</v>
      </c>
      <c r="F19" s="7" t="e">
        <f>Hoja1!N21</f>
        <v>#VALUE!</v>
      </c>
      <c r="G19" s="7">
        <f>Hoja1!O21</f>
        <v>3.4000000000000004</v>
      </c>
      <c r="H19" s="7">
        <f>Hoja1!P21</f>
        <v>4</v>
      </c>
      <c r="I19" s="7">
        <f>Hoja1!Q21</f>
        <v>4.3</v>
      </c>
    </row>
  </sheetData>
  <mergeCells count="17">
    <mergeCell ref="G7:G8"/>
    <mergeCell ref="H7:H8"/>
    <mergeCell ref="I7:I8"/>
    <mergeCell ref="I14:I15"/>
    <mergeCell ref="B7:B8"/>
    <mergeCell ref="C7:C8"/>
    <mergeCell ref="D7:D8"/>
    <mergeCell ref="E7:E8"/>
    <mergeCell ref="F7:F8"/>
    <mergeCell ref="F14:F15"/>
    <mergeCell ref="G14:G15"/>
    <mergeCell ref="H14:H15"/>
    <mergeCell ref="A14:A15"/>
    <mergeCell ref="B14:B15"/>
    <mergeCell ref="C14:C15"/>
    <mergeCell ref="D14:D15"/>
    <mergeCell ref="E14:E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jcjgomez</cp:lastModifiedBy>
  <dcterms:created xsi:type="dcterms:W3CDTF">2014-06-26T08:06:48Z</dcterms:created>
  <dcterms:modified xsi:type="dcterms:W3CDTF">2015-10-22T14:37:54Z</dcterms:modified>
</cp:coreProperties>
</file>