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0115" windowHeight="799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Q4" i="1" l="1"/>
  <c r="I2" i="2" s="1"/>
  <c r="Q5" i="1"/>
  <c r="I3" i="2" s="1"/>
  <c r="Q6" i="1"/>
  <c r="I5" i="2" s="1"/>
  <c r="Q7" i="1"/>
  <c r="I6" i="2" s="1"/>
  <c r="Q8" i="1"/>
  <c r="I7" i="2" s="1"/>
  <c r="Q9" i="1"/>
  <c r="I8" i="2" s="1"/>
  <c r="Q10" i="1"/>
  <c r="Q11" i="1"/>
  <c r="I10" i="2" s="1"/>
  <c r="Q12" i="1"/>
  <c r="I11" i="2" s="1"/>
  <c r="Q13" i="1"/>
  <c r="I12" i="2" s="1"/>
  <c r="Q14" i="1"/>
  <c r="I13" i="2" s="1"/>
  <c r="Q15" i="1"/>
  <c r="I14" i="2" s="1"/>
  <c r="Q16" i="1"/>
  <c r="I15" i="2" s="1"/>
  <c r="Q17" i="1"/>
  <c r="Q18" i="1"/>
  <c r="I17" i="2" s="1"/>
  <c r="Q19" i="1"/>
  <c r="I18" i="2" s="1"/>
  <c r="Q20" i="1"/>
  <c r="I19" i="2" s="1"/>
  <c r="Q21" i="1"/>
  <c r="I20" i="2" s="1"/>
  <c r="K15" i="1"/>
  <c r="C14" i="2" s="1"/>
  <c r="L15" i="1"/>
  <c r="D14" i="2" s="1"/>
  <c r="M15" i="1"/>
  <c r="N15" i="1"/>
  <c r="O15" i="1"/>
  <c r="G14" i="2" s="1"/>
  <c r="P15" i="1"/>
  <c r="H14" i="2" s="1"/>
  <c r="J15" i="1"/>
  <c r="B14" i="2" s="1"/>
  <c r="K14" i="1"/>
  <c r="L14" i="1"/>
  <c r="D13" i="2" s="1"/>
  <c r="M14" i="1"/>
  <c r="N14" i="1"/>
  <c r="O14" i="1"/>
  <c r="P14" i="1"/>
  <c r="H13" i="2" s="1"/>
  <c r="J14" i="1"/>
  <c r="B13" i="2" s="1"/>
  <c r="K6" i="1"/>
  <c r="L6" i="1"/>
  <c r="M6" i="1"/>
  <c r="E5" i="2" s="1"/>
  <c r="N6" i="1"/>
  <c r="O6" i="1"/>
  <c r="P6" i="1"/>
  <c r="J6" i="1"/>
  <c r="B5" i="2" s="1"/>
  <c r="B18" i="2"/>
  <c r="F18" i="2"/>
  <c r="C19" i="2"/>
  <c r="G19" i="2"/>
  <c r="D20" i="2"/>
  <c r="G20" i="2"/>
  <c r="F17" i="2"/>
  <c r="B15" i="2"/>
  <c r="C13" i="2"/>
  <c r="E13" i="2"/>
  <c r="F13" i="2"/>
  <c r="G13" i="2"/>
  <c r="E14" i="2"/>
  <c r="F14" i="2"/>
  <c r="F10" i="2"/>
  <c r="C8" i="2"/>
  <c r="G8" i="2"/>
  <c r="C5" i="2"/>
  <c r="D5" i="2"/>
  <c r="F5" i="2"/>
  <c r="G5" i="2"/>
  <c r="H5" i="2"/>
  <c r="P21" i="1"/>
  <c r="H20" i="2" s="1"/>
  <c r="O21" i="1"/>
  <c r="O20" i="1"/>
  <c r="P20" i="1"/>
  <c r="H19" i="2" s="1"/>
  <c r="N20" i="1"/>
  <c r="F19" i="2" s="1"/>
  <c r="J16" i="1"/>
  <c r="K16" i="1"/>
  <c r="C15" i="2" s="1"/>
  <c r="L16" i="1"/>
  <c r="D15" i="2" s="1"/>
  <c r="M16" i="1"/>
  <c r="E15" i="2" s="1"/>
  <c r="N16" i="1"/>
  <c r="F15" i="2" s="1"/>
  <c r="O16" i="1"/>
  <c r="G15" i="2" s="1"/>
  <c r="P16" i="1"/>
  <c r="H15" i="2" s="1"/>
  <c r="J5" i="1"/>
  <c r="B3" i="2" s="1"/>
  <c r="K5" i="1"/>
  <c r="C3" i="2" s="1"/>
  <c r="L5" i="1"/>
  <c r="D3" i="2" s="1"/>
  <c r="M5" i="1"/>
  <c r="E3" i="2" s="1"/>
  <c r="N5" i="1"/>
  <c r="F3" i="2" s="1"/>
  <c r="O5" i="1"/>
  <c r="G3" i="2" s="1"/>
  <c r="P5" i="1"/>
  <c r="H3" i="2" s="1"/>
  <c r="J7" i="1"/>
  <c r="B6" i="2" s="1"/>
  <c r="K7" i="1"/>
  <c r="C6" i="2" s="1"/>
  <c r="L7" i="1"/>
  <c r="D6" i="2" s="1"/>
  <c r="M7" i="1"/>
  <c r="E6" i="2" s="1"/>
  <c r="N7" i="1"/>
  <c r="F6" i="2" s="1"/>
  <c r="O7" i="1"/>
  <c r="G6" i="2" s="1"/>
  <c r="P7" i="1"/>
  <c r="H6" i="2" s="1"/>
  <c r="J8" i="1"/>
  <c r="B7" i="2" s="1"/>
  <c r="K8" i="1"/>
  <c r="C7" i="2" s="1"/>
  <c r="L8" i="1"/>
  <c r="D7" i="2" s="1"/>
  <c r="M8" i="1"/>
  <c r="E7" i="2" s="1"/>
  <c r="N8" i="1"/>
  <c r="F7" i="2" s="1"/>
  <c r="O8" i="1"/>
  <c r="G7" i="2" s="1"/>
  <c r="P8" i="1"/>
  <c r="H7" i="2" s="1"/>
  <c r="J9" i="1"/>
  <c r="B8" i="2" s="1"/>
  <c r="K9" i="1"/>
  <c r="L9" i="1"/>
  <c r="D8" i="2" s="1"/>
  <c r="M9" i="1"/>
  <c r="E8" i="2" s="1"/>
  <c r="N9" i="1"/>
  <c r="F8" i="2" s="1"/>
  <c r="O9" i="1"/>
  <c r="P9" i="1"/>
  <c r="H8" i="2" s="1"/>
  <c r="J10" i="1"/>
  <c r="K10" i="1"/>
  <c r="L10" i="1"/>
  <c r="M10" i="1"/>
  <c r="N10" i="1"/>
  <c r="O10" i="1"/>
  <c r="P10" i="1"/>
  <c r="J11" i="1"/>
  <c r="B10" i="2" s="1"/>
  <c r="K11" i="1"/>
  <c r="C10" i="2" s="1"/>
  <c r="L11" i="1"/>
  <c r="D10" i="2" s="1"/>
  <c r="M11" i="1"/>
  <c r="E10" i="2" s="1"/>
  <c r="N11" i="1"/>
  <c r="O11" i="1"/>
  <c r="G10" i="2" s="1"/>
  <c r="P11" i="1"/>
  <c r="H10" i="2" s="1"/>
  <c r="J12" i="1"/>
  <c r="B11" i="2" s="1"/>
  <c r="K12" i="1"/>
  <c r="C11" i="2" s="1"/>
  <c r="L12" i="1"/>
  <c r="D11" i="2" s="1"/>
  <c r="M12" i="1"/>
  <c r="E11" i="2" s="1"/>
  <c r="N12" i="1"/>
  <c r="F11" i="2" s="1"/>
  <c r="O12" i="1"/>
  <c r="G11" i="2" s="1"/>
  <c r="P12" i="1"/>
  <c r="H11" i="2" s="1"/>
  <c r="J13" i="1"/>
  <c r="B12" i="2" s="1"/>
  <c r="K13" i="1"/>
  <c r="C12" i="2" s="1"/>
  <c r="L13" i="1"/>
  <c r="D12" i="2" s="1"/>
  <c r="M13" i="1"/>
  <c r="E12" i="2" s="1"/>
  <c r="N13" i="1"/>
  <c r="F12" i="2" s="1"/>
  <c r="O13" i="1"/>
  <c r="G12" i="2" s="1"/>
  <c r="P13" i="1"/>
  <c r="H12" i="2" s="1"/>
  <c r="J17" i="1"/>
  <c r="K17" i="1"/>
  <c r="L17" i="1"/>
  <c r="M17" i="1"/>
  <c r="N17" i="1"/>
  <c r="O17" i="1"/>
  <c r="P17" i="1"/>
  <c r="J18" i="1"/>
  <c r="B17" i="2" s="1"/>
  <c r="K18" i="1"/>
  <c r="C17" i="2" s="1"/>
  <c r="L18" i="1"/>
  <c r="D17" i="2" s="1"/>
  <c r="M18" i="1"/>
  <c r="E17" i="2" s="1"/>
  <c r="N18" i="1"/>
  <c r="O18" i="1"/>
  <c r="G17" i="2" s="1"/>
  <c r="P18" i="1"/>
  <c r="H17" i="2" s="1"/>
  <c r="J19" i="1"/>
  <c r="K19" i="1"/>
  <c r="C18" i="2" s="1"/>
  <c r="L19" i="1"/>
  <c r="D18" i="2" s="1"/>
  <c r="M19" i="1"/>
  <c r="E18" i="2" s="1"/>
  <c r="N19" i="1"/>
  <c r="O19" i="1"/>
  <c r="G18" i="2" s="1"/>
  <c r="P19" i="1"/>
  <c r="H18" i="2" s="1"/>
  <c r="J20" i="1"/>
  <c r="B19" i="2" s="1"/>
  <c r="K20" i="1"/>
  <c r="L20" i="1"/>
  <c r="D19" i="2" s="1"/>
  <c r="M20" i="1"/>
  <c r="E19" i="2" s="1"/>
  <c r="J21" i="1"/>
  <c r="B20" i="2" s="1"/>
  <c r="K21" i="1"/>
  <c r="C20" i="2" s="1"/>
  <c r="L21" i="1"/>
  <c r="M21" i="1"/>
  <c r="E20" i="2" s="1"/>
  <c r="N21" i="1"/>
  <c r="F20" i="2" s="1"/>
  <c r="K4" i="1"/>
  <c r="C2" i="2" s="1"/>
  <c r="L4" i="1"/>
  <c r="D2" i="2" s="1"/>
  <c r="M4" i="1"/>
  <c r="E2" i="2" s="1"/>
  <c r="N4" i="1"/>
  <c r="F2" i="2" s="1"/>
  <c r="O4" i="1"/>
  <c r="G2" i="2" s="1"/>
  <c r="P4" i="1"/>
  <c r="H2" i="2" s="1"/>
  <c r="J4" i="1"/>
  <c r="B2" i="2" s="1"/>
</calcChain>
</file>

<file path=xl/sharedStrings.xml><?xml version="1.0" encoding="utf-8"?>
<sst xmlns="http://schemas.openxmlformats.org/spreadsheetml/2006/main" count="131" uniqueCount="96">
  <si>
    <t>Local elections</t>
  </si>
  <si>
    <t>Parliamentary elections</t>
  </si>
  <si>
    <t>European Parliament</t>
  </si>
  <si>
    <t>elections</t>
  </si>
  <si>
    <t>European Parliament elections 2014</t>
  </si>
  <si>
    <t>Eligible voters</t>
  </si>
  <si>
    <t>1 059 292</t>
  </si>
  <si>
    <t>897 243</t>
  </si>
  <si>
    <t>909 628</t>
  </si>
  <si>
    <t>1 094 317</t>
  </si>
  <si>
    <t>913 346</t>
  </si>
  <si>
    <t>1 086 935 </t>
  </si>
  <si>
    <t>902 873</t>
  </si>
  <si>
    <r>
      <t>Participating voters</t>
    </r>
    <r>
      <rPr>
        <sz val="9"/>
        <color rgb="FF363636"/>
        <rFont val="Arial"/>
        <family val="2"/>
      </rPr>
      <t>(voters turned out)</t>
    </r>
  </si>
  <si>
    <t>502 504</t>
  </si>
  <si>
    <t> 555 463</t>
  </si>
  <si>
    <t>399 181</t>
  </si>
  <si>
    <t>662 813</t>
  </si>
  <si>
    <t>580 264</t>
  </si>
  <si>
    <t>630 050 </t>
  </si>
  <si>
    <t>329 766</t>
  </si>
  <si>
    <t>Voter turnout</t>
  </si>
  <si>
    <t>I-voters</t>
  </si>
  <si>
    <t>9 317</t>
  </si>
  <si>
    <t>30 275</t>
  </si>
  <si>
    <t>58 669</t>
  </si>
  <si>
    <t>104 413</t>
  </si>
  <si>
    <t>140 846</t>
  </si>
  <si>
    <t>133 808 </t>
  </si>
  <si>
    <t>103 151</t>
  </si>
  <si>
    <t>I-votes counted</t>
  </si>
  <si>
    <t>9 287</t>
  </si>
  <si>
    <t>30 243</t>
  </si>
  <si>
    <t>58 614</t>
  </si>
  <si>
    <t>104 313</t>
  </si>
  <si>
    <t>140 764</t>
  </si>
  <si>
    <r>
      <t>133 662</t>
    </r>
    <r>
      <rPr>
        <sz val="9"/>
        <color rgb="FF363636"/>
        <rFont val="Arial"/>
        <family val="2"/>
      </rPr>
      <t> </t>
    </r>
  </si>
  <si>
    <t>103 105</t>
  </si>
  <si>
    <t>I-votes cancelled</t>
  </si>
  <si>
    <t>(replaced with paper ballot)</t>
  </si>
  <si>
    <t>146 </t>
  </si>
  <si>
    <r>
      <t>I-votes invalid</t>
    </r>
    <r>
      <rPr>
        <sz val="9"/>
        <color rgb="FF363636"/>
        <rFont val="Arial"/>
        <family val="2"/>
      </rPr>
      <t> (not valid due to a nonstandard of vote) </t>
    </r>
  </si>
  <si>
    <t>n.a.</t>
  </si>
  <si>
    <t>n.a.**</t>
  </si>
  <si>
    <r>
      <t>Multiple I-votes</t>
    </r>
    <r>
      <rPr>
        <sz val="9"/>
        <color rgb="FF363636"/>
        <rFont val="Arial"/>
        <family val="2"/>
      </rPr>
      <t>(replaced with I-vote)</t>
    </r>
  </si>
  <si>
    <t>2 373</t>
  </si>
  <si>
    <t>4 384</t>
  </si>
  <si>
    <t>3 045 </t>
  </si>
  <si>
    <t>2 019</t>
  </si>
  <si>
    <t>I-voters among eligible voters</t>
  </si>
  <si>
    <t>12,3% </t>
  </si>
  <si>
    <t>I-voters among participating voters</t>
  </si>
  <si>
    <t>I-votes among advance votes</t>
  </si>
  <si>
    <t>50,5% </t>
  </si>
  <si>
    <t>I-votes cast abroad among I-votes (based on IP-address)*</t>
  </si>
  <si>
    <t>2% </t>
  </si>
  <si>
    <t>51 states</t>
  </si>
  <si>
    <t>3% </t>
  </si>
  <si>
    <t>66 states</t>
  </si>
  <si>
    <t>2,8% </t>
  </si>
  <si>
    <t>82 states</t>
  </si>
  <si>
    <t>105 states</t>
  </si>
  <si>
    <t>105 states </t>
  </si>
  <si>
    <t>98 states</t>
  </si>
  <si>
    <t>I-voting periood</t>
  </si>
  <si>
    <t>3 days</t>
  </si>
  <si>
    <t>7 days</t>
  </si>
  <si>
    <t>7 days </t>
  </si>
  <si>
    <t>I-voters using mobile-ID</t>
  </si>
  <si>
    <t>2 690</t>
  </si>
  <si>
    <t>11 753 </t>
  </si>
  <si>
    <t>11 609</t>
  </si>
  <si>
    <t>I-voters using mobile-ID among I-voters</t>
  </si>
  <si>
    <t>Share of I-votes that were verified by the voter</t>
  </si>
  <si>
    <t>2007 Parl.</t>
  </si>
  <si>
    <t>2005 Local</t>
  </si>
  <si>
    <t>2009 EU</t>
  </si>
  <si>
    <t>2009 Local</t>
  </si>
  <si>
    <t>2011 Parl.</t>
  </si>
  <si>
    <t>2013 Local</t>
  </si>
  <si>
    <t>2014 EU</t>
  </si>
  <si>
    <t>http://www.vvk.ee/voting-methods-in-estonia/engindex/statistics</t>
  </si>
  <si>
    <t>Fuente:</t>
  </si>
  <si>
    <t>2105 Parl</t>
  </si>
  <si>
    <t>116 states</t>
  </si>
  <si>
    <t>22 084</t>
  </si>
  <si>
    <t>Censo</t>
  </si>
  <si>
    <t>Participación (total votantes)</t>
  </si>
  <si>
    <t>100% (% Censo sobre censo)</t>
  </si>
  <si>
    <t>% Participación</t>
  </si>
  <si>
    <t>Votantes por internet</t>
  </si>
  <si>
    <t>Votos por internet contados</t>
  </si>
  <si>
    <t>Votos por internet cancelados</t>
  </si>
  <si>
    <t>(reemplazados por voto presencial)</t>
  </si>
  <si>
    <t>% votantes por Internet sobre el censo</t>
  </si>
  <si>
    <t>% Votantes por Internet sobre la participación (total de votantes)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</si>
</sst>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Arial"/>
      <family val="2"/>
    </font>
    <font>
      <b/>
      <sz val="9"/>
      <color rgb="FF3636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/>
      <diagonal/>
    </border>
    <border>
      <left style="thin">
        <color rgb="FF000000"/>
      </left>
      <right style="medium">
        <color rgb="FFFFFFFF"/>
      </right>
      <top/>
      <bottom/>
      <diagonal/>
    </border>
    <border>
      <left style="thin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/>
      <diagonal/>
    </border>
    <border>
      <left style="medium">
        <color rgb="FFFFFFFF"/>
      </left>
      <right style="thin">
        <color rgb="FF000000"/>
      </right>
      <top/>
      <bottom/>
      <diagonal/>
    </border>
    <border>
      <left style="medium">
        <color rgb="FFFFFFFF"/>
      </left>
      <right style="thin">
        <color rgb="FF00000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0" fontId="2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0" fontId="3" fillId="2" borderId="1" xfId="0" applyNumberFormat="1" applyFont="1" applyFill="1" applyBorder="1" applyAlignment="1">
      <alignment horizontal="right" wrapText="1"/>
    </xf>
    <xf numFmtId="9" fontId="2" fillId="2" borderId="1" xfId="0" applyNumberFormat="1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10" fontId="2" fillId="2" borderId="2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10" fontId="2" fillId="2" borderId="7" xfId="0" applyNumberFormat="1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10" fontId="3" fillId="2" borderId="7" xfId="0" applyNumberFormat="1" applyFont="1" applyFill="1" applyBorder="1" applyAlignment="1">
      <alignment horizontal="right" wrapText="1"/>
    </xf>
    <xf numFmtId="10" fontId="2" fillId="2" borderId="5" xfId="0" applyNumberFormat="1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horizontal="right" wrapText="1"/>
    </xf>
    <xf numFmtId="10" fontId="2" fillId="2" borderId="8" xfId="0" applyNumberFormat="1" applyFont="1" applyFill="1" applyBorder="1" applyAlignment="1">
      <alignment horizontal="right" wrapText="1"/>
    </xf>
    <xf numFmtId="10" fontId="2" fillId="2" borderId="9" xfId="0" applyNumberFormat="1" applyFont="1" applyFill="1" applyBorder="1" applyAlignment="1">
      <alignment horizontal="right" wrapText="1"/>
    </xf>
    <xf numFmtId="0" fontId="3" fillId="2" borderId="10" xfId="0" applyFont="1" applyFill="1" applyBorder="1" applyAlignment="1">
      <alignment horizontal="center" wrapText="1"/>
    </xf>
    <xf numFmtId="0" fontId="1" fillId="0" borderId="0" xfId="0" applyFont="1"/>
    <xf numFmtId="0" fontId="3" fillId="2" borderId="17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right" wrapText="1"/>
    </xf>
    <xf numFmtId="10" fontId="2" fillId="2" borderId="0" xfId="0" applyNumberFormat="1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1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Hoja2!$A$2</c:f>
              <c:strCache>
                <c:ptCount val="1"/>
                <c:pt idx="0">
                  <c:v>Censo</c:v>
                </c:pt>
              </c:strCache>
            </c:strRef>
          </c:tx>
          <c:marker>
            <c:symbol val="none"/>
          </c:marker>
          <c:cat>
            <c:strRef>
              <c:f>Hoja2!$B$1:$I$1</c:f>
              <c:strCache>
                <c:ptCount val="8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  <c:pt idx="7">
                  <c:v>2105 Parl</c:v>
                </c:pt>
              </c:strCache>
            </c:strRef>
          </c:cat>
          <c:val>
            <c:numRef>
              <c:f>Hoja2!$B$2:$I$2</c:f>
              <c:numCache>
                <c:formatCode>General</c:formatCode>
                <c:ptCount val="8"/>
                <c:pt idx="0">
                  <c:v>1059292</c:v>
                </c:pt>
                <c:pt idx="1">
                  <c:v>897243</c:v>
                </c:pt>
                <c:pt idx="2">
                  <c:v>909628</c:v>
                </c:pt>
                <c:pt idx="3">
                  <c:v>1094317</c:v>
                </c:pt>
                <c:pt idx="4">
                  <c:v>913346</c:v>
                </c:pt>
                <c:pt idx="5">
                  <c:v>1086935</c:v>
                </c:pt>
                <c:pt idx="6">
                  <c:v>902873</c:v>
                </c:pt>
                <c:pt idx="7">
                  <c:v>899793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Participación (total votantes)</c:v>
                </c:pt>
              </c:strCache>
            </c:strRef>
          </c:tx>
          <c:marker>
            <c:symbol val="none"/>
          </c:marker>
          <c:cat>
            <c:strRef>
              <c:f>Hoja2!$B$1:$H$1</c:f>
              <c:strCache>
                <c:ptCount val="7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</c:strCache>
            </c:strRef>
          </c:cat>
          <c:val>
            <c:numRef>
              <c:f>Hoja2!$B$3:$I$3</c:f>
              <c:numCache>
                <c:formatCode>General</c:formatCode>
                <c:ptCount val="8"/>
                <c:pt idx="0">
                  <c:v>502504</c:v>
                </c:pt>
                <c:pt idx="1">
                  <c:v>555463</c:v>
                </c:pt>
                <c:pt idx="2">
                  <c:v>399181</c:v>
                </c:pt>
                <c:pt idx="3">
                  <c:v>662813</c:v>
                </c:pt>
                <c:pt idx="4">
                  <c:v>580264</c:v>
                </c:pt>
                <c:pt idx="5">
                  <c:v>630050</c:v>
                </c:pt>
                <c:pt idx="6">
                  <c:v>329766</c:v>
                </c:pt>
                <c:pt idx="7">
                  <c:v>577910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Hoja2!$A$6</c:f>
              <c:strCache>
                <c:ptCount val="1"/>
                <c:pt idx="0">
                  <c:v>Votantes por internet</c:v>
                </c:pt>
              </c:strCache>
            </c:strRef>
          </c:tx>
          <c:marker>
            <c:symbol val="none"/>
          </c:marker>
          <c:val>
            <c:numRef>
              <c:f>Hoja2!$B$6:$I$6</c:f>
              <c:numCache>
                <c:formatCode>General</c:formatCode>
                <c:ptCount val="8"/>
                <c:pt idx="0">
                  <c:v>9317</c:v>
                </c:pt>
                <c:pt idx="1">
                  <c:v>30275</c:v>
                </c:pt>
                <c:pt idx="2">
                  <c:v>58669</c:v>
                </c:pt>
                <c:pt idx="3">
                  <c:v>104413</c:v>
                </c:pt>
                <c:pt idx="4">
                  <c:v>140846</c:v>
                </c:pt>
                <c:pt idx="5">
                  <c:v>133808</c:v>
                </c:pt>
                <c:pt idx="6">
                  <c:v>103151</c:v>
                </c:pt>
                <c:pt idx="7">
                  <c:v>176491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0000"/>
        <c:axId val="49045888"/>
      </c:lineChart>
      <c:catAx>
        <c:axId val="490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9045888"/>
        <c:crosses val="autoZero"/>
        <c:auto val="1"/>
        <c:lblAlgn val="ctr"/>
        <c:lblOffset val="100"/>
        <c:noMultiLvlLbl val="0"/>
      </c:catAx>
      <c:valAx>
        <c:axId val="4904588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40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49040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% Votantes por Internet sobre la participación (total de votantes)</c:v>
                </c:pt>
              </c:strCache>
            </c:strRef>
          </c:tx>
          <c:marker>
            <c:symbol val="none"/>
          </c:marker>
          <c:cat>
            <c:strRef>
              <c:f>Hoja2!$B$1:$I$1</c:f>
              <c:strCache>
                <c:ptCount val="8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  <c:pt idx="7">
                  <c:v>2105 Parl</c:v>
                </c:pt>
              </c:strCache>
            </c:strRef>
          </c:cat>
          <c:val>
            <c:numRef>
              <c:f>Hoja2!$B$13:$I$13</c:f>
              <c:numCache>
                <c:formatCode>0.00%</c:formatCode>
                <c:ptCount val="8"/>
                <c:pt idx="0">
                  <c:v>1.9E-2</c:v>
                </c:pt>
                <c:pt idx="1">
                  <c:v>5.5E-2</c:v>
                </c:pt>
                <c:pt idx="2">
                  <c:v>0.14699999999999999</c:v>
                </c:pt>
                <c:pt idx="3">
                  <c:v>0.158</c:v>
                </c:pt>
                <c:pt idx="4">
                  <c:v>0.24299999999999999</c:v>
                </c:pt>
                <c:pt idx="5">
                  <c:v>0.21199999999999999</c:v>
                </c:pt>
                <c:pt idx="6">
                  <c:v>0.313</c:v>
                </c:pt>
                <c:pt idx="7">
                  <c:v>0.30499999999999999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78272"/>
        <c:axId val="49079808"/>
      </c:lineChart>
      <c:catAx>
        <c:axId val="490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9079808"/>
        <c:crosses val="autoZero"/>
        <c:auto val="1"/>
        <c:lblAlgn val="ctr"/>
        <c:lblOffset val="100"/>
        <c:noMultiLvlLbl val="0"/>
      </c:catAx>
      <c:valAx>
        <c:axId val="4907980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4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49078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Hoja2!$A$4</c:f>
              <c:strCache>
                <c:ptCount val="1"/>
                <c:pt idx="0">
                  <c:v>100% (% Censo sobre censo)</c:v>
                </c:pt>
              </c:strCache>
            </c:strRef>
          </c:tx>
          <c:marker>
            <c:symbol val="none"/>
          </c:marker>
          <c:cat>
            <c:strRef>
              <c:f>Hoja2!$B$1:$I$1</c:f>
              <c:strCache>
                <c:ptCount val="8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  <c:pt idx="7">
                  <c:v>2105 Parl</c:v>
                </c:pt>
              </c:strCache>
            </c:strRef>
          </c:cat>
          <c:val>
            <c:numRef>
              <c:f>Hoja2!$B$4:$I$4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Hoja2!$A$5</c:f>
              <c:strCache>
                <c:ptCount val="1"/>
                <c:pt idx="0">
                  <c:v>% Participación</c:v>
                </c:pt>
              </c:strCache>
            </c:strRef>
          </c:tx>
          <c:marker>
            <c:symbol val="none"/>
          </c:marker>
          <c:cat>
            <c:strRef>
              <c:f>Hoja2!$B$1:$H$1</c:f>
              <c:strCache>
                <c:ptCount val="7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</c:strCache>
            </c:strRef>
          </c:cat>
          <c:val>
            <c:numRef>
              <c:f>Hoja2!$B$5:$I$5</c:f>
              <c:numCache>
                <c:formatCode>0.00%</c:formatCode>
                <c:ptCount val="8"/>
                <c:pt idx="0">
                  <c:v>0.47399999999999998</c:v>
                </c:pt>
                <c:pt idx="1">
                  <c:v>0.61899999999999999</c:v>
                </c:pt>
                <c:pt idx="2">
                  <c:v>0.439</c:v>
                </c:pt>
                <c:pt idx="3">
                  <c:v>0.60599999999999998</c:v>
                </c:pt>
                <c:pt idx="4">
                  <c:v>0.63500000000000001</c:v>
                </c:pt>
                <c:pt idx="5">
                  <c:v>0.57999999999999996</c:v>
                </c:pt>
                <c:pt idx="6">
                  <c:v>0.36499999999999999</c:v>
                </c:pt>
                <c:pt idx="7">
                  <c:v>0.64200000000000002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Hoja2!$A$12</c:f>
              <c:strCache>
                <c:ptCount val="1"/>
                <c:pt idx="0">
                  <c:v>% votantes por Internet sobre el censo</c:v>
                </c:pt>
              </c:strCache>
            </c:strRef>
          </c:tx>
          <c:marker>
            <c:symbol val="none"/>
          </c:marker>
          <c:val>
            <c:numRef>
              <c:f>Hoja2!$B$12:$I$12</c:f>
              <c:numCache>
                <c:formatCode>0.00%</c:formatCode>
                <c:ptCount val="8"/>
                <c:pt idx="0">
                  <c:v>8.9999999999999993E-3</c:v>
                </c:pt>
                <c:pt idx="1">
                  <c:v>3.4000000000000002E-2</c:v>
                </c:pt>
                <c:pt idx="2">
                  <c:v>6.5000000000000002E-2</c:v>
                </c:pt>
                <c:pt idx="3">
                  <c:v>9.5000000000000001E-2</c:v>
                </c:pt>
                <c:pt idx="4">
                  <c:v>0.154</c:v>
                </c:pt>
                <c:pt idx="5">
                  <c:v>0.123</c:v>
                </c:pt>
                <c:pt idx="6">
                  <c:v>0.114</c:v>
                </c:pt>
                <c:pt idx="7">
                  <c:v>0.19600000000000001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5936"/>
        <c:axId val="50230016"/>
      </c:lineChart>
      <c:catAx>
        <c:axId val="502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0230016"/>
        <c:crosses val="autoZero"/>
        <c:auto val="1"/>
        <c:lblAlgn val="ctr"/>
        <c:lblOffset val="100"/>
        <c:noMultiLvlLbl val="0"/>
      </c:catAx>
      <c:valAx>
        <c:axId val="5023001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accent1">
                  <a:alpha val="4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50215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2</xdr:row>
      <xdr:rowOff>9525</xdr:rowOff>
    </xdr:from>
    <xdr:to>
      <xdr:col>24</xdr:col>
      <xdr:colOff>114300</xdr:colOff>
      <xdr:row>9</xdr:row>
      <xdr:rowOff>428625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9</xdr:row>
      <xdr:rowOff>552450</xdr:rowOff>
    </xdr:from>
    <xdr:to>
      <xdr:col>17</xdr:col>
      <xdr:colOff>304800</xdr:colOff>
      <xdr:row>16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219074</xdr:colOff>
      <xdr:row>1</xdr:row>
      <xdr:rowOff>152400</xdr:rowOff>
    </xdr:from>
    <xdr:to>
      <xdr:col>16</xdr:col>
      <xdr:colOff>114299</xdr:colOff>
      <xdr:row>9</xdr:row>
      <xdr:rowOff>371475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13" workbookViewId="0">
      <selection activeCell="I22" sqref="I22"/>
    </sheetView>
  </sheetViews>
  <sheetFormatPr baseColWidth="10" defaultRowHeight="15" x14ac:dyDescent="0.25"/>
  <sheetData>
    <row r="1" spans="1:17" ht="24.75" x14ac:dyDescent="0.25">
      <c r="A1" s="37"/>
      <c r="B1" s="2" t="s">
        <v>0</v>
      </c>
      <c r="C1" s="2" t="s">
        <v>1</v>
      </c>
      <c r="D1" s="2" t="s">
        <v>2</v>
      </c>
      <c r="E1" s="2" t="s">
        <v>0</v>
      </c>
      <c r="F1" s="2" t="s">
        <v>1</v>
      </c>
      <c r="G1" s="2" t="s">
        <v>0</v>
      </c>
      <c r="H1" s="40" t="s">
        <v>4</v>
      </c>
      <c r="I1" s="2" t="s">
        <v>1</v>
      </c>
    </row>
    <row r="2" spans="1:17" x14ac:dyDescent="0.25">
      <c r="A2" s="38"/>
      <c r="B2" s="3">
        <v>2005</v>
      </c>
      <c r="C2" s="3">
        <v>2007</v>
      </c>
      <c r="D2" s="3" t="s">
        <v>3</v>
      </c>
      <c r="E2" s="3">
        <v>2009</v>
      </c>
      <c r="F2" s="3">
        <v>2011</v>
      </c>
      <c r="G2" s="3">
        <v>2013</v>
      </c>
      <c r="H2" s="41"/>
      <c r="I2" s="32">
        <v>2015</v>
      </c>
    </row>
    <row r="3" spans="1:17" ht="15.75" thickBot="1" x14ac:dyDescent="0.3">
      <c r="A3" s="39"/>
      <c r="B3" s="4"/>
      <c r="C3" s="4"/>
      <c r="D3" s="5">
        <v>2009</v>
      </c>
      <c r="E3" s="4"/>
      <c r="F3" s="4"/>
      <c r="G3" s="4"/>
      <c r="H3" s="42"/>
      <c r="I3" s="32"/>
    </row>
    <row r="4" spans="1:17" ht="25.5" thickBot="1" x14ac:dyDescent="0.3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17" t="s">
        <v>12</v>
      </c>
      <c r="I4" s="7">
        <v>899793</v>
      </c>
      <c r="J4">
        <f>VALUE(SUBSTITUTE(SUBSTITUTE(B4, " ","")," ",""))</f>
        <v>1059292</v>
      </c>
      <c r="K4">
        <f t="shared" ref="K4:Q4" si="0">VALUE(SUBSTITUTE(SUBSTITUTE(C4, " ","")," ",""))</f>
        <v>897243</v>
      </c>
      <c r="L4">
        <f t="shared" si="0"/>
        <v>909628</v>
      </c>
      <c r="M4">
        <f t="shared" si="0"/>
        <v>1094317</v>
      </c>
      <c r="N4">
        <f t="shared" si="0"/>
        <v>913346</v>
      </c>
      <c r="O4">
        <f t="shared" si="0"/>
        <v>1086935</v>
      </c>
      <c r="P4">
        <f t="shared" si="0"/>
        <v>902873</v>
      </c>
      <c r="Q4">
        <f t="shared" si="0"/>
        <v>899793</v>
      </c>
    </row>
    <row r="5" spans="1:17" ht="37.5" thickBot="1" x14ac:dyDescent="0.3">
      <c r="A5" s="6" t="s">
        <v>13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7" t="s">
        <v>20</v>
      </c>
      <c r="I5" s="7">
        <v>577910</v>
      </c>
      <c r="J5">
        <f t="shared" ref="J5:J21" si="1">VALUE(SUBSTITUTE(SUBSTITUTE(B5, " ","")," ",""))</f>
        <v>502504</v>
      </c>
      <c r="K5">
        <f t="shared" ref="K5:K21" si="2">VALUE(SUBSTITUTE(SUBSTITUTE(C5, " ","")," ",""))</f>
        <v>555463</v>
      </c>
      <c r="L5">
        <f t="shared" ref="L5:L21" si="3">VALUE(SUBSTITUTE(SUBSTITUTE(D5, " ","")," ",""))</f>
        <v>399181</v>
      </c>
      <c r="M5">
        <f t="shared" ref="M5:M21" si="4">VALUE(SUBSTITUTE(SUBSTITUTE(E5, " ","")," ",""))</f>
        <v>662813</v>
      </c>
      <c r="N5">
        <f t="shared" ref="N5:N21" si="5">VALUE(SUBSTITUTE(SUBSTITUTE(F5, " ","")," ",""))</f>
        <v>580264</v>
      </c>
      <c r="O5">
        <f t="shared" ref="O5:O19" si="6">VALUE(SUBSTITUTE(SUBSTITUTE(G5, " ","")," ",""))</f>
        <v>630050</v>
      </c>
      <c r="P5">
        <f t="shared" ref="P5:Q19" si="7">VALUE(SUBSTITUTE(SUBSTITUTE(H5, " ","")," ",""))</f>
        <v>329766</v>
      </c>
      <c r="Q5">
        <f t="shared" si="7"/>
        <v>577910</v>
      </c>
    </row>
    <row r="6" spans="1:17" ht="25.5" thickBot="1" x14ac:dyDescent="0.3">
      <c r="A6" s="6" t="s">
        <v>21</v>
      </c>
      <c r="B6" s="8">
        <v>0.47399999999999998</v>
      </c>
      <c r="C6" s="8">
        <v>0.61899999999999999</v>
      </c>
      <c r="D6" s="8">
        <v>0.439</v>
      </c>
      <c r="E6" s="8">
        <v>0.60599999999999998</v>
      </c>
      <c r="F6" s="8">
        <v>0.63500000000000001</v>
      </c>
      <c r="G6" s="8">
        <v>0.57999999999999996</v>
      </c>
      <c r="H6" s="18">
        <v>0.36499999999999999</v>
      </c>
      <c r="I6" s="8">
        <v>0.64200000000000002</v>
      </c>
      <c r="J6">
        <f>VALUE(SUBSTITUTE(SUBSTITUTE(B6, "%","")," ",""))</f>
        <v>0.47399999999999998</v>
      </c>
      <c r="K6">
        <f t="shared" ref="K6:Q6" si="8">VALUE(SUBSTITUTE(SUBSTITUTE(C6, "%","")," ",""))</f>
        <v>0.61899999999999999</v>
      </c>
      <c r="L6">
        <f t="shared" si="8"/>
        <v>0.439</v>
      </c>
      <c r="M6">
        <f t="shared" si="8"/>
        <v>0.60599999999999998</v>
      </c>
      <c r="N6">
        <f t="shared" si="8"/>
        <v>0.63500000000000001</v>
      </c>
      <c r="O6">
        <f t="shared" si="8"/>
        <v>0.57999999999999996</v>
      </c>
      <c r="P6">
        <f t="shared" si="8"/>
        <v>0.36499999999999999</v>
      </c>
      <c r="Q6">
        <f t="shared" si="8"/>
        <v>0.64200000000000002</v>
      </c>
    </row>
    <row r="7" spans="1:17" ht="15.75" thickBot="1" x14ac:dyDescent="0.3">
      <c r="A7" s="6" t="s">
        <v>22</v>
      </c>
      <c r="B7" s="7" t="s">
        <v>23</v>
      </c>
      <c r="C7" s="7" t="s">
        <v>24</v>
      </c>
      <c r="D7" s="7" t="s">
        <v>25</v>
      </c>
      <c r="E7" s="7" t="s">
        <v>26</v>
      </c>
      <c r="F7" s="7" t="s">
        <v>27</v>
      </c>
      <c r="G7" s="7" t="s">
        <v>28</v>
      </c>
      <c r="H7" s="17" t="s">
        <v>29</v>
      </c>
      <c r="I7" s="7">
        <v>176491</v>
      </c>
      <c r="J7">
        <f t="shared" si="1"/>
        <v>9317</v>
      </c>
      <c r="K7">
        <f t="shared" si="2"/>
        <v>30275</v>
      </c>
      <c r="L7">
        <f t="shared" si="3"/>
        <v>58669</v>
      </c>
      <c r="M7">
        <f t="shared" si="4"/>
        <v>104413</v>
      </c>
      <c r="N7">
        <f t="shared" si="5"/>
        <v>140846</v>
      </c>
      <c r="O7">
        <f t="shared" si="6"/>
        <v>133808</v>
      </c>
      <c r="P7">
        <f t="shared" si="7"/>
        <v>103151</v>
      </c>
      <c r="Q7">
        <f t="shared" si="7"/>
        <v>176491</v>
      </c>
    </row>
    <row r="8" spans="1:17" ht="25.5" thickBot="1" x14ac:dyDescent="0.3">
      <c r="A8" s="6" t="s">
        <v>30</v>
      </c>
      <c r="B8" s="9" t="s">
        <v>31</v>
      </c>
      <c r="C8" s="9" t="s">
        <v>32</v>
      </c>
      <c r="D8" s="9" t="s">
        <v>33</v>
      </c>
      <c r="E8" s="9" t="s">
        <v>34</v>
      </c>
      <c r="F8" s="9" t="s">
        <v>35</v>
      </c>
      <c r="G8" s="9" t="s">
        <v>36</v>
      </c>
      <c r="H8" s="19" t="s">
        <v>37</v>
      </c>
      <c r="I8" s="7">
        <v>176329</v>
      </c>
      <c r="J8">
        <f t="shared" si="1"/>
        <v>9287</v>
      </c>
      <c r="K8">
        <f t="shared" si="2"/>
        <v>30243</v>
      </c>
      <c r="L8">
        <f t="shared" si="3"/>
        <v>58614</v>
      </c>
      <c r="M8">
        <f t="shared" si="4"/>
        <v>104313</v>
      </c>
      <c r="N8">
        <f t="shared" si="5"/>
        <v>140764</v>
      </c>
      <c r="O8">
        <f t="shared" si="6"/>
        <v>133662</v>
      </c>
      <c r="P8">
        <f t="shared" si="7"/>
        <v>103105</v>
      </c>
      <c r="Q8">
        <f t="shared" si="7"/>
        <v>176329</v>
      </c>
    </row>
    <row r="9" spans="1:17" ht="24.75" x14ac:dyDescent="0.25">
      <c r="A9" s="10" t="s">
        <v>38</v>
      </c>
      <c r="B9" s="33">
        <v>30</v>
      </c>
      <c r="C9" s="33">
        <v>32</v>
      </c>
      <c r="D9" s="33">
        <v>55</v>
      </c>
      <c r="E9" s="33">
        <v>100</v>
      </c>
      <c r="F9" s="33">
        <v>82</v>
      </c>
      <c r="G9" s="33" t="s">
        <v>40</v>
      </c>
      <c r="H9" s="43">
        <v>46</v>
      </c>
      <c r="I9" s="33">
        <v>162</v>
      </c>
      <c r="J9">
        <f t="shared" si="1"/>
        <v>30</v>
      </c>
      <c r="K9">
        <f t="shared" si="2"/>
        <v>32</v>
      </c>
      <c r="L9">
        <f t="shared" si="3"/>
        <v>55</v>
      </c>
      <c r="M9">
        <f t="shared" si="4"/>
        <v>100</v>
      </c>
      <c r="N9">
        <f t="shared" si="5"/>
        <v>82</v>
      </c>
      <c r="O9">
        <f t="shared" si="6"/>
        <v>146</v>
      </c>
      <c r="P9">
        <f t="shared" si="7"/>
        <v>46</v>
      </c>
      <c r="Q9">
        <f t="shared" si="7"/>
        <v>162</v>
      </c>
    </row>
    <row r="10" spans="1:17" ht="37.5" thickBot="1" x14ac:dyDescent="0.3">
      <c r="A10" s="11" t="s">
        <v>39</v>
      </c>
      <c r="B10" s="34"/>
      <c r="C10" s="34"/>
      <c r="D10" s="34"/>
      <c r="E10" s="34"/>
      <c r="F10" s="34"/>
      <c r="G10" s="34"/>
      <c r="H10" s="44"/>
      <c r="I10" s="34"/>
      <c r="J10" t="e">
        <f t="shared" si="1"/>
        <v>#VALUE!</v>
      </c>
      <c r="K10" t="e">
        <f t="shared" si="2"/>
        <v>#VALUE!</v>
      </c>
      <c r="L10" t="e">
        <f t="shared" si="3"/>
        <v>#VALUE!</v>
      </c>
      <c r="M10" t="e">
        <f t="shared" si="4"/>
        <v>#VALUE!</v>
      </c>
      <c r="N10" t="e">
        <f t="shared" si="5"/>
        <v>#VALUE!</v>
      </c>
      <c r="O10" t="e">
        <f t="shared" si="6"/>
        <v>#VALUE!</v>
      </c>
      <c r="P10" t="e">
        <f t="shared" si="7"/>
        <v>#VALUE!</v>
      </c>
      <c r="Q10" t="e">
        <f t="shared" si="7"/>
        <v>#VALUE!</v>
      </c>
    </row>
    <row r="11" spans="1:17" ht="61.5" thickBot="1" x14ac:dyDescent="0.3">
      <c r="A11" s="6" t="s">
        <v>41</v>
      </c>
      <c r="B11" s="7" t="s">
        <v>42</v>
      </c>
      <c r="C11" s="7" t="s">
        <v>42</v>
      </c>
      <c r="D11" s="7" t="s">
        <v>42</v>
      </c>
      <c r="E11" s="7" t="s">
        <v>42</v>
      </c>
      <c r="F11" s="7" t="s">
        <v>43</v>
      </c>
      <c r="G11" s="7">
        <v>1</v>
      </c>
      <c r="H11" s="17" t="s">
        <v>42</v>
      </c>
      <c r="I11" s="7">
        <v>1</v>
      </c>
      <c r="J11" t="e">
        <f t="shared" si="1"/>
        <v>#VALUE!</v>
      </c>
      <c r="K11" t="e">
        <f t="shared" si="2"/>
        <v>#VALUE!</v>
      </c>
      <c r="L11" t="e">
        <f t="shared" si="3"/>
        <v>#VALUE!</v>
      </c>
      <c r="M11" t="e">
        <f t="shared" si="4"/>
        <v>#VALUE!</v>
      </c>
      <c r="N11" t="e">
        <f t="shared" si="5"/>
        <v>#VALUE!</v>
      </c>
      <c r="O11">
        <f t="shared" si="6"/>
        <v>1</v>
      </c>
      <c r="P11" t="e">
        <f t="shared" si="7"/>
        <v>#VALUE!</v>
      </c>
      <c r="Q11">
        <f t="shared" si="7"/>
        <v>1</v>
      </c>
    </row>
    <row r="12" spans="1:17" ht="49.5" thickBot="1" x14ac:dyDescent="0.3">
      <c r="A12" s="6" t="s">
        <v>44</v>
      </c>
      <c r="B12" s="7">
        <v>364</v>
      </c>
      <c r="C12" s="7">
        <v>789</v>
      </c>
      <c r="D12" s="7">
        <v>910</v>
      </c>
      <c r="E12" s="7" t="s">
        <v>45</v>
      </c>
      <c r="F12" s="7" t="s">
        <v>46</v>
      </c>
      <c r="G12" s="7" t="s">
        <v>47</v>
      </c>
      <c r="H12" s="17" t="s">
        <v>48</v>
      </c>
      <c r="I12" s="7">
        <v>4593</v>
      </c>
      <c r="J12">
        <f t="shared" si="1"/>
        <v>364</v>
      </c>
      <c r="K12">
        <f t="shared" si="2"/>
        <v>789</v>
      </c>
      <c r="L12">
        <f t="shared" si="3"/>
        <v>910</v>
      </c>
      <c r="M12">
        <f t="shared" si="4"/>
        <v>2373</v>
      </c>
      <c r="N12">
        <f t="shared" si="5"/>
        <v>4384</v>
      </c>
      <c r="O12">
        <f t="shared" si="6"/>
        <v>3045</v>
      </c>
      <c r="P12">
        <f t="shared" si="7"/>
        <v>2019</v>
      </c>
      <c r="Q12">
        <f t="shared" si="7"/>
        <v>4593</v>
      </c>
    </row>
    <row r="13" spans="1:17" ht="49.5" thickBot="1" x14ac:dyDescent="0.3">
      <c r="A13" s="6" t="s">
        <v>49</v>
      </c>
      <c r="B13" s="8">
        <v>8.9999999999999993E-3</v>
      </c>
      <c r="C13" s="8">
        <v>3.4000000000000002E-2</v>
      </c>
      <c r="D13" s="8">
        <v>6.5000000000000002E-2</v>
      </c>
      <c r="E13" s="8">
        <v>9.5000000000000001E-2</v>
      </c>
      <c r="F13" s="8">
        <v>0.154</v>
      </c>
      <c r="G13" s="7" t="s">
        <v>50</v>
      </c>
      <c r="H13" s="18">
        <v>0.114</v>
      </c>
      <c r="I13" s="8">
        <v>0.19600000000000001</v>
      </c>
      <c r="J13">
        <f t="shared" si="1"/>
        <v>8.9999999999999993E-3</v>
      </c>
      <c r="K13">
        <f t="shared" si="2"/>
        <v>3.4000000000000002E-2</v>
      </c>
      <c r="L13">
        <f t="shared" si="3"/>
        <v>6.5000000000000002E-2</v>
      </c>
      <c r="M13">
        <f t="shared" si="4"/>
        <v>9.5000000000000001E-2</v>
      </c>
      <c r="N13">
        <f t="shared" si="5"/>
        <v>0.154</v>
      </c>
      <c r="O13">
        <f t="shared" si="6"/>
        <v>0.123</v>
      </c>
      <c r="P13">
        <f t="shared" si="7"/>
        <v>0.114</v>
      </c>
      <c r="Q13">
        <f t="shared" si="7"/>
        <v>0.19600000000000001</v>
      </c>
    </row>
    <row r="14" spans="1:17" ht="49.5" thickBot="1" x14ac:dyDescent="0.3">
      <c r="A14" s="6" t="s">
        <v>51</v>
      </c>
      <c r="B14" s="13">
        <v>1.9E-2</v>
      </c>
      <c r="C14" s="13">
        <v>5.5E-2</v>
      </c>
      <c r="D14" s="13">
        <v>0.14699999999999999</v>
      </c>
      <c r="E14" s="13">
        <v>0.158</v>
      </c>
      <c r="F14" s="13">
        <v>0.24299999999999999</v>
      </c>
      <c r="G14" s="13">
        <v>0.21199999999999999</v>
      </c>
      <c r="H14" s="20">
        <v>0.313</v>
      </c>
      <c r="I14" s="13">
        <v>0.30499999999999999</v>
      </c>
      <c r="J14">
        <f>VALUE(SUBSTITUTE(SUBSTITUTE(B14, "%","")," ",""))</f>
        <v>1.9E-2</v>
      </c>
      <c r="K14">
        <f t="shared" ref="K14:Q15" si="9">VALUE(SUBSTITUTE(SUBSTITUTE(C14, "%","")," ",""))</f>
        <v>5.5E-2</v>
      </c>
      <c r="L14">
        <f t="shared" si="9"/>
        <v>0.14699999999999999</v>
      </c>
      <c r="M14">
        <f t="shared" si="9"/>
        <v>0.158</v>
      </c>
      <c r="N14">
        <f t="shared" si="9"/>
        <v>0.24299999999999999</v>
      </c>
      <c r="O14">
        <f t="shared" si="9"/>
        <v>0.21199999999999999</v>
      </c>
      <c r="P14">
        <f t="shared" si="9"/>
        <v>0.313</v>
      </c>
      <c r="Q14">
        <f t="shared" si="9"/>
        <v>0.30499999999999999</v>
      </c>
    </row>
    <row r="15" spans="1:17" ht="49.5" thickBot="1" x14ac:dyDescent="0.3">
      <c r="A15" s="6" t="s">
        <v>52</v>
      </c>
      <c r="B15" s="8">
        <v>7.1999999999999995E-2</v>
      </c>
      <c r="C15" s="8">
        <v>0.17599999999999999</v>
      </c>
      <c r="D15" s="8">
        <v>0.45400000000000001</v>
      </c>
      <c r="E15" s="14">
        <v>0.44</v>
      </c>
      <c r="F15" s="8">
        <v>0.56399999999999995</v>
      </c>
      <c r="G15" s="7" t="s">
        <v>53</v>
      </c>
      <c r="H15" s="18">
        <v>0.59199999999999997</v>
      </c>
      <c r="I15" s="31">
        <v>0.59599999999999997</v>
      </c>
      <c r="J15">
        <f>VALUE(SUBSTITUTE(SUBSTITUTE(B15, "%","")," ",""))</f>
        <v>7.1999999999999995E-2</v>
      </c>
      <c r="K15">
        <f t="shared" si="9"/>
        <v>0.17599999999999999</v>
      </c>
      <c r="L15">
        <f t="shared" si="9"/>
        <v>0.45400000000000001</v>
      </c>
      <c r="M15">
        <f t="shared" si="9"/>
        <v>0.44</v>
      </c>
      <c r="N15">
        <f t="shared" si="9"/>
        <v>0.56399999999999995</v>
      </c>
      <c r="O15" t="e">
        <f t="shared" si="9"/>
        <v>#VALUE!</v>
      </c>
      <c r="P15">
        <f t="shared" si="9"/>
        <v>0.59199999999999997</v>
      </c>
      <c r="Q15">
        <f t="shared" si="9"/>
        <v>0.59599999999999997</v>
      </c>
    </row>
    <row r="16" spans="1:17" ht="56.25" customHeight="1" x14ac:dyDescent="0.25">
      <c r="A16" s="35" t="s">
        <v>54</v>
      </c>
      <c r="B16" s="33" t="s">
        <v>42</v>
      </c>
      <c r="C16" s="12" t="s">
        <v>55</v>
      </c>
      <c r="D16" s="12" t="s">
        <v>57</v>
      </c>
      <c r="E16" s="12" t="s">
        <v>59</v>
      </c>
      <c r="F16" s="16">
        <v>3.9E-2</v>
      </c>
      <c r="G16" s="16">
        <v>4.2000000000000003E-2</v>
      </c>
      <c r="H16" s="21">
        <v>4.6899999999999997E-2</v>
      </c>
      <c r="I16" s="31">
        <v>5.7099999999999998E-2</v>
      </c>
      <c r="J16" t="e">
        <f t="shared" ref="J16:Q16" si="10">VALUE(SUBSTITUTE(SUBSTITUTE(B16, "%","")," ",""))*100</f>
        <v>#VALUE!</v>
      </c>
      <c r="K16" t="e">
        <f t="shared" si="10"/>
        <v>#VALUE!</v>
      </c>
      <c r="L16" t="e">
        <f t="shared" si="10"/>
        <v>#VALUE!</v>
      </c>
      <c r="M16" t="e">
        <f t="shared" si="10"/>
        <v>#VALUE!</v>
      </c>
      <c r="N16">
        <f t="shared" si="10"/>
        <v>3.9</v>
      </c>
      <c r="O16">
        <f t="shared" si="10"/>
        <v>4.2</v>
      </c>
      <c r="P16">
        <f t="shared" si="10"/>
        <v>4.6899999999999995</v>
      </c>
      <c r="Q16">
        <f t="shared" si="10"/>
        <v>5.71</v>
      </c>
    </row>
    <row r="17" spans="1:17" ht="15.75" thickBot="1" x14ac:dyDescent="0.3">
      <c r="A17" s="36"/>
      <c r="B17" s="34"/>
      <c r="C17" s="15" t="s">
        <v>56</v>
      </c>
      <c r="D17" s="15" t="s">
        <v>58</v>
      </c>
      <c r="E17" s="15" t="s">
        <v>60</v>
      </c>
      <c r="F17" s="15" t="s">
        <v>61</v>
      </c>
      <c r="G17" s="15" t="s">
        <v>62</v>
      </c>
      <c r="H17" s="22" t="s">
        <v>63</v>
      </c>
      <c r="I17" s="30" t="s">
        <v>84</v>
      </c>
      <c r="J17" t="e">
        <f t="shared" si="1"/>
        <v>#VALUE!</v>
      </c>
      <c r="K17" t="e">
        <f t="shared" si="2"/>
        <v>#VALUE!</v>
      </c>
      <c r="L17" t="e">
        <f t="shared" si="3"/>
        <v>#VALUE!</v>
      </c>
      <c r="M17" t="e">
        <f t="shared" si="4"/>
        <v>#VALUE!</v>
      </c>
      <c r="N17" t="e">
        <f t="shared" si="5"/>
        <v>#VALUE!</v>
      </c>
      <c r="O17" t="e">
        <f t="shared" si="6"/>
        <v>#VALUE!</v>
      </c>
      <c r="P17" t="e">
        <f t="shared" si="7"/>
        <v>#VALUE!</v>
      </c>
      <c r="Q17" t="e">
        <f t="shared" si="7"/>
        <v>#VALUE!</v>
      </c>
    </row>
    <row r="18" spans="1:17" ht="25.5" thickBot="1" x14ac:dyDescent="0.3">
      <c r="A18" s="6" t="s">
        <v>64</v>
      </c>
      <c r="B18" s="7" t="s">
        <v>65</v>
      </c>
      <c r="C18" s="7" t="s">
        <v>65</v>
      </c>
      <c r="D18" s="7" t="s">
        <v>66</v>
      </c>
      <c r="E18" s="7" t="s">
        <v>66</v>
      </c>
      <c r="F18" s="7" t="s">
        <v>66</v>
      </c>
      <c r="G18" s="7" t="s">
        <v>67</v>
      </c>
      <c r="H18" s="17" t="s">
        <v>66</v>
      </c>
      <c r="I18" s="30" t="s">
        <v>66</v>
      </c>
      <c r="J18" t="e">
        <f t="shared" si="1"/>
        <v>#VALUE!</v>
      </c>
      <c r="K18" t="e">
        <f t="shared" si="2"/>
        <v>#VALUE!</v>
      </c>
      <c r="L18" t="e">
        <f t="shared" si="3"/>
        <v>#VALUE!</v>
      </c>
      <c r="M18" t="e">
        <f t="shared" si="4"/>
        <v>#VALUE!</v>
      </c>
      <c r="N18" t="e">
        <f t="shared" si="5"/>
        <v>#VALUE!</v>
      </c>
      <c r="O18" t="e">
        <f t="shared" si="6"/>
        <v>#VALUE!</v>
      </c>
      <c r="P18" t="e">
        <f t="shared" si="7"/>
        <v>#VALUE!</v>
      </c>
      <c r="Q18" t="e">
        <f t="shared" si="7"/>
        <v>#VALUE!</v>
      </c>
    </row>
    <row r="19" spans="1:17" ht="37.5" thickBot="1" x14ac:dyDescent="0.3">
      <c r="A19" s="6" t="s">
        <v>68</v>
      </c>
      <c r="B19" s="7" t="s">
        <v>42</v>
      </c>
      <c r="C19" s="7" t="s">
        <v>42</v>
      </c>
      <c r="D19" s="7" t="s">
        <v>42</v>
      </c>
      <c r="E19" s="7" t="s">
        <v>42</v>
      </c>
      <c r="F19" s="7" t="s">
        <v>69</v>
      </c>
      <c r="G19" s="7" t="s">
        <v>70</v>
      </c>
      <c r="H19" s="17" t="s">
        <v>71</v>
      </c>
      <c r="I19" s="30" t="s">
        <v>85</v>
      </c>
      <c r="J19" t="e">
        <f t="shared" si="1"/>
        <v>#VALUE!</v>
      </c>
      <c r="K19" t="e">
        <f t="shared" si="2"/>
        <v>#VALUE!</v>
      </c>
      <c r="L19" t="e">
        <f t="shared" si="3"/>
        <v>#VALUE!</v>
      </c>
      <c r="M19" t="e">
        <f t="shared" si="4"/>
        <v>#VALUE!</v>
      </c>
      <c r="N19">
        <f t="shared" si="5"/>
        <v>2690</v>
      </c>
      <c r="O19">
        <f t="shared" si="6"/>
        <v>11753</v>
      </c>
      <c r="P19">
        <f t="shared" si="7"/>
        <v>11609</v>
      </c>
      <c r="Q19">
        <f t="shared" si="7"/>
        <v>22084</v>
      </c>
    </row>
    <row r="20" spans="1:17" ht="49.5" thickBot="1" x14ac:dyDescent="0.3">
      <c r="A20" s="6" t="s">
        <v>72</v>
      </c>
      <c r="B20" s="7" t="s">
        <v>42</v>
      </c>
      <c r="C20" s="7" t="s">
        <v>42</v>
      </c>
      <c r="D20" s="7" t="s">
        <v>42</v>
      </c>
      <c r="E20" s="7" t="s">
        <v>42</v>
      </c>
      <c r="F20" s="8">
        <v>1.9E-2</v>
      </c>
      <c r="G20" s="8">
        <v>8.5999999999999993E-2</v>
      </c>
      <c r="H20" s="18">
        <v>0.11</v>
      </c>
      <c r="I20" s="31">
        <v>0.122</v>
      </c>
      <c r="J20" t="e">
        <f t="shared" si="1"/>
        <v>#VALUE!</v>
      </c>
      <c r="K20" t="e">
        <f t="shared" si="2"/>
        <v>#VALUE!</v>
      </c>
      <c r="L20" t="e">
        <f t="shared" si="3"/>
        <v>#VALUE!</v>
      </c>
      <c r="M20" t="e">
        <f t="shared" si="4"/>
        <v>#VALUE!</v>
      </c>
      <c r="N20">
        <f t="shared" ref="N20:Q21" si="11">VALUE(SUBSTITUTE(SUBSTITUTE(F20, "%","")," ",""))*100</f>
        <v>1.9</v>
      </c>
      <c r="O20">
        <f t="shared" ref="O20" si="12">VALUE(SUBSTITUTE(SUBSTITUTE(G20, "%","")," ",""))*100</f>
        <v>8.6</v>
      </c>
      <c r="P20">
        <f t="shared" ref="P20:Q20" si="13">VALUE(SUBSTITUTE(SUBSTITUTE(H20, "%","")," ",""))*100</f>
        <v>11</v>
      </c>
      <c r="Q20">
        <f t="shared" si="13"/>
        <v>12.2</v>
      </c>
    </row>
    <row r="21" spans="1:17" ht="60.75" x14ac:dyDescent="0.25">
      <c r="A21" s="23" t="s">
        <v>73</v>
      </c>
      <c r="B21" s="24" t="s">
        <v>42</v>
      </c>
      <c r="C21" s="24" t="s">
        <v>42</v>
      </c>
      <c r="D21" s="24" t="s">
        <v>42</v>
      </c>
      <c r="E21" s="24" t="s">
        <v>42</v>
      </c>
      <c r="F21" s="24" t="s">
        <v>42</v>
      </c>
      <c r="G21" s="25">
        <v>3.4000000000000002E-2</v>
      </c>
      <c r="H21" s="26">
        <v>0.04</v>
      </c>
      <c r="I21" s="31">
        <v>4.2999999999999997E-2</v>
      </c>
      <c r="J21" t="e">
        <f t="shared" si="1"/>
        <v>#VALUE!</v>
      </c>
      <c r="K21" t="e">
        <f t="shared" si="2"/>
        <v>#VALUE!</v>
      </c>
      <c r="L21" t="e">
        <f t="shared" si="3"/>
        <v>#VALUE!</v>
      </c>
      <c r="M21" t="e">
        <f t="shared" si="4"/>
        <v>#VALUE!</v>
      </c>
      <c r="N21" t="e">
        <f t="shared" si="5"/>
        <v>#VALUE!</v>
      </c>
      <c r="O21">
        <f t="shared" si="11"/>
        <v>3.4000000000000004</v>
      </c>
      <c r="P21">
        <f t="shared" si="11"/>
        <v>4</v>
      </c>
      <c r="Q21">
        <f t="shared" si="11"/>
        <v>4.3</v>
      </c>
    </row>
  </sheetData>
  <mergeCells count="12">
    <mergeCell ref="I9:I10"/>
    <mergeCell ref="A16:A17"/>
    <mergeCell ref="B16:B17"/>
    <mergeCell ref="A1:A3"/>
    <mergeCell ref="H1:H3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I1" workbookViewId="0">
      <selection activeCell="T11" sqref="T11"/>
    </sheetView>
  </sheetViews>
  <sheetFormatPr baseColWidth="10" defaultRowHeight="15" x14ac:dyDescent="0.25"/>
  <sheetData>
    <row r="1" spans="1:11" x14ac:dyDescent="0.25">
      <c r="A1" s="1"/>
      <c r="B1" s="2" t="s">
        <v>75</v>
      </c>
      <c r="C1" s="2" t="s">
        <v>74</v>
      </c>
      <c r="D1" s="2" t="s">
        <v>76</v>
      </c>
      <c r="E1" s="2" t="s">
        <v>77</v>
      </c>
      <c r="F1" s="2" t="s">
        <v>78</v>
      </c>
      <c r="G1" s="2" t="s">
        <v>79</v>
      </c>
      <c r="H1" s="27" t="s">
        <v>80</v>
      </c>
      <c r="I1" s="27" t="s">
        <v>83</v>
      </c>
      <c r="J1" s="29" t="s">
        <v>82</v>
      </c>
      <c r="K1" s="28" t="s">
        <v>81</v>
      </c>
    </row>
    <row r="2" spans="1:11" ht="15.75" thickBot="1" x14ac:dyDescent="0.3">
      <c r="A2" s="6" t="s">
        <v>86</v>
      </c>
      <c r="B2" s="7">
        <f>Hoja1!J4</f>
        <v>1059292</v>
      </c>
      <c r="C2" s="7">
        <f>Hoja1!K4</f>
        <v>897243</v>
      </c>
      <c r="D2" s="7">
        <f>Hoja1!L4</f>
        <v>909628</v>
      </c>
      <c r="E2" s="7">
        <f>Hoja1!M4</f>
        <v>1094317</v>
      </c>
      <c r="F2" s="7">
        <f>Hoja1!N4</f>
        <v>913346</v>
      </c>
      <c r="G2" s="7">
        <f>Hoja1!O4</f>
        <v>1086935</v>
      </c>
      <c r="H2" s="7">
        <f>Hoja1!P4</f>
        <v>902873</v>
      </c>
      <c r="I2" s="7">
        <f>Hoja1!Q4</f>
        <v>899793</v>
      </c>
    </row>
    <row r="3" spans="1:11" ht="37.5" thickBot="1" x14ac:dyDescent="0.3">
      <c r="A3" s="6" t="s">
        <v>87</v>
      </c>
      <c r="B3" s="7">
        <f>Hoja1!J5</f>
        <v>502504</v>
      </c>
      <c r="C3" s="7">
        <f>Hoja1!K5</f>
        <v>555463</v>
      </c>
      <c r="D3" s="7">
        <f>Hoja1!L5</f>
        <v>399181</v>
      </c>
      <c r="E3" s="7">
        <f>Hoja1!M5</f>
        <v>662813</v>
      </c>
      <c r="F3" s="7">
        <f>Hoja1!N5</f>
        <v>580264</v>
      </c>
      <c r="G3" s="7">
        <f>Hoja1!O5</f>
        <v>630050</v>
      </c>
      <c r="H3" s="7">
        <f>Hoja1!P5</f>
        <v>329766</v>
      </c>
      <c r="I3" s="7">
        <f>Hoja1!Q5</f>
        <v>577910</v>
      </c>
    </row>
    <row r="4" spans="1:11" ht="37.5" thickBot="1" x14ac:dyDescent="0.3">
      <c r="A4" s="6" t="s">
        <v>88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</row>
    <row r="5" spans="1:11" ht="37.5" thickBot="1" x14ac:dyDescent="0.3">
      <c r="A5" s="6" t="s">
        <v>89</v>
      </c>
      <c r="B5" s="8">
        <f>Hoja1!J6</f>
        <v>0.47399999999999998</v>
      </c>
      <c r="C5" s="8">
        <f>Hoja1!K6</f>
        <v>0.61899999999999999</v>
      </c>
      <c r="D5" s="8">
        <f>Hoja1!L6</f>
        <v>0.439</v>
      </c>
      <c r="E5" s="8">
        <f>Hoja1!M6</f>
        <v>0.60599999999999998</v>
      </c>
      <c r="F5" s="8">
        <f>Hoja1!N6</f>
        <v>0.63500000000000001</v>
      </c>
      <c r="G5" s="8">
        <f>Hoja1!O6</f>
        <v>0.57999999999999996</v>
      </c>
      <c r="H5" s="8">
        <f>Hoja1!P6</f>
        <v>0.36499999999999999</v>
      </c>
      <c r="I5" s="8">
        <f>Hoja1!Q6</f>
        <v>0.64200000000000002</v>
      </c>
    </row>
    <row r="6" spans="1:11" ht="25.5" thickBot="1" x14ac:dyDescent="0.3">
      <c r="A6" s="6" t="s">
        <v>90</v>
      </c>
      <c r="B6" s="7">
        <f>Hoja1!J7</f>
        <v>9317</v>
      </c>
      <c r="C6" s="7">
        <f>Hoja1!K7</f>
        <v>30275</v>
      </c>
      <c r="D6" s="7">
        <f>Hoja1!L7</f>
        <v>58669</v>
      </c>
      <c r="E6" s="7">
        <f>Hoja1!M7</f>
        <v>104413</v>
      </c>
      <c r="F6" s="7">
        <f>Hoja1!N7</f>
        <v>140846</v>
      </c>
      <c r="G6" s="7">
        <f>Hoja1!O7</f>
        <v>133808</v>
      </c>
      <c r="H6" s="7">
        <f>Hoja1!P7</f>
        <v>103151</v>
      </c>
      <c r="I6" s="7">
        <f>Hoja1!Q7</f>
        <v>176491</v>
      </c>
    </row>
    <row r="7" spans="1:11" ht="37.5" thickBot="1" x14ac:dyDescent="0.3">
      <c r="A7" s="6" t="s">
        <v>91</v>
      </c>
      <c r="B7" s="7">
        <f>Hoja1!J8</f>
        <v>9287</v>
      </c>
      <c r="C7" s="7">
        <f>Hoja1!K8</f>
        <v>30243</v>
      </c>
      <c r="D7" s="7">
        <f>Hoja1!L8</f>
        <v>58614</v>
      </c>
      <c r="E7" s="7">
        <f>Hoja1!M8</f>
        <v>104313</v>
      </c>
      <c r="F7" s="7">
        <f>Hoja1!N8</f>
        <v>140764</v>
      </c>
      <c r="G7" s="7">
        <f>Hoja1!O8</f>
        <v>133662</v>
      </c>
      <c r="H7" s="7">
        <f>Hoja1!P8</f>
        <v>103105</v>
      </c>
      <c r="I7" s="7">
        <f>Hoja1!Q8</f>
        <v>176329</v>
      </c>
    </row>
    <row r="8" spans="1:11" ht="36.75" x14ac:dyDescent="0.25">
      <c r="A8" s="10" t="s">
        <v>92</v>
      </c>
      <c r="B8" s="33">
        <f>Hoja1!J9</f>
        <v>30</v>
      </c>
      <c r="C8" s="33">
        <f>Hoja1!K9</f>
        <v>32</v>
      </c>
      <c r="D8" s="33">
        <f>Hoja1!L9</f>
        <v>55</v>
      </c>
      <c r="E8" s="33">
        <f>Hoja1!M9</f>
        <v>100</v>
      </c>
      <c r="F8" s="33">
        <f>Hoja1!N9</f>
        <v>82</v>
      </c>
      <c r="G8" s="33">
        <f>Hoja1!O9</f>
        <v>146</v>
      </c>
      <c r="H8" s="33">
        <f>Hoja1!P9</f>
        <v>46</v>
      </c>
      <c r="I8" s="33">
        <f>Hoja1!Q9</f>
        <v>162</v>
      </c>
    </row>
    <row r="9" spans="1:11" ht="37.5" thickBot="1" x14ac:dyDescent="0.3">
      <c r="A9" s="11" t="s">
        <v>93</v>
      </c>
      <c r="B9" s="34"/>
      <c r="C9" s="34"/>
      <c r="D9" s="34"/>
      <c r="E9" s="34"/>
      <c r="F9" s="34"/>
      <c r="G9" s="34"/>
      <c r="H9" s="34"/>
      <c r="I9" s="34"/>
    </row>
    <row r="10" spans="1:11" ht="61.5" thickBot="1" x14ac:dyDescent="0.3">
      <c r="A10" s="6" t="s">
        <v>41</v>
      </c>
      <c r="B10" s="7" t="e">
        <f>Hoja1!J11</f>
        <v>#VALUE!</v>
      </c>
      <c r="C10" s="7" t="e">
        <f>Hoja1!K11</f>
        <v>#VALUE!</v>
      </c>
      <c r="D10" s="7" t="e">
        <f>Hoja1!L11</f>
        <v>#VALUE!</v>
      </c>
      <c r="E10" s="7" t="e">
        <f>Hoja1!M11</f>
        <v>#VALUE!</v>
      </c>
      <c r="F10" s="7" t="e">
        <f>Hoja1!N11</f>
        <v>#VALUE!</v>
      </c>
      <c r="G10" s="7">
        <f>Hoja1!O11</f>
        <v>1</v>
      </c>
      <c r="H10" s="7" t="e">
        <f>Hoja1!P11</f>
        <v>#VALUE!</v>
      </c>
      <c r="I10" s="7">
        <f>Hoja1!Q11</f>
        <v>1</v>
      </c>
    </row>
    <row r="11" spans="1:11" ht="49.5" thickBot="1" x14ac:dyDescent="0.3">
      <c r="A11" s="6" t="s">
        <v>44</v>
      </c>
      <c r="B11" s="7">
        <f>Hoja1!J12</f>
        <v>364</v>
      </c>
      <c r="C11" s="7">
        <f>Hoja1!K12</f>
        <v>789</v>
      </c>
      <c r="D11" s="7">
        <f>Hoja1!L12</f>
        <v>910</v>
      </c>
      <c r="E11" s="7">
        <f>Hoja1!M12</f>
        <v>2373</v>
      </c>
      <c r="F11" s="7">
        <f>Hoja1!N12</f>
        <v>4384</v>
      </c>
      <c r="G11" s="7">
        <f>Hoja1!O12</f>
        <v>3045</v>
      </c>
      <c r="H11" s="7">
        <f>Hoja1!P12</f>
        <v>2019</v>
      </c>
      <c r="I11" s="7">
        <f>Hoja1!Q12</f>
        <v>4593</v>
      </c>
    </row>
    <row r="12" spans="1:11" ht="49.5" thickBot="1" x14ac:dyDescent="0.3">
      <c r="A12" s="6" t="s">
        <v>94</v>
      </c>
      <c r="B12" s="8">
        <f>Hoja1!J13</f>
        <v>8.9999999999999993E-3</v>
      </c>
      <c r="C12" s="8">
        <f>Hoja1!K13</f>
        <v>3.4000000000000002E-2</v>
      </c>
      <c r="D12" s="8">
        <f>Hoja1!L13</f>
        <v>6.5000000000000002E-2</v>
      </c>
      <c r="E12" s="8">
        <f>Hoja1!M13</f>
        <v>9.5000000000000001E-2</v>
      </c>
      <c r="F12" s="8">
        <f>Hoja1!N13</f>
        <v>0.154</v>
      </c>
      <c r="G12" s="8">
        <f>Hoja1!O13</f>
        <v>0.123</v>
      </c>
      <c r="H12" s="8">
        <f>Hoja1!P13</f>
        <v>0.114</v>
      </c>
      <c r="I12" s="8">
        <f>Hoja1!Q13</f>
        <v>0.19600000000000001</v>
      </c>
    </row>
    <row r="13" spans="1:11" ht="73.5" thickBot="1" x14ac:dyDescent="0.3">
      <c r="A13" s="6" t="s">
        <v>95</v>
      </c>
      <c r="B13" s="13">
        <f>Hoja1!J14</f>
        <v>1.9E-2</v>
      </c>
      <c r="C13" s="13">
        <f>Hoja1!K14</f>
        <v>5.5E-2</v>
      </c>
      <c r="D13" s="13">
        <f>Hoja1!L14</f>
        <v>0.14699999999999999</v>
      </c>
      <c r="E13" s="13">
        <f>Hoja1!M14</f>
        <v>0.158</v>
      </c>
      <c r="F13" s="13">
        <f>Hoja1!N14</f>
        <v>0.24299999999999999</v>
      </c>
      <c r="G13" s="13">
        <f>Hoja1!O14</f>
        <v>0.21199999999999999</v>
      </c>
      <c r="H13" s="13">
        <f>Hoja1!P14</f>
        <v>0.313</v>
      </c>
      <c r="I13" s="13">
        <f>Hoja1!Q14</f>
        <v>0.30499999999999999</v>
      </c>
    </row>
    <row r="14" spans="1:11" ht="49.5" thickBot="1" x14ac:dyDescent="0.3">
      <c r="A14" s="6" t="s">
        <v>52</v>
      </c>
      <c r="B14" s="8">
        <f>Hoja1!J15</f>
        <v>7.1999999999999995E-2</v>
      </c>
      <c r="C14" s="8">
        <f>Hoja1!K15</f>
        <v>0.17599999999999999</v>
      </c>
      <c r="D14" s="8">
        <f>Hoja1!L15</f>
        <v>0.45400000000000001</v>
      </c>
      <c r="E14" s="8">
        <f>Hoja1!M15</f>
        <v>0.44</v>
      </c>
      <c r="F14" s="8">
        <f>Hoja1!N15</f>
        <v>0.56399999999999995</v>
      </c>
      <c r="G14" s="8" t="e">
        <f>Hoja1!O15</f>
        <v>#VALUE!</v>
      </c>
      <c r="H14" s="8">
        <f>Hoja1!P15</f>
        <v>0.59199999999999997</v>
      </c>
      <c r="I14" s="8">
        <f>Hoja1!Q15</f>
        <v>0.59599999999999997</v>
      </c>
    </row>
    <row r="15" spans="1:11" x14ac:dyDescent="0.25">
      <c r="A15" s="35" t="s">
        <v>54</v>
      </c>
      <c r="B15" s="33" t="e">
        <f>Hoja1!J16</f>
        <v>#VALUE!</v>
      </c>
      <c r="C15" s="33" t="e">
        <f>Hoja1!K16</f>
        <v>#VALUE!</v>
      </c>
      <c r="D15" s="33" t="e">
        <f>Hoja1!L16</f>
        <v>#VALUE!</v>
      </c>
      <c r="E15" s="33" t="e">
        <f>Hoja1!M16</f>
        <v>#VALUE!</v>
      </c>
      <c r="F15" s="33">
        <f>Hoja1!N16</f>
        <v>3.9</v>
      </c>
      <c r="G15" s="33">
        <f>Hoja1!O16</f>
        <v>4.2</v>
      </c>
      <c r="H15" s="33">
        <f>Hoja1!P16</f>
        <v>4.6899999999999995</v>
      </c>
      <c r="I15" s="33">
        <f>Hoja1!Q16</f>
        <v>5.71</v>
      </c>
    </row>
    <row r="16" spans="1:11" ht="15.75" thickBot="1" x14ac:dyDescent="0.3">
      <c r="A16" s="36"/>
      <c r="B16" s="34"/>
      <c r="C16" s="34"/>
      <c r="D16" s="34"/>
      <c r="E16" s="34"/>
      <c r="F16" s="34"/>
      <c r="G16" s="34"/>
      <c r="H16" s="34"/>
      <c r="I16" s="34"/>
    </row>
    <row r="17" spans="1:9" ht="25.5" thickBot="1" x14ac:dyDescent="0.3">
      <c r="A17" s="6" t="s">
        <v>64</v>
      </c>
      <c r="B17" s="7" t="e">
        <f>Hoja1!J18</f>
        <v>#VALUE!</v>
      </c>
      <c r="C17" s="7" t="e">
        <f>Hoja1!K18</f>
        <v>#VALUE!</v>
      </c>
      <c r="D17" s="7" t="e">
        <f>Hoja1!L18</f>
        <v>#VALUE!</v>
      </c>
      <c r="E17" s="7" t="e">
        <f>Hoja1!M18</f>
        <v>#VALUE!</v>
      </c>
      <c r="F17" s="7" t="e">
        <f>Hoja1!N18</f>
        <v>#VALUE!</v>
      </c>
      <c r="G17" s="7" t="e">
        <f>Hoja1!O18</f>
        <v>#VALUE!</v>
      </c>
      <c r="H17" s="7" t="e">
        <f>Hoja1!P18</f>
        <v>#VALUE!</v>
      </c>
      <c r="I17" s="7" t="e">
        <f>Hoja1!Q18</f>
        <v>#VALUE!</v>
      </c>
    </row>
    <row r="18" spans="1:9" ht="37.5" thickBot="1" x14ac:dyDescent="0.3">
      <c r="A18" s="6" t="s">
        <v>68</v>
      </c>
      <c r="B18" s="7" t="e">
        <f>Hoja1!J19</f>
        <v>#VALUE!</v>
      </c>
      <c r="C18" s="7" t="e">
        <f>Hoja1!K19</f>
        <v>#VALUE!</v>
      </c>
      <c r="D18" s="7" t="e">
        <f>Hoja1!L19</f>
        <v>#VALUE!</v>
      </c>
      <c r="E18" s="7" t="e">
        <f>Hoja1!M19</f>
        <v>#VALUE!</v>
      </c>
      <c r="F18" s="7">
        <f>Hoja1!N19</f>
        <v>2690</v>
      </c>
      <c r="G18" s="7">
        <f>Hoja1!O19</f>
        <v>11753</v>
      </c>
      <c r="H18" s="7">
        <f>Hoja1!P19</f>
        <v>11609</v>
      </c>
      <c r="I18" s="7">
        <f>Hoja1!Q19</f>
        <v>22084</v>
      </c>
    </row>
    <row r="19" spans="1:9" ht="49.5" thickBot="1" x14ac:dyDescent="0.3">
      <c r="A19" s="6" t="s">
        <v>72</v>
      </c>
      <c r="B19" s="7" t="e">
        <f>Hoja1!J20</f>
        <v>#VALUE!</v>
      </c>
      <c r="C19" s="7" t="e">
        <f>Hoja1!K20</f>
        <v>#VALUE!</v>
      </c>
      <c r="D19" s="7" t="e">
        <f>Hoja1!L20</f>
        <v>#VALUE!</v>
      </c>
      <c r="E19" s="7" t="e">
        <f>Hoja1!M20</f>
        <v>#VALUE!</v>
      </c>
      <c r="F19" s="7">
        <f>Hoja1!N20</f>
        <v>1.9</v>
      </c>
      <c r="G19" s="7">
        <f>Hoja1!O20</f>
        <v>8.6</v>
      </c>
      <c r="H19" s="7">
        <f>Hoja1!P20</f>
        <v>11</v>
      </c>
      <c r="I19" s="7">
        <f>Hoja1!Q20</f>
        <v>12.2</v>
      </c>
    </row>
    <row r="20" spans="1:9" ht="61.5" thickBot="1" x14ac:dyDescent="0.3">
      <c r="A20" s="23" t="s">
        <v>73</v>
      </c>
      <c r="B20" s="7" t="e">
        <f>Hoja1!J21</f>
        <v>#VALUE!</v>
      </c>
      <c r="C20" s="7" t="e">
        <f>Hoja1!K21</f>
        <v>#VALUE!</v>
      </c>
      <c r="D20" s="7" t="e">
        <f>Hoja1!L21</f>
        <v>#VALUE!</v>
      </c>
      <c r="E20" s="7" t="e">
        <f>Hoja1!M21</f>
        <v>#VALUE!</v>
      </c>
      <c r="F20" s="7" t="e">
        <f>Hoja1!N21</f>
        <v>#VALUE!</v>
      </c>
      <c r="G20" s="7">
        <f>Hoja1!O21</f>
        <v>3.4000000000000004</v>
      </c>
      <c r="H20" s="7">
        <f>Hoja1!P21</f>
        <v>4</v>
      </c>
      <c r="I20" s="7">
        <f>Hoja1!Q21</f>
        <v>4.3</v>
      </c>
    </row>
  </sheetData>
  <mergeCells count="17">
    <mergeCell ref="G8:G9"/>
    <mergeCell ref="H8:H9"/>
    <mergeCell ref="I8:I9"/>
    <mergeCell ref="I15:I16"/>
    <mergeCell ref="B8:B9"/>
    <mergeCell ref="C8:C9"/>
    <mergeCell ref="D8:D9"/>
    <mergeCell ref="E8:E9"/>
    <mergeCell ref="F8:F9"/>
    <mergeCell ref="F15:F16"/>
    <mergeCell ref="G15:G16"/>
    <mergeCell ref="H15:H16"/>
    <mergeCell ref="A15:A16"/>
    <mergeCell ref="B15:B16"/>
    <mergeCell ref="C15:C16"/>
    <mergeCell ref="D15:D16"/>
    <mergeCell ref="E15:E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Jiménez Gómez, José Carlos</cp:lastModifiedBy>
  <dcterms:created xsi:type="dcterms:W3CDTF">2014-06-26T08:06:48Z</dcterms:created>
  <dcterms:modified xsi:type="dcterms:W3CDTF">2016-11-08T11:29:41Z</dcterms:modified>
</cp:coreProperties>
</file>