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jta/Documents/ISCTE/Project evaluation methods/w_1/"/>
    </mc:Choice>
  </mc:AlternateContent>
  <xr:revisionPtr revIDLastSave="0" documentId="13_ncr:1_{9CCFE156-97D2-C246-B024-0757DFF5CBFF}" xr6:coauthVersionLast="47" xr6:coauthVersionMax="47" xr10:uidLastSave="{00000000-0000-0000-0000-000000000000}"/>
  <bookViews>
    <workbookView xWindow="0" yWindow="500" windowWidth="33600" windowHeight="19020" xr2:uid="{FB607B7F-83F1-0244-95CE-C0A47759E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H15" i="1"/>
  <c r="P13" i="1"/>
  <c r="P12" i="1"/>
  <c r="H13" i="1"/>
  <c r="P10" i="1"/>
  <c r="R10" i="1"/>
  <c r="S10" i="1"/>
  <c r="T10" i="1"/>
  <c r="U10" i="1"/>
  <c r="V10" i="1"/>
  <c r="W10" i="1"/>
  <c r="X10" i="1"/>
  <c r="Q10" i="1"/>
  <c r="I15" i="1"/>
  <c r="L9" i="1"/>
  <c r="L10" i="1"/>
  <c r="L11" i="1"/>
  <c r="L8" i="1"/>
  <c r="H14" i="1"/>
  <c r="J9" i="1"/>
  <c r="J10" i="1"/>
  <c r="J11" i="1"/>
  <c r="J8" i="1"/>
  <c r="D14" i="1"/>
  <c r="C14" i="1"/>
</calcChain>
</file>

<file path=xl/sharedStrings.xml><?xml version="1.0" encoding="utf-8"?>
<sst xmlns="http://schemas.openxmlformats.org/spreadsheetml/2006/main" count="26" uniqueCount="20">
  <si>
    <t>n</t>
  </si>
  <si>
    <t>r</t>
  </si>
  <si>
    <t xml:space="preserve">Y_n </t>
  </si>
  <si>
    <t>B</t>
  </si>
  <si>
    <t>A</t>
  </si>
  <si>
    <t>SUM</t>
  </si>
  <si>
    <t>1.</t>
  </si>
  <si>
    <t>2.</t>
  </si>
  <si>
    <t>C</t>
  </si>
  <si>
    <t>Y_n income</t>
  </si>
  <si>
    <t>Y_n expanse</t>
  </si>
  <si>
    <t>Y_n diference</t>
  </si>
  <si>
    <t>A - NPV</t>
  </si>
  <si>
    <t>Y_n expanse - C</t>
  </si>
  <si>
    <t>Y_n diference - C</t>
  </si>
  <si>
    <t>3.</t>
  </si>
  <si>
    <t>Year</t>
  </si>
  <si>
    <t>inflow</t>
  </si>
  <si>
    <t>Expendature</t>
  </si>
  <si>
    <t>Diference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</si>
</sst>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CZK&quot;;[Red]\-#,##0.00\ &quot;CZK&quot;"/>
    <numFmt numFmtId="164" formatCode="#,##0.00\ [$€-1]"/>
    <numFmt numFmtId="165" formatCode="#,##0.00\ [$€-41B];[Red]\-#,##0.00\ [$€-41B]"/>
    <numFmt numFmtId="166" formatCode="#,##0.00\ [$€-41B]"/>
    <numFmt numFmtId="173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0" xfId="0" applyNumberFormat="1"/>
    <xf numFmtId="0" fontId="1" fillId="2" borderId="1" xfId="0" applyFont="1" applyFill="1" applyBorder="1"/>
    <xf numFmtId="8" fontId="1" fillId="2" borderId="1" xfId="0" applyNumberFormat="1" applyFont="1" applyFill="1" applyBorder="1"/>
    <xf numFmtId="165" fontId="0" fillId="2" borderId="1" xfId="0" applyNumberFormat="1" applyFill="1" applyBorder="1"/>
    <xf numFmtId="166" fontId="0" fillId="0" borderId="1" xfId="0" applyNumberFormat="1" applyBorder="1"/>
    <xf numFmtId="166" fontId="0" fillId="0" borderId="0" xfId="0" applyNumberFormat="1"/>
    <xf numFmtId="0" fontId="1" fillId="0" borderId="0" xfId="0" applyFont="1"/>
    <xf numFmtId="165" fontId="0" fillId="0" borderId="0" xfId="0" applyNumberFormat="1"/>
    <xf numFmtId="8" fontId="0" fillId="2" borderId="1" xfId="0" applyNumberFormat="1" applyFill="1" applyBorder="1"/>
    <xf numFmtId="9" fontId="0" fillId="2" borderId="1" xfId="0" applyNumberFormat="1" applyFill="1" applyBorder="1"/>
    <xf numFmtId="0" fontId="2" fillId="0" borderId="0" xfId="0" applyFont="1"/>
    <xf numFmtId="10" fontId="0" fillId="0" borderId="1" xfId="1" applyNumberFormat="1" applyFont="1" applyBorder="1"/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0" fontId="0" fillId="2" borderId="1" xfId="0" applyNumberFormat="1" applyFill="1" applyBorder="1"/>
    <xf numFmtId="173" fontId="0" fillId="2" borderId="1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474D-CC8F-EC47-87F1-66E7CB564C94}">
  <dimension ref="B2:X16"/>
  <sheetViews>
    <sheetView tabSelected="1" zoomScale="81" zoomScaleNormal="111" workbookViewId="0">
      <selection activeCell="K23" sqref="K23"/>
    </sheetView>
  </sheetViews>
  <sheetFormatPr baseColWidth="10" defaultRowHeight="16" x14ac:dyDescent="0.2"/>
  <cols>
    <col min="8" max="8" width="17.83203125" customWidth="1"/>
    <col min="9" max="9" width="18.5" customWidth="1"/>
    <col min="10" max="10" width="14.1640625" bestFit="1" customWidth="1"/>
    <col min="11" max="11" width="18" customWidth="1"/>
    <col min="12" max="12" width="19" customWidth="1"/>
    <col min="15" max="15" width="12.5" customWidth="1"/>
    <col min="16" max="16" width="18.1640625" customWidth="1"/>
    <col min="17" max="17" width="15.1640625" bestFit="1" customWidth="1"/>
    <col min="18" max="18" width="13.6640625" bestFit="1" customWidth="1"/>
    <col min="19" max="19" width="13.33203125" customWidth="1"/>
    <col min="20" max="24" width="13.6640625" bestFit="1" customWidth="1"/>
  </cols>
  <sheetData>
    <row r="2" spans="2:24" ht="16" customHeight="1" x14ac:dyDescent="0.45">
      <c r="B2" s="15" t="s">
        <v>6</v>
      </c>
      <c r="C2" s="15"/>
      <c r="D2" s="15"/>
      <c r="G2" s="15" t="s">
        <v>7</v>
      </c>
      <c r="H2" s="15"/>
      <c r="I2" s="15"/>
      <c r="O2" s="15" t="s">
        <v>15</v>
      </c>
      <c r="P2" s="15"/>
      <c r="Q2" s="15"/>
      <c r="R2" s="13"/>
    </row>
    <row r="3" spans="2:24" ht="16" customHeight="1" x14ac:dyDescent="0.45">
      <c r="B3" s="15"/>
      <c r="C3" s="15"/>
      <c r="D3" s="15"/>
      <c r="G3" s="15"/>
      <c r="H3" s="15"/>
      <c r="I3" s="15"/>
      <c r="O3" s="15"/>
      <c r="P3" s="15"/>
      <c r="Q3" s="15"/>
      <c r="R3" s="13"/>
    </row>
    <row r="5" spans="2:24" x14ac:dyDescent="0.2">
      <c r="B5" s="4" t="s">
        <v>1</v>
      </c>
      <c r="C5" s="2">
        <v>0.03</v>
      </c>
      <c r="G5" s="4" t="s">
        <v>1</v>
      </c>
      <c r="H5" s="2">
        <v>0.03</v>
      </c>
      <c r="O5" s="4" t="s">
        <v>1</v>
      </c>
      <c r="P5" s="2">
        <v>0.05</v>
      </c>
    </row>
    <row r="6" spans="2:24" x14ac:dyDescent="0.2">
      <c r="B6" s="1"/>
      <c r="C6" s="4" t="s">
        <v>4</v>
      </c>
      <c r="D6" s="4" t="s">
        <v>3</v>
      </c>
    </row>
    <row r="7" spans="2:24" x14ac:dyDescent="0.2">
      <c r="B7" s="4" t="s">
        <v>0</v>
      </c>
      <c r="C7" s="16" t="s">
        <v>2</v>
      </c>
      <c r="D7" s="17"/>
      <c r="F7" s="9"/>
      <c r="G7" s="4" t="s">
        <v>0</v>
      </c>
      <c r="H7" s="4" t="s">
        <v>9</v>
      </c>
      <c r="I7" s="4" t="s">
        <v>10</v>
      </c>
      <c r="J7" s="4" t="s">
        <v>11</v>
      </c>
      <c r="K7" s="4" t="s">
        <v>13</v>
      </c>
      <c r="L7" s="4" t="s">
        <v>14</v>
      </c>
      <c r="O7" s="4" t="s">
        <v>16</v>
      </c>
      <c r="P7" s="1">
        <v>0</v>
      </c>
      <c r="Q7" s="1">
        <v>1</v>
      </c>
      <c r="R7" s="1">
        <v>2</v>
      </c>
      <c r="S7" s="1">
        <v>3</v>
      </c>
      <c r="T7" s="1">
        <v>4</v>
      </c>
      <c r="U7" s="1">
        <v>5</v>
      </c>
      <c r="V7" s="1">
        <v>6</v>
      </c>
      <c r="W7" s="1">
        <v>7</v>
      </c>
      <c r="X7" s="1">
        <v>8</v>
      </c>
    </row>
    <row r="8" spans="2:24" x14ac:dyDescent="0.2">
      <c r="B8" s="1">
        <v>1</v>
      </c>
      <c r="C8" s="7">
        <v>100</v>
      </c>
      <c r="D8" s="7">
        <v>100</v>
      </c>
      <c r="F8" s="8"/>
      <c r="G8" s="1">
        <v>0</v>
      </c>
      <c r="H8" s="7">
        <v>0</v>
      </c>
      <c r="I8" s="7">
        <v>2000000</v>
      </c>
      <c r="J8" s="7">
        <f>H8-I8</f>
        <v>-2000000</v>
      </c>
      <c r="K8" s="7">
        <v>9000000</v>
      </c>
      <c r="L8" s="7">
        <f>H8-K8</f>
        <v>-9000000</v>
      </c>
      <c r="O8" s="4" t="s">
        <v>17</v>
      </c>
      <c r="P8" s="7">
        <v>0</v>
      </c>
      <c r="Q8" s="7">
        <v>175510</v>
      </c>
      <c r="R8" s="7">
        <v>189087</v>
      </c>
      <c r="S8" s="7">
        <v>205365</v>
      </c>
      <c r="T8" s="7">
        <v>219643</v>
      </c>
      <c r="U8" s="7">
        <v>244421</v>
      </c>
      <c r="V8" s="7">
        <v>260760</v>
      </c>
      <c r="W8" s="7">
        <v>255061</v>
      </c>
      <c r="X8" s="7">
        <v>220362</v>
      </c>
    </row>
    <row r="9" spans="2:24" x14ac:dyDescent="0.2">
      <c r="B9" s="1">
        <v>2</v>
      </c>
      <c r="C9" s="7">
        <v>200</v>
      </c>
      <c r="D9" s="7">
        <v>0</v>
      </c>
      <c r="F9" s="8"/>
      <c r="G9" s="1">
        <v>1</v>
      </c>
      <c r="H9" s="7">
        <v>3000000</v>
      </c>
      <c r="I9" s="7">
        <v>1500000</v>
      </c>
      <c r="J9" s="7">
        <f t="shared" ref="J9:J11" si="0">H9-I9</f>
        <v>1500000</v>
      </c>
      <c r="K9" s="7">
        <v>5600000</v>
      </c>
      <c r="L9" s="7">
        <f t="shared" ref="L9:L11" si="1">H9-K9</f>
        <v>-2600000</v>
      </c>
      <c r="O9" s="4" t="s">
        <v>18</v>
      </c>
      <c r="P9" s="7">
        <v>1000000</v>
      </c>
      <c r="Q9" s="7"/>
      <c r="R9" s="7"/>
      <c r="S9" s="7">
        <v>500000</v>
      </c>
      <c r="T9" s="7"/>
      <c r="U9" s="7"/>
      <c r="V9" s="7"/>
      <c r="W9" s="7"/>
      <c r="X9" s="7"/>
    </row>
    <row r="10" spans="2:24" x14ac:dyDescent="0.2">
      <c r="B10" s="1">
        <v>3</v>
      </c>
      <c r="C10" s="7">
        <v>600</v>
      </c>
      <c r="D10" s="7">
        <v>200</v>
      </c>
      <c r="F10" s="8"/>
      <c r="G10" s="1">
        <v>2</v>
      </c>
      <c r="H10" s="7">
        <v>4000000</v>
      </c>
      <c r="I10" s="7">
        <v>0</v>
      </c>
      <c r="J10" s="7">
        <f t="shared" si="0"/>
        <v>4000000</v>
      </c>
      <c r="K10" s="7">
        <v>0</v>
      </c>
      <c r="L10" s="7">
        <f t="shared" si="1"/>
        <v>4000000</v>
      </c>
      <c r="O10" s="4" t="s">
        <v>19</v>
      </c>
      <c r="P10" s="7">
        <f>P8-P9</f>
        <v>-1000000</v>
      </c>
      <c r="Q10" s="7">
        <f>Q8-Q9</f>
        <v>175510</v>
      </c>
      <c r="R10" s="7">
        <f t="shared" ref="R10:X10" si="2">R8-R9</f>
        <v>189087</v>
      </c>
      <c r="S10" s="7">
        <f t="shared" si="2"/>
        <v>-294635</v>
      </c>
      <c r="T10" s="7">
        <f t="shared" si="2"/>
        <v>219643</v>
      </c>
      <c r="U10" s="7">
        <f t="shared" si="2"/>
        <v>244421</v>
      </c>
      <c r="V10" s="7">
        <f t="shared" si="2"/>
        <v>260760</v>
      </c>
      <c r="W10" s="7">
        <f t="shared" si="2"/>
        <v>255061</v>
      </c>
      <c r="X10" s="7">
        <f t="shared" si="2"/>
        <v>220362</v>
      </c>
    </row>
    <row r="11" spans="2:24" x14ac:dyDescent="0.2">
      <c r="B11" s="1">
        <v>4</v>
      </c>
      <c r="C11" s="18"/>
      <c r="D11" s="7">
        <v>0</v>
      </c>
      <c r="F11" s="8"/>
      <c r="G11" s="1">
        <v>3</v>
      </c>
      <c r="H11" s="7">
        <v>8000000</v>
      </c>
      <c r="I11" s="7">
        <v>0</v>
      </c>
      <c r="J11" s="7">
        <f t="shared" si="0"/>
        <v>8000000</v>
      </c>
      <c r="K11" s="7">
        <v>0</v>
      </c>
      <c r="L11" s="7">
        <f t="shared" si="1"/>
        <v>8000000</v>
      </c>
    </row>
    <row r="12" spans="2:24" x14ac:dyDescent="0.2">
      <c r="B12" s="1">
        <v>5</v>
      </c>
      <c r="C12" s="19"/>
      <c r="D12" s="7">
        <v>0</v>
      </c>
      <c r="F12" s="8"/>
      <c r="O12" s="4" t="s">
        <v>4</v>
      </c>
      <c r="P12" s="7">
        <f>NPV(P5,Q10:X10)+P10</f>
        <v>-18645.945025991416</v>
      </c>
    </row>
    <row r="13" spans="2:24" x14ac:dyDescent="0.2">
      <c r="B13" s="1">
        <v>6</v>
      </c>
      <c r="C13" s="20"/>
      <c r="D13" s="7">
        <v>600</v>
      </c>
      <c r="F13" s="8"/>
      <c r="G13" s="4" t="s">
        <v>12</v>
      </c>
      <c r="H13" s="11">
        <f>NPV(H5,J8:J11)</f>
        <v>10240609.311623247</v>
      </c>
      <c r="J13" s="8"/>
      <c r="O13" s="4" t="s">
        <v>3</v>
      </c>
      <c r="P13" s="14">
        <f>IRR(P10:X10)</f>
        <v>4.6179162039163169E-2</v>
      </c>
    </row>
    <row r="14" spans="2:24" x14ac:dyDescent="0.2">
      <c r="B14" s="5" t="s">
        <v>5</v>
      </c>
      <c r="C14" s="6">
        <f>NPV(C5,C8:C13)</f>
        <v>834.69155607942332</v>
      </c>
      <c r="D14" s="6">
        <f>NPV(C5,D8:D13)</f>
        <v>782.60626452160113</v>
      </c>
      <c r="F14" s="10"/>
      <c r="G14" s="4" t="s">
        <v>3</v>
      </c>
      <c r="H14" s="12">
        <f>IRR(J8:J11,0)</f>
        <v>1.337596345873231</v>
      </c>
    </row>
    <row r="15" spans="2:24" x14ac:dyDescent="0.2">
      <c r="F15" s="3"/>
      <c r="G15" s="4" t="s">
        <v>8</v>
      </c>
      <c r="H15" s="11">
        <f>NPV(H5,L9:L11)-K8</f>
        <v>-432754.93329990096</v>
      </c>
      <c r="I15" s="21">
        <f>IRR(L8:L11,0)</f>
        <v>1.397842846438424E-2</v>
      </c>
      <c r="J15" s="22">
        <f>IRR(L8:L11,0)</f>
        <v>1.397842846438424E-2</v>
      </c>
    </row>
    <row r="16" spans="2:24" x14ac:dyDescent="0.2">
      <c r="F16" s="3"/>
    </row>
  </sheetData>
  <mergeCells count="5">
    <mergeCell ref="O2:Q3"/>
    <mergeCell ref="C7:D7"/>
    <mergeCell ref="C11:C13"/>
    <mergeCell ref="B2:D3"/>
    <mergeCell ref="G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2023-09-18T13:45:10Z</dcterms:created>
  <dcterms:modified xsi:type="dcterms:W3CDTF">2023-10-02T12:10:33Z</dcterms:modified>
</cp:coreProperties>
</file>