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956bdb743d7ff/Desktop/Work/pamu-accounts-receivable/UiPath/Data/"/>
    </mc:Choice>
  </mc:AlternateContent>
  <xr:revisionPtr revIDLastSave="48" documentId="8_{E7F819F8-A8B4-4F3F-9833-AC50809F2227}" xr6:coauthVersionLast="47" xr6:coauthVersionMax="47" xr10:uidLastSave="{B89B5343-ACF3-4939-83BB-D0BD36996774}"/>
  <bookViews>
    <workbookView xWindow="-28920" yWindow="-90" windowWidth="29040" windowHeight="15720" activeTab="5" xr2:uid="{00000000-000D-0000-FFFF-FFFF00000000}"/>
  </bookViews>
  <sheets>
    <sheet name="SFF NI" sheetId="5" r:id="rId1"/>
    <sheet name="SFF NI-ScheduleDto" sheetId="9" r:id="rId2"/>
    <sheet name="SFF NI-PricingDto" sheetId="8" r:id="rId3"/>
    <sheet name="SFF SI" sheetId="6" r:id="rId4"/>
    <sheet name="SFF SI-ScheduleDto" sheetId="7" r:id="rId5"/>
    <sheet name="SFF SI-PricingDto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1" i="8" l="1"/>
  <c r="I140" i="8"/>
  <c r="I139" i="8"/>
  <c r="I137" i="8"/>
  <c r="I136" i="8"/>
  <c r="I138" i="8"/>
  <c r="I135" i="3"/>
  <c r="I134" i="3"/>
  <c r="I133" i="3"/>
  <c r="I130" i="3"/>
  <c r="I131" i="3"/>
  <c r="I132" i="3"/>
  <c r="C8" i="3"/>
  <c r="D8" i="3" s="1"/>
  <c r="I8" i="3"/>
  <c r="C9" i="3"/>
  <c r="E9" i="3" s="1"/>
  <c r="D9" i="3"/>
  <c r="I9" i="3"/>
  <c r="C10" i="3"/>
  <c r="D10" i="3"/>
  <c r="E10" i="3"/>
  <c r="I10" i="3"/>
  <c r="C11" i="3"/>
  <c r="D11" i="3" s="1"/>
  <c r="I11" i="3"/>
  <c r="C12" i="3"/>
  <c r="D12" i="3" s="1"/>
  <c r="I12" i="3"/>
  <c r="C13" i="3"/>
  <c r="D13" i="3" s="1"/>
  <c r="I13" i="3"/>
  <c r="C14" i="3"/>
  <c r="D14" i="3" s="1"/>
  <c r="E14" i="3"/>
  <c r="I14" i="3"/>
  <c r="C15" i="3"/>
  <c r="D15" i="3" s="1"/>
  <c r="I15" i="3"/>
  <c r="C16" i="3"/>
  <c r="D16" i="3"/>
  <c r="E16" i="3"/>
  <c r="I16" i="3"/>
  <c r="C17" i="3"/>
  <c r="D17" i="3" s="1"/>
  <c r="E17" i="3"/>
  <c r="I17" i="3"/>
  <c r="C18" i="3"/>
  <c r="E18" i="3" s="1"/>
  <c r="D18" i="3"/>
  <c r="I18" i="3"/>
  <c r="C19" i="3"/>
  <c r="D19" i="3" s="1"/>
  <c r="E19" i="3"/>
  <c r="I19" i="3"/>
  <c r="C20" i="3"/>
  <c r="D20" i="3" s="1"/>
  <c r="I20" i="3"/>
  <c r="C21" i="3"/>
  <c r="D21" i="3" s="1"/>
  <c r="F21" i="3"/>
  <c r="G21" i="3"/>
  <c r="I21" i="3"/>
  <c r="C22" i="3"/>
  <c r="E22" i="3" s="1"/>
  <c r="F22" i="3"/>
  <c r="G22" i="3"/>
  <c r="I22" i="3"/>
  <c r="C23" i="3"/>
  <c r="E23" i="3" s="1"/>
  <c r="D23" i="3"/>
  <c r="F23" i="3"/>
  <c r="G23" i="3"/>
  <c r="I23" i="3"/>
  <c r="C24" i="3"/>
  <c r="E24" i="3" s="1"/>
  <c r="F24" i="3"/>
  <c r="G24" i="3"/>
  <c r="I24" i="3"/>
  <c r="C25" i="3"/>
  <c r="D25" i="3"/>
  <c r="E25" i="3"/>
  <c r="F25" i="3"/>
  <c r="G25" i="3"/>
  <c r="I25" i="3"/>
  <c r="C26" i="3"/>
  <c r="E26" i="3" s="1"/>
  <c r="D26" i="3"/>
  <c r="F26" i="3"/>
  <c r="G26" i="3"/>
  <c r="I26" i="3"/>
  <c r="C27" i="3"/>
  <c r="D27" i="3" s="1"/>
  <c r="F27" i="3"/>
  <c r="G27" i="3"/>
  <c r="I27" i="3"/>
  <c r="C28" i="3"/>
  <c r="E28" i="3" s="1"/>
  <c r="D28" i="3"/>
  <c r="F28" i="3"/>
  <c r="G28" i="3"/>
  <c r="I28" i="3"/>
  <c r="C29" i="3"/>
  <c r="D29" i="3" s="1"/>
  <c r="I29" i="3"/>
  <c r="C30" i="3"/>
  <c r="D30" i="3" s="1"/>
  <c r="I30" i="3"/>
  <c r="C31" i="3"/>
  <c r="D31" i="3" s="1"/>
  <c r="I31" i="3"/>
  <c r="C32" i="3"/>
  <c r="D32" i="3" s="1"/>
  <c r="F32" i="3"/>
  <c r="G32" i="3"/>
  <c r="H32" i="3"/>
  <c r="I32" i="3"/>
  <c r="C33" i="3"/>
  <c r="D33" i="3" s="1"/>
  <c r="F33" i="3"/>
  <c r="G33" i="3"/>
  <c r="H33" i="3"/>
  <c r="I33" i="3"/>
  <c r="C34" i="3"/>
  <c r="D34" i="3" s="1"/>
  <c r="F34" i="3"/>
  <c r="G34" i="3"/>
  <c r="H34" i="3"/>
  <c r="I34" i="3"/>
  <c r="C35" i="3"/>
  <c r="E35" i="3" s="1"/>
  <c r="D35" i="3"/>
  <c r="F35" i="3"/>
  <c r="G35" i="3"/>
  <c r="H35" i="3"/>
  <c r="I35" i="3"/>
  <c r="C36" i="3"/>
  <c r="D36" i="3" s="1"/>
  <c r="F36" i="3"/>
  <c r="G36" i="3"/>
  <c r="H36" i="3"/>
  <c r="I36" i="3"/>
  <c r="C37" i="3"/>
  <c r="E37" i="3" s="1"/>
  <c r="F37" i="3"/>
  <c r="G37" i="3"/>
  <c r="H37" i="3"/>
  <c r="I37" i="3"/>
  <c r="C38" i="3"/>
  <c r="E38" i="3" s="1"/>
  <c r="D38" i="3"/>
  <c r="F38" i="3"/>
  <c r="G38" i="3"/>
  <c r="H38" i="3"/>
  <c r="I38" i="3"/>
  <c r="C39" i="3"/>
  <c r="E39" i="3" s="1"/>
  <c r="F39" i="3"/>
  <c r="G39" i="3"/>
  <c r="H39" i="3"/>
  <c r="I39" i="3"/>
  <c r="C40" i="3"/>
  <c r="D40" i="3" s="1"/>
  <c r="I40" i="3"/>
  <c r="C41" i="3"/>
  <c r="D41" i="3"/>
  <c r="E41" i="3"/>
  <c r="I41" i="3"/>
  <c r="C42" i="3"/>
  <c r="E42" i="3" s="1"/>
  <c r="I42" i="3"/>
  <c r="C43" i="3"/>
  <c r="D43" i="3" s="1"/>
  <c r="F43" i="3"/>
  <c r="G43" i="3"/>
  <c r="H43" i="3"/>
  <c r="I43" i="3"/>
  <c r="C44" i="3"/>
  <c r="D44" i="3" s="1"/>
  <c r="F44" i="3"/>
  <c r="G44" i="3"/>
  <c r="H44" i="3"/>
  <c r="I44" i="3"/>
  <c r="C45" i="3"/>
  <c r="D45" i="3" s="1"/>
  <c r="F45" i="3"/>
  <c r="G45" i="3"/>
  <c r="H45" i="3"/>
  <c r="I45" i="3"/>
  <c r="C46" i="3"/>
  <c r="D46" i="3" s="1"/>
  <c r="F46" i="3"/>
  <c r="G46" i="3"/>
  <c r="H46" i="3"/>
  <c r="I46" i="3"/>
  <c r="C47" i="3"/>
  <c r="E47" i="3" s="1"/>
  <c r="D47" i="3"/>
  <c r="F47" i="3"/>
  <c r="G47" i="3"/>
  <c r="H47" i="3"/>
  <c r="I47" i="3"/>
  <c r="C48" i="3"/>
  <c r="D48" i="3" s="1"/>
  <c r="F48" i="3"/>
  <c r="G48" i="3"/>
  <c r="H48" i="3"/>
  <c r="I48" i="3"/>
  <c r="C49" i="3"/>
  <c r="E49" i="3" s="1"/>
  <c r="D49" i="3"/>
  <c r="F49" i="3"/>
  <c r="G49" i="3"/>
  <c r="H49" i="3"/>
  <c r="I49" i="3"/>
  <c r="C50" i="3"/>
  <c r="E50" i="3" s="1"/>
  <c r="F50" i="3"/>
  <c r="G50" i="3"/>
  <c r="H50" i="3"/>
  <c r="I50" i="3"/>
  <c r="D51" i="3"/>
  <c r="C52" i="3"/>
  <c r="E52" i="3" s="1"/>
  <c r="F52" i="3"/>
  <c r="G52" i="3"/>
  <c r="I52" i="3"/>
  <c r="C53" i="3"/>
  <c r="D53" i="3" s="1"/>
  <c r="F53" i="3"/>
  <c r="G53" i="3"/>
  <c r="I53" i="3"/>
  <c r="C54" i="3"/>
  <c r="E54" i="3" s="1"/>
  <c r="F54" i="3"/>
  <c r="G54" i="3"/>
  <c r="I54" i="3"/>
  <c r="C55" i="3"/>
  <c r="E55" i="3" s="1"/>
  <c r="D55" i="3"/>
  <c r="F55" i="3"/>
  <c r="G55" i="3"/>
  <c r="I55" i="3"/>
  <c r="C56" i="3"/>
  <c r="E56" i="3" s="1"/>
  <c r="D56" i="3"/>
  <c r="F56" i="3"/>
  <c r="G56" i="3"/>
  <c r="I56" i="3"/>
  <c r="C57" i="3"/>
  <c r="E57" i="3" s="1"/>
  <c r="D57" i="3"/>
  <c r="F57" i="3"/>
  <c r="G57" i="3"/>
  <c r="I57" i="3"/>
  <c r="C58" i="3"/>
  <c r="E58" i="3" s="1"/>
  <c r="D58" i="3"/>
  <c r="F58" i="3"/>
  <c r="G58" i="3"/>
  <c r="I58" i="3"/>
  <c r="C59" i="3"/>
  <c r="D59" i="3" s="1"/>
  <c r="F59" i="3"/>
  <c r="G59" i="3"/>
  <c r="I59" i="3"/>
  <c r="C60" i="3"/>
  <c r="E60" i="3" s="1"/>
  <c r="F60" i="3"/>
  <c r="G60" i="3"/>
  <c r="I60" i="3"/>
  <c r="C61" i="3"/>
  <c r="E61" i="3" s="1"/>
  <c r="F61" i="3"/>
  <c r="G61" i="3"/>
  <c r="I61" i="3"/>
  <c r="C62" i="3"/>
  <c r="E62" i="3" s="1"/>
  <c r="D62" i="3"/>
  <c r="F62" i="3"/>
  <c r="G62" i="3"/>
  <c r="I62" i="3"/>
  <c r="D63" i="3"/>
  <c r="C64" i="3"/>
  <c r="E64" i="3" s="1"/>
  <c r="D64" i="3"/>
  <c r="E63" i="3" s="1"/>
  <c r="F64" i="3"/>
  <c r="G64" i="3"/>
  <c r="H64" i="3"/>
  <c r="I64" i="3"/>
  <c r="C65" i="3"/>
  <c r="E65" i="3" s="1"/>
  <c r="D65" i="3"/>
  <c r="F65" i="3"/>
  <c r="G65" i="3"/>
  <c r="H65" i="3"/>
  <c r="I65" i="3"/>
  <c r="C66" i="3"/>
  <c r="D66" i="3" s="1"/>
  <c r="F66" i="3"/>
  <c r="G66" i="3"/>
  <c r="H66" i="3"/>
  <c r="I66" i="3"/>
  <c r="C67" i="3"/>
  <c r="D67" i="3"/>
  <c r="E67" i="3"/>
  <c r="F67" i="3"/>
  <c r="G67" i="3"/>
  <c r="H67" i="3"/>
  <c r="I67" i="3"/>
  <c r="C68" i="3"/>
  <c r="E68" i="3" s="1"/>
  <c r="D68" i="3"/>
  <c r="F68" i="3"/>
  <c r="G68" i="3"/>
  <c r="H68" i="3"/>
  <c r="I68" i="3"/>
  <c r="C69" i="3"/>
  <c r="E69" i="3" s="1"/>
  <c r="D69" i="3"/>
  <c r="F69" i="3"/>
  <c r="G69" i="3"/>
  <c r="H69" i="3"/>
  <c r="I69" i="3"/>
  <c r="C70" i="3"/>
  <c r="E70" i="3" s="1"/>
  <c r="D70" i="3"/>
  <c r="F70" i="3"/>
  <c r="G70" i="3"/>
  <c r="H70" i="3"/>
  <c r="I70" i="3"/>
  <c r="C71" i="3"/>
  <c r="D71" i="3" s="1"/>
  <c r="F71" i="3"/>
  <c r="G71" i="3"/>
  <c r="H71" i="3"/>
  <c r="I71" i="3"/>
  <c r="C72" i="3"/>
  <c r="D72" i="3" s="1"/>
  <c r="F72" i="3"/>
  <c r="G72" i="3"/>
  <c r="H72" i="3"/>
  <c r="I72" i="3"/>
  <c r="C73" i="3"/>
  <c r="D73" i="3" s="1"/>
  <c r="F73" i="3"/>
  <c r="G73" i="3"/>
  <c r="H73" i="3"/>
  <c r="I73" i="3"/>
  <c r="C74" i="3"/>
  <c r="E74" i="3" s="1"/>
  <c r="F74" i="3"/>
  <c r="G74" i="3"/>
  <c r="H74" i="3"/>
  <c r="I74" i="3"/>
  <c r="C76" i="3"/>
  <c r="D76" i="3"/>
  <c r="E75" i="3" s="1"/>
  <c r="E76" i="3"/>
  <c r="F76" i="3"/>
  <c r="G76" i="3"/>
  <c r="I76" i="3"/>
  <c r="C77" i="3"/>
  <c r="D77" i="3" s="1"/>
  <c r="F77" i="3"/>
  <c r="G77" i="3"/>
  <c r="I77" i="3"/>
  <c r="C78" i="3"/>
  <c r="D78" i="3"/>
  <c r="E78" i="3"/>
  <c r="F78" i="3"/>
  <c r="G78" i="3"/>
  <c r="I78" i="3"/>
  <c r="C79" i="3"/>
  <c r="D79" i="3" s="1"/>
  <c r="F79" i="3"/>
  <c r="G79" i="3"/>
  <c r="I79" i="3"/>
  <c r="C80" i="3"/>
  <c r="E80" i="3" s="1"/>
  <c r="D80" i="3"/>
  <c r="F80" i="3"/>
  <c r="G80" i="3"/>
  <c r="I80" i="3"/>
  <c r="C81" i="3"/>
  <c r="D81" i="3" s="1"/>
  <c r="F81" i="3"/>
  <c r="G81" i="3"/>
  <c r="I81" i="3"/>
  <c r="C83" i="3"/>
  <c r="E83" i="3" s="1"/>
  <c r="F83" i="3"/>
  <c r="G83" i="3"/>
  <c r="H83" i="3"/>
  <c r="I83" i="3"/>
  <c r="C84" i="3"/>
  <c r="D84" i="3" s="1"/>
  <c r="F84" i="3"/>
  <c r="G84" i="3"/>
  <c r="H84" i="3"/>
  <c r="I84" i="3"/>
  <c r="C85" i="3"/>
  <c r="E85" i="3" s="1"/>
  <c r="F85" i="3"/>
  <c r="G85" i="3"/>
  <c r="H85" i="3"/>
  <c r="I85" i="3"/>
  <c r="C86" i="3"/>
  <c r="E86" i="3" s="1"/>
  <c r="F86" i="3"/>
  <c r="G86" i="3"/>
  <c r="H86" i="3"/>
  <c r="I86" i="3"/>
  <c r="C87" i="3"/>
  <c r="E87" i="3" s="1"/>
  <c r="F87" i="3"/>
  <c r="G87" i="3"/>
  <c r="H87" i="3"/>
  <c r="I87" i="3"/>
  <c r="C88" i="3"/>
  <c r="D88" i="3" s="1"/>
  <c r="F88" i="3"/>
  <c r="G88" i="3"/>
  <c r="H88" i="3"/>
  <c r="I88" i="3"/>
  <c r="C90" i="3"/>
  <c r="E90" i="3" s="1"/>
  <c r="F90" i="3"/>
  <c r="G90" i="3"/>
  <c r="H90" i="3"/>
  <c r="I90" i="3"/>
  <c r="C91" i="3"/>
  <c r="D91" i="3" s="1"/>
  <c r="F91" i="3"/>
  <c r="G91" i="3"/>
  <c r="H91" i="3"/>
  <c r="I91" i="3"/>
  <c r="C92" i="3"/>
  <c r="E92" i="3" s="1"/>
  <c r="D92" i="3"/>
  <c r="F92" i="3"/>
  <c r="G92" i="3"/>
  <c r="H92" i="3"/>
  <c r="I92" i="3"/>
  <c r="C93" i="3"/>
  <c r="D93" i="3" s="1"/>
  <c r="E93" i="3"/>
  <c r="F93" i="3"/>
  <c r="G93" i="3"/>
  <c r="H93" i="3"/>
  <c r="I93" i="3"/>
  <c r="C94" i="3"/>
  <c r="E94" i="3" s="1"/>
  <c r="D94" i="3"/>
  <c r="F94" i="3"/>
  <c r="G94" i="3"/>
  <c r="H94" i="3"/>
  <c r="I94" i="3"/>
  <c r="C95" i="3"/>
  <c r="E95" i="3" s="1"/>
  <c r="D95" i="3"/>
  <c r="F95" i="3"/>
  <c r="G95" i="3"/>
  <c r="H95" i="3"/>
  <c r="I95" i="3"/>
  <c r="C97" i="3"/>
  <c r="E97" i="3" s="1"/>
  <c r="I97" i="3"/>
  <c r="C98" i="3"/>
  <c r="D98" i="3" s="1"/>
  <c r="E98" i="3"/>
  <c r="I98" i="3"/>
  <c r="C99" i="3"/>
  <c r="D99" i="3" s="1"/>
  <c r="I99" i="3"/>
  <c r="C100" i="3"/>
  <c r="E100" i="3" s="1"/>
  <c r="D100" i="3"/>
  <c r="I100" i="3"/>
  <c r="C101" i="3"/>
  <c r="D101" i="3" s="1"/>
  <c r="I101" i="3"/>
  <c r="C102" i="3"/>
  <c r="D102" i="3" s="1"/>
  <c r="I102" i="3"/>
  <c r="C103" i="3"/>
  <c r="D103" i="3" s="1"/>
  <c r="I103" i="3"/>
  <c r="C104" i="3"/>
  <c r="E104" i="3" s="1"/>
  <c r="D104" i="3"/>
  <c r="I104" i="3"/>
  <c r="C105" i="3"/>
  <c r="D105" i="3" s="1"/>
  <c r="I105" i="3"/>
  <c r="C107" i="3"/>
  <c r="D107" i="3"/>
  <c r="E106" i="3" s="1"/>
  <c r="E107" i="3"/>
  <c r="H107" i="3"/>
  <c r="I107" i="3"/>
  <c r="C108" i="3"/>
  <c r="D108" i="3" s="1"/>
  <c r="H108" i="3"/>
  <c r="I108" i="3"/>
  <c r="C109" i="3"/>
  <c r="D109" i="3" s="1"/>
  <c r="H109" i="3"/>
  <c r="I109" i="3"/>
  <c r="C110" i="3"/>
  <c r="D110" i="3" s="1"/>
  <c r="H110" i="3"/>
  <c r="I110" i="3"/>
  <c r="C111" i="3"/>
  <c r="E111" i="3" s="1"/>
  <c r="H111" i="3"/>
  <c r="I111" i="3"/>
  <c r="C112" i="3"/>
  <c r="D112" i="3" s="1"/>
  <c r="H112" i="3"/>
  <c r="I112" i="3"/>
  <c r="C113" i="3"/>
  <c r="E113" i="3" s="1"/>
  <c r="H113" i="3"/>
  <c r="I113" i="3"/>
  <c r="C114" i="3"/>
  <c r="D114" i="3" s="1"/>
  <c r="H114" i="3"/>
  <c r="I114" i="3"/>
  <c r="C115" i="3"/>
  <c r="D115" i="3" s="1"/>
  <c r="H115" i="3"/>
  <c r="I115" i="3"/>
  <c r="C117" i="3"/>
  <c r="D117" i="3" s="1"/>
  <c r="E116" i="3" s="1"/>
  <c r="H117" i="3"/>
  <c r="I117" i="3"/>
  <c r="C118" i="3"/>
  <c r="E118" i="3" s="1"/>
  <c r="H118" i="3"/>
  <c r="I118" i="3"/>
  <c r="C119" i="3"/>
  <c r="D119" i="3" s="1"/>
  <c r="E119" i="3"/>
  <c r="H119" i="3"/>
  <c r="I119" i="3"/>
  <c r="C120" i="3"/>
  <c r="D120" i="3" s="1"/>
  <c r="H120" i="3"/>
  <c r="I120" i="3"/>
  <c r="C121" i="3"/>
  <c r="E121" i="3" s="1"/>
  <c r="H121" i="3"/>
  <c r="I121" i="3"/>
  <c r="C122" i="3"/>
  <c r="D122" i="3"/>
  <c r="E122" i="3"/>
  <c r="H122" i="3"/>
  <c r="I122" i="3"/>
  <c r="C123" i="3"/>
  <c r="D123" i="3" s="1"/>
  <c r="H123" i="3"/>
  <c r="I123" i="3"/>
  <c r="C124" i="3"/>
  <c r="E124" i="3" s="1"/>
  <c r="H124" i="3"/>
  <c r="I124" i="3"/>
  <c r="C125" i="3"/>
  <c r="E125" i="3" s="1"/>
  <c r="H125" i="3"/>
  <c r="I125" i="3"/>
  <c r="C127" i="3"/>
  <c r="D127" i="3" s="1"/>
  <c r="I127" i="3"/>
  <c r="C128" i="3"/>
  <c r="D128" i="3" s="1"/>
  <c r="I128" i="3"/>
  <c r="C129" i="3"/>
  <c r="D129" i="3" s="1"/>
  <c r="I129" i="3"/>
  <c r="C130" i="3"/>
  <c r="D130" i="3" s="1"/>
  <c r="C131" i="3"/>
  <c r="D131" i="3" s="1"/>
  <c r="E131" i="3"/>
  <c r="C132" i="3"/>
  <c r="D132" i="3" s="1"/>
  <c r="E132" i="3"/>
  <c r="H132" i="3"/>
  <c r="C133" i="3"/>
  <c r="D133" i="3" s="1"/>
  <c r="C134" i="3"/>
  <c r="E134" i="3" s="1"/>
  <c r="C135" i="3"/>
  <c r="D135" i="3" s="1"/>
  <c r="H135" i="3"/>
  <c r="C138" i="3"/>
  <c r="D138" i="3" s="1"/>
  <c r="E137" i="3" s="1"/>
  <c r="I138" i="3"/>
  <c r="C139" i="3"/>
  <c r="E139" i="3" s="1"/>
  <c r="D139" i="3"/>
  <c r="I139" i="3"/>
  <c r="C140" i="3"/>
  <c r="E140" i="3" s="1"/>
  <c r="I140" i="3"/>
  <c r="C141" i="3"/>
  <c r="D141" i="3" s="1"/>
  <c r="I141" i="3"/>
  <c r="C143" i="3"/>
  <c r="D143" i="3" s="1"/>
  <c r="E142" i="3" s="1"/>
  <c r="E143" i="3"/>
  <c r="I143" i="3"/>
  <c r="C144" i="3"/>
  <c r="D144" i="3" s="1"/>
  <c r="I144" i="3"/>
  <c r="C145" i="3"/>
  <c r="D145" i="3" s="1"/>
  <c r="I145" i="3"/>
  <c r="C146" i="3"/>
  <c r="E146" i="3" s="1"/>
  <c r="D146" i="3"/>
  <c r="I146" i="3"/>
  <c r="C149" i="3"/>
  <c r="D149" i="3" s="1"/>
  <c r="E148" i="3" s="1"/>
  <c r="H149" i="3"/>
  <c r="I149" i="3"/>
  <c r="C150" i="3"/>
  <c r="D150" i="3" s="1"/>
  <c r="H150" i="3"/>
  <c r="I150" i="3"/>
  <c r="C151" i="3"/>
  <c r="E151" i="3" s="1"/>
  <c r="D151" i="3"/>
  <c r="H151" i="3"/>
  <c r="I151" i="3"/>
  <c r="C152" i="3"/>
  <c r="D152" i="3" s="1"/>
  <c r="H152" i="3"/>
  <c r="I152" i="3"/>
  <c r="C154" i="3"/>
  <c r="E154" i="3" s="1"/>
  <c r="D154" i="3"/>
  <c r="E153" i="3" s="1"/>
  <c r="H154" i="3"/>
  <c r="I154" i="3"/>
  <c r="C155" i="3"/>
  <c r="D155" i="3" s="1"/>
  <c r="H155" i="3"/>
  <c r="I155" i="3"/>
  <c r="C156" i="3"/>
  <c r="D156" i="3" s="1"/>
  <c r="H156" i="3"/>
  <c r="I156" i="3"/>
  <c r="C157" i="3"/>
  <c r="D157" i="3" s="1"/>
  <c r="H157" i="3"/>
  <c r="I157" i="3"/>
  <c r="C159" i="3"/>
  <c r="D159" i="3"/>
  <c r="E158" i="3" s="1"/>
  <c r="E159" i="3"/>
  <c r="H159" i="3"/>
  <c r="I159" i="3"/>
  <c r="C160" i="3"/>
  <c r="D160" i="3" s="1"/>
  <c r="H160" i="3"/>
  <c r="I160" i="3"/>
  <c r="C161" i="3"/>
  <c r="D161" i="3" s="1"/>
  <c r="H161" i="3"/>
  <c r="I161" i="3"/>
  <c r="C162" i="3"/>
  <c r="D162" i="3"/>
  <c r="E162" i="3"/>
  <c r="H162" i="3"/>
  <c r="I162" i="3"/>
  <c r="H68" i="8"/>
  <c r="H69" i="8"/>
  <c r="H70" i="8"/>
  <c r="H71" i="8"/>
  <c r="H72" i="8"/>
  <c r="H73" i="8"/>
  <c r="H74" i="8"/>
  <c r="H75" i="8"/>
  <c r="H76" i="8"/>
  <c r="H77" i="8"/>
  <c r="H67" i="8"/>
  <c r="E40" i="3" l="1"/>
  <c r="E161" i="3"/>
  <c r="D113" i="3"/>
  <c r="D61" i="3"/>
  <c r="E30" i="3"/>
  <c r="E156" i="3"/>
  <c r="E152" i="3"/>
  <c r="E149" i="3"/>
  <c r="E135" i="3"/>
  <c r="D83" i="3"/>
  <c r="E82" i="3" s="1"/>
  <c r="D74" i="3"/>
  <c r="D24" i="3"/>
  <c r="E103" i="3"/>
  <c r="D85" i="3"/>
  <c r="D134" i="3"/>
  <c r="E115" i="3"/>
  <c r="D87" i="3"/>
  <c r="D52" i="3"/>
  <c r="E51" i="3" s="1"/>
  <c r="D37" i="3"/>
  <c r="E110" i="3"/>
  <c r="E43" i="3"/>
  <c r="E13" i="3"/>
  <c r="D97" i="3"/>
  <c r="E96" i="3" s="1"/>
  <c r="D90" i="3"/>
  <c r="E89" i="3" s="1"/>
  <c r="D54" i="3"/>
  <c r="E36" i="3"/>
  <c r="E20" i="3"/>
  <c r="D42" i="3"/>
  <c r="E27" i="3"/>
  <c r="E12" i="3"/>
  <c r="E84" i="3"/>
  <c r="E81" i="3"/>
  <c r="E79" i="3"/>
  <c r="E77" i="3"/>
  <c r="E46" i="3"/>
  <c r="E44" i="3"/>
  <c r="E8" i="3"/>
  <c r="E123" i="3"/>
  <c r="D39" i="3"/>
  <c r="E15" i="3"/>
  <c r="D125" i="3"/>
  <c r="E129" i="3"/>
  <c r="E133" i="3"/>
  <c r="D118" i="3"/>
  <c r="E114" i="3"/>
  <c r="D111" i="3"/>
  <c r="E108" i="3"/>
  <c r="E31" i="3"/>
  <c r="E21" i="3"/>
  <c r="E11" i="3"/>
  <c r="E150" i="3"/>
  <c r="E145" i="3"/>
  <c r="D140" i="3"/>
  <c r="D124" i="3"/>
  <c r="E112" i="3"/>
  <c r="E88" i="3"/>
  <c r="E73" i="3"/>
  <c r="E71" i="3"/>
  <c r="E128" i="3"/>
  <c r="E101" i="3"/>
  <c r="D60" i="3"/>
  <c r="E53" i="3"/>
  <c r="E34" i="3"/>
  <c r="E32" i="3"/>
  <c r="E29" i="3"/>
  <c r="D121" i="3"/>
  <c r="D86" i="3"/>
  <c r="D50" i="3"/>
  <c r="E157" i="3"/>
  <c r="E120" i="3"/>
  <c r="E91" i="3"/>
  <c r="E66" i="3"/>
  <c r="E59" i="3"/>
  <c r="D22" i="3"/>
  <c r="E155" i="3"/>
  <c r="E141" i="3"/>
  <c r="E138" i="3"/>
  <c r="E117" i="3"/>
  <c r="E109" i="3"/>
  <c r="E72" i="3"/>
  <c r="E45" i="3"/>
  <c r="E160" i="3"/>
  <c r="E144" i="3"/>
  <c r="E33" i="3"/>
  <c r="E130" i="3"/>
  <c r="E127" i="3"/>
  <c r="E105" i="3"/>
  <c r="E102" i="3"/>
  <c r="E99" i="3"/>
  <c r="E48" i="3"/>
  <c r="H40" i="8"/>
  <c r="D66" i="8"/>
  <c r="D54" i="8"/>
  <c r="C8" i="8"/>
  <c r="D8" i="8" s="1"/>
  <c r="C9" i="8"/>
  <c r="E9" i="8" s="1"/>
  <c r="C10" i="8"/>
  <c r="E10" i="8" s="1"/>
  <c r="C11" i="8"/>
  <c r="E11" i="8" s="1"/>
  <c r="C12" i="8"/>
  <c r="D12" i="8" s="1"/>
  <c r="C13" i="8"/>
  <c r="D13" i="8" s="1"/>
  <c r="C14" i="8"/>
  <c r="E14" i="8" s="1"/>
  <c r="C15" i="8"/>
  <c r="E15" i="8" s="1"/>
  <c r="C16" i="8"/>
  <c r="E16" i="8" s="1"/>
  <c r="C17" i="8"/>
  <c r="D17" i="8" s="1"/>
  <c r="C18" i="8"/>
  <c r="E18" i="8" s="1"/>
  <c r="C19" i="8"/>
  <c r="C20" i="8"/>
  <c r="D20" i="8" s="1"/>
  <c r="C21" i="8"/>
  <c r="D21" i="8" s="1"/>
  <c r="C22" i="8"/>
  <c r="D22" i="8" s="1"/>
  <c r="C23" i="8"/>
  <c r="E23" i="8" s="1"/>
  <c r="C24" i="8"/>
  <c r="D24" i="8" s="1"/>
  <c r="C25" i="8"/>
  <c r="E25" i="8" s="1"/>
  <c r="C26" i="8"/>
  <c r="D26" i="8" s="1"/>
  <c r="C27" i="8"/>
  <c r="E27" i="8" s="1"/>
  <c r="C28" i="8"/>
  <c r="E28" i="8" s="1"/>
  <c r="C29" i="8"/>
  <c r="E29" i="8" s="1"/>
  <c r="C30" i="8"/>
  <c r="E30" i="8" s="1"/>
  <c r="C31" i="8"/>
  <c r="D31" i="8" s="1"/>
  <c r="C32" i="8"/>
  <c r="D32" i="8" s="1"/>
  <c r="C33" i="8"/>
  <c r="D33" i="8" s="1"/>
  <c r="C34" i="8"/>
  <c r="D34" i="8" s="1"/>
  <c r="C35" i="8"/>
  <c r="E35" i="8" s="1"/>
  <c r="C36" i="8"/>
  <c r="D36" i="8" s="1"/>
  <c r="C37" i="8"/>
  <c r="E37" i="8" s="1"/>
  <c r="C38" i="8"/>
  <c r="E38" i="8" s="1"/>
  <c r="C39" i="8"/>
  <c r="D39" i="8" s="1"/>
  <c r="C40" i="8"/>
  <c r="E40" i="8" s="1"/>
  <c r="C41" i="8"/>
  <c r="E41" i="8" s="1"/>
  <c r="C42" i="8"/>
  <c r="D42" i="8" s="1"/>
  <c r="C43" i="8"/>
  <c r="C44" i="8"/>
  <c r="D44" i="8" s="1"/>
  <c r="C45" i="8"/>
  <c r="D45" i="8" s="1"/>
  <c r="C46" i="8"/>
  <c r="D46" i="8" s="1"/>
  <c r="C47" i="8"/>
  <c r="D47" i="8" s="1"/>
  <c r="C48" i="8"/>
  <c r="E48" i="8" s="1"/>
  <c r="C49" i="8"/>
  <c r="E49" i="8" s="1"/>
  <c r="C50" i="8"/>
  <c r="D50" i="8" s="1"/>
  <c r="C51" i="8"/>
  <c r="E51" i="8" s="1"/>
  <c r="C52" i="8"/>
  <c r="E52" i="8" s="1"/>
  <c r="C53" i="8"/>
  <c r="D53" i="8" s="1"/>
  <c r="C55" i="8"/>
  <c r="D55" i="8" s="1"/>
  <c r="C56" i="8"/>
  <c r="D56" i="8" s="1"/>
  <c r="C57" i="8"/>
  <c r="E57" i="8" s="1"/>
  <c r="C58" i="8"/>
  <c r="D58" i="8" s="1"/>
  <c r="C59" i="8"/>
  <c r="E59" i="8" s="1"/>
  <c r="C60" i="8"/>
  <c r="E60" i="8" s="1"/>
  <c r="C61" i="8"/>
  <c r="D61" i="8" s="1"/>
  <c r="C62" i="8"/>
  <c r="D62" i="8" s="1"/>
  <c r="C63" i="8"/>
  <c r="D63" i="8" s="1"/>
  <c r="C64" i="8"/>
  <c r="E64" i="8" s="1"/>
  <c r="C65" i="8"/>
  <c r="E65" i="8" s="1"/>
  <c r="C67" i="8"/>
  <c r="E67" i="8" s="1"/>
  <c r="C68" i="8"/>
  <c r="E68" i="8" s="1"/>
  <c r="C69" i="8"/>
  <c r="D69" i="8" s="1"/>
  <c r="C70" i="8"/>
  <c r="D70" i="8" s="1"/>
  <c r="C71" i="8"/>
  <c r="E71" i="8" s="1"/>
  <c r="C72" i="8"/>
  <c r="E72" i="8" s="1"/>
  <c r="C73" i="8"/>
  <c r="E73" i="8" s="1"/>
  <c r="C74" i="8"/>
  <c r="E74" i="8" s="1"/>
  <c r="C75" i="8"/>
  <c r="D75" i="8" s="1"/>
  <c r="C76" i="8"/>
  <c r="E76" i="8" s="1"/>
  <c r="C77" i="8"/>
  <c r="D77" i="8" s="1"/>
  <c r="C79" i="8"/>
  <c r="E79" i="8" s="1"/>
  <c r="C80" i="8"/>
  <c r="E80" i="8" s="1"/>
  <c r="C81" i="8"/>
  <c r="E81" i="8" s="1"/>
  <c r="C82" i="8"/>
  <c r="C83" i="8"/>
  <c r="D83" i="8" s="1"/>
  <c r="C84" i="8"/>
  <c r="E84" i="8" s="1"/>
  <c r="C86" i="8"/>
  <c r="C87" i="8"/>
  <c r="E87" i="8" s="1"/>
  <c r="C88" i="8"/>
  <c r="E88" i="8" s="1"/>
  <c r="C89" i="8"/>
  <c r="D89" i="8" s="1"/>
  <c r="C90" i="8"/>
  <c r="E90" i="8" s="1"/>
  <c r="C91" i="8"/>
  <c r="D91" i="8" s="1"/>
  <c r="C93" i="8"/>
  <c r="E93" i="8" s="1"/>
  <c r="C94" i="8"/>
  <c r="D94" i="8" s="1"/>
  <c r="C95" i="8"/>
  <c r="E95" i="8" s="1"/>
  <c r="C96" i="8"/>
  <c r="D96" i="8" s="1"/>
  <c r="C97" i="8"/>
  <c r="D97" i="8" s="1"/>
  <c r="C98" i="8"/>
  <c r="D98" i="8" s="1"/>
  <c r="D86" i="8"/>
  <c r="I163" i="8"/>
  <c r="H163" i="8"/>
  <c r="C163" i="8"/>
  <c r="E163" i="8" s="1"/>
  <c r="I162" i="8"/>
  <c r="H162" i="8"/>
  <c r="C162" i="8"/>
  <c r="E162" i="8" s="1"/>
  <c r="I161" i="8"/>
  <c r="H161" i="8"/>
  <c r="C161" i="8"/>
  <c r="E161" i="8" s="1"/>
  <c r="I160" i="8"/>
  <c r="H160" i="8"/>
  <c r="C160" i="8"/>
  <c r="E160" i="8" s="1"/>
  <c r="H166" i="8"/>
  <c r="H167" i="8"/>
  <c r="H168" i="8"/>
  <c r="H165" i="8"/>
  <c r="H158" i="8"/>
  <c r="H156" i="8"/>
  <c r="H157" i="8"/>
  <c r="H155" i="8"/>
  <c r="I168" i="8"/>
  <c r="C168" i="8"/>
  <c r="E168" i="8" s="1"/>
  <c r="I167" i="8"/>
  <c r="C167" i="8"/>
  <c r="E167" i="8" s="1"/>
  <c r="I166" i="8"/>
  <c r="C166" i="8"/>
  <c r="E166" i="8" s="1"/>
  <c r="I165" i="8"/>
  <c r="C165" i="8"/>
  <c r="E165" i="8" s="1"/>
  <c r="I158" i="8"/>
  <c r="C158" i="8"/>
  <c r="E158" i="8" s="1"/>
  <c r="I157" i="8"/>
  <c r="C157" i="8"/>
  <c r="D157" i="8" s="1"/>
  <c r="I156" i="8"/>
  <c r="C156" i="8"/>
  <c r="E156" i="8" s="1"/>
  <c r="I155" i="8"/>
  <c r="C155" i="8"/>
  <c r="D155" i="8" s="1"/>
  <c r="E154" i="8" s="1"/>
  <c r="I152" i="8"/>
  <c r="I151" i="8"/>
  <c r="I150" i="8"/>
  <c r="I149" i="8"/>
  <c r="C152" i="8"/>
  <c r="E152" i="8" s="1"/>
  <c r="C151" i="8"/>
  <c r="E151" i="8" s="1"/>
  <c r="C150" i="8"/>
  <c r="D150" i="8" s="1"/>
  <c r="C149" i="8"/>
  <c r="E149" i="8" s="1"/>
  <c r="I147" i="8"/>
  <c r="C147" i="8"/>
  <c r="E147" i="8" s="1"/>
  <c r="I146" i="8"/>
  <c r="C146" i="8"/>
  <c r="E146" i="8" s="1"/>
  <c r="I145" i="8"/>
  <c r="C145" i="8"/>
  <c r="D145" i="8" s="1"/>
  <c r="I144" i="8"/>
  <c r="C144" i="8"/>
  <c r="E144" i="8" s="1"/>
  <c r="H141" i="8"/>
  <c r="H138" i="8"/>
  <c r="C141" i="8"/>
  <c r="E141" i="8" s="1"/>
  <c r="C140" i="8"/>
  <c r="D140" i="8" s="1"/>
  <c r="C139" i="8"/>
  <c r="E139" i="8" s="1"/>
  <c r="C138" i="8"/>
  <c r="E138" i="8" s="1"/>
  <c r="C137" i="8"/>
  <c r="E137" i="8" s="1"/>
  <c r="C136" i="8"/>
  <c r="E136" i="8" s="1"/>
  <c r="I135" i="8"/>
  <c r="C135" i="8"/>
  <c r="E135" i="8" s="1"/>
  <c r="I134" i="8"/>
  <c r="C134" i="8"/>
  <c r="E134" i="8" s="1"/>
  <c r="I133" i="8"/>
  <c r="C133" i="8"/>
  <c r="E133" i="8" s="1"/>
  <c r="H123" i="8"/>
  <c r="H124" i="8"/>
  <c r="H125" i="8"/>
  <c r="H126" i="8"/>
  <c r="H127" i="8"/>
  <c r="H128" i="8"/>
  <c r="H129" i="8"/>
  <c r="H130" i="8"/>
  <c r="H131" i="8"/>
  <c r="H122" i="8"/>
  <c r="I131" i="8"/>
  <c r="C131" i="8"/>
  <c r="D131" i="8" s="1"/>
  <c r="I130" i="8"/>
  <c r="C130" i="8"/>
  <c r="D130" i="8" s="1"/>
  <c r="I129" i="8"/>
  <c r="C129" i="8"/>
  <c r="E129" i="8" s="1"/>
  <c r="I128" i="8"/>
  <c r="C128" i="8"/>
  <c r="E128" i="8" s="1"/>
  <c r="I127" i="8"/>
  <c r="C127" i="8"/>
  <c r="E127" i="8" s="1"/>
  <c r="I126" i="8"/>
  <c r="C126" i="8"/>
  <c r="E126" i="8" s="1"/>
  <c r="I125" i="8"/>
  <c r="C125" i="8"/>
  <c r="E125" i="8" s="1"/>
  <c r="I124" i="8"/>
  <c r="C124" i="8"/>
  <c r="E124" i="8" s="1"/>
  <c r="I123" i="8"/>
  <c r="C123" i="8"/>
  <c r="D123" i="8" s="1"/>
  <c r="I122" i="8"/>
  <c r="C122" i="8"/>
  <c r="D122" i="8" s="1"/>
  <c r="E121" i="8" s="1"/>
  <c r="H120" i="8"/>
  <c r="H112" i="8"/>
  <c r="H113" i="8"/>
  <c r="H114" i="8"/>
  <c r="H115" i="8"/>
  <c r="H116" i="8"/>
  <c r="H117" i="8"/>
  <c r="H118" i="8"/>
  <c r="H119" i="8"/>
  <c r="H111" i="8"/>
  <c r="I120" i="8"/>
  <c r="C120" i="8"/>
  <c r="E120" i="8" s="1"/>
  <c r="I119" i="8"/>
  <c r="C119" i="8"/>
  <c r="E119" i="8" s="1"/>
  <c r="I118" i="8"/>
  <c r="C118" i="8"/>
  <c r="E118" i="8" s="1"/>
  <c r="I117" i="8"/>
  <c r="C117" i="8"/>
  <c r="E117" i="8" s="1"/>
  <c r="I116" i="8"/>
  <c r="C116" i="8"/>
  <c r="D116" i="8" s="1"/>
  <c r="I115" i="8"/>
  <c r="C115" i="8"/>
  <c r="E115" i="8" s="1"/>
  <c r="I114" i="8"/>
  <c r="C114" i="8"/>
  <c r="E114" i="8" s="1"/>
  <c r="I113" i="8"/>
  <c r="C113" i="8"/>
  <c r="E113" i="8" s="1"/>
  <c r="I112" i="8"/>
  <c r="C112" i="8"/>
  <c r="E112" i="8" s="1"/>
  <c r="I111" i="8"/>
  <c r="C111" i="8"/>
  <c r="E111" i="8" s="1"/>
  <c r="I109" i="8"/>
  <c r="C109" i="8"/>
  <c r="E109" i="8" s="1"/>
  <c r="I108" i="8"/>
  <c r="C108" i="8"/>
  <c r="D108" i="8" s="1"/>
  <c r="I107" i="8"/>
  <c r="C107" i="8"/>
  <c r="E107" i="8" s="1"/>
  <c r="I106" i="8"/>
  <c r="C106" i="8"/>
  <c r="E106" i="8" s="1"/>
  <c r="I105" i="8"/>
  <c r="C105" i="8"/>
  <c r="E105" i="8" s="1"/>
  <c r="I104" i="8"/>
  <c r="C104" i="8"/>
  <c r="D104" i="8" s="1"/>
  <c r="I103" i="8"/>
  <c r="C103" i="8"/>
  <c r="E103" i="8" s="1"/>
  <c r="I102" i="8"/>
  <c r="C102" i="8"/>
  <c r="D102" i="8" s="1"/>
  <c r="I101" i="8"/>
  <c r="C101" i="8"/>
  <c r="E101" i="8" s="1"/>
  <c r="I100" i="8"/>
  <c r="C100" i="8"/>
  <c r="E100" i="8" s="1"/>
  <c r="H94" i="8"/>
  <c r="H95" i="8"/>
  <c r="H96" i="8"/>
  <c r="H97" i="8"/>
  <c r="H98" i="8"/>
  <c r="H93" i="8"/>
  <c r="I98" i="8"/>
  <c r="G98" i="8"/>
  <c r="F98" i="8"/>
  <c r="I97" i="8"/>
  <c r="G97" i="8"/>
  <c r="F97" i="8"/>
  <c r="I96" i="8"/>
  <c r="G96" i="8"/>
  <c r="F96" i="8"/>
  <c r="I95" i="8"/>
  <c r="G95" i="8"/>
  <c r="F95" i="8"/>
  <c r="I94" i="8"/>
  <c r="G94" i="8"/>
  <c r="F94" i="8"/>
  <c r="I93" i="8"/>
  <c r="G93" i="8"/>
  <c r="F93" i="8"/>
  <c r="I91" i="8"/>
  <c r="I90" i="8"/>
  <c r="I89" i="8"/>
  <c r="I88" i="8"/>
  <c r="I87" i="8"/>
  <c r="I86" i="8"/>
  <c r="I84" i="8"/>
  <c r="I83" i="8"/>
  <c r="I82" i="8"/>
  <c r="I81" i="8"/>
  <c r="I80" i="8"/>
  <c r="I79" i="8"/>
  <c r="H87" i="8"/>
  <c r="H88" i="8"/>
  <c r="H89" i="8"/>
  <c r="H90" i="8"/>
  <c r="H91" i="8"/>
  <c r="H86" i="8"/>
  <c r="G91" i="8"/>
  <c r="F91" i="8"/>
  <c r="G90" i="8"/>
  <c r="F90" i="8"/>
  <c r="G89" i="8"/>
  <c r="F89" i="8"/>
  <c r="G88" i="8"/>
  <c r="F88" i="8"/>
  <c r="G87" i="8"/>
  <c r="F87" i="8"/>
  <c r="G86" i="8"/>
  <c r="F86" i="8"/>
  <c r="G84" i="8"/>
  <c r="F84" i="8"/>
  <c r="G83" i="8"/>
  <c r="F83" i="8"/>
  <c r="G82" i="8"/>
  <c r="F82" i="8"/>
  <c r="G81" i="8"/>
  <c r="F81" i="8"/>
  <c r="G80" i="8"/>
  <c r="F80" i="8"/>
  <c r="G79" i="8"/>
  <c r="F79" i="8"/>
  <c r="I77" i="8"/>
  <c r="G77" i="8"/>
  <c r="F77" i="8"/>
  <c r="I76" i="8"/>
  <c r="G76" i="8"/>
  <c r="F76" i="8"/>
  <c r="I75" i="8"/>
  <c r="G75" i="8"/>
  <c r="F75" i="8"/>
  <c r="I74" i="8"/>
  <c r="G74" i="8"/>
  <c r="F74" i="8"/>
  <c r="I73" i="8"/>
  <c r="G73" i="8"/>
  <c r="F73" i="8"/>
  <c r="I72" i="8"/>
  <c r="G72" i="8"/>
  <c r="F72" i="8"/>
  <c r="I71" i="8"/>
  <c r="G71" i="8"/>
  <c r="F71" i="8"/>
  <c r="I70" i="8"/>
  <c r="G70" i="8"/>
  <c r="F70" i="8"/>
  <c r="I69" i="8"/>
  <c r="G69" i="8"/>
  <c r="F69" i="8"/>
  <c r="I68" i="8"/>
  <c r="G68" i="8"/>
  <c r="F68" i="8"/>
  <c r="I67" i="8"/>
  <c r="G67" i="8"/>
  <c r="F67" i="8"/>
  <c r="F53" i="8"/>
  <c r="G53" i="8"/>
  <c r="F55" i="8"/>
  <c r="G55" i="8"/>
  <c r="F56" i="8"/>
  <c r="G56" i="8"/>
  <c r="F57" i="8"/>
  <c r="G57" i="8"/>
  <c r="F58" i="8"/>
  <c r="G58" i="8"/>
  <c r="F59" i="8"/>
  <c r="G59" i="8"/>
  <c r="F60" i="8"/>
  <c r="G60" i="8"/>
  <c r="F61" i="8"/>
  <c r="G61" i="8"/>
  <c r="F62" i="8"/>
  <c r="G62" i="8"/>
  <c r="F63" i="8"/>
  <c r="G63" i="8"/>
  <c r="F64" i="8"/>
  <c r="G64" i="8"/>
  <c r="F65" i="8"/>
  <c r="G65" i="8"/>
  <c r="I65" i="8"/>
  <c r="I64" i="8"/>
  <c r="I63" i="8"/>
  <c r="I62" i="8"/>
  <c r="I61" i="8"/>
  <c r="I60" i="8"/>
  <c r="I59" i="8"/>
  <c r="I58" i="8"/>
  <c r="I57" i="8"/>
  <c r="I56" i="8"/>
  <c r="I55" i="8"/>
  <c r="H46" i="8"/>
  <c r="H47" i="8"/>
  <c r="H48" i="8"/>
  <c r="H49" i="8"/>
  <c r="H50" i="8"/>
  <c r="H51" i="8"/>
  <c r="H52" i="8"/>
  <c r="H53" i="8"/>
  <c r="H45" i="8"/>
  <c r="I53" i="8"/>
  <c r="I52" i="8"/>
  <c r="G52" i="8"/>
  <c r="F52" i="8"/>
  <c r="I51" i="8"/>
  <c r="G51" i="8"/>
  <c r="F51" i="8"/>
  <c r="I50" i="8"/>
  <c r="G50" i="8"/>
  <c r="F50" i="8"/>
  <c r="I49" i="8"/>
  <c r="G49" i="8"/>
  <c r="F49" i="8"/>
  <c r="I48" i="8"/>
  <c r="G48" i="8"/>
  <c r="F48" i="8"/>
  <c r="I47" i="8"/>
  <c r="G47" i="8"/>
  <c r="F47" i="8"/>
  <c r="I46" i="8"/>
  <c r="G46" i="8"/>
  <c r="F46" i="8"/>
  <c r="I45" i="8"/>
  <c r="G45" i="8"/>
  <c r="F45" i="8"/>
  <c r="I44" i="8"/>
  <c r="I43" i="8"/>
  <c r="I42" i="8"/>
  <c r="H34" i="8"/>
  <c r="H35" i="8"/>
  <c r="H36" i="8"/>
  <c r="H37" i="8"/>
  <c r="H38" i="8"/>
  <c r="H39" i="8"/>
  <c r="H41" i="8"/>
  <c r="H33" i="8"/>
  <c r="I41" i="8"/>
  <c r="G41" i="8"/>
  <c r="F41" i="8"/>
  <c r="I40" i="8"/>
  <c r="G40" i="8"/>
  <c r="F40" i="8"/>
  <c r="I39" i="8"/>
  <c r="G39" i="8"/>
  <c r="F39" i="8"/>
  <c r="I38" i="8"/>
  <c r="G38" i="8"/>
  <c r="F38" i="8"/>
  <c r="I37" i="8"/>
  <c r="G37" i="8"/>
  <c r="F37" i="8"/>
  <c r="I36" i="8"/>
  <c r="G36" i="8"/>
  <c r="F36" i="8"/>
  <c r="I35" i="8"/>
  <c r="G35" i="8"/>
  <c r="F35" i="8"/>
  <c r="I34" i="8"/>
  <c r="G34" i="8"/>
  <c r="F34" i="8"/>
  <c r="I33" i="8"/>
  <c r="G33" i="8"/>
  <c r="F33" i="8"/>
  <c r="I32" i="8"/>
  <c r="I31" i="8"/>
  <c r="I30" i="8"/>
  <c r="G22" i="8"/>
  <c r="G23" i="8"/>
  <c r="G24" i="8"/>
  <c r="G25" i="8"/>
  <c r="G26" i="8"/>
  <c r="G27" i="8"/>
  <c r="G28" i="8"/>
  <c r="G29" i="8"/>
  <c r="G21" i="8"/>
  <c r="F22" i="8"/>
  <c r="F23" i="8"/>
  <c r="F24" i="8"/>
  <c r="F25" i="8"/>
  <c r="F26" i="8"/>
  <c r="F27" i="8"/>
  <c r="F28" i="8"/>
  <c r="F29" i="8"/>
  <c r="F21" i="8"/>
  <c r="I17" i="8"/>
  <c r="I16" i="8"/>
  <c r="I15" i="8"/>
  <c r="I14" i="8"/>
  <c r="I13" i="8"/>
  <c r="I12" i="8"/>
  <c r="I11" i="8"/>
  <c r="I10" i="8"/>
  <c r="I9" i="8"/>
  <c r="I8" i="8"/>
  <c r="I29" i="8"/>
  <c r="I28" i="8"/>
  <c r="I27" i="8"/>
  <c r="I26" i="8"/>
  <c r="I25" i="8"/>
  <c r="I24" i="8"/>
  <c r="I23" i="8"/>
  <c r="I22" i="8"/>
  <c r="I21" i="8"/>
  <c r="I20" i="8"/>
  <c r="I19" i="8"/>
  <c r="I18" i="8"/>
  <c r="A2" i="7"/>
  <c r="A2" i="9"/>
  <c r="D10" i="8" l="1"/>
  <c r="D2" i="7" a="1"/>
  <c r="D2" i="7" s="1"/>
  <c r="E34" i="8"/>
  <c r="D49" i="8"/>
  <c r="E75" i="8"/>
  <c r="E89" i="8"/>
  <c r="D73" i="8"/>
  <c r="E39" i="8"/>
  <c r="E50" i="8"/>
  <c r="D40" i="8"/>
  <c r="D133" i="8"/>
  <c r="D141" i="8"/>
  <c r="D25" i="8"/>
  <c r="D139" i="8"/>
  <c r="E62" i="8"/>
  <c r="D138" i="8"/>
  <c r="D137" i="8"/>
  <c r="D136" i="8"/>
  <c r="D135" i="8"/>
  <c r="D41" i="8"/>
  <c r="D38" i="8"/>
  <c r="D37" i="8"/>
  <c r="D134" i="8"/>
  <c r="D68" i="8"/>
  <c r="D29" i="8"/>
  <c r="D67" i="8"/>
  <c r="D65" i="8"/>
  <c r="E63" i="8"/>
  <c r="D14" i="8"/>
  <c r="D95" i="8"/>
  <c r="D28" i="8"/>
  <c r="D93" i="8"/>
  <c r="D64" i="8"/>
  <c r="E53" i="8"/>
  <c r="D90" i="8"/>
  <c r="D76" i="8"/>
  <c r="D74" i="8"/>
  <c r="D80" i="8"/>
  <c r="D72" i="8"/>
  <c r="D60" i="8"/>
  <c r="D79" i="8"/>
  <c r="D11" i="8"/>
  <c r="D71" i="8"/>
  <c r="D59" i="8"/>
  <c r="E44" i="8"/>
  <c r="D84" i="8"/>
  <c r="D9" i="8"/>
  <c r="D57" i="8"/>
  <c r="E32" i="8"/>
  <c r="E36" i="8"/>
  <c r="D16" i="8"/>
  <c r="E61" i="8"/>
  <c r="E21" i="8"/>
  <c r="E55" i="8"/>
  <c r="E98" i="8"/>
  <c r="E46" i="8"/>
  <c r="E12" i="8"/>
  <c r="D88" i="8"/>
  <c r="D52" i="8"/>
  <c r="E33" i="8"/>
  <c r="E70" i="8"/>
  <c r="E20" i="8"/>
  <c r="D87" i="8"/>
  <c r="D27" i="8"/>
  <c r="E47" i="8"/>
  <c r="D81" i="8"/>
  <c r="D35" i="8"/>
  <c r="E77" i="8"/>
  <c r="D48" i="8"/>
  <c r="D18" i="8"/>
  <c r="D23" i="8"/>
  <c r="E24" i="8"/>
  <c r="D30" i="8"/>
  <c r="D51" i="8"/>
  <c r="D15" i="8"/>
  <c r="D82" i="8"/>
  <c r="E82" i="8"/>
  <c r="E69" i="8"/>
  <c r="E56" i="8"/>
  <c r="D43" i="8"/>
  <c r="E43" i="8"/>
  <c r="D19" i="8"/>
  <c r="E19" i="8"/>
  <c r="E157" i="8"/>
  <c r="D162" i="8"/>
  <c r="D161" i="8"/>
  <c r="D160" i="8"/>
  <c r="E159" i="8" s="1"/>
  <c r="D163" i="8"/>
  <c r="E131" i="8"/>
  <c r="E122" i="8"/>
  <c r="D124" i="8"/>
  <c r="E83" i="8"/>
  <c r="D127" i="8"/>
  <c r="E97" i="8"/>
  <c r="D166" i="8"/>
  <c r="E155" i="8"/>
  <c r="D167" i="8"/>
  <c r="D156" i="8"/>
  <c r="D165" i="8"/>
  <c r="E164" i="8" s="1"/>
  <c r="D168" i="8"/>
  <c r="D158" i="8"/>
  <c r="E150" i="8"/>
  <c r="D149" i="8"/>
  <c r="E148" i="8" s="1"/>
  <c r="D152" i="8"/>
  <c r="D151" i="8"/>
  <c r="D144" i="8"/>
  <c r="E143" i="8" s="1"/>
  <c r="D146" i="8"/>
  <c r="D147" i="8"/>
  <c r="E145" i="8"/>
  <c r="E140" i="8"/>
  <c r="E130" i="8"/>
  <c r="E123" i="8"/>
  <c r="D128" i="8"/>
  <c r="D126" i="8"/>
  <c r="D125" i="8"/>
  <c r="D129" i="8"/>
  <c r="D119" i="8"/>
  <c r="E116" i="8"/>
  <c r="D112" i="8"/>
  <c r="D115" i="8"/>
  <c r="D118" i="8"/>
  <c r="D113" i="8"/>
  <c r="D111" i="8"/>
  <c r="E110" i="8" s="1"/>
  <c r="D114" i="8"/>
  <c r="D117" i="8"/>
  <c r="D120" i="8"/>
  <c r="D101" i="8"/>
  <c r="D103" i="8"/>
  <c r="D105" i="8"/>
  <c r="D107" i="8"/>
  <c r="D109" i="8"/>
  <c r="D100" i="8"/>
  <c r="E99" i="8" s="1"/>
  <c r="D106" i="8"/>
  <c r="E102" i="8"/>
  <c r="E108" i="8"/>
  <c r="E104" i="8"/>
  <c r="E94" i="8"/>
  <c r="E96" i="8"/>
  <c r="E86" i="8"/>
  <c r="E91" i="8"/>
  <c r="E45" i="8"/>
  <c r="E31" i="8"/>
  <c r="E42" i="8"/>
  <c r="E58" i="8"/>
  <c r="E8" i="8"/>
  <c r="E13" i="8"/>
  <c r="E17" i="8"/>
  <c r="E22" i="8"/>
  <c r="E26" i="8"/>
  <c r="B2" i="9"/>
  <c r="B2" i="7" l="1"/>
  <c r="E66" i="8" l="1"/>
  <c r="E78" i="8"/>
  <c r="E54" i="8"/>
  <c r="D2" i="9" s="1" a="1"/>
  <c r="D2" i="9" s="1"/>
  <c r="E92" i="8"/>
  <c r="E8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<sst xmlns="http://schemas.openxmlformats.org/spreadsheetml/2006/main" count="740" uniqueCount="51">
  <si>
    <t>Grade</t>
  </si>
  <si>
    <t>Weight</t>
  </si>
  <si>
    <t>M</t>
  </si>
  <si>
    <t>F</t>
  </si>
  <si>
    <t>AP</t>
  </si>
  <si>
    <t>SFF NI</t>
  </si>
  <si>
    <t>SFF SI</t>
  </si>
  <si>
    <t>Errors</t>
  </si>
  <si>
    <t>Meatwork</t>
  </si>
  <si>
    <t>AnimalType</t>
  </si>
  <si>
    <t>MinWeight</t>
  </si>
  <si>
    <t>MaxWeight</t>
  </si>
  <si>
    <t>StartDate</t>
  </si>
  <si>
    <t>EndDate</t>
  </si>
  <si>
    <t>COW</t>
  </si>
  <si>
    <t>BULL</t>
  </si>
  <si>
    <t>MCOW</t>
  </si>
  <si>
    <t>LAMB</t>
  </si>
  <si>
    <t>MUTTON</t>
  </si>
  <si>
    <t>HIND</t>
  </si>
  <si>
    <t>STAG</t>
  </si>
  <si>
    <t>BOBBY</t>
  </si>
  <si>
    <t>Manual</t>
  </si>
  <si>
    <t>BV</t>
  </si>
  <si>
    <t>STEER,HEIFER</t>
  </si>
  <si>
    <t>GradeModifier</t>
  </si>
  <si>
    <t>BOBBY,MCOW,STEER,HEIFER,BULL,COW,LAMB,MUTTON,RAM,STAG,HIND</t>
  </si>
  <si>
    <t>COND,DEAD</t>
  </si>
  <si>
    <t>A1,A2,A3,L3,M</t>
  </si>
  <si>
    <t>P1,P2,P3</t>
  </si>
  <si>
    <t>T1,T2,T3,L1,L2</t>
  </si>
  <si>
    <t>F1,F2,F3</t>
  </si>
  <si>
    <t>M1,M2,M3</t>
  </si>
  <si>
    <t>TM1,TM2,TM3</t>
  </si>
  <si>
    <t>T1,T2,T3</t>
  </si>
  <si>
    <t>P,T,Y</t>
  </si>
  <si>
    <t>C,M</t>
  </si>
  <si>
    <t>MX,ML</t>
  </si>
  <si>
    <t>MH,MP</t>
  </si>
  <si>
    <t>MF,MM</t>
  </si>
  <si>
    <t>RAM</t>
  </si>
  <si>
    <t>R</t>
  </si>
  <si>
    <t>AF1,AF2</t>
  </si>
  <si>
    <t>PD1,PD2</t>
  </si>
  <si>
    <t>STAG,HIND</t>
  </si>
  <si>
    <t>AFH,M1,M2,PLG,PLG1,PLG2</t>
  </si>
  <si>
    <t>BasePrice</t>
  </si>
  <si>
    <t>Class1</t>
  </si>
  <si>
    <t>Class3</t>
  </si>
  <si>
    <t>A,B</t>
  </si>
  <si>
    <t>PF1,PF2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</si>
</sst>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164" formatCode="yyyy\-mm\-dd;@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3">
    <xf numFmtId="0" fontId="0" fillId="0" borderId="0" xfId="0"/>
    <xf numFmtId="0" fontId="16" fillId="0" borderId="12" xfId="0" applyFont="1" applyBorder="1"/>
    <xf numFmtId="164" fontId="16" fillId="0" borderId="11" xfId="0" applyNumberFormat="1" applyFont="1" applyBorder="1"/>
    <xf numFmtId="164" fontId="0" fillId="0" borderId="14" xfId="0" applyNumberFormat="1" applyBorder="1"/>
    <xf numFmtId="164" fontId="0" fillId="0" borderId="0" xfId="0" applyNumberFormat="1"/>
    <xf numFmtId="164" fontId="16" fillId="0" borderId="12" xfId="0" applyNumberFormat="1" applyFont="1" applyBorder="1"/>
    <xf numFmtId="164" fontId="0" fillId="0" borderId="15" xfId="0" applyNumberFormat="1" applyBorder="1"/>
    <xf numFmtId="8" fontId="0" fillId="0" borderId="0" xfId="0" applyNumberFormat="1"/>
    <xf numFmtId="1" fontId="0" fillId="0" borderId="16" xfId="0" applyNumberFormat="1" applyBorder="1"/>
    <xf numFmtId="1" fontId="0" fillId="0" borderId="0" xfId="0" applyNumberFormat="1"/>
    <xf numFmtId="1" fontId="19" fillId="0" borderId="13" xfId="0" applyNumberFormat="1" applyFont="1" applyBorder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16" fillId="0" borderId="12" xfId="0" applyNumberFormat="1" applyFont="1" applyBorder="1" applyAlignment="1">
      <alignment horizontal="center"/>
    </xf>
    <xf numFmtId="4" fontId="16" fillId="0" borderId="31" xfId="0" applyNumberFormat="1" applyFont="1" applyBorder="1" applyAlignment="1">
      <alignment horizontal="right"/>
    </xf>
    <xf numFmtId="4" fontId="0" fillId="0" borderId="32" xfId="0" applyNumberFormat="1" applyBorder="1" applyAlignment="1">
      <alignment horizontal="right"/>
    </xf>
    <xf numFmtId="4" fontId="0" fillId="0" borderId="33" xfId="0" applyNumberFormat="1" applyBorder="1" applyAlignment="1">
      <alignment horizontal="right"/>
    </xf>
    <xf numFmtId="4" fontId="0" fillId="0" borderId="34" xfId="0" applyNumberFormat="1" applyBorder="1" applyAlignment="1">
      <alignment horizontal="right"/>
    </xf>
    <xf numFmtId="4" fontId="0" fillId="0" borderId="35" xfId="0" applyNumberFormat="1" applyBorder="1" applyAlignment="1">
      <alignment horizontal="right"/>
    </xf>
    <xf numFmtId="2" fontId="0" fillId="0" borderId="34" xfId="0" applyNumberFormat="1" applyBorder="1" applyAlignment="1">
      <alignment horizontal="right"/>
    </xf>
    <xf numFmtId="2" fontId="0" fillId="0" borderId="32" xfId="0" applyNumberFormat="1" applyBorder="1" applyAlignment="1">
      <alignment horizontal="right"/>
    </xf>
    <xf numFmtId="2" fontId="0" fillId="0" borderId="35" xfId="0" applyNumberFormat="1" applyBorder="1" applyAlignment="1">
      <alignment horizontal="right"/>
    </xf>
    <xf numFmtId="2" fontId="0" fillId="0" borderId="33" xfId="0" applyNumberFormat="1" applyBorder="1" applyAlignment="1">
      <alignment horizontal="right"/>
    </xf>
    <xf numFmtId="4" fontId="0" fillId="0" borderId="30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4" fontId="19" fillId="0" borderId="25" xfId="0" applyNumberFormat="1" applyFont="1" applyBorder="1" applyAlignment="1">
      <alignment horizontal="right"/>
    </xf>
    <xf numFmtId="4" fontId="19" fillId="0" borderId="12" xfId="0" applyNumberFormat="1" applyFont="1" applyBorder="1" applyAlignment="1">
      <alignment horizontal="right"/>
    </xf>
    <xf numFmtId="4" fontId="0" fillId="0" borderId="26" xfId="0" applyNumberFormat="1" applyBorder="1" applyAlignment="1">
      <alignment horizontal="right"/>
    </xf>
    <xf numFmtId="4" fontId="0" fillId="0" borderId="27" xfId="0" applyNumberFormat="1" applyBorder="1" applyAlignment="1">
      <alignment horizontal="right"/>
    </xf>
    <xf numFmtId="4" fontId="0" fillId="0" borderId="15" xfId="0" applyNumberFormat="1" applyBorder="1" applyAlignment="1">
      <alignment horizontal="right"/>
    </xf>
    <xf numFmtId="4" fontId="0" fillId="0" borderId="28" xfId="0" applyNumberFormat="1" applyBorder="1" applyAlignment="1">
      <alignment horizontal="right"/>
    </xf>
    <xf numFmtId="4" fontId="0" fillId="0" borderId="17" xfId="0" applyNumberFormat="1" applyBorder="1" applyAlignment="1">
      <alignment horizontal="right"/>
    </xf>
    <xf numFmtId="4" fontId="0" fillId="0" borderId="2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2" fontId="0" fillId="0" borderId="28" xfId="0" applyNumberFormat="1" applyBorder="1" applyAlignment="1">
      <alignment horizontal="right"/>
    </xf>
    <xf numFmtId="2" fontId="0" fillId="0" borderId="17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26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2" fontId="0" fillId="0" borderId="29" xfId="0" applyNumberFormat="1" applyBorder="1" applyAlignment="1">
      <alignment horizontal="right"/>
    </xf>
    <xf numFmtId="2" fontId="0" fillId="0" borderId="27" xfId="0" applyNumberFormat="1" applyBorder="1" applyAlignment="1">
      <alignment horizontal="right"/>
    </xf>
    <xf numFmtId="2" fontId="0" fillId="0" borderId="24" xfId="0" applyNumberFormat="1" applyBorder="1" applyAlignment="1">
      <alignment horizontal="right"/>
    </xf>
    <xf numFmtId="2" fontId="0" fillId="0" borderId="23" xfId="0" applyNumberFormat="1" applyBorder="1" applyAlignment="1">
      <alignment horizontal="right"/>
    </xf>
    <xf numFmtId="4" fontId="0" fillId="0" borderId="23" xfId="0" applyNumberFormat="1" applyBorder="1" applyAlignment="1">
      <alignment horizontal="right"/>
    </xf>
    <xf numFmtId="4" fontId="0" fillId="0" borderId="24" xfId="0" applyNumberFormat="1" applyBorder="1" applyAlignment="1">
      <alignment horizontal="right"/>
    </xf>
    <xf numFmtId="0" fontId="19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0" fillId="33" borderId="19" xfId="0" applyFill="1" applyBorder="1" applyAlignment="1">
      <alignment horizontal="left"/>
    </xf>
    <xf numFmtId="0" fontId="0" fillId="33" borderId="14" xfId="0" applyFill="1" applyBorder="1" applyAlignment="1">
      <alignment horizontal="left"/>
    </xf>
    <xf numFmtId="0" fontId="0" fillId="34" borderId="20" xfId="0" applyFill="1" applyBorder="1" applyAlignment="1">
      <alignment horizontal="left"/>
    </xf>
    <xf numFmtId="0" fontId="0" fillId="34" borderId="19" xfId="0" applyFill="1" applyBorder="1" applyAlignment="1">
      <alignment horizontal="left"/>
    </xf>
    <xf numFmtId="0" fontId="0" fillId="34" borderId="14" xfId="0" applyFill="1" applyBorder="1" applyAlignment="1">
      <alignment horizontal="left"/>
    </xf>
    <xf numFmtId="0" fontId="0" fillId="35" borderId="20" xfId="0" applyFill="1" applyBorder="1" applyAlignment="1">
      <alignment horizontal="left"/>
    </xf>
    <xf numFmtId="0" fontId="0" fillId="35" borderId="19" xfId="0" applyFill="1" applyBorder="1" applyAlignment="1">
      <alignment horizontal="left"/>
    </xf>
    <xf numFmtId="0" fontId="0" fillId="35" borderId="21" xfId="0" applyFill="1" applyBorder="1" applyAlignment="1">
      <alignment horizontal="left"/>
    </xf>
    <xf numFmtId="8" fontId="0" fillId="36" borderId="20" xfId="0" applyNumberFormat="1" applyFill="1" applyBorder="1" applyAlignment="1">
      <alignment horizontal="left"/>
    </xf>
    <xf numFmtId="8" fontId="0" fillId="36" borderId="19" xfId="0" applyNumberFormat="1" applyFill="1" applyBorder="1" applyAlignment="1">
      <alignment horizontal="left"/>
    </xf>
    <xf numFmtId="8" fontId="0" fillId="36" borderId="21" xfId="0" applyNumberFormat="1" applyFill="1" applyBorder="1" applyAlignment="1">
      <alignment horizontal="left"/>
    </xf>
    <xf numFmtId="8" fontId="0" fillId="36" borderId="14" xfId="0" applyNumberFormat="1" applyFill="1" applyBorder="1" applyAlignment="1">
      <alignment horizontal="left"/>
    </xf>
    <xf numFmtId="8" fontId="0" fillId="37" borderId="20" xfId="0" applyNumberFormat="1" applyFill="1" applyBorder="1" applyAlignment="1">
      <alignment horizontal="left"/>
    </xf>
    <xf numFmtId="8" fontId="0" fillId="37" borderId="19" xfId="0" applyNumberFormat="1" applyFill="1" applyBorder="1" applyAlignment="1">
      <alignment horizontal="left"/>
    </xf>
    <xf numFmtId="8" fontId="0" fillId="37" borderId="21" xfId="0" applyNumberFormat="1" applyFill="1" applyBorder="1" applyAlignment="1">
      <alignment horizontal="left"/>
    </xf>
    <xf numFmtId="8" fontId="0" fillId="37" borderId="14" xfId="0" applyNumberFormat="1" applyFill="1" applyBorder="1" applyAlignment="1">
      <alignment horizontal="left"/>
    </xf>
    <xf numFmtId="0" fontId="0" fillId="33" borderId="20" xfId="0" applyFill="1" applyBorder="1" applyAlignment="1">
      <alignment horizontal="left"/>
    </xf>
    <xf numFmtId="0" fontId="0" fillId="33" borderId="21" xfId="0" applyFill="1" applyBorder="1" applyAlignment="1">
      <alignment horizontal="left"/>
    </xf>
    <xf numFmtId="0" fontId="0" fillId="39" borderId="20" xfId="0" applyFill="1" applyBorder="1" applyAlignment="1">
      <alignment horizontal="left"/>
    </xf>
    <xf numFmtId="0" fontId="0" fillId="39" borderId="19" xfId="0" applyFill="1" applyBorder="1" applyAlignment="1">
      <alignment horizontal="left"/>
    </xf>
    <xf numFmtId="0" fontId="0" fillId="39" borderId="21" xfId="0" applyFill="1" applyBorder="1" applyAlignment="1">
      <alignment horizontal="left"/>
    </xf>
    <xf numFmtId="0" fontId="0" fillId="39" borderId="14" xfId="0" applyFill="1" applyBorder="1" applyAlignment="1">
      <alignment horizontal="left"/>
    </xf>
    <xf numFmtId="0" fontId="0" fillId="40" borderId="14" xfId="0" applyFill="1" applyBorder="1" applyAlignment="1">
      <alignment horizontal="left"/>
    </xf>
    <xf numFmtId="0" fontId="0" fillId="42" borderId="20" xfId="0" applyFill="1" applyBorder="1" applyAlignment="1">
      <alignment horizontal="left"/>
    </xf>
    <xf numFmtId="0" fontId="0" fillId="42" borderId="19" xfId="0" applyFill="1" applyBorder="1" applyAlignment="1">
      <alignment horizontal="left"/>
    </xf>
    <xf numFmtId="0" fontId="0" fillId="42" borderId="21" xfId="0" applyFill="1" applyBorder="1" applyAlignment="1">
      <alignment horizontal="left"/>
    </xf>
    <xf numFmtId="0" fontId="0" fillId="43" borderId="20" xfId="0" applyFill="1" applyBorder="1" applyAlignment="1">
      <alignment horizontal="left"/>
    </xf>
    <xf numFmtId="0" fontId="0" fillId="43" borderId="19" xfId="0" applyFill="1" applyBorder="1" applyAlignment="1">
      <alignment horizontal="left"/>
    </xf>
    <xf numFmtId="0" fontId="0" fillId="43" borderId="21" xfId="0" applyFill="1" applyBorder="1" applyAlignment="1">
      <alignment horizontal="left"/>
    </xf>
    <xf numFmtId="0" fontId="0" fillId="43" borderId="14" xfId="0" applyFill="1" applyBorder="1" applyAlignment="1">
      <alignment horizontal="left"/>
    </xf>
    <xf numFmtId="0" fontId="0" fillId="41" borderId="22" xfId="0" applyFill="1" applyBorder="1" applyAlignment="1">
      <alignment horizontal="left"/>
    </xf>
    <xf numFmtId="0" fontId="0" fillId="38" borderId="22" xfId="0" applyFill="1" applyBorder="1" applyAlignment="1">
      <alignment horizontal="left"/>
    </xf>
    <xf numFmtId="4" fontId="0" fillId="0" borderId="37" xfId="0" applyNumberFormat="1" applyBorder="1" applyAlignment="1">
      <alignment horizontal="right"/>
    </xf>
    <xf numFmtId="4" fontId="0" fillId="0" borderId="18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0" fontId="16" fillId="0" borderId="11" xfId="0" applyFont="1" applyBorder="1"/>
    <xf numFmtId="0" fontId="0" fillId="33" borderId="19" xfId="0" applyFill="1" applyBorder="1"/>
    <xf numFmtId="0" fontId="0" fillId="33" borderId="14" xfId="0" applyFill="1" applyBorder="1"/>
    <xf numFmtId="0" fontId="0" fillId="34" borderId="20" xfId="0" applyFill="1" applyBorder="1"/>
    <xf numFmtId="0" fontId="0" fillId="34" borderId="19" xfId="0" applyFill="1" applyBorder="1"/>
    <xf numFmtId="0" fontId="0" fillId="34" borderId="14" xfId="0" applyFill="1" applyBorder="1"/>
    <xf numFmtId="0" fontId="0" fillId="35" borderId="20" xfId="0" applyFill="1" applyBorder="1"/>
    <xf numFmtId="0" fontId="0" fillId="35" borderId="19" xfId="0" applyFill="1" applyBorder="1"/>
    <xf numFmtId="0" fontId="0" fillId="35" borderId="21" xfId="0" applyFill="1" applyBorder="1"/>
    <xf numFmtId="0" fontId="0" fillId="35" borderId="36" xfId="0" applyFill="1" applyBorder="1"/>
    <xf numFmtId="0" fontId="0" fillId="35" borderId="14" xfId="0" applyFill="1" applyBorder="1"/>
    <xf numFmtId="8" fontId="0" fillId="36" borderId="20" xfId="0" applyNumberFormat="1" applyFill="1" applyBorder="1"/>
    <xf numFmtId="8" fontId="0" fillId="36" borderId="19" xfId="0" applyNumberFormat="1" applyFill="1" applyBorder="1"/>
    <xf numFmtId="8" fontId="0" fillId="36" borderId="21" xfId="0" applyNumberFormat="1" applyFill="1" applyBorder="1"/>
    <xf numFmtId="8" fontId="0" fillId="36" borderId="14" xfId="0" applyNumberFormat="1" applyFill="1" applyBorder="1"/>
    <xf numFmtId="8" fontId="0" fillId="37" borderId="20" xfId="0" applyNumberFormat="1" applyFill="1" applyBorder="1"/>
    <xf numFmtId="8" fontId="0" fillId="37" borderId="19" xfId="0" applyNumberFormat="1" applyFill="1" applyBorder="1"/>
    <xf numFmtId="8" fontId="0" fillId="37" borderId="21" xfId="0" applyNumberFormat="1" applyFill="1" applyBorder="1"/>
    <xf numFmtId="8" fontId="0" fillId="37" borderId="14" xfId="0" applyNumberFormat="1" applyFill="1" applyBorder="1"/>
    <xf numFmtId="0" fontId="0" fillId="33" borderId="20" xfId="0" applyFill="1" applyBorder="1"/>
    <xf numFmtId="0" fontId="0" fillId="33" borderId="21" xfId="0" applyFill="1" applyBorder="1"/>
    <xf numFmtId="0" fontId="0" fillId="39" borderId="20" xfId="0" applyFill="1" applyBorder="1"/>
    <xf numFmtId="0" fontId="0" fillId="39" borderId="19" xfId="0" applyFill="1" applyBorder="1"/>
    <xf numFmtId="0" fontId="0" fillId="39" borderId="21" xfId="0" applyFill="1" applyBorder="1"/>
    <xf numFmtId="0" fontId="0" fillId="39" borderId="14" xfId="0" applyFill="1" applyBorder="1"/>
    <xf numFmtId="0" fontId="0" fillId="40" borderId="14" xfId="0" applyFill="1" applyBorder="1"/>
    <xf numFmtId="0" fontId="0" fillId="42" borderId="20" xfId="0" applyFill="1" applyBorder="1"/>
    <xf numFmtId="0" fontId="0" fillId="42" borderId="19" xfId="0" applyFill="1" applyBorder="1"/>
    <xf numFmtId="0" fontId="0" fillId="42" borderId="21" xfId="0" applyFill="1" applyBorder="1"/>
    <xf numFmtId="0" fontId="0" fillId="43" borderId="20" xfId="0" applyFill="1" applyBorder="1"/>
    <xf numFmtId="0" fontId="0" fillId="43" borderId="19" xfId="0" applyFill="1" applyBorder="1"/>
    <xf numFmtId="0" fontId="0" fillId="43" borderId="21" xfId="0" applyFill="1" applyBorder="1"/>
    <xf numFmtId="0" fontId="0" fillId="43" borderId="14" xfId="0" applyFill="1" applyBorder="1"/>
    <xf numFmtId="0" fontId="0" fillId="41" borderId="22" xfId="0" applyFill="1" applyBorder="1"/>
    <xf numFmtId="0" fontId="0" fillId="38" borderId="22" xfId="0" applyFill="1" applyBorder="1"/>
    <xf numFmtId="0" fontId="16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7" xfId="0" applyBorder="1"/>
    <xf numFmtId="0" fontId="0" fillId="0" borderId="24" xfId="0" applyBorder="1"/>
    <xf numFmtId="0" fontId="19" fillId="0" borderId="25" xfId="0" applyFont="1" applyBorder="1"/>
    <xf numFmtId="8" fontId="0" fillId="0" borderId="26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B98-A376-44C6-BC5B-F6A0D27AF942}">
  <dimension ref="B7:F50"/>
  <sheetViews>
    <sheetView topLeftCell="A34" zoomScaleNormal="100" workbookViewId="0">
      <selection activeCell="D52" sqref="A1:F57"/>
    </sheetView>
  </sheetViews>
  <sheetFormatPr defaultColWidth="21.44140625" defaultRowHeight="14.4" x14ac:dyDescent="0.3"/>
  <sheetData>
    <row r="7" spans="2:6" x14ac:dyDescent="0.3">
      <c r="B7" s="7"/>
      <c r="D7" s="7"/>
    </row>
    <row r="8" spans="2:6" x14ac:dyDescent="0.3">
      <c r="B8" s="7"/>
      <c r="D8" s="7"/>
      <c r="F8" s="7"/>
    </row>
    <row r="9" spans="2:6" x14ac:dyDescent="0.3">
      <c r="B9" s="7"/>
      <c r="D9" s="7"/>
      <c r="F9" s="7"/>
    </row>
    <row r="10" spans="2:6" x14ac:dyDescent="0.3">
      <c r="B10" s="7"/>
      <c r="D10" s="7"/>
      <c r="F10" s="7"/>
    </row>
    <row r="11" spans="2:6" x14ac:dyDescent="0.3">
      <c r="B11" s="7"/>
      <c r="D11" s="7"/>
      <c r="F11" s="7"/>
    </row>
    <row r="12" spans="2:6" x14ac:dyDescent="0.3">
      <c r="B12" s="7"/>
      <c r="D12" s="7"/>
      <c r="F12" s="7"/>
    </row>
    <row r="13" spans="2:6" x14ac:dyDescent="0.3">
      <c r="B13" s="7"/>
      <c r="D13" s="7"/>
      <c r="F13" s="7"/>
    </row>
    <row r="14" spans="2:6" x14ac:dyDescent="0.3">
      <c r="B14" s="7"/>
      <c r="D14" s="7"/>
      <c r="F14" s="7"/>
    </row>
    <row r="15" spans="2:6" x14ac:dyDescent="0.3">
      <c r="B15" s="7"/>
      <c r="D15" s="7"/>
      <c r="F15" s="7"/>
    </row>
    <row r="16" spans="2:6" x14ac:dyDescent="0.3">
      <c r="B16" s="7"/>
      <c r="D16" s="7"/>
      <c r="F16" s="7"/>
    </row>
    <row r="17" spans="2:6" x14ac:dyDescent="0.3">
      <c r="B17" s="7"/>
      <c r="D17" s="7"/>
      <c r="F17" s="7"/>
    </row>
    <row r="22" spans="2:6" x14ac:dyDescent="0.3">
      <c r="F22" s="7"/>
    </row>
    <row r="23" spans="2:6" x14ac:dyDescent="0.3">
      <c r="B23" s="7"/>
      <c r="D23" s="7"/>
      <c r="F23" s="7"/>
    </row>
    <row r="24" spans="2:6" x14ac:dyDescent="0.3">
      <c r="B24" s="7"/>
      <c r="D24" s="7"/>
      <c r="F24" s="7"/>
    </row>
    <row r="25" spans="2:6" x14ac:dyDescent="0.3">
      <c r="B25" s="7"/>
      <c r="D25" s="7"/>
      <c r="F25" s="7"/>
    </row>
    <row r="26" spans="2:6" x14ac:dyDescent="0.3">
      <c r="B26" s="7"/>
      <c r="D26" s="7"/>
      <c r="F26" s="7"/>
    </row>
    <row r="27" spans="2:6" x14ac:dyDescent="0.3">
      <c r="B27" s="7"/>
      <c r="D27" s="7"/>
    </row>
    <row r="28" spans="2:6" x14ac:dyDescent="0.3">
      <c r="B28" s="7"/>
    </row>
    <row r="40" spans="2:6" x14ac:dyDescent="0.3">
      <c r="F40" s="7"/>
    </row>
    <row r="41" spans="2:6" x14ac:dyDescent="0.3">
      <c r="F41" s="7"/>
    </row>
    <row r="42" spans="2:6" x14ac:dyDescent="0.3">
      <c r="F42" s="7"/>
    </row>
    <row r="43" spans="2:6" x14ac:dyDescent="0.3">
      <c r="F43" s="7"/>
    </row>
    <row r="47" spans="2:6" x14ac:dyDescent="0.3">
      <c r="B47" s="7"/>
      <c r="C47" s="7"/>
      <c r="D47" s="7"/>
    </row>
    <row r="48" spans="2:6" x14ac:dyDescent="0.3">
      <c r="B48" s="7"/>
      <c r="C48" s="7"/>
      <c r="D48" s="7"/>
    </row>
    <row r="49" spans="2:4" x14ac:dyDescent="0.3">
      <c r="B49" s="7"/>
      <c r="C49" s="7"/>
      <c r="D49" s="7"/>
    </row>
    <row r="50" spans="2:4" x14ac:dyDescent="0.3">
      <c r="B50" s="7"/>
      <c r="C50" s="7"/>
      <c r="D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C98F-44A0-47D1-AD21-84439BCEE4F0}">
  <dimension ref="A1:D2"/>
  <sheetViews>
    <sheetView zoomScaleNormal="100" workbookViewId="0">
      <selection activeCell="D2" sqref="D2"/>
    </sheetView>
  </sheetViews>
  <sheetFormatPr defaultRowHeight="14.4" x14ac:dyDescent="0.3"/>
  <cols>
    <col min="1" max="2" width="13.33203125" style="4" customWidth="1"/>
    <col min="3" max="3" width="13.5546875" bestFit="1" customWidth="1"/>
    <col min="4" max="4" width="10.33203125" style="9" bestFit="1" customWidth="1"/>
  </cols>
  <sheetData>
    <row r="1" spans="1:4" ht="15" thickBot="1" x14ac:dyDescent="0.35">
      <c r="A1" s="2" t="s">
        <v>12</v>
      </c>
      <c r="B1" s="5" t="s">
        <v>13</v>
      </c>
      <c r="C1" s="1" t="s">
        <v>8</v>
      </c>
      <c r="D1" s="10" t="s">
        <v>7</v>
      </c>
    </row>
    <row r="2" spans="1:4" ht="15.6" thickTop="1" thickBot="1" x14ac:dyDescent="0.35">
      <c r="A2" s="3" t="e">
        <f>DATEVALUE(_xlfn.CONCAT(TRIM(RIGHT('SFF NI'!$C$2,LEN('SFF NI'!$C$2)-SEARCH(" ",SUBSTITUTE('SFF NI'!$C$2," ","~",1))))," ",RIGHT(TRIM(_xlfn.CONCAT('SFF NI'!$C$1:$D$1)),4)))</f>
        <v>#VALUE!</v>
      </c>
      <c r="B2" s="6" t="e">
        <f>A2+6</f>
        <v>#VALUE!</v>
      </c>
      <c r="C2" s="6" t="s">
        <v>5</v>
      </c>
      <c r="D2" s="8" cm="1">
        <f t="array" ref="D2">COUNT(IF(ISERROR('SFF NI-PricingDto'!A1:I170), 1, "")) + IF(ISERROR(A2), 1, 0)</f>
        <v>167</v>
      </c>
    </row>
  </sheetData>
  <conditionalFormatting sqref="D2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A6C3-4342-4761-BFE5-777232A8632A}">
  <dimension ref="A1:I170"/>
  <sheetViews>
    <sheetView topLeftCell="A120" zoomScaleNormal="100" workbookViewId="0">
      <selection activeCell="A132" sqref="A132:I132"/>
    </sheetView>
  </sheetViews>
  <sheetFormatPr defaultColWidth="15.21875" defaultRowHeight="14.4" x14ac:dyDescent="0.3"/>
  <cols>
    <col min="1" max="3" width="15.21875" style="54"/>
    <col min="4" max="5" width="15.21875" style="55"/>
    <col min="6" max="9" width="15.21875" style="26"/>
  </cols>
  <sheetData>
    <row r="1" spans="1:9" ht="15" thickBot="1" x14ac:dyDescent="0.35">
      <c r="A1" s="61" t="s">
        <v>9</v>
      </c>
      <c r="B1" s="62" t="s">
        <v>0</v>
      </c>
      <c r="C1" s="48" t="s">
        <v>1</v>
      </c>
      <c r="D1" s="15" t="s">
        <v>10</v>
      </c>
      <c r="E1" s="15" t="s">
        <v>11</v>
      </c>
      <c r="F1" s="27" t="s">
        <v>47</v>
      </c>
      <c r="G1" s="28" t="s">
        <v>48</v>
      </c>
      <c r="H1" s="28" t="s">
        <v>25</v>
      </c>
      <c r="I1" s="16" t="s">
        <v>46</v>
      </c>
    </row>
    <row r="2" spans="1:9" ht="15" thickTop="1" x14ac:dyDescent="0.3">
      <c r="A2" s="63" t="s">
        <v>21</v>
      </c>
      <c r="B2" s="49" t="s">
        <v>23</v>
      </c>
      <c r="C2" s="49" t="s">
        <v>22</v>
      </c>
      <c r="D2" s="55">
        <v>0</v>
      </c>
      <c r="E2" s="55">
        <v>9</v>
      </c>
      <c r="F2" s="29">
        <v>0</v>
      </c>
      <c r="G2" s="26">
        <v>0</v>
      </c>
      <c r="H2" s="26">
        <v>0</v>
      </c>
      <c r="I2" s="17">
        <v>0</v>
      </c>
    </row>
    <row r="3" spans="1:9" x14ac:dyDescent="0.3">
      <c r="A3" s="63" t="s">
        <v>21</v>
      </c>
      <c r="B3" s="49" t="s">
        <v>23</v>
      </c>
      <c r="C3" s="49" t="s">
        <v>22</v>
      </c>
      <c r="D3" s="55">
        <v>9.1</v>
      </c>
      <c r="E3" s="55">
        <v>13.5</v>
      </c>
      <c r="F3" s="29">
        <v>0</v>
      </c>
      <c r="G3" s="26">
        <v>0</v>
      </c>
      <c r="H3" s="26">
        <v>0</v>
      </c>
      <c r="I3" s="17">
        <v>1</v>
      </c>
    </row>
    <row r="4" spans="1:9" x14ac:dyDescent="0.3">
      <c r="A4" s="63" t="s">
        <v>21</v>
      </c>
      <c r="B4" s="49" t="s">
        <v>23</v>
      </c>
      <c r="C4" s="49" t="s">
        <v>22</v>
      </c>
      <c r="D4" s="55">
        <v>13.6</v>
      </c>
      <c r="E4" s="55">
        <v>16</v>
      </c>
      <c r="F4" s="29">
        <v>0</v>
      </c>
      <c r="G4" s="26">
        <v>0</v>
      </c>
      <c r="H4" s="26">
        <v>0</v>
      </c>
      <c r="I4" s="17">
        <v>1.8</v>
      </c>
    </row>
    <row r="5" spans="1:9" x14ac:dyDescent="0.3">
      <c r="A5" s="63" t="s">
        <v>21</v>
      </c>
      <c r="B5" s="49" t="s">
        <v>23</v>
      </c>
      <c r="C5" s="49" t="s">
        <v>22</v>
      </c>
      <c r="D5" s="55">
        <v>16.100000000000001</v>
      </c>
      <c r="E5" s="55">
        <v>18.5</v>
      </c>
      <c r="F5" s="29">
        <v>0</v>
      </c>
      <c r="G5" s="26">
        <v>0</v>
      </c>
      <c r="H5" s="26">
        <v>0</v>
      </c>
      <c r="I5" s="17">
        <v>1.8</v>
      </c>
    </row>
    <row r="6" spans="1:9" x14ac:dyDescent="0.3">
      <c r="A6" s="63" t="s">
        <v>21</v>
      </c>
      <c r="B6" s="49" t="s">
        <v>23</v>
      </c>
      <c r="C6" s="49" t="s">
        <v>22</v>
      </c>
      <c r="D6" s="55">
        <v>18.600000000000001</v>
      </c>
      <c r="E6" s="55">
        <v>27</v>
      </c>
      <c r="F6" s="29">
        <v>0</v>
      </c>
      <c r="G6" s="26">
        <v>0</v>
      </c>
      <c r="H6" s="26">
        <v>0</v>
      </c>
      <c r="I6" s="17">
        <v>2</v>
      </c>
    </row>
    <row r="7" spans="1:9" ht="15" thickBot="1" x14ac:dyDescent="0.35">
      <c r="A7" s="64" t="s">
        <v>21</v>
      </c>
      <c r="B7" s="50" t="s">
        <v>23</v>
      </c>
      <c r="C7" s="50" t="s">
        <v>22</v>
      </c>
      <c r="D7" s="56">
        <v>27.1</v>
      </c>
      <c r="E7" s="56">
        <v>999</v>
      </c>
      <c r="F7" s="30">
        <v>0</v>
      </c>
      <c r="G7" s="31">
        <v>0</v>
      </c>
      <c r="H7" s="31">
        <v>0</v>
      </c>
      <c r="I7" s="18">
        <v>2</v>
      </c>
    </row>
    <row r="8" spans="1:9" x14ac:dyDescent="0.3">
      <c r="A8" s="65" t="s">
        <v>16</v>
      </c>
      <c r="B8" s="51" t="s">
        <v>2</v>
      </c>
      <c r="C8" s="51" t="e">
        <f>IF(ISBLANK('SFF NI'!$C$23), NA(), TRIM('SFF NI'!$C$23))</f>
        <v>#N/A</v>
      </c>
      <c r="D8" s="57">
        <f t="shared" ref="D8" si="0">IFERROR(IF(ISNUMBER(SEARCH("-",C8)), _xlfn.NUMBERVALUE(LEFT(C8,SEARCH("-",C8,1)-2)), _xlfn.NUMBERVALUE(LEFT(C8,SEARCH(" ",C8,1)-3))), 0)</f>
        <v>0</v>
      </c>
      <c r="E8" s="57">
        <f t="shared" ref="E8:E53" si="1">IFERROR(IF(ISNUMBER(SEARCH("-",C8)), _xlfn.NUMBERVALUE(LEFT(RIGHT(C8,SEARCH("-",C8,1)),LEN(RIGHT(C8,SEARCH("-",C8,1)))-2)), _xlfn.NUMBERVALUE(LEFT(RIGHT(C8,SEARCH(" ",C8,1)+1),LEN(RIGHT(C8,SEARCH(" ",C8,1)))-1))), 999)</f>
        <v>999</v>
      </c>
      <c r="F8" s="32">
        <v>0</v>
      </c>
      <c r="G8" s="33">
        <v>0</v>
      </c>
      <c r="H8" s="33">
        <v>0</v>
      </c>
      <c r="I8" s="19">
        <f>_xlfn.NUMBERVALUE('SFF NI'!$D$23)</f>
        <v>0</v>
      </c>
    </row>
    <row r="9" spans="1:9" x14ac:dyDescent="0.3">
      <c r="A9" s="66" t="s">
        <v>16</v>
      </c>
      <c r="B9" s="49" t="s">
        <v>2</v>
      </c>
      <c r="C9" s="49" t="e">
        <f>IF(ISBLANK('SFF NI'!$C$24), NA(), TRIM('SFF NI'!$C$24))</f>
        <v>#N/A</v>
      </c>
      <c r="D9" s="55">
        <f t="shared" ref="D9:D53" si="2">IFERROR(IF(ISNUMBER(SEARCH("-",C9)), _xlfn.NUMBERVALUE(LEFT(C9,SEARCH("-",C9,1)-2)), _xlfn.NUMBERVALUE(LEFT(C9,SEARCH(" ",C9,1)-3))), 0)</f>
        <v>0</v>
      </c>
      <c r="E9" s="55">
        <f t="shared" si="1"/>
        <v>999</v>
      </c>
      <c r="F9" s="29">
        <v>0</v>
      </c>
      <c r="G9" s="26">
        <v>0</v>
      </c>
      <c r="H9" s="26">
        <v>0</v>
      </c>
      <c r="I9" s="17">
        <f>_xlfn.NUMBERVALUE('SFF NI'!$D$24)</f>
        <v>0</v>
      </c>
    </row>
    <row r="10" spans="1:9" x14ac:dyDescent="0.3">
      <c r="A10" s="66" t="s">
        <v>16</v>
      </c>
      <c r="B10" s="49" t="s">
        <v>2</v>
      </c>
      <c r="C10" s="49" t="e">
        <f>IF(ISBLANK('SFF NI'!$C$25), NA(), TRIM('SFF NI'!$C$25))</f>
        <v>#N/A</v>
      </c>
      <c r="D10" s="55">
        <f t="shared" si="2"/>
        <v>0</v>
      </c>
      <c r="E10" s="55">
        <f t="shared" si="1"/>
        <v>999</v>
      </c>
      <c r="F10" s="29">
        <v>0</v>
      </c>
      <c r="G10" s="26">
        <v>0</v>
      </c>
      <c r="H10" s="26">
        <v>0</v>
      </c>
      <c r="I10" s="17">
        <f>_xlfn.NUMBERVALUE('SFF NI'!$D$25)</f>
        <v>0</v>
      </c>
    </row>
    <row r="11" spans="1:9" x14ac:dyDescent="0.3">
      <c r="A11" s="66" t="s">
        <v>16</v>
      </c>
      <c r="B11" s="49" t="s">
        <v>2</v>
      </c>
      <c r="C11" s="49" t="e">
        <f>IF(ISBLANK('SFF NI'!$C$26), NA(), TRIM('SFF NI'!$C$26))</f>
        <v>#N/A</v>
      </c>
      <c r="D11" s="55">
        <f t="shared" si="2"/>
        <v>0</v>
      </c>
      <c r="E11" s="55">
        <f t="shared" si="1"/>
        <v>999</v>
      </c>
      <c r="F11" s="29">
        <v>0</v>
      </c>
      <c r="G11" s="26">
        <v>0</v>
      </c>
      <c r="H11" s="26">
        <v>0</v>
      </c>
      <c r="I11" s="17">
        <f>_xlfn.NUMBERVALUE('SFF NI'!$D$26)</f>
        <v>0</v>
      </c>
    </row>
    <row r="12" spans="1:9" ht="15" thickBot="1" x14ac:dyDescent="0.35">
      <c r="A12" s="67" t="s">
        <v>16</v>
      </c>
      <c r="B12" s="50" t="s">
        <v>2</v>
      </c>
      <c r="C12" s="50" t="e">
        <f>IF(ISBLANK('SFF NI'!$C$27), NA(), TRIM('SFF NI'!$C$27))</f>
        <v>#N/A</v>
      </c>
      <c r="D12" s="56">
        <f t="shared" si="2"/>
        <v>0</v>
      </c>
      <c r="E12" s="56">
        <f t="shared" si="1"/>
        <v>999</v>
      </c>
      <c r="F12" s="30">
        <v>0</v>
      </c>
      <c r="G12" s="31">
        <v>0</v>
      </c>
      <c r="H12" s="31">
        <v>0</v>
      </c>
      <c r="I12" s="18">
        <f>_xlfn.NUMBERVALUE('SFF NI'!$D$27)</f>
        <v>0</v>
      </c>
    </row>
    <row r="13" spans="1:9" x14ac:dyDescent="0.3">
      <c r="A13" s="68" t="s">
        <v>24</v>
      </c>
      <c r="B13" s="51" t="s">
        <v>28</v>
      </c>
      <c r="C13" s="51" t="e">
        <f>IF(ISBLANK('SFF NI'!$C$23), NA(), TRIM('SFF NI'!$C$23))</f>
        <v>#N/A</v>
      </c>
      <c r="D13" s="57">
        <f t="shared" si="2"/>
        <v>0</v>
      </c>
      <c r="E13" s="57">
        <f t="shared" si="1"/>
        <v>999</v>
      </c>
      <c r="F13" s="32">
        <v>0</v>
      </c>
      <c r="G13" s="33">
        <v>0</v>
      </c>
      <c r="H13" s="33">
        <v>0</v>
      </c>
      <c r="I13" s="19">
        <f>_xlfn.NUMBERVALUE('SFF NI'!$D$23)</f>
        <v>0</v>
      </c>
    </row>
    <row r="14" spans="1:9" x14ac:dyDescent="0.3">
      <c r="A14" s="69" t="s">
        <v>24</v>
      </c>
      <c r="B14" s="49" t="s">
        <v>28</v>
      </c>
      <c r="C14" s="49" t="e">
        <f>IF(ISBLANK('SFF NI'!$C$24), NA(), TRIM('SFF NI'!$C$24))</f>
        <v>#N/A</v>
      </c>
      <c r="D14" s="55">
        <f t="shared" si="2"/>
        <v>0</v>
      </c>
      <c r="E14" s="55">
        <f t="shared" si="1"/>
        <v>999</v>
      </c>
      <c r="F14" s="29">
        <v>0</v>
      </c>
      <c r="G14" s="26">
        <v>0</v>
      </c>
      <c r="H14" s="26">
        <v>0</v>
      </c>
      <c r="I14" s="17">
        <f>_xlfn.NUMBERVALUE('SFF NI'!$D$24)</f>
        <v>0</v>
      </c>
    </row>
    <row r="15" spans="1:9" x14ac:dyDescent="0.3">
      <c r="A15" s="69" t="s">
        <v>24</v>
      </c>
      <c r="B15" s="49" t="s">
        <v>28</v>
      </c>
      <c r="C15" s="49" t="e">
        <f>IF(ISBLANK('SFF NI'!$C$25), NA(), TRIM('SFF NI'!$C$25))</f>
        <v>#N/A</v>
      </c>
      <c r="D15" s="55">
        <f t="shared" si="2"/>
        <v>0</v>
      </c>
      <c r="E15" s="55">
        <f t="shared" si="1"/>
        <v>999</v>
      </c>
      <c r="F15" s="29">
        <v>0</v>
      </c>
      <c r="G15" s="26">
        <v>0</v>
      </c>
      <c r="H15" s="26">
        <v>0</v>
      </c>
      <c r="I15" s="17">
        <f>_xlfn.NUMBERVALUE('SFF NI'!$D$25)</f>
        <v>0</v>
      </c>
    </row>
    <row r="16" spans="1:9" x14ac:dyDescent="0.3">
      <c r="A16" s="69" t="s">
        <v>24</v>
      </c>
      <c r="B16" s="49" t="s">
        <v>28</v>
      </c>
      <c r="C16" s="49" t="e">
        <f>IF(ISBLANK('SFF NI'!$C$26), NA(), TRIM('SFF NI'!$C$26))</f>
        <v>#N/A</v>
      </c>
      <c r="D16" s="55">
        <f t="shared" si="2"/>
        <v>0</v>
      </c>
      <c r="E16" s="55">
        <f t="shared" si="1"/>
        <v>999</v>
      </c>
      <c r="F16" s="29">
        <v>0</v>
      </c>
      <c r="G16" s="26">
        <v>0</v>
      </c>
      <c r="H16" s="26">
        <v>0</v>
      </c>
      <c r="I16" s="17">
        <f>_xlfn.NUMBERVALUE('SFF NI'!$D$26)</f>
        <v>0</v>
      </c>
    </row>
    <row r="17" spans="1:9" x14ac:dyDescent="0.3">
      <c r="A17" s="70" t="s">
        <v>24</v>
      </c>
      <c r="B17" s="52" t="s">
        <v>28</v>
      </c>
      <c r="C17" s="52" t="e">
        <f>IF(ISBLANK('SFF NI'!$C$27), NA(), TRIM('SFF NI'!$C$27))</f>
        <v>#N/A</v>
      </c>
      <c r="D17" s="58">
        <f t="shared" si="2"/>
        <v>0</v>
      </c>
      <c r="E17" s="58">
        <f t="shared" si="1"/>
        <v>999</v>
      </c>
      <c r="F17" s="34">
        <v>0</v>
      </c>
      <c r="G17" s="35">
        <v>0</v>
      </c>
      <c r="H17" s="35">
        <v>0</v>
      </c>
      <c r="I17" s="20">
        <f>_xlfn.NUMBERVALUE('SFF NI'!$D$27)</f>
        <v>0</v>
      </c>
    </row>
    <row r="18" spans="1:9" x14ac:dyDescent="0.3">
      <c r="A18" s="69" t="s">
        <v>24</v>
      </c>
      <c r="B18" s="49" t="s">
        <v>29</v>
      </c>
      <c r="C18" s="49" t="e">
        <f>IF(ISBLANK('SFF NI'!$C$23), NA(), TRIM('SFF NI'!$C$23))</f>
        <v>#N/A</v>
      </c>
      <c r="D18" s="55">
        <f t="shared" si="2"/>
        <v>0</v>
      </c>
      <c r="E18" s="55">
        <f t="shared" si="1"/>
        <v>999</v>
      </c>
      <c r="F18" s="29">
        <v>0</v>
      </c>
      <c r="G18" s="26">
        <v>0</v>
      </c>
      <c r="H18" s="26">
        <v>0</v>
      </c>
      <c r="I18" s="17">
        <f>_xlfn.NUMBERVALUE('SFF NI'!$D$23)</f>
        <v>0</v>
      </c>
    </row>
    <row r="19" spans="1:9" x14ac:dyDescent="0.3">
      <c r="A19" s="69" t="s">
        <v>24</v>
      </c>
      <c r="B19" s="49" t="s">
        <v>29</v>
      </c>
      <c r="C19" s="49" t="e">
        <f>IF(ISBLANK('SFF NI'!$C$24), NA(), TRIM('SFF NI'!$C$24))</f>
        <v>#N/A</v>
      </c>
      <c r="D19" s="55">
        <f t="shared" si="2"/>
        <v>0</v>
      </c>
      <c r="E19" s="55">
        <f t="shared" si="1"/>
        <v>999</v>
      </c>
      <c r="F19" s="29">
        <v>0</v>
      </c>
      <c r="G19" s="26">
        <v>0</v>
      </c>
      <c r="H19" s="26">
        <v>0</v>
      </c>
      <c r="I19" s="17">
        <f>_xlfn.NUMBERVALUE('SFF NI'!$D$24)</f>
        <v>0</v>
      </c>
    </row>
    <row r="20" spans="1:9" x14ac:dyDescent="0.3">
      <c r="A20" s="69" t="s">
        <v>24</v>
      </c>
      <c r="B20" s="49" t="s">
        <v>29</v>
      </c>
      <c r="C20" s="49" t="e">
        <f>IF(ISBLANK('SFF NI'!$C$25), NA(), TRIM('SFF NI'!$C$25))</f>
        <v>#N/A</v>
      </c>
      <c r="D20" s="55">
        <f t="shared" si="2"/>
        <v>0</v>
      </c>
      <c r="E20" s="55">
        <f t="shared" si="1"/>
        <v>999</v>
      </c>
      <c r="F20" s="29">
        <v>0</v>
      </c>
      <c r="G20" s="26">
        <v>0</v>
      </c>
      <c r="H20" s="26">
        <v>0</v>
      </c>
      <c r="I20" s="17">
        <f>_xlfn.NUMBERVALUE('SFF NI'!$D$25)</f>
        <v>0</v>
      </c>
    </row>
    <row r="21" spans="1:9" x14ac:dyDescent="0.3">
      <c r="A21" s="69" t="s">
        <v>24</v>
      </c>
      <c r="B21" s="49" t="s">
        <v>29</v>
      </c>
      <c r="C21" s="49" t="e">
        <f>IF(ISBLANK('SFF NI'!$A$9), NA(), TRIM('SFF NI'!$A$9))</f>
        <v>#N/A</v>
      </c>
      <c r="D21" s="55">
        <f t="shared" si="2"/>
        <v>0</v>
      </c>
      <c r="E21" s="55">
        <f t="shared" si="1"/>
        <v>999</v>
      </c>
      <c r="F2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2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21" s="26">
        <v>0</v>
      </c>
      <c r="I21" s="17">
        <f>_xlfn.NUMBERVALUE('SFF NI'!$B$9)</f>
        <v>0</v>
      </c>
    </row>
    <row r="22" spans="1:9" x14ac:dyDescent="0.3">
      <c r="A22" s="69" t="s">
        <v>24</v>
      </c>
      <c r="B22" s="49" t="s">
        <v>29</v>
      </c>
      <c r="C22" s="49" t="e">
        <f>IF(ISBLANK('SFF NI'!$A$10), NA(), TRIM('SFF NI'!$A$10))</f>
        <v>#N/A</v>
      </c>
      <c r="D22" s="55">
        <f t="shared" si="2"/>
        <v>0</v>
      </c>
      <c r="E22" s="55">
        <f t="shared" si="1"/>
        <v>999</v>
      </c>
      <c r="F2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2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22" s="26">
        <v>0</v>
      </c>
      <c r="I22" s="17">
        <f>_xlfn.NUMBERVALUE('SFF NI'!$B$10)</f>
        <v>0</v>
      </c>
    </row>
    <row r="23" spans="1:9" x14ac:dyDescent="0.3">
      <c r="A23" s="69" t="s">
        <v>24</v>
      </c>
      <c r="B23" s="49" t="s">
        <v>29</v>
      </c>
      <c r="C23" s="49" t="e">
        <f>IF(ISBLANK('SFF NI'!$A$11), NA(), TRIM('SFF NI'!$A$11))</f>
        <v>#N/A</v>
      </c>
      <c r="D23" s="55">
        <f t="shared" si="2"/>
        <v>0</v>
      </c>
      <c r="E23" s="55">
        <f t="shared" si="1"/>
        <v>999</v>
      </c>
      <c r="F2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2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23" s="26">
        <v>0</v>
      </c>
      <c r="I23" s="17">
        <f>_xlfn.NUMBERVALUE('SFF NI'!$B$11)</f>
        <v>0</v>
      </c>
    </row>
    <row r="24" spans="1:9" x14ac:dyDescent="0.3">
      <c r="A24" s="69" t="s">
        <v>24</v>
      </c>
      <c r="B24" s="49" t="s">
        <v>29</v>
      </c>
      <c r="C24" s="49" t="e">
        <f>IF(ISBLANK('SFF NI'!$A$12), NA(), TRIM('SFF NI'!$A$12))</f>
        <v>#N/A</v>
      </c>
      <c r="D24" s="55">
        <f t="shared" si="2"/>
        <v>0</v>
      </c>
      <c r="E24" s="55">
        <f t="shared" si="1"/>
        <v>999</v>
      </c>
      <c r="F2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2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24" s="26">
        <v>0</v>
      </c>
      <c r="I24" s="17">
        <f>_xlfn.NUMBERVALUE('SFF NI'!$B$12)</f>
        <v>0</v>
      </c>
    </row>
    <row r="25" spans="1:9" x14ac:dyDescent="0.3">
      <c r="A25" s="69" t="s">
        <v>24</v>
      </c>
      <c r="B25" s="49" t="s">
        <v>29</v>
      </c>
      <c r="C25" s="49" t="e">
        <f>IF(ISBLANK('SFF NI'!$A$13), NA(), TRIM('SFF NI'!$A$13))</f>
        <v>#N/A</v>
      </c>
      <c r="D25" s="55">
        <f t="shared" si="2"/>
        <v>0</v>
      </c>
      <c r="E25" s="55">
        <f t="shared" si="1"/>
        <v>999</v>
      </c>
      <c r="F2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2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25" s="26">
        <v>0</v>
      </c>
      <c r="I25" s="17">
        <f>_xlfn.NUMBERVALUE('SFF NI'!$B$13)</f>
        <v>0</v>
      </c>
    </row>
    <row r="26" spans="1:9" x14ac:dyDescent="0.3">
      <c r="A26" s="69" t="s">
        <v>24</v>
      </c>
      <c r="B26" s="49" t="s">
        <v>29</v>
      </c>
      <c r="C26" s="49" t="e">
        <f>IF(ISBLANK('SFF NI'!$A$14), NA(), TRIM('SFF NI'!$A$14))</f>
        <v>#N/A</v>
      </c>
      <c r="D26" s="55">
        <f t="shared" si="2"/>
        <v>0</v>
      </c>
      <c r="E26" s="55">
        <f t="shared" si="1"/>
        <v>999</v>
      </c>
      <c r="F2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2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26" s="26">
        <v>0</v>
      </c>
      <c r="I26" s="17">
        <f>_xlfn.NUMBERVALUE('SFF NI'!$B$14)</f>
        <v>0</v>
      </c>
    </row>
    <row r="27" spans="1:9" x14ac:dyDescent="0.3">
      <c r="A27" s="69" t="s">
        <v>24</v>
      </c>
      <c r="B27" s="49" t="s">
        <v>29</v>
      </c>
      <c r="C27" s="49" t="e">
        <f>IF(ISBLANK('SFF NI'!$A$15), NA(), TRIM('SFF NI'!$A$15))</f>
        <v>#N/A</v>
      </c>
      <c r="D27" s="55">
        <f t="shared" si="2"/>
        <v>0</v>
      </c>
      <c r="E27" s="55">
        <f t="shared" si="1"/>
        <v>999</v>
      </c>
      <c r="F2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2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27" s="26">
        <v>0</v>
      </c>
      <c r="I27" s="17">
        <f>_xlfn.NUMBERVALUE('SFF NI'!$B$15)</f>
        <v>0</v>
      </c>
    </row>
    <row r="28" spans="1:9" x14ac:dyDescent="0.3">
      <c r="A28" s="69" t="s">
        <v>24</v>
      </c>
      <c r="B28" s="49" t="s">
        <v>29</v>
      </c>
      <c r="C28" s="49" t="e">
        <f>IF(ISBLANK('SFF NI'!$A$16), NA(), TRIM('SFF NI'!$A$16))</f>
        <v>#N/A</v>
      </c>
      <c r="D28" s="55">
        <f t="shared" si="2"/>
        <v>0</v>
      </c>
      <c r="E28" s="55">
        <f t="shared" si="1"/>
        <v>999</v>
      </c>
      <c r="F2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2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28" s="26">
        <v>0</v>
      </c>
      <c r="I28" s="17">
        <f>_xlfn.NUMBERVALUE('SFF NI'!$B$16)</f>
        <v>0</v>
      </c>
    </row>
    <row r="29" spans="1:9" x14ac:dyDescent="0.3">
      <c r="A29" s="70" t="s">
        <v>24</v>
      </c>
      <c r="B29" s="52" t="s">
        <v>29</v>
      </c>
      <c r="C29" s="52" t="e">
        <f>IF(ISBLANK('SFF NI'!$A$17), NA(), TRIM('SFF NI'!$A$17))</f>
        <v>#N/A</v>
      </c>
      <c r="D29" s="58">
        <f t="shared" si="2"/>
        <v>0</v>
      </c>
      <c r="E29" s="58">
        <f t="shared" si="1"/>
        <v>999</v>
      </c>
      <c r="F29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29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29" s="35">
        <v>0</v>
      </c>
      <c r="I29" s="20">
        <f>_xlfn.NUMBERVALUE('SFF NI'!$B$17)</f>
        <v>0</v>
      </c>
    </row>
    <row r="30" spans="1:9" x14ac:dyDescent="0.3">
      <c r="A30" s="69" t="s">
        <v>24</v>
      </c>
      <c r="B30" s="49" t="s">
        <v>30</v>
      </c>
      <c r="C30" s="49" t="e">
        <f>IF(ISBLANK('SFF NI'!$C$23), NA(), TRIM('SFF NI'!$C$23))</f>
        <v>#N/A</v>
      </c>
      <c r="D30" s="55">
        <f t="shared" si="2"/>
        <v>0</v>
      </c>
      <c r="E30" s="55">
        <f t="shared" si="1"/>
        <v>999</v>
      </c>
      <c r="F30" s="29">
        <v>0</v>
      </c>
      <c r="G30" s="26">
        <v>0</v>
      </c>
      <c r="H30" s="26">
        <v>0</v>
      </c>
      <c r="I30" s="17">
        <f>_xlfn.NUMBERVALUE('SFF NI'!$D$23)</f>
        <v>0</v>
      </c>
    </row>
    <row r="31" spans="1:9" x14ac:dyDescent="0.3">
      <c r="A31" s="69" t="s">
        <v>24</v>
      </c>
      <c r="B31" s="49" t="s">
        <v>30</v>
      </c>
      <c r="C31" s="49" t="e">
        <f>IF(ISBLANK('SFF NI'!$C$24), NA(), TRIM('SFF NI'!$C$24))</f>
        <v>#N/A</v>
      </c>
      <c r="D31" s="55">
        <f t="shared" si="2"/>
        <v>0</v>
      </c>
      <c r="E31" s="55">
        <f t="shared" si="1"/>
        <v>999</v>
      </c>
      <c r="F31" s="29">
        <v>0</v>
      </c>
      <c r="G31" s="26">
        <v>0</v>
      </c>
      <c r="H31" s="26">
        <v>0</v>
      </c>
      <c r="I31" s="17">
        <f>_xlfn.NUMBERVALUE('SFF NI'!$D$24)</f>
        <v>0</v>
      </c>
    </row>
    <row r="32" spans="1:9" x14ac:dyDescent="0.3">
      <c r="A32" s="69" t="s">
        <v>24</v>
      </c>
      <c r="B32" s="49" t="s">
        <v>30</v>
      </c>
      <c r="C32" s="49" t="e">
        <f>IF(ISBLANK('SFF NI'!$C$25), NA(), TRIM('SFF NI'!$C$25))</f>
        <v>#N/A</v>
      </c>
      <c r="D32" s="55">
        <f t="shared" si="2"/>
        <v>0</v>
      </c>
      <c r="E32" s="55">
        <f t="shared" si="1"/>
        <v>999</v>
      </c>
      <c r="F32" s="29">
        <v>0</v>
      </c>
      <c r="G32" s="26">
        <v>0</v>
      </c>
      <c r="H32" s="26">
        <v>0</v>
      </c>
      <c r="I32" s="17">
        <f>_xlfn.NUMBERVALUE('SFF NI'!$D$25)</f>
        <v>0</v>
      </c>
    </row>
    <row r="33" spans="1:9" x14ac:dyDescent="0.3">
      <c r="A33" s="69" t="s">
        <v>24</v>
      </c>
      <c r="B33" s="49" t="s">
        <v>30</v>
      </c>
      <c r="C33" s="49" t="e">
        <f>IF(ISBLANK('SFF NI'!$A$9), NA(), TRIM('SFF NI'!$A$9))</f>
        <v>#N/A</v>
      </c>
      <c r="D33" s="55">
        <f t="shared" si="2"/>
        <v>0</v>
      </c>
      <c r="E33" s="55">
        <f t="shared" si="1"/>
        <v>999</v>
      </c>
      <c r="F3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3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33" s="26">
        <f>IFERROR(_xlfn.NUMBERVALUE(_xlfn.CONCAT(IF(LEFT('SFF NI'!$B$18,5)="minus","-",""),MID('SFF NI'!$B$18,SEARCH("$",'SFF NI'!$B$18,1)+1,(SEARCH("/",'SFF NI'!$B$18))-(SEARCH("$",'SFF NI'!$B$18,1)+1)))), 0)</f>
        <v>0</v>
      </c>
      <c r="I33" s="17">
        <f>_xlfn.NUMBERVALUE('SFF NI'!$B$9)</f>
        <v>0</v>
      </c>
    </row>
    <row r="34" spans="1:9" x14ac:dyDescent="0.3">
      <c r="A34" s="69" t="s">
        <v>24</v>
      </c>
      <c r="B34" s="49" t="s">
        <v>30</v>
      </c>
      <c r="C34" s="49" t="e">
        <f>IF(ISBLANK('SFF NI'!$A$10), NA(), TRIM('SFF NI'!$A$10))</f>
        <v>#N/A</v>
      </c>
      <c r="D34" s="55">
        <f t="shared" si="2"/>
        <v>0</v>
      </c>
      <c r="E34" s="55">
        <f t="shared" si="1"/>
        <v>999</v>
      </c>
      <c r="F3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3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34" s="26">
        <f>IFERROR(_xlfn.NUMBERVALUE(_xlfn.CONCAT(IF(LEFT('SFF NI'!$B$18,5)="minus","-",""),MID('SFF NI'!$B$18,SEARCH("$",'SFF NI'!$B$18,1)+1,(SEARCH("/",'SFF NI'!$B$18))-(SEARCH("$",'SFF NI'!$B$18,1)+1)))), 0)</f>
        <v>0</v>
      </c>
      <c r="I34" s="17">
        <f>_xlfn.NUMBERVALUE('SFF NI'!$B$10)</f>
        <v>0</v>
      </c>
    </row>
    <row r="35" spans="1:9" x14ac:dyDescent="0.3">
      <c r="A35" s="69" t="s">
        <v>24</v>
      </c>
      <c r="B35" s="49" t="s">
        <v>30</v>
      </c>
      <c r="C35" s="49" t="e">
        <f>IF(ISBLANK('SFF NI'!$A$11), NA(), TRIM('SFF NI'!$A$11))</f>
        <v>#N/A</v>
      </c>
      <c r="D35" s="55">
        <f t="shared" si="2"/>
        <v>0</v>
      </c>
      <c r="E35" s="55">
        <f t="shared" si="1"/>
        <v>999</v>
      </c>
      <c r="F3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3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35" s="26">
        <f>IFERROR(_xlfn.NUMBERVALUE(_xlfn.CONCAT(IF(LEFT('SFF NI'!$B$18,5)="minus","-",""),MID('SFF NI'!$B$18,SEARCH("$",'SFF NI'!$B$18,1)+1,(SEARCH("/",'SFF NI'!$B$18))-(SEARCH("$",'SFF NI'!$B$18,1)+1)))), 0)</f>
        <v>0</v>
      </c>
      <c r="I35" s="17">
        <f>_xlfn.NUMBERVALUE('SFF NI'!$B$11)</f>
        <v>0</v>
      </c>
    </row>
    <row r="36" spans="1:9" x14ac:dyDescent="0.3">
      <c r="A36" s="69" t="s">
        <v>24</v>
      </c>
      <c r="B36" s="49" t="s">
        <v>30</v>
      </c>
      <c r="C36" s="49" t="e">
        <f>IF(ISBLANK('SFF NI'!$A$12), NA(), TRIM('SFF NI'!$A$12))</f>
        <v>#N/A</v>
      </c>
      <c r="D36" s="55">
        <f t="shared" si="2"/>
        <v>0</v>
      </c>
      <c r="E36" s="55">
        <f t="shared" si="1"/>
        <v>999</v>
      </c>
      <c r="F3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3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36" s="26">
        <f>IFERROR(_xlfn.NUMBERVALUE(_xlfn.CONCAT(IF(LEFT('SFF NI'!$B$18,5)="minus","-",""),MID('SFF NI'!$B$18,SEARCH("$",'SFF NI'!$B$18,1)+1,(SEARCH("/",'SFF NI'!$B$18))-(SEARCH("$",'SFF NI'!$B$18,1)+1)))), 0)</f>
        <v>0</v>
      </c>
      <c r="I36" s="17">
        <f>_xlfn.NUMBERVALUE('SFF NI'!$B$12)</f>
        <v>0</v>
      </c>
    </row>
    <row r="37" spans="1:9" x14ac:dyDescent="0.3">
      <c r="A37" s="69" t="s">
        <v>24</v>
      </c>
      <c r="B37" s="49" t="s">
        <v>30</v>
      </c>
      <c r="C37" s="49" t="e">
        <f>IF(ISBLANK('SFF NI'!$A$13), NA(), TRIM('SFF NI'!$A$13))</f>
        <v>#N/A</v>
      </c>
      <c r="D37" s="55">
        <f t="shared" si="2"/>
        <v>0</v>
      </c>
      <c r="E37" s="55">
        <f t="shared" si="1"/>
        <v>999</v>
      </c>
      <c r="F3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3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37" s="26">
        <f>IFERROR(_xlfn.NUMBERVALUE(_xlfn.CONCAT(IF(LEFT('SFF NI'!$B$18,5)="minus","-",""),MID('SFF NI'!$B$18,SEARCH("$",'SFF NI'!$B$18,1)+1,(SEARCH("/",'SFF NI'!$B$18))-(SEARCH("$",'SFF NI'!$B$18,1)+1)))), 0)</f>
        <v>0</v>
      </c>
      <c r="I37" s="17">
        <f>_xlfn.NUMBERVALUE('SFF NI'!$B$13)</f>
        <v>0</v>
      </c>
    </row>
    <row r="38" spans="1:9" x14ac:dyDescent="0.3">
      <c r="A38" s="69" t="s">
        <v>24</v>
      </c>
      <c r="B38" s="49" t="s">
        <v>30</v>
      </c>
      <c r="C38" s="49" t="e">
        <f>IF(ISBLANK('SFF NI'!$A$14), NA(), TRIM('SFF NI'!$A$14))</f>
        <v>#N/A</v>
      </c>
      <c r="D38" s="55">
        <f t="shared" si="2"/>
        <v>0</v>
      </c>
      <c r="E38" s="55">
        <f t="shared" si="1"/>
        <v>999</v>
      </c>
      <c r="F3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3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38" s="26">
        <f>IFERROR(_xlfn.NUMBERVALUE(_xlfn.CONCAT(IF(LEFT('SFF NI'!$B$18,5)="minus","-",""),MID('SFF NI'!$B$18,SEARCH("$",'SFF NI'!$B$18,1)+1,(SEARCH("/",'SFF NI'!$B$18))-(SEARCH("$",'SFF NI'!$B$18,1)+1)))), 0)</f>
        <v>0</v>
      </c>
      <c r="I38" s="17">
        <f>_xlfn.NUMBERVALUE('SFF NI'!$B$14)</f>
        <v>0</v>
      </c>
    </row>
    <row r="39" spans="1:9" x14ac:dyDescent="0.3">
      <c r="A39" s="69" t="s">
        <v>24</v>
      </c>
      <c r="B39" s="49" t="s">
        <v>30</v>
      </c>
      <c r="C39" s="49" t="e">
        <f>IF(ISBLANK('SFF NI'!$A$15), NA(), TRIM('SFF NI'!$A$15))</f>
        <v>#N/A</v>
      </c>
      <c r="D39" s="55">
        <f t="shared" si="2"/>
        <v>0</v>
      </c>
      <c r="E39" s="55">
        <f t="shared" si="1"/>
        <v>999</v>
      </c>
      <c r="F3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3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39" s="26">
        <f>IFERROR(_xlfn.NUMBERVALUE(_xlfn.CONCAT(IF(LEFT('SFF NI'!$B$18,5)="minus","-",""),MID('SFF NI'!$B$18,SEARCH("$",'SFF NI'!$B$18,1)+1,(SEARCH("/",'SFF NI'!$B$18))-(SEARCH("$",'SFF NI'!$B$18,1)+1)))), 0)</f>
        <v>0</v>
      </c>
      <c r="I39" s="17">
        <f>_xlfn.NUMBERVALUE('SFF NI'!$B$15)</f>
        <v>0</v>
      </c>
    </row>
    <row r="40" spans="1:9" x14ac:dyDescent="0.3">
      <c r="A40" s="69" t="s">
        <v>24</v>
      </c>
      <c r="B40" s="49" t="s">
        <v>30</v>
      </c>
      <c r="C40" s="49" t="e">
        <f>IF(ISBLANK('SFF NI'!$A$16), NA(), TRIM('SFF NI'!$A$16))</f>
        <v>#N/A</v>
      </c>
      <c r="D40" s="55">
        <f t="shared" si="2"/>
        <v>0</v>
      </c>
      <c r="E40" s="55">
        <f t="shared" si="1"/>
        <v>999</v>
      </c>
      <c r="F4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4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40" s="26">
        <f>IFERROR(_xlfn.NUMBERVALUE(_xlfn.CONCAT(IF(LEFT('SFF NI'!$B$18,5)="minus","-",""),MID('SFF NI'!$B$18,SEARCH("$",'SFF NI'!$B$18,1)+1,(SEARCH("/",'SFF NI'!$B$18))-(SEARCH("$",'SFF NI'!$B$18,1)+1)))), 0)</f>
        <v>0</v>
      </c>
      <c r="I40" s="17">
        <f>_xlfn.NUMBERVALUE('SFF NI'!$B$16)</f>
        <v>0</v>
      </c>
    </row>
    <row r="41" spans="1:9" x14ac:dyDescent="0.3">
      <c r="A41" s="70" t="s">
        <v>24</v>
      </c>
      <c r="B41" s="52" t="s">
        <v>30</v>
      </c>
      <c r="C41" s="52" t="e">
        <f>IF(ISBLANK('SFF NI'!$A$17), NA(), TRIM('SFF NI'!$A$17))</f>
        <v>#N/A</v>
      </c>
      <c r="D41" s="58">
        <f t="shared" si="2"/>
        <v>0</v>
      </c>
      <c r="E41" s="58">
        <f t="shared" si="1"/>
        <v>999</v>
      </c>
      <c r="F41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41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41" s="35">
        <f>IFERROR(_xlfn.NUMBERVALUE(_xlfn.CONCAT(IF(LEFT('SFF NI'!$B$18,5)="minus","-",""),MID('SFF NI'!$B$18,SEARCH("$",'SFF NI'!$B$18,1)+1,(SEARCH("/",'SFF NI'!$B$18))-(SEARCH("$",'SFF NI'!$B$18,1)+1)))), 0)</f>
        <v>0</v>
      </c>
      <c r="I41" s="20">
        <f>_xlfn.NUMBERVALUE('SFF NI'!$B$17)</f>
        <v>0</v>
      </c>
    </row>
    <row r="42" spans="1:9" x14ac:dyDescent="0.3">
      <c r="A42" s="69" t="s">
        <v>24</v>
      </c>
      <c r="B42" s="49" t="s">
        <v>31</v>
      </c>
      <c r="C42" s="49" t="e">
        <f>IF(ISBLANK('SFF NI'!$C$23), NA(), TRIM('SFF NI'!$C$23))</f>
        <v>#N/A</v>
      </c>
      <c r="D42" s="55">
        <f t="shared" si="2"/>
        <v>0</v>
      </c>
      <c r="E42" s="55">
        <f t="shared" si="1"/>
        <v>999</v>
      </c>
      <c r="F42" s="29">
        <v>0</v>
      </c>
      <c r="G42" s="26">
        <v>0</v>
      </c>
      <c r="H42" s="26">
        <v>0</v>
      </c>
      <c r="I42" s="17">
        <f>_xlfn.NUMBERVALUE('SFF NI'!$D$23)</f>
        <v>0</v>
      </c>
    </row>
    <row r="43" spans="1:9" x14ac:dyDescent="0.3">
      <c r="A43" s="69" t="s">
        <v>24</v>
      </c>
      <c r="B43" s="49" t="s">
        <v>31</v>
      </c>
      <c r="C43" s="49" t="e">
        <f>IF(ISBLANK('SFF NI'!$C$24), NA(), TRIM('SFF NI'!$C$24))</f>
        <v>#N/A</v>
      </c>
      <c r="D43" s="55">
        <f t="shared" si="2"/>
        <v>0</v>
      </c>
      <c r="E43" s="55">
        <f t="shared" si="1"/>
        <v>999</v>
      </c>
      <c r="F43" s="29">
        <v>0</v>
      </c>
      <c r="G43" s="26">
        <v>0</v>
      </c>
      <c r="H43" s="26">
        <v>0</v>
      </c>
      <c r="I43" s="17">
        <f>_xlfn.NUMBERVALUE('SFF NI'!$D$24)</f>
        <v>0</v>
      </c>
    </row>
    <row r="44" spans="1:9" x14ac:dyDescent="0.3">
      <c r="A44" s="69" t="s">
        <v>24</v>
      </c>
      <c r="B44" s="49" t="s">
        <v>31</v>
      </c>
      <c r="C44" s="49" t="e">
        <f>IF(ISBLANK('SFF NI'!$C$25), NA(), TRIM('SFF NI'!$C$25))</f>
        <v>#N/A</v>
      </c>
      <c r="D44" s="55">
        <f t="shared" si="2"/>
        <v>0</v>
      </c>
      <c r="E44" s="55">
        <f t="shared" si="1"/>
        <v>999</v>
      </c>
      <c r="F44" s="29">
        <v>0</v>
      </c>
      <c r="G44" s="26">
        <v>0</v>
      </c>
      <c r="H44" s="26">
        <v>0</v>
      </c>
      <c r="I44" s="17">
        <f>_xlfn.NUMBERVALUE('SFF NI'!$D$25)</f>
        <v>0</v>
      </c>
    </row>
    <row r="45" spans="1:9" x14ac:dyDescent="0.3">
      <c r="A45" s="69" t="s">
        <v>24</v>
      </c>
      <c r="B45" s="49" t="s">
        <v>31</v>
      </c>
      <c r="C45" s="49" t="e">
        <f>IF(ISBLANK('SFF NI'!$A$9), NA(), TRIM('SFF NI'!$A$9))</f>
        <v>#N/A</v>
      </c>
      <c r="D45" s="55">
        <f t="shared" si="2"/>
        <v>0</v>
      </c>
      <c r="E45" s="55">
        <f t="shared" si="1"/>
        <v>999</v>
      </c>
      <c r="F4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4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45" s="26">
        <f>IFERROR(_xlfn.NUMBERVALUE(_xlfn.CONCAT(IF(LEFT('SFF NI'!$B$19,5)="minus","-",""),MID('SFF NI'!$B$19,SEARCH("$",'SFF NI'!$B$19,1)+1,(SEARCH("/",'SFF NI'!$B$19))-(SEARCH("$",'SFF NI'!$B$19,1)+1)))), 0)</f>
        <v>0</v>
      </c>
      <c r="I45" s="17">
        <f>_xlfn.NUMBERVALUE('SFF NI'!$B$9)</f>
        <v>0</v>
      </c>
    </row>
    <row r="46" spans="1:9" x14ac:dyDescent="0.3">
      <c r="A46" s="69" t="s">
        <v>24</v>
      </c>
      <c r="B46" s="49" t="s">
        <v>31</v>
      </c>
      <c r="C46" s="49" t="e">
        <f>IF(ISBLANK('SFF NI'!$A$10), NA(), TRIM('SFF NI'!$A$10))</f>
        <v>#N/A</v>
      </c>
      <c r="D46" s="55">
        <f t="shared" si="2"/>
        <v>0</v>
      </c>
      <c r="E46" s="55">
        <f t="shared" si="1"/>
        <v>999</v>
      </c>
      <c r="F4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4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46" s="26">
        <f>IFERROR(_xlfn.NUMBERVALUE(_xlfn.CONCAT(IF(LEFT('SFF NI'!$B$19,5)="minus","-",""),MID('SFF NI'!$B$19,SEARCH("$",'SFF NI'!$B$19,1)+1,(SEARCH("/",'SFF NI'!$B$19))-(SEARCH("$",'SFF NI'!$B$19,1)+1)))), 0)</f>
        <v>0</v>
      </c>
      <c r="I46" s="17">
        <f>_xlfn.NUMBERVALUE('SFF NI'!$B$10)</f>
        <v>0</v>
      </c>
    </row>
    <row r="47" spans="1:9" x14ac:dyDescent="0.3">
      <c r="A47" s="69" t="s">
        <v>24</v>
      </c>
      <c r="B47" s="49" t="s">
        <v>31</v>
      </c>
      <c r="C47" s="49" t="e">
        <f>IF(ISBLANK('SFF NI'!$A$11), NA(), TRIM('SFF NI'!$A$11))</f>
        <v>#N/A</v>
      </c>
      <c r="D47" s="55">
        <f t="shared" si="2"/>
        <v>0</v>
      </c>
      <c r="E47" s="55">
        <f t="shared" si="1"/>
        <v>999</v>
      </c>
      <c r="F4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4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47" s="26">
        <f>IFERROR(_xlfn.NUMBERVALUE(_xlfn.CONCAT(IF(LEFT('SFF NI'!$B$19,5)="minus","-",""),MID('SFF NI'!$B$19,SEARCH("$",'SFF NI'!$B$19,1)+1,(SEARCH("/",'SFF NI'!$B$19))-(SEARCH("$",'SFF NI'!$B$19,1)+1)))), 0)</f>
        <v>0</v>
      </c>
      <c r="I47" s="17">
        <f>_xlfn.NUMBERVALUE('SFF NI'!$B$11)</f>
        <v>0</v>
      </c>
    </row>
    <row r="48" spans="1:9" x14ac:dyDescent="0.3">
      <c r="A48" s="69" t="s">
        <v>24</v>
      </c>
      <c r="B48" s="49" t="s">
        <v>31</v>
      </c>
      <c r="C48" s="49" t="e">
        <f>IF(ISBLANK('SFF NI'!$A$12), NA(), TRIM('SFF NI'!$A$12))</f>
        <v>#N/A</v>
      </c>
      <c r="D48" s="55">
        <f t="shared" si="2"/>
        <v>0</v>
      </c>
      <c r="E48" s="55">
        <f t="shared" si="1"/>
        <v>999</v>
      </c>
      <c r="F4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4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48" s="26">
        <f>IFERROR(_xlfn.NUMBERVALUE(_xlfn.CONCAT(IF(LEFT('SFF NI'!$B$19,5)="minus","-",""),MID('SFF NI'!$B$19,SEARCH("$",'SFF NI'!$B$19,1)+1,(SEARCH("/",'SFF NI'!$B$19))-(SEARCH("$",'SFF NI'!$B$19,1)+1)))), 0)</f>
        <v>0</v>
      </c>
      <c r="I48" s="17">
        <f>_xlfn.NUMBERVALUE('SFF NI'!$B$12)</f>
        <v>0</v>
      </c>
    </row>
    <row r="49" spans="1:9" x14ac:dyDescent="0.3">
      <c r="A49" s="69" t="s">
        <v>24</v>
      </c>
      <c r="B49" s="49" t="s">
        <v>31</v>
      </c>
      <c r="C49" s="49" t="e">
        <f>IF(ISBLANK('SFF NI'!$A$13), NA(), TRIM('SFF NI'!$A$13))</f>
        <v>#N/A</v>
      </c>
      <c r="D49" s="55">
        <f t="shared" si="2"/>
        <v>0</v>
      </c>
      <c r="E49" s="55">
        <f t="shared" si="1"/>
        <v>999</v>
      </c>
      <c r="F4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4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49" s="26">
        <f>IFERROR(_xlfn.NUMBERVALUE(_xlfn.CONCAT(IF(LEFT('SFF NI'!$B$19,5)="minus","-",""),MID('SFF NI'!$B$19,SEARCH("$",'SFF NI'!$B$19,1)+1,(SEARCH("/",'SFF NI'!$B$19))-(SEARCH("$",'SFF NI'!$B$19,1)+1)))), 0)</f>
        <v>0</v>
      </c>
      <c r="I49" s="17">
        <f>_xlfn.NUMBERVALUE('SFF NI'!$B$13)</f>
        <v>0</v>
      </c>
    </row>
    <row r="50" spans="1:9" x14ac:dyDescent="0.3">
      <c r="A50" s="69" t="s">
        <v>24</v>
      </c>
      <c r="B50" s="49" t="s">
        <v>31</v>
      </c>
      <c r="C50" s="49" t="e">
        <f>IF(ISBLANK('SFF NI'!$A$14), NA(), TRIM('SFF NI'!$A$14))</f>
        <v>#N/A</v>
      </c>
      <c r="D50" s="55">
        <f t="shared" si="2"/>
        <v>0</v>
      </c>
      <c r="E50" s="55">
        <f t="shared" si="1"/>
        <v>999</v>
      </c>
      <c r="F5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5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50" s="26">
        <f>IFERROR(_xlfn.NUMBERVALUE(_xlfn.CONCAT(IF(LEFT('SFF NI'!$B$19,5)="minus","-",""),MID('SFF NI'!$B$19,SEARCH("$",'SFF NI'!$B$19,1)+1,(SEARCH("/",'SFF NI'!$B$19))-(SEARCH("$",'SFF NI'!$B$19,1)+1)))), 0)</f>
        <v>0</v>
      </c>
      <c r="I50" s="17">
        <f>_xlfn.NUMBERVALUE('SFF NI'!$B$14)</f>
        <v>0</v>
      </c>
    </row>
    <row r="51" spans="1:9" x14ac:dyDescent="0.3">
      <c r="A51" s="69" t="s">
        <v>24</v>
      </c>
      <c r="B51" s="49" t="s">
        <v>31</v>
      </c>
      <c r="C51" s="49" t="e">
        <f>IF(ISBLANK('SFF NI'!$A$15), NA(), TRIM('SFF NI'!$A$15))</f>
        <v>#N/A</v>
      </c>
      <c r="D51" s="55">
        <f t="shared" si="2"/>
        <v>0</v>
      </c>
      <c r="E51" s="55">
        <f t="shared" si="1"/>
        <v>999</v>
      </c>
      <c r="F5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5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51" s="26">
        <f>IFERROR(_xlfn.NUMBERVALUE(_xlfn.CONCAT(IF(LEFT('SFF NI'!$B$19,5)="minus","-",""),MID('SFF NI'!$B$19,SEARCH("$",'SFF NI'!$B$19,1)+1,(SEARCH("/",'SFF NI'!$B$19))-(SEARCH("$",'SFF NI'!$B$19,1)+1)))), 0)</f>
        <v>0</v>
      </c>
      <c r="I51" s="17">
        <f>_xlfn.NUMBERVALUE('SFF NI'!$B$15)</f>
        <v>0</v>
      </c>
    </row>
    <row r="52" spans="1:9" x14ac:dyDescent="0.3">
      <c r="A52" s="69" t="s">
        <v>24</v>
      </c>
      <c r="B52" s="49" t="s">
        <v>31</v>
      </c>
      <c r="C52" s="49" t="e">
        <f>IF(ISBLANK('SFF NI'!$A$16), NA(), TRIM('SFF NI'!$A$16))</f>
        <v>#N/A</v>
      </c>
      <c r="D52" s="55">
        <f t="shared" si="2"/>
        <v>0</v>
      </c>
      <c r="E52" s="55">
        <f t="shared" si="1"/>
        <v>999</v>
      </c>
      <c r="F5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5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52" s="26">
        <f>IFERROR(_xlfn.NUMBERVALUE(_xlfn.CONCAT(IF(LEFT('SFF NI'!$B$19,5)="minus","-",""),MID('SFF NI'!$B$19,SEARCH("$",'SFF NI'!$B$19,1)+1,(SEARCH("/",'SFF NI'!$B$19))-(SEARCH("$",'SFF NI'!$B$19,1)+1)))), 0)</f>
        <v>0</v>
      </c>
      <c r="I52" s="17">
        <f>_xlfn.NUMBERVALUE('SFF NI'!$B$16)</f>
        <v>0</v>
      </c>
    </row>
    <row r="53" spans="1:9" ht="15" thickBot="1" x14ac:dyDescent="0.35">
      <c r="A53" s="69" t="s">
        <v>24</v>
      </c>
      <c r="B53" s="49" t="s">
        <v>31</v>
      </c>
      <c r="C53" s="49" t="e">
        <f>IF(ISBLANK('SFF NI'!$A$17), NA(), TRIM('SFF NI'!$A$17))</f>
        <v>#N/A</v>
      </c>
      <c r="D53" s="55">
        <f t="shared" si="2"/>
        <v>0</v>
      </c>
      <c r="E53" s="55">
        <f t="shared" si="1"/>
        <v>999</v>
      </c>
      <c r="F5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5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53" s="26">
        <f>IFERROR(_xlfn.NUMBERVALUE(_xlfn.CONCAT(IF(LEFT('SFF NI'!$B$19,5)="minus","-",""),MID('SFF NI'!$B$19,SEARCH("$",'SFF NI'!$B$19,1)+1,(SEARCH("/",'SFF NI'!$B$19))-(SEARCH("$",'SFF NI'!$B$19,1)+1)))), 0)</f>
        <v>0</v>
      </c>
      <c r="I53" s="17">
        <f>_xlfn.NUMBERVALUE('SFF NI'!$B$17)</f>
        <v>0</v>
      </c>
    </row>
    <row r="54" spans="1:9" x14ac:dyDescent="0.3">
      <c r="A54" s="71" t="s">
        <v>15</v>
      </c>
      <c r="B54" s="51" t="s">
        <v>32</v>
      </c>
      <c r="C54" s="51" t="s">
        <v>22</v>
      </c>
      <c r="D54" s="14">
        <f>IFERROR(IF(ISNUMBER(SEARCH("-",C54)), _xlfn.NUMBERVALUE(LEFT(C54,SEARCH("-",C54,1)-2)), _xlfn.NUMBERVALUE(LEFT(C54,SEARCH(" ",C54,1)-3))+0.5), 0)</f>
        <v>0</v>
      </c>
      <c r="E54" s="57">
        <f>D55-0.5</f>
        <v>-0.5</v>
      </c>
      <c r="F54" s="32">
        <v>0</v>
      </c>
      <c r="G54" s="33">
        <v>0</v>
      </c>
      <c r="H54" s="33">
        <v>0</v>
      </c>
      <c r="I54" s="19">
        <v>0</v>
      </c>
    </row>
    <row r="55" spans="1:9" x14ac:dyDescent="0.3">
      <c r="A55" s="72" t="s">
        <v>15</v>
      </c>
      <c r="B55" s="49" t="s">
        <v>32</v>
      </c>
      <c r="C55" s="49" t="e">
        <f>IF(ISBLANK('SFF NI'!$C$7), NA(), TRIM('SFF NI'!$C$7))</f>
        <v>#N/A</v>
      </c>
      <c r="D55" s="13">
        <f t="shared" ref="D55:D77" si="3">IFERROR(IF(ISNUMBER(SEARCH("-",C55)), _xlfn.NUMBERVALUE(LEFT(C55,SEARCH("-",C55,1)-2)), _xlfn.NUMBERVALUE(LEFT(C55,SEARCH(" ",C55,1)-3))+0.5), 0)</f>
        <v>0</v>
      </c>
      <c r="E55" s="55">
        <f t="shared" ref="E55:E65" si="4">IFERROR(IF(ISNUMBER(SEARCH("-",C55)), _xlfn.NUMBERVALUE(LEFT(RIGHT(C55,SEARCH("-",C55,1)),LEN(RIGHT(C55,SEARCH("-",C55,1)))-2)), _xlfn.NUMBERVALUE(LEFT(RIGHT(C55,SEARCH(" ",C55,1)+1),LEN(RIGHT(C55,SEARCH(" ",C55,1)))-1))), 999)</f>
        <v>999</v>
      </c>
      <c r="F5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5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55" s="26">
        <v>0</v>
      </c>
      <c r="I55" s="17">
        <f>'SFF NI'!$D$7</f>
        <v>0</v>
      </c>
    </row>
    <row r="56" spans="1:9" x14ac:dyDescent="0.3">
      <c r="A56" s="72" t="s">
        <v>15</v>
      </c>
      <c r="B56" s="49" t="s">
        <v>32</v>
      </c>
      <c r="C56" s="49" t="e">
        <f>IF(ISBLANK('SFF NI'!$C$8), NA(), TRIM('SFF NI'!$C$8))</f>
        <v>#N/A</v>
      </c>
      <c r="D56" s="13">
        <f t="shared" si="3"/>
        <v>0</v>
      </c>
      <c r="E56" s="55">
        <f t="shared" si="4"/>
        <v>999</v>
      </c>
      <c r="F5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5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56" s="26">
        <v>0</v>
      </c>
      <c r="I56" s="17">
        <f>'SFF NI'!$D$8</f>
        <v>0</v>
      </c>
    </row>
    <row r="57" spans="1:9" x14ac:dyDescent="0.3">
      <c r="A57" s="72" t="s">
        <v>15</v>
      </c>
      <c r="B57" s="49" t="s">
        <v>32</v>
      </c>
      <c r="C57" s="49" t="e">
        <f>IF(ISBLANK('SFF NI'!$C$9), NA(), TRIM('SFF NI'!$C$9))</f>
        <v>#N/A</v>
      </c>
      <c r="D57" s="13">
        <f t="shared" si="3"/>
        <v>0</v>
      </c>
      <c r="E57" s="55">
        <f t="shared" si="4"/>
        <v>999</v>
      </c>
      <c r="F5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5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57" s="26">
        <v>0</v>
      </c>
      <c r="I57" s="17">
        <f>'SFF NI'!$D$9</f>
        <v>0</v>
      </c>
    </row>
    <row r="58" spans="1:9" x14ac:dyDescent="0.3">
      <c r="A58" s="72" t="s">
        <v>15</v>
      </c>
      <c r="B58" s="49" t="s">
        <v>32</v>
      </c>
      <c r="C58" s="49" t="e">
        <f>IF(ISBLANK('SFF NI'!$C$10), NA(), TRIM('SFF NI'!$C$10))</f>
        <v>#N/A</v>
      </c>
      <c r="D58" s="13">
        <f t="shared" si="3"/>
        <v>0</v>
      </c>
      <c r="E58" s="55">
        <f t="shared" si="4"/>
        <v>999</v>
      </c>
      <c r="F5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5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58" s="26">
        <v>0</v>
      </c>
      <c r="I58" s="17">
        <f>'SFF NI'!$D$10</f>
        <v>0</v>
      </c>
    </row>
    <row r="59" spans="1:9" x14ac:dyDescent="0.3">
      <c r="A59" s="72" t="s">
        <v>15</v>
      </c>
      <c r="B59" s="49" t="s">
        <v>32</v>
      </c>
      <c r="C59" s="49" t="e">
        <f>IF(ISBLANK('SFF NI'!$C$11), NA(), TRIM('SFF NI'!$C$11))</f>
        <v>#N/A</v>
      </c>
      <c r="D59" s="13">
        <f t="shared" si="3"/>
        <v>0</v>
      </c>
      <c r="E59" s="55">
        <f t="shared" si="4"/>
        <v>999</v>
      </c>
      <c r="F5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5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59" s="26">
        <v>0</v>
      </c>
      <c r="I59" s="17">
        <f>'SFF NI'!$D$11</f>
        <v>0</v>
      </c>
    </row>
    <row r="60" spans="1:9" x14ac:dyDescent="0.3">
      <c r="A60" s="72" t="s">
        <v>15</v>
      </c>
      <c r="B60" s="49" t="s">
        <v>32</v>
      </c>
      <c r="C60" s="49" t="e">
        <f>IF(ISBLANK('SFF NI'!$C$12), NA(), TRIM('SFF NI'!$C$12))</f>
        <v>#N/A</v>
      </c>
      <c r="D60" s="13">
        <f t="shared" si="3"/>
        <v>0</v>
      </c>
      <c r="E60" s="55">
        <f t="shared" si="4"/>
        <v>999</v>
      </c>
      <c r="F6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6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60" s="26">
        <v>0</v>
      </c>
      <c r="I60" s="17">
        <f>'SFF NI'!$D$12</f>
        <v>0</v>
      </c>
    </row>
    <row r="61" spans="1:9" x14ac:dyDescent="0.3">
      <c r="A61" s="72" t="s">
        <v>15</v>
      </c>
      <c r="B61" s="49" t="s">
        <v>32</v>
      </c>
      <c r="C61" s="49" t="e">
        <f>IF(ISBLANK('SFF NI'!$C$13), NA(), TRIM('SFF NI'!$C$13))</f>
        <v>#N/A</v>
      </c>
      <c r="D61" s="13">
        <f t="shared" si="3"/>
        <v>0</v>
      </c>
      <c r="E61" s="55">
        <f t="shared" si="4"/>
        <v>999</v>
      </c>
      <c r="F6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6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61" s="26">
        <v>0</v>
      </c>
      <c r="I61" s="17">
        <f>'SFF NI'!$D$13</f>
        <v>0</v>
      </c>
    </row>
    <row r="62" spans="1:9" x14ac:dyDescent="0.3">
      <c r="A62" s="72" t="s">
        <v>15</v>
      </c>
      <c r="B62" s="49" t="s">
        <v>32</v>
      </c>
      <c r="C62" s="49" t="e">
        <f>IF(ISBLANK('SFF NI'!$C$14), NA(), TRIM('SFF NI'!$C$14))</f>
        <v>#N/A</v>
      </c>
      <c r="D62" s="13">
        <f t="shared" si="3"/>
        <v>0</v>
      </c>
      <c r="E62" s="55">
        <f t="shared" si="4"/>
        <v>999</v>
      </c>
      <c r="F6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6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62" s="26">
        <v>0</v>
      </c>
      <c r="I62" s="17">
        <f>'SFF NI'!$D$14</f>
        <v>0</v>
      </c>
    </row>
    <row r="63" spans="1:9" x14ac:dyDescent="0.3">
      <c r="A63" s="72" t="s">
        <v>15</v>
      </c>
      <c r="B63" s="49" t="s">
        <v>32</v>
      </c>
      <c r="C63" s="49" t="e">
        <f>IF(ISBLANK('SFF NI'!$C$15), NA(), TRIM('SFF NI'!$C$15))</f>
        <v>#N/A</v>
      </c>
      <c r="D63" s="13">
        <f t="shared" si="3"/>
        <v>0</v>
      </c>
      <c r="E63" s="55">
        <f t="shared" si="4"/>
        <v>999</v>
      </c>
      <c r="F6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6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63" s="26">
        <v>0</v>
      </c>
      <c r="I63" s="17">
        <f>'SFF NI'!$D$15</f>
        <v>0</v>
      </c>
    </row>
    <row r="64" spans="1:9" x14ac:dyDescent="0.3">
      <c r="A64" s="72" t="s">
        <v>15</v>
      </c>
      <c r="B64" s="49" t="s">
        <v>32</v>
      </c>
      <c r="C64" s="49" t="e">
        <f>IF(ISBLANK('SFF NI'!$C$16), NA(), TRIM('SFF NI'!$C$16))</f>
        <v>#N/A</v>
      </c>
      <c r="D64" s="13">
        <f t="shared" si="3"/>
        <v>0</v>
      </c>
      <c r="E64" s="55">
        <f t="shared" si="4"/>
        <v>999</v>
      </c>
      <c r="F6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6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64" s="26">
        <v>0</v>
      </c>
      <c r="I64" s="17">
        <f>'SFF NI'!$D$16</f>
        <v>0</v>
      </c>
    </row>
    <row r="65" spans="1:9" x14ac:dyDescent="0.3">
      <c r="A65" s="73" t="s">
        <v>15</v>
      </c>
      <c r="B65" s="52" t="s">
        <v>32</v>
      </c>
      <c r="C65" s="52" t="e">
        <f>IF(ISBLANK('SFF NI'!$C$17), NA(), TRIM('SFF NI'!$C$17))</f>
        <v>#N/A</v>
      </c>
      <c r="D65" s="12">
        <f t="shared" si="3"/>
        <v>0</v>
      </c>
      <c r="E65" s="58">
        <f t="shared" si="4"/>
        <v>999</v>
      </c>
      <c r="F65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65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65" s="35">
        <v>0</v>
      </c>
      <c r="I65" s="20">
        <f>'SFF NI'!$D$17</f>
        <v>0</v>
      </c>
    </row>
    <row r="66" spans="1:9" x14ac:dyDescent="0.3">
      <c r="A66" s="72" t="s">
        <v>15</v>
      </c>
      <c r="B66" s="49" t="s">
        <v>33</v>
      </c>
      <c r="C66" s="49" t="s">
        <v>22</v>
      </c>
      <c r="D66" s="13">
        <f t="shared" si="3"/>
        <v>0</v>
      </c>
      <c r="E66" s="55">
        <f>D67-0.5</f>
        <v>-0.5</v>
      </c>
      <c r="F66" s="29">
        <v>0</v>
      </c>
      <c r="G66" s="26">
        <v>0</v>
      </c>
      <c r="H66" s="26">
        <v>0</v>
      </c>
      <c r="I66" s="17">
        <v>0</v>
      </c>
    </row>
    <row r="67" spans="1:9" x14ac:dyDescent="0.3">
      <c r="A67" s="72" t="s">
        <v>15</v>
      </c>
      <c r="B67" s="49" t="s">
        <v>33</v>
      </c>
      <c r="C67" s="49" t="e">
        <f>IF(ISBLANK('SFF NI'!$C$7), NA(), TRIM('SFF NI'!$C$7))</f>
        <v>#N/A</v>
      </c>
      <c r="D67" s="13">
        <f t="shared" si="3"/>
        <v>0</v>
      </c>
      <c r="E67" s="55">
        <f t="shared" ref="E67:E77" si="5">IFERROR(IF(ISNUMBER(SEARCH("-",C67)), _xlfn.NUMBERVALUE(LEFT(RIGHT(C67,SEARCH("-",C67,1)),LEN(RIGHT(C67,SEARCH("-",C67,1)))-2)), _xlfn.NUMBERVALUE(LEFT(RIGHT(C67,SEARCH(" ",C67,1)+1),LEN(RIGHT(C67,SEARCH(" ",C67,1)))-1))), 999)</f>
        <v>999</v>
      </c>
      <c r="F6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6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67" s="26">
        <f>IFERROR(_xlfn.NUMBERVALUE(_xlfn.CONCAT(IF(LEFT('SFF NI'!$D$18,5)="minus","-",""),MID('SFF NI'!$D$18,SEARCH("$",'SFF NI'!$D$18,1)+1,(SEARCH("/",'SFF NI'!$D$18))-(SEARCH("$",'SFF NI'!$D$18,1)+1)))), 0)</f>
        <v>0</v>
      </c>
      <c r="I67" s="17">
        <f>'SFF NI'!$D$7</f>
        <v>0</v>
      </c>
    </row>
    <row r="68" spans="1:9" x14ac:dyDescent="0.3">
      <c r="A68" s="72" t="s">
        <v>15</v>
      </c>
      <c r="B68" s="49" t="s">
        <v>33</v>
      </c>
      <c r="C68" s="49" t="e">
        <f>IF(ISBLANK('SFF NI'!$C$8), NA(), TRIM('SFF NI'!$C$8))</f>
        <v>#N/A</v>
      </c>
      <c r="D68" s="13">
        <f t="shared" si="3"/>
        <v>0</v>
      </c>
      <c r="E68" s="55">
        <f t="shared" si="5"/>
        <v>999</v>
      </c>
      <c r="F6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6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68" s="26">
        <f>IFERROR(_xlfn.NUMBERVALUE(_xlfn.CONCAT(IF(LEFT('SFF NI'!$D$18,5)="minus","-",""),MID('SFF NI'!$D$18,SEARCH("$",'SFF NI'!$D$18,1)+1,(SEARCH("/",'SFF NI'!$D$18))-(SEARCH("$",'SFF NI'!$D$18,1)+1)))), 0)</f>
        <v>0</v>
      </c>
      <c r="I68" s="17">
        <f>'SFF NI'!$D$8</f>
        <v>0</v>
      </c>
    </row>
    <row r="69" spans="1:9" x14ac:dyDescent="0.3">
      <c r="A69" s="72" t="s">
        <v>15</v>
      </c>
      <c r="B69" s="49" t="s">
        <v>33</v>
      </c>
      <c r="C69" s="49" t="e">
        <f>IF(ISBLANK('SFF NI'!$C$9), NA(), TRIM('SFF NI'!$C$9))</f>
        <v>#N/A</v>
      </c>
      <c r="D69" s="13">
        <f t="shared" si="3"/>
        <v>0</v>
      </c>
      <c r="E69" s="55">
        <f t="shared" si="5"/>
        <v>999</v>
      </c>
      <c r="F6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6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69" s="26">
        <f>IFERROR(_xlfn.NUMBERVALUE(_xlfn.CONCAT(IF(LEFT('SFF NI'!$D$18,5)="minus","-",""),MID('SFF NI'!$D$18,SEARCH("$",'SFF NI'!$D$18,1)+1,(SEARCH("/",'SFF NI'!$D$18))-(SEARCH("$",'SFF NI'!$D$18,1)+1)))), 0)</f>
        <v>0</v>
      </c>
      <c r="I69" s="17">
        <f>'SFF NI'!$D$9</f>
        <v>0</v>
      </c>
    </row>
    <row r="70" spans="1:9" x14ac:dyDescent="0.3">
      <c r="A70" s="72" t="s">
        <v>15</v>
      </c>
      <c r="B70" s="49" t="s">
        <v>33</v>
      </c>
      <c r="C70" s="49" t="e">
        <f>IF(ISBLANK('SFF NI'!$C$10), NA(), TRIM('SFF NI'!$C$10))</f>
        <v>#N/A</v>
      </c>
      <c r="D70" s="13">
        <f t="shared" si="3"/>
        <v>0</v>
      </c>
      <c r="E70" s="55">
        <f t="shared" si="5"/>
        <v>999</v>
      </c>
      <c r="F7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7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70" s="26">
        <f>IFERROR(_xlfn.NUMBERVALUE(_xlfn.CONCAT(IF(LEFT('SFF NI'!$D$18,5)="minus","-",""),MID('SFF NI'!$D$18,SEARCH("$",'SFF NI'!$D$18,1)+1,(SEARCH("/",'SFF NI'!$D$18))-(SEARCH("$",'SFF NI'!$D$18,1)+1)))), 0)</f>
        <v>0</v>
      </c>
      <c r="I70" s="17">
        <f>'SFF NI'!$D$10</f>
        <v>0</v>
      </c>
    </row>
    <row r="71" spans="1:9" x14ac:dyDescent="0.3">
      <c r="A71" s="72" t="s">
        <v>15</v>
      </c>
      <c r="B71" s="49" t="s">
        <v>33</v>
      </c>
      <c r="C71" s="49" t="e">
        <f>IF(ISBLANK('SFF NI'!$C$11), NA(), TRIM('SFF NI'!$C$11))</f>
        <v>#N/A</v>
      </c>
      <c r="D71" s="13">
        <f t="shared" si="3"/>
        <v>0</v>
      </c>
      <c r="E71" s="55">
        <f t="shared" si="5"/>
        <v>999</v>
      </c>
      <c r="F7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7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71" s="26">
        <f>IFERROR(_xlfn.NUMBERVALUE(_xlfn.CONCAT(IF(LEFT('SFF NI'!$D$18,5)="minus","-",""),MID('SFF NI'!$D$18,SEARCH("$",'SFF NI'!$D$18,1)+1,(SEARCH("/",'SFF NI'!$D$18))-(SEARCH("$",'SFF NI'!$D$18,1)+1)))), 0)</f>
        <v>0</v>
      </c>
      <c r="I71" s="17">
        <f>'SFF NI'!$D$11</f>
        <v>0</v>
      </c>
    </row>
    <row r="72" spans="1:9" x14ac:dyDescent="0.3">
      <c r="A72" s="72" t="s">
        <v>15</v>
      </c>
      <c r="B72" s="49" t="s">
        <v>33</v>
      </c>
      <c r="C72" s="49" t="e">
        <f>IF(ISBLANK('SFF NI'!$C$12), NA(), TRIM('SFF NI'!$C$12))</f>
        <v>#N/A</v>
      </c>
      <c r="D72" s="13">
        <f t="shared" si="3"/>
        <v>0</v>
      </c>
      <c r="E72" s="55">
        <f t="shared" si="5"/>
        <v>999</v>
      </c>
      <c r="F7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7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72" s="26">
        <f>IFERROR(_xlfn.NUMBERVALUE(_xlfn.CONCAT(IF(LEFT('SFF NI'!$D$18,5)="minus","-",""),MID('SFF NI'!$D$18,SEARCH("$",'SFF NI'!$D$18,1)+1,(SEARCH("/",'SFF NI'!$D$18))-(SEARCH("$",'SFF NI'!$D$18,1)+1)))), 0)</f>
        <v>0</v>
      </c>
      <c r="I72" s="17">
        <f>'SFF NI'!$D$12</f>
        <v>0</v>
      </c>
    </row>
    <row r="73" spans="1:9" x14ac:dyDescent="0.3">
      <c r="A73" s="72" t="s">
        <v>15</v>
      </c>
      <c r="B73" s="49" t="s">
        <v>33</v>
      </c>
      <c r="C73" s="49" t="e">
        <f>IF(ISBLANK('SFF NI'!$C$13), NA(), TRIM('SFF NI'!$C$13))</f>
        <v>#N/A</v>
      </c>
      <c r="D73" s="13">
        <f t="shared" si="3"/>
        <v>0</v>
      </c>
      <c r="E73" s="55">
        <f t="shared" si="5"/>
        <v>999</v>
      </c>
      <c r="F7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7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73" s="26">
        <f>IFERROR(_xlfn.NUMBERVALUE(_xlfn.CONCAT(IF(LEFT('SFF NI'!$D$18,5)="minus","-",""),MID('SFF NI'!$D$18,SEARCH("$",'SFF NI'!$D$18,1)+1,(SEARCH("/",'SFF NI'!$D$18))-(SEARCH("$",'SFF NI'!$D$18,1)+1)))), 0)</f>
        <v>0</v>
      </c>
      <c r="I73" s="17">
        <f>'SFF NI'!$D$13</f>
        <v>0</v>
      </c>
    </row>
    <row r="74" spans="1:9" x14ac:dyDescent="0.3">
      <c r="A74" s="72" t="s">
        <v>15</v>
      </c>
      <c r="B74" s="49" t="s">
        <v>33</v>
      </c>
      <c r="C74" s="49" t="e">
        <f>IF(ISBLANK('SFF NI'!$C$14), NA(), TRIM('SFF NI'!$C$14))</f>
        <v>#N/A</v>
      </c>
      <c r="D74" s="13">
        <f t="shared" si="3"/>
        <v>0</v>
      </c>
      <c r="E74" s="55">
        <f t="shared" si="5"/>
        <v>999</v>
      </c>
      <c r="F7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7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74" s="26">
        <f>IFERROR(_xlfn.NUMBERVALUE(_xlfn.CONCAT(IF(LEFT('SFF NI'!$D$18,5)="minus","-",""),MID('SFF NI'!$D$18,SEARCH("$",'SFF NI'!$D$18,1)+1,(SEARCH("/",'SFF NI'!$D$18))-(SEARCH("$",'SFF NI'!$D$18,1)+1)))), 0)</f>
        <v>0</v>
      </c>
      <c r="I74" s="17">
        <f>'SFF NI'!$D$14</f>
        <v>0</v>
      </c>
    </row>
    <row r="75" spans="1:9" x14ac:dyDescent="0.3">
      <c r="A75" s="72" t="s">
        <v>15</v>
      </c>
      <c r="B75" s="49" t="s">
        <v>33</v>
      </c>
      <c r="C75" s="49" t="e">
        <f>IF(ISBLANK('SFF NI'!$C$15), NA(), TRIM('SFF NI'!$C$15))</f>
        <v>#N/A</v>
      </c>
      <c r="D75" s="13">
        <f t="shared" si="3"/>
        <v>0</v>
      </c>
      <c r="E75" s="55">
        <f t="shared" si="5"/>
        <v>999</v>
      </c>
      <c r="F7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7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75" s="26">
        <f>IFERROR(_xlfn.NUMBERVALUE(_xlfn.CONCAT(IF(LEFT('SFF NI'!$D$18,5)="minus","-",""),MID('SFF NI'!$D$18,SEARCH("$",'SFF NI'!$D$18,1)+1,(SEARCH("/",'SFF NI'!$D$18))-(SEARCH("$",'SFF NI'!$D$18,1)+1)))), 0)</f>
        <v>0</v>
      </c>
      <c r="I75" s="17">
        <f>'SFF NI'!$D$15</f>
        <v>0</v>
      </c>
    </row>
    <row r="76" spans="1:9" x14ac:dyDescent="0.3">
      <c r="A76" s="72" t="s">
        <v>15</v>
      </c>
      <c r="B76" s="49" t="s">
        <v>33</v>
      </c>
      <c r="C76" s="49" t="e">
        <f>IF(ISBLANK('SFF NI'!$C$16), NA(), TRIM('SFF NI'!$C$16))</f>
        <v>#N/A</v>
      </c>
      <c r="D76" s="13">
        <f t="shared" si="3"/>
        <v>0</v>
      </c>
      <c r="E76" s="55">
        <f t="shared" si="5"/>
        <v>999</v>
      </c>
      <c r="F7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7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76" s="26">
        <f>IFERROR(_xlfn.NUMBERVALUE(_xlfn.CONCAT(IF(LEFT('SFF NI'!$D$18,5)="minus","-",""),MID('SFF NI'!$D$18,SEARCH("$",'SFF NI'!$D$18,1)+1,(SEARCH("/",'SFF NI'!$D$18))-(SEARCH("$",'SFF NI'!$D$18,1)+1)))), 0)</f>
        <v>0</v>
      </c>
      <c r="I76" s="17">
        <f>'SFF NI'!$D$16</f>
        <v>0</v>
      </c>
    </row>
    <row r="77" spans="1:9" ht="15" thickBot="1" x14ac:dyDescent="0.35">
      <c r="A77" s="74" t="s">
        <v>15</v>
      </c>
      <c r="B77" s="50" t="s">
        <v>33</v>
      </c>
      <c r="C77" s="50" t="e">
        <f>IF(ISBLANK('SFF NI'!$C$17), NA(), TRIM('SFF NI'!$C$17))</f>
        <v>#N/A</v>
      </c>
      <c r="D77" s="11">
        <f t="shared" si="3"/>
        <v>0</v>
      </c>
      <c r="E77" s="56">
        <f t="shared" si="5"/>
        <v>999</v>
      </c>
      <c r="F77" s="30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77" s="31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77" s="26">
        <f>IFERROR(_xlfn.NUMBERVALUE(_xlfn.CONCAT(IF(LEFT('SFF NI'!$D$18,5)="minus","-",""),MID('SFF NI'!$D$18,SEARCH("$",'SFF NI'!$D$18,1)+1,(SEARCH("/",'SFF NI'!$D$18))-(SEARCH("$",'SFF NI'!$D$18,1)+1)))), 0)</f>
        <v>0</v>
      </c>
      <c r="I77" s="18">
        <f>'SFF NI'!$D$17</f>
        <v>0</v>
      </c>
    </row>
    <row r="78" spans="1:9" x14ac:dyDescent="0.3">
      <c r="A78" s="75" t="s">
        <v>14</v>
      </c>
      <c r="B78" s="51" t="s">
        <v>29</v>
      </c>
      <c r="C78" s="51" t="s">
        <v>22</v>
      </c>
      <c r="D78" s="57">
        <v>0</v>
      </c>
      <c r="E78" s="57">
        <f>D79-0.5</f>
        <v>-0.5</v>
      </c>
      <c r="F78" s="36">
        <v>0</v>
      </c>
      <c r="G78" s="37">
        <v>0</v>
      </c>
      <c r="H78" s="37">
        <v>0</v>
      </c>
      <c r="I78" s="21">
        <v>0</v>
      </c>
    </row>
    <row r="79" spans="1:9" x14ac:dyDescent="0.3">
      <c r="A79" s="76" t="s">
        <v>14</v>
      </c>
      <c r="B79" s="49" t="s">
        <v>29</v>
      </c>
      <c r="C79" s="49" t="e">
        <f>IF(ISBLANK('SFF NI'!$A$23), NA(), TRIM('SFF NI'!$A$23))</f>
        <v>#N/A</v>
      </c>
      <c r="D79" s="55">
        <f t="shared" ref="D79:D84" si="6">IFERROR(IF(ISNUMBER(SEARCH("-",C79)), _xlfn.NUMBERVALUE(LEFT(C79,SEARCH("-",C79,1)-2)), _xlfn.NUMBERVALUE(LEFT(C79,SEARCH(" ",C79,1)-3))), 0)</f>
        <v>0</v>
      </c>
      <c r="E79" s="55">
        <f t="shared" ref="E79:E84" si="7">IFERROR(IF(ISNUMBER(SEARCH("-",C79)), _xlfn.NUMBERVALUE(LEFT(RIGHT(C79,SEARCH("-",C79,1)),LEN(RIGHT(C79,SEARCH("-",C79,1)))-2)), _xlfn.NUMBERVALUE(LEFT(RIGHT(C79,SEARCH(" ",C79,1)+1),LEN(RIGHT(C79,SEARCH(" ",C79,1)))-1))), 999)</f>
        <v>999</v>
      </c>
      <c r="F7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7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79" s="38">
        <v>0</v>
      </c>
      <c r="I79" s="22">
        <f>'SFF NI'!$B$23</f>
        <v>0</v>
      </c>
    </row>
    <row r="80" spans="1:9" x14ac:dyDescent="0.3">
      <c r="A80" s="76" t="s">
        <v>14</v>
      </c>
      <c r="B80" s="49" t="s">
        <v>29</v>
      </c>
      <c r="C80" s="49" t="e">
        <f>IF(ISBLANK('SFF NI'!$A$24), NA(), TRIM('SFF NI'!$A$24))</f>
        <v>#N/A</v>
      </c>
      <c r="D80" s="55">
        <f t="shared" si="6"/>
        <v>0</v>
      </c>
      <c r="E80" s="55">
        <f t="shared" si="7"/>
        <v>999</v>
      </c>
      <c r="F8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8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80" s="38">
        <v>0</v>
      </c>
      <c r="I80" s="22">
        <f>'SFF NI'!$B$24</f>
        <v>0</v>
      </c>
    </row>
    <row r="81" spans="1:9" x14ac:dyDescent="0.3">
      <c r="A81" s="76" t="s">
        <v>14</v>
      </c>
      <c r="B81" s="49" t="s">
        <v>29</v>
      </c>
      <c r="C81" s="49" t="e">
        <f>IF(ISBLANK('SFF NI'!$A$25), NA(), TRIM('SFF NI'!$A$25))</f>
        <v>#N/A</v>
      </c>
      <c r="D81" s="55">
        <f t="shared" si="6"/>
        <v>0</v>
      </c>
      <c r="E81" s="55">
        <f t="shared" si="7"/>
        <v>999</v>
      </c>
      <c r="F8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8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81" s="38">
        <v>0</v>
      </c>
      <c r="I81" s="22">
        <f>'SFF NI'!$B$25</f>
        <v>0</v>
      </c>
    </row>
    <row r="82" spans="1:9" x14ac:dyDescent="0.3">
      <c r="A82" s="76" t="s">
        <v>14</v>
      </c>
      <c r="B82" s="49" t="s">
        <v>29</v>
      </c>
      <c r="C82" s="49" t="e">
        <f>IF(ISBLANK('SFF NI'!$A$26), NA(), TRIM('SFF NI'!$A$26))</f>
        <v>#N/A</v>
      </c>
      <c r="D82" s="55">
        <f t="shared" si="6"/>
        <v>0</v>
      </c>
      <c r="E82" s="55">
        <f t="shared" si="7"/>
        <v>999</v>
      </c>
      <c r="F8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8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82" s="38">
        <v>0</v>
      </c>
      <c r="I82" s="22">
        <f>'SFF NI'!$B$26</f>
        <v>0</v>
      </c>
    </row>
    <row r="83" spans="1:9" x14ac:dyDescent="0.3">
      <c r="A83" s="76" t="s">
        <v>14</v>
      </c>
      <c r="B83" s="49" t="s">
        <v>29</v>
      </c>
      <c r="C83" s="49" t="e">
        <f>IF(ISBLANK('SFF NI'!$A$27), NA(), TRIM('SFF NI'!$A$27))</f>
        <v>#N/A</v>
      </c>
      <c r="D83" s="55">
        <f t="shared" si="6"/>
        <v>0</v>
      </c>
      <c r="E83" s="55">
        <f t="shared" si="7"/>
        <v>999</v>
      </c>
      <c r="F8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8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83" s="38">
        <v>0</v>
      </c>
      <c r="I83" s="22">
        <f>'SFF NI'!$B$27</f>
        <v>0</v>
      </c>
    </row>
    <row r="84" spans="1:9" x14ac:dyDescent="0.3">
      <c r="A84" s="77" t="s">
        <v>14</v>
      </c>
      <c r="B84" s="52" t="s">
        <v>29</v>
      </c>
      <c r="C84" s="52" t="e">
        <f>IF(ISBLANK('SFF NI'!$A$28), NA(), TRIM('SFF NI'!$A$28))</f>
        <v>#N/A</v>
      </c>
      <c r="D84" s="58">
        <f t="shared" si="6"/>
        <v>0</v>
      </c>
      <c r="E84" s="58">
        <f t="shared" si="7"/>
        <v>999</v>
      </c>
      <c r="F84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84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84" s="39">
        <v>0</v>
      </c>
      <c r="I84" s="23">
        <f>'SFF NI'!$B$28</f>
        <v>0</v>
      </c>
    </row>
    <row r="85" spans="1:9" x14ac:dyDescent="0.3">
      <c r="A85" s="76" t="s">
        <v>14</v>
      </c>
      <c r="B85" s="49" t="s">
        <v>34</v>
      </c>
      <c r="C85" s="49" t="s">
        <v>22</v>
      </c>
      <c r="D85" s="55">
        <v>0</v>
      </c>
      <c r="E85" s="55">
        <f>D86-0.5</f>
        <v>-0.5</v>
      </c>
      <c r="F85" s="40">
        <v>0</v>
      </c>
      <c r="G85" s="38">
        <v>0</v>
      </c>
      <c r="H85" s="38">
        <v>0</v>
      </c>
      <c r="I85" s="22">
        <v>0</v>
      </c>
    </row>
    <row r="86" spans="1:9" x14ac:dyDescent="0.3">
      <c r="A86" s="76" t="s">
        <v>14</v>
      </c>
      <c r="B86" s="49" t="s">
        <v>34</v>
      </c>
      <c r="C86" s="49" t="e">
        <f>IF(ISBLANK('SFF NI'!$A$23), NA(), TRIM('SFF NI'!$A$23))</f>
        <v>#N/A</v>
      </c>
      <c r="D86" s="55">
        <f t="shared" ref="D86:D91" si="8">IFERROR(IF(ISNUMBER(SEARCH("-",C86)), _xlfn.NUMBERVALUE(LEFT(C86,SEARCH("-",C86,1)-2)), _xlfn.NUMBERVALUE(LEFT(C86,SEARCH(" ",C86,1)-3))), 0)</f>
        <v>0</v>
      </c>
      <c r="E86" s="55">
        <f t="shared" ref="E86:E91" si="9">IFERROR(IF(ISNUMBER(SEARCH("-",C86)), _xlfn.NUMBERVALUE(LEFT(RIGHT(C86,SEARCH("-",C86,1)),LEN(RIGHT(C86,SEARCH("-",C86,1)))-2)), _xlfn.NUMBERVALUE(LEFT(RIGHT(C86,SEARCH(" ",C86,1)+1),LEN(RIGHT(C86,SEARCH(" ",C86,1)))-1))), 999)</f>
        <v>999</v>
      </c>
      <c r="F8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8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86" s="38">
        <f>IFERROR(_xlfn.NUMBERVALUE(_xlfn.CONCAT(IF(LEFT('SFF NI'!$B$29,5)="minus","-",""),MID('SFF NI'!$B$29,SEARCH("$",'SFF NI'!$B$29,1)+1,(SEARCH("/",'SFF NI'!$B$29))-(SEARCH("$",'SFF NI'!$B$29,1)+1)))), 0)</f>
        <v>0</v>
      </c>
      <c r="I86" s="22">
        <f>'SFF NI'!$B$23</f>
        <v>0</v>
      </c>
    </row>
    <row r="87" spans="1:9" x14ac:dyDescent="0.3">
      <c r="A87" s="76" t="s">
        <v>14</v>
      </c>
      <c r="B87" s="49" t="s">
        <v>34</v>
      </c>
      <c r="C87" s="49" t="e">
        <f>IF(ISBLANK('SFF NI'!$A$24), NA(), TRIM('SFF NI'!$A$24))</f>
        <v>#N/A</v>
      </c>
      <c r="D87" s="55">
        <f t="shared" si="8"/>
        <v>0</v>
      </c>
      <c r="E87" s="55">
        <f t="shared" si="9"/>
        <v>999</v>
      </c>
      <c r="F8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8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87" s="38">
        <f>IFERROR(_xlfn.NUMBERVALUE(_xlfn.CONCAT(IF(LEFT('SFF NI'!$B$29,5)="minus","-",""),MID('SFF NI'!$B$29,SEARCH("$",'SFF NI'!$B$29,1)+1,(SEARCH("/",'SFF NI'!$B$29))-(SEARCH("$",'SFF NI'!$B$29,1)+1)))), 0)</f>
        <v>0</v>
      </c>
      <c r="I87" s="22">
        <f>'SFF NI'!$B$24</f>
        <v>0</v>
      </c>
    </row>
    <row r="88" spans="1:9" x14ac:dyDescent="0.3">
      <c r="A88" s="76" t="s">
        <v>14</v>
      </c>
      <c r="B88" s="49" t="s">
        <v>34</v>
      </c>
      <c r="C88" s="49" t="e">
        <f>IF(ISBLANK('SFF NI'!$A$25), NA(), TRIM('SFF NI'!$A$25))</f>
        <v>#N/A</v>
      </c>
      <c r="D88" s="55">
        <f t="shared" si="8"/>
        <v>0</v>
      </c>
      <c r="E88" s="55">
        <f t="shared" si="9"/>
        <v>999</v>
      </c>
      <c r="F8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8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88" s="38">
        <f>IFERROR(_xlfn.NUMBERVALUE(_xlfn.CONCAT(IF(LEFT('SFF NI'!$B$29,5)="minus","-",""),MID('SFF NI'!$B$29,SEARCH("$",'SFF NI'!$B$29,1)+1,(SEARCH("/",'SFF NI'!$B$29))-(SEARCH("$",'SFF NI'!$B$29,1)+1)))), 0)</f>
        <v>0</v>
      </c>
      <c r="I88" s="22">
        <f>'SFF NI'!$B$25</f>
        <v>0</v>
      </c>
    </row>
    <row r="89" spans="1:9" x14ac:dyDescent="0.3">
      <c r="A89" s="76" t="s">
        <v>14</v>
      </c>
      <c r="B89" s="49" t="s">
        <v>34</v>
      </c>
      <c r="C89" s="49" t="e">
        <f>IF(ISBLANK('SFF NI'!$A$26), NA(), TRIM('SFF NI'!$A$26))</f>
        <v>#N/A</v>
      </c>
      <c r="D89" s="55">
        <f t="shared" si="8"/>
        <v>0</v>
      </c>
      <c r="E89" s="55">
        <f t="shared" si="9"/>
        <v>999</v>
      </c>
      <c r="F8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8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89" s="38">
        <f>IFERROR(_xlfn.NUMBERVALUE(_xlfn.CONCAT(IF(LEFT('SFF NI'!$B$29,5)="minus","-",""),MID('SFF NI'!$B$29,SEARCH("$",'SFF NI'!$B$29,1)+1,(SEARCH("/",'SFF NI'!$B$29))-(SEARCH("$",'SFF NI'!$B$29,1)+1)))), 0)</f>
        <v>0</v>
      </c>
      <c r="I89" s="22">
        <f>'SFF NI'!$B$26</f>
        <v>0</v>
      </c>
    </row>
    <row r="90" spans="1:9" x14ac:dyDescent="0.3">
      <c r="A90" s="76" t="s">
        <v>14</v>
      </c>
      <c r="B90" s="49" t="s">
        <v>34</v>
      </c>
      <c r="C90" s="49" t="e">
        <f>IF(ISBLANK('SFF NI'!$A$27), NA(), TRIM('SFF NI'!$A$27))</f>
        <v>#N/A</v>
      </c>
      <c r="D90" s="55">
        <f t="shared" si="8"/>
        <v>0</v>
      </c>
      <c r="E90" s="55">
        <f t="shared" si="9"/>
        <v>999</v>
      </c>
      <c r="F9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9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90" s="38">
        <f>IFERROR(_xlfn.NUMBERVALUE(_xlfn.CONCAT(IF(LEFT('SFF NI'!$B$29,5)="minus","-",""),MID('SFF NI'!$B$29,SEARCH("$",'SFF NI'!$B$29,1)+1,(SEARCH("/",'SFF NI'!$B$29))-(SEARCH("$",'SFF NI'!$B$29,1)+1)))), 0)</f>
        <v>0</v>
      </c>
      <c r="I90" s="22">
        <f>'SFF NI'!$B$27</f>
        <v>0</v>
      </c>
    </row>
    <row r="91" spans="1:9" x14ac:dyDescent="0.3">
      <c r="A91" s="77" t="s">
        <v>14</v>
      </c>
      <c r="B91" s="52" t="s">
        <v>34</v>
      </c>
      <c r="C91" s="52" t="e">
        <f>IF(ISBLANK('SFF NI'!$A$28), NA(), TRIM('SFF NI'!$A$28))</f>
        <v>#N/A</v>
      </c>
      <c r="D91" s="58">
        <f t="shared" si="8"/>
        <v>0</v>
      </c>
      <c r="E91" s="58">
        <f t="shared" si="9"/>
        <v>999</v>
      </c>
      <c r="F91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91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91" s="39">
        <f>IFERROR(_xlfn.NUMBERVALUE(_xlfn.CONCAT(IF(LEFT('SFF NI'!$B$29,5)="minus","-",""),MID('SFF NI'!$B$29,SEARCH("$",'SFF NI'!$B$29,1)+1,(SEARCH("/",'SFF NI'!$B$29))-(SEARCH("$",'SFF NI'!$B$29,1)+1)))), 0)</f>
        <v>0</v>
      </c>
      <c r="I91" s="23">
        <f>'SFF NI'!$B$28</f>
        <v>0</v>
      </c>
    </row>
    <row r="92" spans="1:9" x14ac:dyDescent="0.3">
      <c r="A92" s="76" t="s">
        <v>14</v>
      </c>
      <c r="B92" s="49" t="s">
        <v>31</v>
      </c>
      <c r="C92" s="49" t="s">
        <v>22</v>
      </c>
      <c r="D92" s="55">
        <v>0</v>
      </c>
      <c r="E92" s="55">
        <f>D93-0.5</f>
        <v>-0.5</v>
      </c>
      <c r="F92" s="40">
        <v>0</v>
      </c>
      <c r="G92" s="38">
        <v>0</v>
      </c>
      <c r="H92" s="38">
        <v>0</v>
      </c>
      <c r="I92" s="22">
        <v>0</v>
      </c>
    </row>
    <row r="93" spans="1:9" x14ac:dyDescent="0.3">
      <c r="A93" s="76" t="s">
        <v>14</v>
      </c>
      <c r="B93" s="49" t="s">
        <v>31</v>
      </c>
      <c r="C93" s="49" t="e">
        <f>IF(ISBLANK('SFF NI'!$A$23), NA(), TRIM('SFF NI'!$A$23))</f>
        <v>#N/A</v>
      </c>
      <c r="D93" s="55">
        <f t="shared" ref="D93:D98" si="10">IFERROR(IF(ISNUMBER(SEARCH("-",C93)), _xlfn.NUMBERVALUE(LEFT(C93,SEARCH("-",C93,1)-2)), _xlfn.NUMBERVALUE(LEFT(C93,SEARCH(" ",C93,1)-3))), 0)</f>
        <v>0</v>
      </c>
      <c r="E93" s="55">
        <f t="shared" ref="E93:E98" si="11">IFERROR(IF(ISNUMBER(SEARCH("-",C93)), _xlfn.NUMBERVALUE(LEFT(RIGHT(C93,SEARCH("-",C93,1)),LEN(RIGHT(C93,SEARCH("-",C93,1)))-2)), _xlfn.NUMBERVALUE(LEFT(RIGHT(C93,SEARCH(" ",C93,1)+1),LEN(RIGHT(C93,SEARCH(" ",C93,1)))-1))), 999)</f>
        <v>999</v>
      </c>
      <c r="F9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9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93" s="38">
        <f>IFERROR(_xlfn.NUMBERVALUE(_xlfn.CONCAT(IF(LEFT('SFF NI'!$B$30,5)="minus","-",""),MID('SFF NI'!$B$30,SEARCH("$",'SFF NI'!$B$30,1)+1,(SEARCH("/",'SFF NI'!$B$30))-(SEARCH("$",'SFF NI'!$B$30,1)+1)))), 0)</f>
        <v>0</v>
      </c>
      <c r="I93" s="22">
        <f>'SFF NI'!$B$23</f>
        <v>0</v>
      </c>
    </row>
    <row r="94" spans="1:9" x14ac:dyDescent="0.3">
      <c r="A94" s="76" t="s">
        <v>14</v>
      </c>
      <c r="B94" s="49" t="s">
        <v>31</v>
      </c>
      <c r="C94" s="49" t="e">
        <f>IF(ISBLANK('SFF NI'!$A$24), NA(), TRIM('SFF NI'!$A$24))</f>
        <v>#N/A</v>
      </c>
      <c r="D94" s="55">
        <f t="shared" si="10"/>
        <v>0</v>
      </c>
      <c r="E94" s="55">
        <f t="shared" si="11"/>
        <v>999</v>
      </c>
      <c r="F9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9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94" s="38">
        <f>IFERROR(_xlfn.NUMBERVALUE(_xlfn.CONCAT(IF(LEFT('SFF NI'!$B$30,5)="minus","-",""),MID('SFF NI'!$B$30,SEARCH("$",'SFF NI'!$B$30,1)+1,(SEARCH("/",'SFF NI'!$B$30))-(SEARCH("$",'SFF NI'!$B$30,1)+1)))), 0)</f>
        <v>0</v>
      </c>
      <c r="I94" s="22">
        <f>'SFF NI'!$B$24</f>
        <v>0</v>
      </c>
    </row>
    <row r="95" spans="1:9" x14ac:dyDescent="0.3">
      <c r="A95" s="76" t="s">
        <v>14</v>
      </c>
      <c r="B95" s="49" t="s">
        <v>31</v>
      </c>
      <c r="C95" s="49" t="e">
        <f>IF(ISBLANK('SFF NI'!$A$25), NA(), TRIM('SFF NI'!$A$25))</f>
        <v>#N/A</v>
      </c>
      <c r="D95" s="55">
        <f t="shared" si="10"/>
        <v>0</v>
      </c>
      <c r="E95" s="55">
        <f t="shared" si="11"/>
        <v>999</v>
      </c>
      <c r="F9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9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95" s="38">
        <f>IFERROR(_xlfn.NUMBERVALUE(_xlfn.CONCAT(IF(LEFT('SFF NI'!$B$30,5)="minus","-",""),MID('SFF NI'!$B$30,SEARCH("$",'SFF NI'!$B$30,1)+1,(SEARCH("/",'SFF NI'!$B$30))-(SEARCH("$",'SFF NI'!$B$30,1)+1)))), 0)</f>
        <v>0</v>
      </c>
      <c r="I95" s="22">
        <f>'SFF NI'!$B$25</f>
        <v>0</v>
      </c>
    </row>
    <row r="96" spans="1:9" x14ac:dyDescent="0.3">
      <c r="A96" s="76" t="s">
        <v>14</v>
      </c>
      <c r="B96" s="49" t="s">
        <v>31</v>
      </c>
      <c r="C96" s="49" t="e">
        <f>IF(ISBLANK('SFF NI'!$A$26), NA(), TRIM('SFF NI'!$A$26))</f>
        <v>#N/A</v>
      </c>
      <c r="D96" s="55">
        <f t="shared" si="10"/>
        <v>0</v>
      </c>
      <c r="E96" s="55">
        <f t="shared" si="11"/>
        <v>999</v>
      </c>
      <c r="F9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9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96" s="38">
        <f>IFERROR(_xlfn.NUMBERVALUE(_xlfn.CONCAT(IF(LEFT('SFF NI'!$B$30,5)="minus","-",""),MID('SFF NI'!$B$30,SEARCH("$",'SFF NI'!$B$30,1)+1,(SEARCH("/",'SFF NI'!$B$30))-(SEARCH("$",'SFF NI'!$B$30,1)+1)))), 0)</f>
        <v>0</v>
      </c>
      <c r="I96" s="22">
        <f>'SFF NI'!$B$26</f>
        <v>0</v>
      </c>
    </row>
    <row r="97" spans="1:9" x14ac:dyDescent="0.3">
      <c r="A97" s="76" t="s">
        <v>14</v>
      </c>
      <c r="B97" s="49" t="s">
        <v>31</v>
      </c>
      <c r="C97" s="49" t="e">
        <f>IF(ISBLANK('SFF NI'!$A$27), NA(), TRIM('SFF NI'!$A$27))</f>
        <v>#N/A</v>
      </c>
      <c r="D97" s="55">
        <f t="shared" si="10"/>
        <v>0</v>
      </c>
      <c r="E97" s="55">
        <f t="shared" si="11"/>
        <v>999</v>
      </c>
      <c r="F9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9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97" s="38">
        <f>IFERROR(_xlfn.NUMBERVALUE(_xlfn.CONCAT(IF(LEFT('SFF NI'!$B$30,5)="minus","-",""),MID('SFF NI'!$B$30,SEARCH("$",'SFF NI'!$B$30,1)+1,(SEARCH("/",'SFF NI'!$B$30))-(SEARCH("$",'SFF NI'!$B$30,1)+1)))), 0)</f>
        <v>0</v>
      </c>
      <c r="I97" s="22">
        <f>'SFF NI'!$B$27</f>
        <v>0</v>
      </c>
    </row>
    <row r="98" spans="1:9" ht="15" thickBot="1" x14ac:dyDescent="0.35">
      <c r="A98" s="78" t="s">
        <v>14</v>
      </c>
      <c r="B98" s="50" t="s">
        <v>31</v>
      </c>
      <c r="C98" s="50" t="e">
        <f>IF(ISBLANK('SFF NI'!$A$28), NA(), TRIM('SFF NI'!$A$28))</f>
        <v>#N/A</v>
      </c>
      <c r="D98" s="56">
        <f t="shared" si="10"/>
        <v>0</v>
      </c>
      <c r="E98" s="56">
        <f t="shared" si="11"/>
        <v>999</v>
      </c>
      <c r="F98" s="30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G98" s="31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H98" s="41">
        <f>IFERROR(_xlfn.NUMBERVALUE(_xlfn.CONCAT(IF(LEFT('SFF NI'!$B$30,5)="minus","-",""),MID('SFF NI'!$B$30,SEARCH("$",'SFF NI'!$B$30,1)+1,(SEARCH("/",'SFF NI'!$B$30))-(SEARCH("$",'SFF NI'!$B$30,1)+1)))), 0)</f>
        <v>0</v>
      </c>
      <c r="I98" s="24">
        <f>'SFF NI'!$B$28</f>
        <v>0</v>
      </c>
    </row>
    <row r="99" spans="1:9" x14ac:dyDescent="0.3">
      <c r="A99" s="79" t="s">
        <v>17</v>
      </c>
      <c r="B99" s="51" t="s">
        <v>35</v>
      </c>
      <c r="C99" s="51" t="s">
        <v>22</v>
      </c>
      <c r="D99" s="57">
        <v>0</v>
      </c>
      <c r="E99" s="57">
        <f>D100-0.1</f>
        <v>-0.1</v>
      </c>
      <c r="F99" s="36">
        <v>0</v>
      </c>
      <c r="G99" s="37">
        <v>0</v>
      </c>
      <c r="H99" s="37">
        <v>0</v>
      </c>
      <c r="I99" s="19">
        <v>0</v>
      </c>
    </row>
    <row r="100" spans="1:9" x14ac:dyDescent="0.3">
      <c r="A100" s="63" t="s">
        <v>17</v>
      </c>
      <c r="B100" s="49" t="s">
        <v>35</v>
      </c>
      <c r="C100" s="49" t="e">
        <f>IF(ISBLANK('SFF NI'!$E$8), NA(), TRIM('SFF NI'!$E$8))</f>
        <v>#N/A</v>
      </c>
      <c r="D100" s="55">
        <f t="shared" ref="D100:D109" si="12">IFERROR(IF(ISNUMBER(SEARCH("-",C100)), _xlfn.NUMBERVALUE(LEFT(C100,SEARCH("-",C100,1)-2)), _xlfn.NUMBERVALUE(LEFT(C100,SEARCH(" ",C100,1)-3))), 0)</f>
        <v>0</v>
      </c>
      <c r="E100" s="55">
        <f t="shared" ref="E100:E109" si="13">IFERROR(IF(ISNUMBER(SEARCH("-",C100)), _xlfn.NUMBERVALUE(LEFT(RIGHT(C100,SEARCH("-",C100,1)),LEN(RIGHT(C100,SEARCH("-",C100,1)))-2)), _xlfn.NUMBERVALUE(LEFT(RIGHT(C100,SEARCH(" ",C100,1)+1),LEN(RIGHT(C100,SEARCH(" ",C100,1)))-1))), 999)</f>
        <v>999</v>
      </c>
      <c r="F100" s="40">
        <v>0</v>
      </c>
      <c r="G100" s="38">
        <v>0</v>
      </c>
      <c r="H100" s="38">
        <v>0</v>
      </c>
      <c r="I100" s="22">
        <f>'SFF NI'!$F$8</f>
        <v>0</v>
      </c>
    </row>
    <row r="101" spans="1:9" x14ac:dyDescent="0.3">
      <c r="A101" s="63" t="s">
        <v>17</v>
      </c>
      <c r="B101" s="49" t="s">
        <v>35</v>
      </c>
      <c r="C101" s="49" t="e">
        <f>IF(ISBLANK('SFF NI'!$E$9), NA(), TRIM('SFF NI'!$E$9))</f>
        <v>#N/A</v>
      </c>
      <c r="D101" s="55">
        <f t="shared" si="12"/>
        <v>0</v>
      </c>
      <c r="E101" s="55">
        <f t="shared" si="13"/>
        <v>999</v>
      </c>
      <c r="F101" s="40">
        <v>0</v>
      </c>
      <c r="G101" s="38">
        <v>0</v>
      </c>
      <c r="H101" s="38">
        <v>0</v>
      </c>
      <c r="I101" s="22">
        <f>'SFF NI'!$F$9</f>
        <v>0</v>
      </c>
    </row>
    <row r="102" spans="1:9" x14ac:dyDescent="0.3">
      <c r="A102" s="63" t="s">
        <v>17</v>
      </c>
      <c r="B102" s="49" t="s">
        <v>35</v>
      </c>
      <c r="C102" s="49" t="e">
        <f>IF(ISBLANK('SFF NI'!$E$10), NA(), TRIM('SFF NI'!$E$10))</f>
        <v>#N/A</v>
      </c>
      <c r="D102" s="55">
        <f t="shared" si="12"/>
        <v>0</v>
      </c>
      <c r="E102" s="55">
        <f t="shared" si="13"/>
        <v>999</v>
      </c>
      <c r="F102" s="40">
        <v>0</v>
      </c>
      <c r="G102" s="38">
        <v>0</v>
      </c>
      <c r="H102" s="38">
        <v>0</v>
      </c>
      <c r="I102" s="22">
        <f>'SFF NI'!$F$10</f>
        <v>0</v>
      </c>
    </row>
    <row r="103" spans="1:9" x14ac:dyDescent="0.3">
      <c r="A103" s="63" t="s">
        <v>17</v>
      </c>
      <c r="B103" s="49" t="s">
        <v>35</v>
      </c>
      <c r="C103" s="49" t="e">
        <f>IF(ISBLANK('SFF NI'!$E$11), NA(), TRIM('SFF NI'!$E$11))</f>
        <v>#N/A</v>
      </c>
      <c r="D103" s="55">
        <f t="shared" si="12"/>
        <v>0</v>
      </c>
      <c r="E103" s="55">
        <f t="shared" si="13"/>
        <v>999</v>
      </c>
      <c r="F103" s="40">
        <v>0</v>
      </c>
      <c r="G103" s="38">
        <v>0</v>
      </c>
      <c r="H103" s="38">
        <v>0</v>
      </c>
      <c r="I103" s="22">
        <f>'SFF NI'!$F$11</f>
        <v>0</v>
      </c>
    </row>
    <row r="104" spans="1:9" x14ac:dyDescent="0.3">
      <c r="A104" s="63" t="s">
        <v>17</v>
      </c>
      <c r="B104" s="49" t="s">
        <v>35</v>
      </c>
      <c r="C104" s="49" t="e">
        <f>IF(ISBLANK('SFF NI'!$E$12), NA(), TRIM('SFF NI'!$E$12))</f>
        <v>#N/A</v>
      </c>
      <c r="D104" s="55">
        <f t="shared" si="12"/>
        <v>0</v>
      </c>
      <c r="E104" s="55">
        <f t="shared" si="13"/>
        <v>999</v>
      </c>
      <c r="F104" s="40">
        <v>0</v>
      </c>
      <c r="G104" s="38">
        <v>0</v>
      </c>
      <c r="H104" s="38">
        <v>0</v>
      </c>
      <c r="I104" s="22">
        <f>'SFF NI'!$F$12</f>
        <v>0</v>
      </c>
    </row>
    <row r="105" spans="1:9" x14ac:dyDescent="0.3">
      <c r="A105" s="63" t="s">
        <v>17</v>
      </c>
      <c r="B105" s="49" t="s">
        <v>35</v>
      </c>
      <c r="C105" s="49" t="e">
        <f>IF(ISBLANK('SFF NI'!$E$13), NA(), TRIM('SFF NI'!$E$13))</f>
        <v>#N/A</v>
      </c>
      <c r="D105" s="55">
        <f t="shared" si="12"/>
        <v>0</v>
      </c>
      <c r="E105" s="55">
        <f t="shared" si="13"/>
        <v>999</v>
      </c>
      <c r="F105" s="40">
        <v>0</v>
      </c>
      <c r="G105" s="38">
        <v>0</v>
      </c>
      <c r="H105" s="38">
        <v>0</v>
      </c>
      <c r="I105" s="22">
        <f>'SFF NI'!$F$13</f>
        <v>0</v>
      </c>
    </row>
    <row r="106" spans="1:9" x14ac:dyDescent="0.3">
      <c r="A106" s="63" t="s">
        <v>17</v>
      </c>
      <c r="B106" s="49" t="s">
        <v>35</v>
      </c>
      <c r="C106" s="49" t="e">
        <f>IF(ISBLANK('SFF NI'!$E$14), NA(), TRIM('SFF NI'!$E$14))</f>
        <v>#N/A</v>
      </c>
      <c r="D106" s="55">
        <f t="shared" si="12"/>
        <v>0</v>
      </c>
      <c r="E106" s="55">
        <f t="shared" si="13"/>
        <v>999</v>
      </c>
      <c r="F106" s="40">
        <v>0</v>
      </c>
      <c r="G106" s="38">
        <v>0</v>
      </c>
      <c r="H106" s="38">
        <v>0</v>
      </c>
      <c r="I106" s="22">
        <f>'SFF NI'!$F$14</f>
        <v>0</v>
      </c>
    </row>
    <row r="107" spans="1:9" x14ac:dyDescent="0.3">
      <c r="A107" s="63" t="s">
        <v>17</v>
      </c>
      <c r="B107" s="49" t="s">
        <v>35</v>
      </c>
      <c r="C107" s="49" t="e">
        <f>IF(ISBLANK('SFF NI'!$E$15), NA(), TRIM('SFF NI'!$E$15))</f>
        <v>#N/A</v>
      </c>
      <c r="D107" s="55">
        <f t="shared" si="12"/>
        <v>0</v>
      </c>
      <c r="E107" s="55">
        <f t="shared" si="13"/>
        <v>999</v>
      </c>
      <c r="F107" s="40">
        <v>0</v>
      </c>
      <c r="G107" s="38">
        <v>0</v>
      </c>
      <c r="H107" s="38">
        <v>0</v>
      </c>
      <c r="I107" s="22">
        <f>'SFF NI'!$F$15</f>
        <v>0</v>
      </c>
    </row>
    <row r="108" spans="1:9" x14ac:dyDescent="0.3">
      <c r="A108" s="63" t="s">
        <v>17</v>
      </c>
      <c r="B108" s="49" t="s">
        <v>35</v>
      </c>
      <c r="C108" s="49" t="e">
        <f>IF(ISBLANK('SFF NI'!$E$16), NA(), TRIM('SFF NI'!$E$16))</f>
        <v>#N/A</v>
      </c>
      <c r="D108" s="55">
        <f t="shared" si="12"/>
        <v>0</v>
      </c>
      <c r="E108" s="55">
        <f t="shared" si="13"/>
        <v>999</v>
      </c>
      <c r="F108" s="40">
        <v>0</v>
      </c>
      <c r="G108" s="38">
        <v>0</v>
      </c>
      <c r="H108" s="38">
        <v>0</v>
      </c>
      <c r="I108" s="22">
        <f>'SFF NI'!$F$16</f>
        <v>0</v>
      </c>
    </row>
    <row r="109" spans="1:9" x14ac:dyDescent="0.3">
      <c r="A109" s="80" t="s">
        <v>17</v>
      </c>
      <c r="B109" s="52" t="s">
        <v>35</v>
      </c>
      <c r="C109" s="52" t="e">
        <f>IF(ISBLANK('SFF NI'!$E$17), NA(), TRIM('SFF NI'!$E$17))</f>
        <v>#N/A</v>
      </c>
      <c r="D109" s="58">
        <f t="shared" si="12"/>
        <v>0</v>
      </c>
      <c r="E109" s="58">
        <f t="shared" si="13"/>
        <v>999</v>
      </c>
      <c r="F109" s="42">
        <v>0</v>
      </c>
      <c r="G109" s="39">
        <v>0</v>
      </c>
      <c r="H109" s="39">
        <v>0</v>
      </c>
      <c r="I109" s="23">
        <f>'SFF NI'!$F$17</f>
        <v>0</v>
      </c>
    </row>
    <row r="110" spans="1:9" x14ac:dyDescent="0.3">
      <c r="A110" s="63" t="s">
        <v>17</v>
      </c>
      <c r="B110" s="49" t="s">
        <v>3</v>
      </c>
      <c r="C110" s="49" t="s">
        <v>22</v>
      </c>
      <c r="D110" s="55">
        <v>0</v>
      </c>
      <c r="E110" s="55">
        <f>D111-0.1</f>
        <v>-0.1</v>
      </c>
      <c r="F110" s="40">
        <v>0</v>
      </c>
      <c r="G110" s="38">
        <v>0</v>
      </c>
      <c r="H110" s="38">
        <v>0</v>
      </c>
      <c r="I110" s="17">
        <v>0</v>
      </c>
    </row>
    <row r="111" spans="1:9" x14ac:dyDescent="0.3">
      <c r="A111" s="63" t="s">
        <v>17</v>
      </c>
      <c r="B111" s="49" t="s">
        <v>3</v>
      </c>
      <c r="C111" s="49" t="e">
        <f>IF(ISBLANK('SFF NI'!$E$8), NA(), TRIM('SFF NI'!$E$8))</f>
        <v>#N/A</v>
      </c>
      <c r="D111" s="55">
        <f t="shared" ref="D111:D120" si="14">IFERROR(IF(ISNUMBER(SEARCH("-",C111)), _xlfn.NUMBERVALUE(LEFT(C111,SEARCH("-",C111,1)-2)), _xlfn.NUMBERVALUE(LEFT(C111,SEARCH(" ",C111,1)-3))), 0)</f>
        <v>0</v>
      </c>
      <c r="E111" s="55">
        <f t="shared" ref="E111:E120" si="15">IFERROR(IF(ISNUMBER(SEARCH("-",C111)), _xlfn.NUMBERVALUE(LEFT(RIGHT(C111,SEARCH("-",C111,1)),LEN(RIGHT(C111,SEARCH("-",C111,1)))-2)), _xlfn.NUMBERVALUE(LEFT(RIGHT(C111,SEARCH(" ",C111,1)+1),LEN(RIGHT(C111,SEARCH(" ",C111,1)))-1))), 999)</f>
        <v>999</v>
      </c>
      <c r="F111" s="40">
        <v>0</v>
      </c>
      <c r="G111" s="38">
        <v>0</v>
      </c>
      <c r="H111" s="38">
        <f>IFERROR(_xlfn.NUMBERVALUE(_xlfn.CONCAT(IF(LEFT('SFF NI'!$F$18,5)="minus","-",""),MID('SFF NI'!$F$18,SEARCH("$",'SFF NI'!$F$18,1)+1,(SEARCH("/",'SFF NI'!$F$18))-(SEARCH("$",'SFF NI'!$F$18,1)+1)))), 0)</f>
        <v>0</v>
      </c>
      <c r="I111" s="22">
        <f>'SFF NI'!$F$8</f>
        <v>0</v>
      </c>
    </row>
    <row r="112" spans="1:9" x14ac:dyDescent="0.3">
      <c r="A112" s="63" t="s">
        <v>17</v>
      </c>
      <c r="B112" s="49" t="s">
        <v>3</v>
      </c>
      <c r="C112" s="49" t="e">
        <f>IF(ISBLANK('SFF NI'!$E$9), NA(), TRIM('SFF NI'!$E$9))</f>
        <v>#N/A</v>
      </c>
      <c r="D112" s="55">
        <f t="shared" si="14"/>
        <v>0</v>
      </c>
      <c r="E112" s="55">
        <f t="shared" si="15"/>
        <v>999</v>
      </c>
      <c r="F112" s="40">
        <v>0</v>
      </c>
      <c r="G112" s="38">
        <v>0</v>
      </c>
      <c r="H112" s="38">
        <f>IFERROR(_xlfn.NUMBERVALUE(_xlfn.CONCAT(IF(LEFT('SFF NI'!$F$18,5)="minus","-",""),MID('SFF NI'!$F$18,SEARCH("$",'SFF NI'!$F$18,1)+1,(SEARCH("/",'SFF NI'!$F$18))-(SEARCH("$",'SFF NI'!$F$18,1)+1)))), 0)</f>
        <v>0</v>
      </c>
      <c r="I112" s="22">
        <f>'SFF NI'!$F$9</f>
        <v>0</v>
      </c>
    </row>
    <row r="113" spans="1:9" x14ac:dyDescent="0.3">
      <c r="A113" s="63" t="s">
        <v>17</v>
      </c>
      <c r="B113" s="49" t="s">
        <v>3</v>
      </c>
      <c r="C113" s="49" t="e">
        <f>IF(ISBLANK('SFF NI'!$E$10), NA(), TRIM('SFF NI'!$E$10))</f>
        <v>#N/A</v>
      </c>
      <c r="D113" s="55">
        <f t="shared" si="14"/>
        <v>0</v>
      </c>
      <c r="E113" s="55">
        <f t="shared" si="15"/>
        <v>999</v>
      </c>
      <c r="F113" s="40">
        <v>0</v>
      </c>
      <c r="G113" s="38">
        <v>0</v>
      </c>
      <c r="H113" s="38">
        <f>IFERROR(_xlfn.NUMBERVALUE(_xlfn.CONCAT(IF(LEFT('SFF NI'!$F$18,5)="minus","-",""),MID('SFF NI'!$F$18,SEARCH("$",'SFF NI'!$F$18,1)+1,(SEARCH("/",'SFF NI'!$F$18))-(SEARCH("$",'SFF NI'!$F$18,1)+1)))), 0)</f>
        <v>0</v>
      </c>
      <c r="I113" s="22">
        <f>'SFF NI'!$F$10</f>
        <v>0</v>
      </c>
    </row>
    <row r="114" spans="1:9" x14ac:dyDescent="0.3">
      <c r="A114" s="63" t="s">
        <v>17</v>
      </c>
      <c r="B114" s="49" t="s">
        <v>3</v>
      </c>
      <c r="C114" s="49" t="e">
        <f>IF(ISBLANK('SFF NI'!$E$11), NA(), TRIM('SFF NI'!$E$11))</f>
        <v>#N/A</v>
      </c>
      <c r="D114" s="55">
        <f t="shared" si="14"/>
        <v>0</v>
      </c>
      <c r="E114" s="55">
        <f t="shared" si="15"/>
        <v>999</v>
      </c>
      <c r="F114" s="40">
        <v>0</v>
      </c>
      <c r="G114" s="38">
        <v>0</v>
      </c>
      <c r="H114" s="38">
        <f>IFERROR(_xlfn.NUMBERVALUE(_xlfn.CONCAT(IF(LEFT('SFF NI'!$F$18,5)="minus","-",""),MID('SFF NI'!$F$18,SEARCH("$",'SFF NI'!$F$18,1)+1,(SEARCH("/",'SFF NI'!$F$18))-(SEARCH("$",'SFF NI'!$F$18,1)+1)))), 0)</f>
        <v>0</v>
      </c>
      <c r="I114" s="22">
        <f>'SFF NI'!$F$11</f>
        <v>0</v>
      </c>
    </row>
    <row r="115" spans="1:9" x14ac:dyDescent="0.3">
      <c r="A115" s="63" t="s">
        <v>17</v>
      </c>
      <c r="B115" s="49" t="s">
        <v>3</v>
      </c>
      <c r="C115" s="49" t="e">
        <f>IF(ISBLANK('SFF NI'!$E$12), NA(), TRIM('SFF NI'!$E$12))</f>
        <v>#N/A</v>
      </c>
      <c r="D115" s="55">
        <f t="shared" si="14"/>
        <v>0</v>
      </c>
      <c r="E115" s="55">
        <f t="shared" si="15"/>
        <v>999</v>
      </c>
      <c r="F115" s="40">
        <v>0</v>
      </c>
      <c r="G115" s="38">
        <v>0</v>
      </c>
      <c r="H115" s="38">
        <f>IFERROR(_xlfn.NUMBERVALUE(_xlfn.CONCAT(IF(LEFT('SFF NI'!$F$18,5)="minus","-",""),MID('SFF NI'!$F$18,SEARCH("$",'SFF NI'!$F$18,1)+1,(SEARCH("/",'SFF NI'!$F$18))-(SEARCH("$",'SFF NI'!$F$18,1)+1)))), 0)</f>
        <v>0</v>
      </c>
      <c r="I115" s="22">
        <f>'SFF NI'!$F$12</f>
        <v>0</v>
      </c>
    </row>
    <row r="116" spans="1:9" x14ac:dyDescent="0.3">
      <c r="A116" s="63" t="s">
        <v>17</v>
      </c>
      <c r="B116" s="49" t="s">
        <v>3</v>
      </c>
      <c r="C116" s="49" t="e">
        <f>IF(ISBLANK('SFF NI'!$E$13), NA(), TRIM('SFF NI'!$E$13))</f>
        <v>#N/A</v>
      </c>
      <c r="D116" s="55">
        <f t="shared" si="14"/>
        <v>0</v>
      </c>
      <c r="E116" s="55">
        <f t="shared" si="15"/>
        <v>999</v>
      </c>
      <c r="F116" s="40">
        <v>0</v>
      </c>
      <c r="G116" s="38">
        <v>0</v>
      </c>
      <c r="H116" s="38">
        <f>IFERROR(_xlfn.NUMBERVALUE(_xlfn.CONCAT(IF(LEFT('SFF NI'!$F$18,5)="minus","-",""),MID('SFF NI'!$F$18,SEARCH("$",'SFF NI'!$F$18,1)+1,(SEARCH("/",'SFF NI'!$F$18))-(SEARCH("$",'SFF NI'!$F$18,1)+1)))), 0)</f>
        <v>0</v>
      </c>
      <c r="I116" s="22">
        <f>'SFF NI'!$F$13</f>
        <v>0</v>
      </c>
    </row>
    <row r="117" spans="1:9" x14ac:dyDescent="0.3">
      <c r="A117" s="63" t="s">
        <v>17</v>
      </c>
      <c r="B117" s="49" t="s">
        <v>3</v>
      </c>
      <c r="C117" s="49" t="e">
        <f>IF(ISBLANK('SFF NI'!$E$14), NA(), TRIM('SFF NI'!$E$14))</f>
        <v>#N/A</v>
      </c>
      <c r="D117" s="55">
        <f t="shared" si="14"/>
        <v>0</v>
      </c>
      <c r="E117" s="55">
        <f t="shared" si="15"/>
        <v>999</v>
      </c>
      <c r="F117" s="40">
        <v>0</v>
      </c>
      <c r="G117" s="38">
        <v>0</v>
      </c>
      <c r="H117" s="38">
        <f>IFERROR(_xlfn.NUMBERVALUE(_xlfn.CONCAT(IF(LEFT('SFF NI'!$F$18,5)="minus","-",""),MID('SFF NI'!$F$18,SEARCH("$",'SFF NI'!$F$18,1)+1,(SEARCH("/",'SFF NI'!$F$18))-(SEARCH("$",'SFF NI'!$F$18,1)+1)))), 0)</f>
        <v>0</v>
      </c>
      <c r="I117" s="22">
        <f>'SFF NI'!$F$14</f>
        <v>0</v>
      </c>
    </row>
    <row r="118" spans="1:9" x14ac:dyDescent="0.3">
      <c r="A118" s="63" t="s">
        <v>17</v>
      </c>
      <c r="B118" s="49" t="s">
        <v>3</v>
      </c>
      <c r="C118" s="49" t="e">
        <f>IF(ISBLANK('SFF NI'!$E$15), NA(), TRIM('SFF NI'!$E$15))</f>
        <v>#N/A</v>
      </c>
      <c r="D118" s="55">
        <f t="shared" si="14"/>
        <v>0</v>
      </c>
      <c r="E118" s="55">
        <f t="shared" si="15"/>
        <v>999</v>
      </c>
      <c r="F118" s="40">
        <v>0</v>
      </c>
      <c r="G118" s="38">
        <v>0</v>
      </c>
      <c r="H118" s="38">
        <f>IFERROR(_xlfn.NUMBERVALUE(_xlfn.CONCAT(IF(LEFT('SFF NI'!$F$18,5)="minus","-",""),MID('SFF NI'!$F$18,SEARCH("$",'SFF NI'!$F$18,1)+1,(SEARCH("/",'SFF NI'!$F$18))-(SEARCH("$",'SFF NI'!$F$18,1)+1)))), 0)</f>
        <v>0</v>
      </c>
      <c r="I118" s="22">
        <f>'SFF NI'!$F$15</f>
        <v>0</v>
      </c>
    </row>
    <row r="119" spans="1:9" x14ac:dyDescent="0.3">
      <c r="A119" s="63" t="s">
        <v>17</v>
      </c>
      <c r="B119" s="49" t="s">
        <v>3</v>
      </c>
      <c r="C119" s="49" t="e">
        <f>IF(ISBLANK('SFF NI'!$E$16), NA(), TRIM('SFF NI'!$E$16))</f>
        <v>#N/A</v>
      </c>
      <c r="D119" s="55">
        <f t="shared" si="14"/>
        <v>0</v>
      </c>
      <c r="E119" s="55">
        <f t="shared" si="15"/>
        <v>999</v>
      </c>
      <c r="F119" s="40">
        <v>0</v>
      </c>
      <c r="G119" s="38">
        <v>0</v>
      </c>
      <c r="H119" s="38">
        <f>IFERROR(_xlfn.NUMBERVALUE(_xlfn.CONCAT(IF(LEFT('SFF NI'!$F$18,5)="minus","-",""),MID('SFF NI'!$F$18,SEARCH("$",'SFF NI'!$F$18,1)+1,(SEARCH("/",'SFF NI'!$F$18))-(SEARCH("$",'SFF NI'!$F$18,1)+1)))), 0)</f>
        <v>0</v>
      </c>
      <c r="I119" s="22">
        <f>'SFF NI'!$F$16</f>
        <v>0</v>
      </c>
    </row>
    <row r="120" spans="1:9" x14ac:dyDescent="0.3">
      <c r="A120" s="80" t="s">
        <v>17</v>
      </c>
      <c r="B120" s="52" t="s">
        <v>3</v>
      </c>
      <c r="C120" s="52" t="e">
        <f>IF(ISBLANK('SFF NI'!$E$17), NA(), TRIM('SFF NI'!$E$17))</f>
        <v>#N/A</v>
      </c>
      <c r="D120" s="58">
        <f t="shared" si="14"/>
        <v>0</v>
      </c>
      <c r="E120" s="58">
        <f t="shared" si="15"/>
        <v>999</v>
      </c>
      <c r="F120" s="42">
        <v>0</v>
      </c>
      <c r="G120" s="39">
        <v>0</v>
      </c>
      <c r="H120" s="39">
        <f>IFERROR(_xlfn.NUMBERVALUE(_xlfn.CONCAT(IF(LEFT('SFF NI'!$F$18,5)="minus","-",""),MID('SFF NI'!$F$18,SEARCH("$",'SFF NI'!$F$18,1)+1,(SEARCH("/",'SFF NI'!$F$18))-(SEARCH("$",'SFF NI'!$F$18,1)+1)))), 0)</f>
        <v>0</v>
      </c>
      <c r="I120" s="23">
        <f>'SFF NI'!$F$17</f>
        <v>0</v>
      </c>
    </row>
    <row r="121" spans="1:9" x14ac:dyDescent="0.3">
      <c r="A121" s="63" t="s">
        <v>17</v>
      </c>
      <c r="B121" s="49" t="s">
        <v>36</v>
      </c>
      <c r="C121" s="49" t="s">
        <v>22</v>
      </c>
      <c r="D121" s="55">
        <v>0</v>
      </c>
      <c r="E121" s="55">
        <f>D122-0.1</f>
        <v>-0.1</v>
      </c>
      <c r="F121" s="40">
        <v>0</v>
      </c>
      <c r="G121" s="38">
        <v>0</v>
      </c>
      <c r="H121" s="38">
        <v>0</v>
      </c>
      <c r="I121" s="17">
        <v>0</v>
      </c>
    </row>
    <row r="122" spans="1:9" x14ac:dyDescent="0.3">
      <c r="A122" s="63" t="s">
        <v>17</v>
      </c>
      <c r="B122" s="49" t="s">
        <v>36</v>
      </c>
      <c r="C122" s="49" t="e">
        <f>IF(ISBLANK('SFF NI'!$E$8), NA(), TRIM('SFF NI'!$E$8))</f>
        <v>#N/A</v>
      </c>
      <c r="D122" s="55">
        <f t="shared" ref="D122:D131" si="16">IFERROR(IF(ISNUMBER(SEARCH("-",C122)), _xlfn.NUMBERVALUE(LEFT(C122,SEARCH("-",C122,1)-2)), _xlfn.NUMBERVALUE(LEFT(C122,SEARCH(" ",C122,1)-3))), 0)</f>
        <v>0</v>
      </c>
      <c r="E122" s="55">
        <f t="shared" ref="E122:E131" si="17">IFERROR(IF(ISNUMBER(SEARCH("-",C122)), _xlfn.NUMBERVALUE(LEFT(RIGHT(C122,SEARCH("-",C122,1)),LEN(RIGHT(C122,SEARCH("-",C122,1)))-2)), _xlfn.NUMBERVALUE(LEFT(RIGHT(C122,SEARCH(" ",C122,1)+1),LEN(RIGHT(C122,SEARCH(" ",C122,1)))-1))), 999)</f>
        <v>999</v>
      </c>
      <c r="F122" s="40">
        <v>0</v>
      </c>
      <c r="G122" s="38">
        <v>0</v>
      </c>
      <c r="H122" s="38">
        <f>IFERROR(_xlfn.NUMBERVALUE(_xlfn.CONCAT(IF(LEFT('SFF NI'!$F$19,5)="minus","-",""),MID('SFF NI'!$F$19,SEARCH("$",'SFF NI'!$F$19,1)+1,(SEARCH("/",'SFF NI'!$F$19))-(SEARCH("$",'SFF NI'!$F$19,1)+1)))), 0)</f>
        <v>0</v>
      </c>
      <c r="I122" s="22">
        <f>'SFF NI'!$F$8</f>
        <v>0</v>
      </c>
    </row>
    <row r="123" spans="1:9" x14ac:dyDescent="0.3">
      <c r="A123" s="63" t="s">
        <v>17</v>
      </c>
      <c r="B123" s="49" t="s">
        <v>36</v>
      </c>
      <c r="C123" s="49" t="e">
        <f>IF(ISBLANK('SFF NI'!$E$9), NA(), TRIM('SFF NI'!$E$9))</f>
        <v>#N/A</v>
      </c>
      <c r="D123" s="55">
        <f t="shared" si="16"/>
        <v>0</v>
      </c>
      <c r="E123" s="55">
        <f t="shared" si="17"/>
        <v>999</v>
      </c>
      <c r="F123" s="40">
        <v>0</v>
      </c>
      <c r="G123" s="38">
        <v>0</v>
      </c>
      <c r="H123" s="38">
        <f>IFERROR(_xlfn.NUMBERVALUE(_xlfn.CONCAT(IF(LEFT('SFF NI'!$F$19,5)="minus","-",""),MID('SFF NI'!$F$19,SEARCH("$",'SFF NI'!$F$19,1)+1,(SEARCH("/",'SFF NI'!$F$19))-(SEARCH("$",'SFF NI'!$F$19,1)+1)))), 0)</f>
        <v>0</v>
      </c>
      <c r="I123" s="22">
        <f>'SFF NI'!$F$9</f>
        <v>0</v>
      </c>
    </row>
    <row r="124" spans="1:9" x14ac:dyDescent="0.3">
      <c r="A124" s="63" t="s">
        <v>17</v>
      </c>
      <c r="B124" s="49" t="s">
        <v>36</v>
      </c>
      <c r="C124" s="49" t="e">
        <f>IF(ISBLANK('SFF NI'!$E$10), NA(), TRIM('SFF NI'!$E$10))</f>
        <v>#N/A</v>
      </c>
      <c r="D124" s="55">
        <f t="shared" si="16"/>
        <v>0</v>
      </c>
      <c r="E124" s="55">
        <f t="shared" si="17"/>
        <v>999</v>
      </c>
      <c r="F124" s="40">
        <v>0</v>
      </c>
      <c r="G124" s="38">
        <v>0</v>
      </c>
      <c r="H124" s="38">
        <f>IFERROR(_xlfn.NUMBERVALUE(_xlfn.CONCAT(IF(LEFT('SFF NI'!$F$19,5)="minus","-",""),MID('SFF NI'!$F$19,SEARCH("$",'SFF NI'!$F$19,1)+1,(SEARCH("/",'SFF NI'!$F$19))-(SEARCH("$",'SFF NI'!$F$19,1)+1)))), 0)</f>
        <v>0</v>
      </c>
      <c r="I124" s="22">
        <f>'SFF NI'!$F$10</f>
        <v>0</v>
      </c>
    </row>
    <row r="125" spans="1:9" x14ac:dyDescent="0.3">
      <c r="A125" s="63" t="s">
        <v>17</v>
      </c>
      <c r="B125" s="49" t="s">
        <v>36</v>
      </c>
      <c r="C125" s="49" t="e">
        <f>IF(ISBLANK('SFF NI'!$E$11), NA(), TRIM('SFF NI'!$E$11))</f>
        <v>#N/A</v>
      </c>
      <c r="D125" s="55">
        <f t="shared" si="16"/>
        <v>0</v>
      </c>
      <c r="E125" s="55">
        <f t="shared" si="17"/>
        <v>999</v>
      </c>
      <c r="F125" s="40">
        <v>0</v>
      </c>
      <c r="G125" s="38">
        <v>0</v>
      </c>
      <c r="H125" s="38">
        <f>IFERROR(_xlfn.NUMBERVALUE(_xlfn.CONCAT(IF(LEFT('SFF NI'!$F$19,5)="minus","-",""),MID('SFF NI'!$F$19,SEARCH("$",'SFF NI'!$F$19,1)+1,(SEARCH("/",'SFF NI'!$F$19))-(SEARCH("$",'SFF NI'!$F$19,1)+1)))), 0)</f>
        <v>0</v>
      </c>
      <c r="I125" s="22">
        <f>'SFF NI'!$F$11</f>
        <v>0</v>
      </c>
    </row>
    <row r="126" spans="1:9" x14ac:dyDescent="0.3">
      <c r="A126" s="63" t="s">
        <v>17</v>
      </c>
      <c r="B126" s="49" t="s">
        <v>36</v>
      </c>
      <c r="C126" s="49" t="e">
        <f>IF(ISBLANK('SFF NI'!$E$12), NA(), TRIM('SFF NI'!$E$12))</f>
        <v>#N/A</v>
      </c>
      <c r="D126" s="55">
        <f t="shared" si="16"/>
        <v>0</v>
      </c>
      <c r="E126" s="55">
        <f t="shared" si="17"/>
        <v>999</v>
      </c>
      <c r="F126" s="40">
        <v>0</v>
      </c>
      <c r="G126" s="38">
        <v>0</v>
      </c>
      <c r="H126" s="38">
        <f>IFERROR(_xlfn.NUMBERVALUE(_xlfn.CONCAT(IF(LEFT('SFF NI'!$F$19,5)="minus","-",""),MID('SFF NI'!$F$19,SEARCH("$",'SFF NI'!$F$19,1)+1,(SEARCH("/",'SFF NI'!$F$19))-(SEARCH("$",'SFF NI'!$F$19,1)+1)))), 0)</f>
        <v>0</v>
      </c>
      <c r="I126" s="22">
        <f>'SFF NI'!$F$12</f>
        <v>0</v>
      </c>
    </row>
    <row r="127" spans="1:9" x14ac:dyDescent="0.3">
      <c r="A127" s="63" t="s">
        <v>17</v>
      </c>
      <c r="B127" s="49" t="s">
        <v>36</v>
      </c>
      <c r="C127" s="49" t="e">
        <f>IF(ISBLANK('SFF NI'!$E$13), NA(), TRIM('SFF NI'!$E$13))</f>
        <v>#N/A</v>
      </c>
      <c r="D127" s="55">
        <f t="shared" si="16"/>
        <v>0</v>
      </c>
      <c r="E127" s="55">
        <f t="shared" si="17"/>
        <v>999</v>
      </c>
      <c r="F127" s="40">
        <v>0</v>
      </c>
      <c r="G127" s="38">
        <v>0</v>
      </c>
      <c r="H127" s="38">
        <f>IFERROR(_xlfn.NUMBERVALUE(_xlfn.CONCAT(IF(LEFT('SFF NI'!$F$19,5)="minus","-",""),MID('SFF NI'!$F$19,SEARCH("$",'SFF NI'!$F$19,1)+1,(SEARCH("/",'SFF NI'!$F$19))-(SEARCH("$",'SFF NI'!$F$19,1)+1)))), 0)</f>
        <v>0</v>
      </c>
      <c r="I127" s="22">
        <f>'SFF NI'!$F$13</f>
        <v>0</v>
      </c>
    </row>
    <row r="128" spans="1:9" x14ac:dyDescent="0.3">
      <c r="A128" s="63" t="s">
        <v>17</v>
      </c>
      <c r="B128" s="49" t="s">
        <v>36</v>
      </c>
      <c r="C128" s="49" t="e">
        <f>IF(ISBLANK('SFF NI'!$E$14), NA(), TRIM('SFF NI'!$E$14))</f>
        <v>#N/A</v>
      </c>
      <c r="D128" s="55">
        <f t="shared" si="16"/>
        <v>0</v>
      </c>
      <c r="E128" s="55">
        <f t="shared" si="17"/>
        <v>999</v>
      </c>
      <c r="F128" s="40">
        <v>0</v>
      </c>
      <c r="G128" s="38">
        <v>0</v>
      </c>
      <c r="H128" s="38">
        <f>IFERROR(_xlfn.NUMBERVALUE(_xlfn.CONCAT(IF(LEFT('SFF NI'!$F$19,5)="minus","-",""),MID('SFF NI'!$F$19,SEARCH("$",'SFF NI'!$F$19,1)+1,(SEARCH("/",'SFF NI'!$F$19))-(SEARCH("$",'SFF NI'!$F$19,1)+1)))), 0)</f>
        <v>0</v>
      </c>
      <c r="I128" s="22">
        <f>'SFF NI'!$F$14</f>
        <v>0</v>
      </c>
    </row>
    <row r="129" spans="1:9" x14ac:dyDescent="0.3">
      <c r="A129" s="63" t="s">
        <v>17</v>
      </c>
      <c r="B129" s="49" t="s">
        <v>36</v>
      </c>
      <c r="C129" s="49" t="e">
        <f>IF(ISBLANK('SFF NI'!$E$15), NA(), TRIM('SFF NI'!$E$15))</f>
        <v>#N/A</v>
      </c>
      <c r="D129" s="55">
        <f t="shared" si="16"/>
        <v>0</v>
      </c>
      <c r="E129" s="55">
        <f t="shared" si="17"/>
        <v>999</v>
      </c>
      <c r="F129" s="40">
        <v>0</v>
      </c>
      <c r="G129" s="38">
        <v>0</v>
      </c>
      <c r="H129" s="38">
        <f>IFERROR(_xlfn.NUMBERVALUE(_xlfn.CONCAT(IF(LEFT('SFF NI'!$F$19,5)="minus","-",""),MID('SFF NI'!$F$19,SEARCH("$",'SFF NI'!$F$19,1)+1,(SEARCH("/",'SFF NI'!$F$19))-(SEARCH("$",'SFF NI'!$F$19,1)+1)))), 0)</f>
        <v>0</v>
      </c>
      <c r="I129" s="22">
        <f>'SFF NI'!$F$15</f>
        <v>0</v>
      </c>
    </row>
    <row r="130" spans="1:9" x14ac:dyDescent="0.3">
      <c r="A130" s="63" t="s">
        <v>17</v>
      </c>
      <c r="B130" s="49" t="s">
        <v>36</v>
      </c>
      <c r="C130" s="49" t="e">
        <f>IF(ISBLANK('SFF NI'!$E$16), NA(), TRIM('SFF NI'!$E$16))</f>
        <v>#N/A</v>
      </c>
      <c r="D130" s="55">
        <f t="shared" si="16"/>
        <v>0</v>
      </c>
      <c r="E130" s="55">
        <f t="shared" si="17"/>
        <v>999</v>
      </c>
      <c r="F130" s="40">
        <v>0</v>
      </c>
      <c r="G130" s="38">
        <v>0</v>
      </c>
      <c r="H130" s="38">
        <f>IFERROR(_xlfn.NUMBERVALUE(_xlfn.CONCAT(IF(LEFT('SFF NI'!$F$19,5)="minus","-",""),MID('SFF NI'!$F$19,SEARCH("$",'SFF NI'!$F$19,1)+1,(SEARCH("/",'SFF NI'!$F$19))-(SEARCH("$",'SFF NI'!$F$19,1)+1)))), 0)</f>
        <v>0</v>
      </c>
      <c r="I130" s="22">
        <f>'SFF NI'!$F$16</f>
        <v>0</v>
      </c>
    </row>
    <row r="131" spans="1:9" x14ac:dyDescent="0.3">
      <c r="A131" s="80" t="s">
        <v>17</v>
      </c>
      <c r="B131" s="52" t="s">
        <v>36</v>
      </c>
      <c r="C131" s="52" t="e">
        <f>IF(ISBLANK('SFF NI'!$E$17), NA(), TRIM('SFF NI'!$E$17))</f>
        <v>#N/A</v>
      </c>
      <c r="D131" s="58">
        <f t="shared" si="16"/>
        <v>0</v>
      </c>
      <c r="E131" s="58">
        <f t="shared" si="17"/>
        <v>999</v>
      </c>
      <c r="F131" s="42">
        <v>0</v>
      </c>
      <c r="G131" s="39">
        <v>0</v>
      </c>
      <c r="H131" s="39">
        <f>IFERROR(_xlfn.NUMBERVALUE(_xlfn.CONCAT(IF(LEFT('SFF NI'!$F$19,5)="minus","-",""),MID('SFF NI'!$F$19,SEARCH("$",'SFF NI'!$F$19,1)+1,(SEARCH("/",'SFF NI'!$F$19))-(SEARCH("$",'SFF NI'!$F$19,1)+1)))), 0)</f>
        <v>0</v>
      </c>
      <c r="I131" s="23">
        <f>'SFF NI'!$F$17</f>
        <v>0</v>
      </c>
    </row>
    <row r="132" spans="1:9" ht="15" thickBot="1" x14ac:dyDescent="0.35">
      <c r="A132" s="63" t="s">
        <v>17</v>
      </c>
      <c r="B132" s="49" t="s">
        <v>49</v>
      </c>
      <c r="C132" s="49" t="s">
        <v>22</v>
      </c>
      <c r="D132" s="55">
        <v>0</v>
      </c>
      <c r="E132" s="55">
        <v>999</v>
      </c>
      <c r="F132" s="40">
        <v>0</v>
      </c>
      <c r="G132" s="38">
        <v>0</v>
      </c>
      <c r="H132" s="38">
        <v>0</v>
      </c>
      <c r="I132" s="22">
        <v>0</v>
      </c>
    </row>
    <row r="133" spans="1:9" x14ac:dyDescent="0.3">
      <c r="A133" s="81" t="s">
        <v>18</v>
      </c>
      <c r="B133" s="51" t="s">
        <v>37</v>
      </c>
      <c r="C133" s="51" t="e">
        <f>IF(ISBLANK('SFF NI'!$E$22), NA(), TRIM('SFF NI'!$E$22))</f>
        <v>#N/A</v>
      </c>
      <c r="D133" s="57" t="e">
        <f>IF(ISNUMBER(SEARCH("up",C133)),0,IF(ISNUMBER(SEARCH("to",C133)),_xlfn.NUMBERVALUE(MID(C133, SEARCH("over", C133) + 4, SEARCH("to", C133) - (SEARCH("over", C133) + 4) - 3)),_xlfn.NUMBERVALUE(LEFT(RIGHT(C133, LEN(C133) - SEARCH(" ", C133)), LEN(RIGHT(C133, LEN(C133) - SEARCH(" ", C133)))-2))))+IF(ISNUMBER(SEARCH("to",C133)), 0, 0.1)</f>
        <v>#N/A</v>
      </c>
      <c r="E133" s="57">
        <f>IF(ISNUMBER(SEARCH("to",C133)), _xlfn.NUMBERVALUE(LEFT(RIGHT(C133, LEN(C133) - SEARCH("to", C133)-1), LEN(RIGHT(C133, LEN(C133) - SEARCH("to", C133)-1))-2)),999)</f>
        <v>999</v>
      </c>
      <c r="F133" s="36">
        <v>0</v>
      </c>
      <c r="G133" s="37">
        <v>0</v>
      </c>
      <c r="H133" s="33">
        <v>0</v>
      </c>
      <c r="I133" s="21">
        <f>'SFF NI'!$F$22</f>
        <v>0</v>
      </c>
    </row>
    <row r="134" spans="1:9" x14ac:dyDescent="0.3">
      <c r="A134" s="82" t="s">
        <v>18</v>
      </c>
      <c r="B134" s="49" t="s">
        <v>37</v>
      </c>
      <c r="C134" s="49" t="e">
        <f>IF(ISBLANK('SFF NI'!$E$23), NA(), TRIM('SFF NI'!$E$23))</f>
        <v>#N/A</v>
      </c>
      <c r="D134" s="55" t="e">
        <f t="shared" ref="D134:D141" si="18">IF(ISNUMBER(SEARCH("up",C134)),0,IF(ISNUMBER(SEARCH("to",C134)),_xlfn.NUMBERVALUE(MID(C134, SEARCH("over", C134) + 4, SEARCH("to", C134) - (SEARCH("over", C134) + 4) - 3)),_xlfn.NUMBERVALUE(LEFT(RIGHT(C134, LEN(C134) - SEARCH(" ", C134)), LEN(RIGHT(C134, LEN(C134) - SEARCH(" ", C134)))-2))))+IF(ISNUMBER(SEARCH("to",C134)), 0, 0.1)</f>
        <v>#N/A</v>
      </c>
      <c r="E134" s="55">
        <f t="shared" ref="E134:E135" si="19">IF(ISNUMBER(SEARCH("to",C134)), _xlfn.NUMBERVALUE(LEFT(RIGHT(C134, LEN(C134) - SEARCH("to", C134)-1), LEN(RIGHT(C134, LEN(C134) - SEARCH("to", C134)-1))-2)),999)</f>
        <v>999</v>
      </c>
      <c r="F134" s="40">
        <v>0</v>
      </c>
      <c r="G134" s="38">
        <v>0</v>
      </c>
      <c r="H134" s="26">
        <v>0</v>
      </c>
      <c r="I134" s="22">
        <f>'SFF NI'!$F$23</f>
        <v>0</v>
      </c>
    </row>
    <row r="135" spans="1:9" x14ac:dyDescent="0.3">
      <c r="A135" s="83" t="s">
        <v>18</v>
      </c>
      <c r="B135" s="52" t="s">
        <v>37</v>
      </c>
      <c r="C135" s="52" t="e">
        <f>IF(ISBLANK('SFF NI'!$E$24), NA(), TRIM('SFF NI'!$E$24))</f>
        <v>#N/A</v>
      </c>
      <c r="D135" s="55" t="e">
        <f t="shared" si="18"/>
        <v>#N/A</v>
      </c>
      <c r="E135" s="58">
        <f t="shared" si="19"/>
        <v>999</v>
      </c>
      <c r="F135" s="42">
        <v>0</v>
      </c>
      <c r="G135" s="39">
        <v>0</v>
      </c>
      <c r="H135" s="35">
        <v>0</v>
      </c>
      <c r="I135" s="23">
        <f>'SFF NI'!$F$24</f>
        <v>0</v>
      </c>
    </row>
    <row r="136" spans="1:9" x14ac:dyDescent="0.3">
      <c r="A136" s="82" t="s">
        <v>18</v>
      </c>
      <c r="B136" s="49" t="s">
        <v>38</v>
      </c>
      <c r="C136" s="49" t="e">
        <f>IF(ISBLANK('SFF NI'!$E$22), NA(), TRIM('SFF NI'!$E$22))</f>
        <v>#N/A</v>
      </c>
      <c r="D136" s="59" t="e">
        <f t="shared" si="18"/>
        <v>#N/A</v>
      </c>
      <c r="E136" s="55">
        <f>IF(ISNUMBER(SEARCH("to",C136)), _xlfn.NUMBERVALUE(LEFT(RIGHT(C136, LEN(C136) - SEARCH("to", C136)-1), LEN(RIGHT(C136, LEN(C136) - SEARCH("to", C136)-1))-2)),999)</f>
        <v>999</v>
      </c>
      <c r="F136" s="40">
        <v>0</v>
      </c>
      <c r="G136" s="38">
        <v>0</v>
      </c>
      <c r="H136" s="26">
        <v>0</v>
      </c>
      <c r="I136" s="22">
        <f>'SFF NI'!$F$25</f>
        <v>0</v>
      </c>
    </row>
    <row r="137" spans="1:9" x14ac:dyDescent="0.3">
      <c r="A137" s="82" t="s">
        <v>18</v>
      </c>
      <c r="B137" s="49" t="s">
        <v>38</v>
      </c>
      <c r="C137" s="49" t="e">
        <f>IF(ISBLANK('SFF NI'!$E$23), NA(), TRIM('SFF NI'!$E$23))</f>
        <v>#N/A</v>
      </c>
      <c r="D137" s="55" t="e">
        <f t="shared" si="18"/>
        <v>#N/A</v>
      </c>
      <c r="E137" s="55">
        <f t="shared" ref="E137:E138" si="20">IF(ISNUMBER(SEARCH("to",C137)), _xlfn.NUMBERVALUE(LEFT(RIGHT(C137, LEN(C137) - SEARCH("to", C137)-1), LEN(RIGHT(C137, LEN(C137) - SEARCH("to", C137)-1))-2)),999)</f>
        <v>999</v>
      </c>
      <c r="F137" s="40">
        <v>0</v>
      </c>
      <c r="G137" s="38">
        <v>0</v>
      </c>
      <c r="H137" s="26">
        <v>0</v>
      </c>
      <c r="I137" s="22">
        <f>'SFF NI'!$F$25</f>
        <v>0</v>
      </c>
    </row>
    <row r="138" spans="1:9" x14ac:dyDescent="0.3">
      <c r="A138" s="83" t="s">
        <v>18</v>
      </c>
      <c r="B138" s="52" t="s">
        <v>38</v>
      </c>
      <c r="C138" s="52" t="e">
        <f>IF(ISBLANK('SFF NI'!$E$24), NA(), TRIM('SFF NI'!$E$24))</f>
        <v>#N/A</v>
      </c>
      <c r="D138" s="58" t="e">
        <f t="shared" si="18"/>
        <v>#N/A</v>
      </c>
      <c r="E138" s="58">
        <f t="shared" si="20"/>
        <v>999</v>
      </c>
      <c r="F138" s="42">
        <v>0</v>
      </c>
      <c r="G138" s="39">
        <v>0</v>
      </c>
      <c r="H138" s="35">
        <f>IFERROR(_xlfn.NUMBERVALUE(_xlfn.CONCAT(IF(LEFT(LEFT(RIGHT('SFF NI'!$E$25, LEN('SFF NI'!$E$25)-SEARCH("kg", 'SFF NI'!$E$25)-2), SEARCH(")", RIGHT('SFF NI'!$E$25, LEN('SFF NI'!$E$25)-SEARCH("kg", 'SFF NI'!$E$25)-2))-1),5)="minus","-",""),RIGHT(LEFT(RIGHT('SFF NI'!$E$25, LEN('SFF NI'!$E$25)-SEARCH("kg", 'SFF NI'!$E$25)-2), SEARCH(")", RIGHT('SFF NI'!$E$25, LEN('SFF NI'!$E$25)-SEARCH("kg", 'SFF NI'!$E$25)-2))-1), LEN(LEFT(RIGHT('SFF NI'!$E$25, LEN('SFF NI'!$E$25)-SEARCH("kg", 'SFF NI'!$E$25)-2), SEARCH(")", RIGHT('SFF NI'!$E$25, LEN('SFF NI'!$E$25)-SEARCH("kg", 'SFF NI'!$E$25)-2))-1)) - SEARCH("$",LEFT(RIGHT('SFF NI'!$E$25, LEN('SFF NI'!$E$25)-SEARCH("kg", 'SFF NI'!$E$25)-2), SEARCH(")", RIGHT('SFF NI'!$E$25, LEN('SFF NI'!$E$25)-SEARCH("kg", 'SFF NI'!$E$25)-2))-1),1)+1))), 0)</f>
        <v>0</v>
      </c>
      <c r="I138" s="23">
        <f>'SFF NI'!$F$25</f>
        <v>0</v>
      </c>
    </row>
    <row r="139" spans="1:9" x14ac:dyDescent="0.3">
      <c r="A139" s="82" t="s">
        <v>18</v>
      </c>
      <c r="B139" s="49" t="s">
        <v>39</v>
      </c>
      <c r="C139" s="49" t="e">
        <f>IF(ISBLANK('SFF NI'!$E$22), NA(), TRIM('SFF NI'!$E$22))</f>
        <v>#N/A</v>
      </c>
      <c r="D139" s="55" t="e">
        <f t="shared" si="18"/>
        <v>#N/A</v>
      </c>
      <c r="E139" s="55">
        <f>IF(ISNUMBER(SEARCH("to",C139)), _xlfn.NUMBERVALUE(LEFT(RIGHT(C139, LEN(C139) - SEARCH("to", C139)-1), LEN(RIGHT(C139, LEN(C139) - SEARCH("to", C139)-1))-2)),999)</f>
        <v>999</v>
      </c>
      <c r="F139" s="40">
        <v>0</v>
      </c>
      <c r="G139" s="38">
        <v>0</v>
      </c>
      <c r="H139" s="26">
        <v>0</v>
      </c>
      <c r="I139" s="22">
        <f>'SFF NI'!$F$26</f>
        <v>0</v>
      </c>
    </row>
    <row r="140" spans="1:9" x14ac:dyDescent="0.3">
      <c r="A140" s="82" t="s">
        <v>18</v>
      </c>
      <c r="B140" s="49" t="s">
        <v>39</v>
      </c>
      <c r="C140" s="49" t="e">
        <f>IF(ISBLANK('SFF NI'!$E$23), NA(), TRIM('SFF NI'!$E$23))</f>
        <v>#N/A</v>
      </c>
      <c r="D140" s="55" t="e">
        <f t="shared" si="18"/>
        <v>#N/A</v>
      </c>
      <c r="E140" s="55">
        <f t="shared" ref="E140:E141" si="21">IF(ISNUMBER(SEARCH("to",C140)), _xlfn.NUMBERVALUE(LEFT(RIGHT(C140, LEN(C140) - SEARCH("to", C140)-1), LEN(RIGHT(C140, LEN(C140) - SEARCH("to", C140)-1))-2)),999)</f>
        <v>999</v>
      </c>
      <c r="F140" s="40">
        <v>0</v>
      </c>
      <c r="G140" s="38">
        <v>0</v>
      </c>
      <c r="H140" s="26">
        <v>0</v>
      </c>
      <c r="I140" s="22">
        <f>'SFF NI'!$F$26</f>
        <v>0</v>
      </c>
    </row>
    <row r="141" spans="1:9" ht="15" thickBot="1" x14ac:dyDescent="0.35">
      <c r="A141" s="84" t="s">
        <v>18</v>
      </c>
      <c r="B141" s="50" t="s">
        <v>39</v>
      </c>
      <c r="C141" s="50" t="e">
        <f>IF(ISBLANK('SFF NI'!$E$24), NA(), TRIM('SFF NI'!$E$24))</f>
        <v>#N/A</v>
      </c>
      <c r="D141" s="56" t="e">
        <f t="shared" si="18"/>
        <v>#N/A</v>
      </c>
      <c r="E141" s="56">
        <f t="shared" si="21"/>
        <v>999</v>
      </c>
      <c r="F141" s="43">
        <v>0</v>
      </c>
      <c r="G141" s="41">
        <v>0</v>
      </c>
      <c r="H141" s="31">
        <f>IFERROR(_xlfn.NUMBERVALUE(_xlfn.CONCAT(IF(LEFT(LEFT(RIGHT('SFF NI'!$E$26, LEN('SFF NI'!$E$26)-SEARCH("kg", 'SFF NI'!$E$26)-2), SEARCH(")", RIGHT('SFF NI'!$E$26, LEN('SFF NI'!$E$26)-SEARCH("kg", 'SFF NI'!$E$26)-2))-1),5)="minus","-",""),RIGHT(LEFT(RIGHT('SFF NI'!$E$26, LEN('SFF NI'!$E$26)-SEARCH("kg", 'SFF NI'!$E$26)-2), SEARCH(")", RIGHT('SFF NI'!$E$26, LEN('SFF NI'!$E$26)-SEARCH("kg", 'SFF NI'!$E$26)-2))-1), LEN(LEFT(RIGHT('SFF NI'!$E$26, LEN('SFF NI'!$E$26)-SEARCH("kg", 'SFF NI'!$E$26)-2), SEARCH(")", RIGHT('SFF NI'!$E$26, LEN('SFF NI'!$E$26)-SEARCH("kg", 'SFF NI'!$E$26)-2))-1)) - SEARCH("$",LEFT(RIGHT('SFF NI'!$E$26, LEN('SFF NI'!$E$26)-SEARCH("kg", 'SFF NI'!$E$26)-2), SEARCH(")", RIGHT('SFF NI'!$E$26, LEN('SFF NI'!$E$26)-SEARCH("kg", 'SFF NI'!$E$26)-2))-1),1)+1))), 0)</f>
        <v>0</v>
      </c>
      <c r="I141" s="24">
        <f>'SFF NI'!$F$26</f>
        <v>0</v>
      </c>
    </row>
    <row r="142" spans="1:9" ht="15" thickBot="1" x14ac:dyDescent="0.35">
      <c r="A142" s="85" t="s">
        <v>40</v>
      </c>
      <c r="B142" s="50" t="s">
        <v>41</v>
      </c>
      <c r="C142" s="50" t="s">
        <v>22</v>
      </c>
      <c r="D142" s="56">
        <v>0</v>
      </c>
      <c r="E142" s="56">
        <v>999</v>
      </c>
      <c r="F142" s="43">
        <v>0</v>
      </c>
      <c r="G142" s="41">
        <v>0</v>
      </c>
      <c r="H142" s="31">
        <v>0</v>
      </c>
      <c r="I142" s="24">
        <v>0</v>
      </c>
    </row>
    <row r="143" spans="1:9" x14ac:dyDescent="0.3">
      <c r="A143" s="86" t="s">
        <v>20</v>
      </c>
      <c r="B143" s="51" t="s">
        <v>4</v>
      </c>
      <c r="C143" s="51" t="s">
        <v>22</v>
      </c>
      <c r="D143" s="57">
        <v>0</v>
      </c>
      <c r="E143" s="57">
        <f>D144-0.1</f>
        <v>-0.1</v>
      </c>
      <c r="F143" s="36">
        <v>0</v>
      </c>
      <c r="G143" s="37">
        <v>0</v>
      </c>
      <c r="H143" s="37">
        <v>0</v>
      </c>
      <c r="I143" s="19">
        <v>0</v>
      </c>
    </row>
    <row r="144" spans="1:9" x14ac:dyDescent="0.3">
      <c r="A144" s="87" t="s">
        <v>20</v>
      </c>
      <c r="B144" s="49" t="s">
        <v>4</v>
      </c>
      <c r="C144" s="49" t="e">
        <f>IF(ISBLANK('SFF NI'!$A$47), NA(), TRIM('SFF NI'!$A$47))</f>
        <v>#N/A</v>
      </c>
      <c r="D144" s="55">
        <f t="shared" ref="D144:D147" si="22">IFERROR(IF(ISNUMBER(SEARCH("-",C144)), _xlfn.NUMBERVALUE(LEFT(C144,SEARCH("-",C144,1)-2)), _xlfn.NUMBERVALUE(LEFT(C144,SEARCH(" ",C144,1)-3))), 0)</f>
        <v>0</v>
      </c>
      <c r="E144" s="55">
        <f t="shared" ref="E144:E147" si="23">IFERROR(IF(ISNUMBER(SEARCH("-",C144)), _xlfn.NUMBERVALUE(LEFT(RIGHT(C144,SEARCH("-",C144,1)),LEN(RIGHT(C144,SEARCH("-",C144,1)))-2)), _xlfn.NUMBERVALUE(LEFT(RIGHT(C144,SEARCH(" ",C144,1)+1),LEN(RIGHT(C144,SEARCH(" ",C144,1)))-1))), 999)</f>
        <v>999</v>
      </c>
      <c r="F144" s="40">
        <v>0</v>
      </c>
      <c r="G144" s="38">
        <v>0</v>
      </c>
      <c r="H144" s="38">
        <v>0</v>
      </c>
      <c r="I144" s="22">
        <f>'SFF NI'!$B$47</f>
        <v>0</v>
      </c>
    </row>
    <row r="145" spans="1:9" x14ac:dyDescent="0.3">
      <c r="A145" s="87" t="s">
        <v>20</v>
      </c>
      <c r="B145" s="49" t="s">
        <v>4</v>
      </c>
      <c r="C145" s="49" t="e">
        <f>IF(ISBLANK('SFF NI'!$A$48), NA(), TRIM('SFF NI'!$A$48))</f>
        <v>#N/A</v>
      </c>
      <c r="D145" s="55">
        <f t="shared" si="22"/>
        <v>0</v>
      </c>
      <c r="E145" s="55">
        <f t="shared" si="23"/>
        <v>999</v>
      </c>
      <c r="F145" s="40">
        <v>0</v>
      </c>
      <c r="G145" s="38">
        <v>0</v>
      </c>
      <c r="H145" s="38">
        <v>0</v>
      </c>
      <c r="I145" s="22">
        <f>'SFF NI'!$B$48</f>
        <v>0</v>
      </c>
    </row>
    <row r="146" spans="1:9" x14ac:dyDescent="0.3">
      <c r="A146" s="87" t="s">
        <v>20</v>
      </c>
      <c r="B146" s="49" t="s">
        <v>4</v>
      </c>
      <c r="C146" s="49" t="e">
        <f>IF(ISBLANK('SFF NI'!$A$49), NA(), TRIM('SFF NI'!$A$49))</f>
        <v>#N/A</v>
      </c>
      <c r="D146" s="55">
        <f t="shared" si="22"/>
        <v>0</v>
      </c>
      <c r="E146" s="55">
        <f t="shared" si="23"/>
        <v>999</v>
      </c>
      <c r="F146" s="40">
        <v>0</v>
      </c>
      <c r="G146" s="38">
        <v>0</v>
      </c>
      <c r="H146" s="38">
        <v>0</v>
      </c>
      <c r="I146" s="22">
        <f>'SFF NI'!$B$49</f>
        <v>0</v>
      </c>
    </row>
    <row r="147" spans="1:9" x14ac:dyDescent="0.3">
      <c r="A147" s="88" t="s">
        <v>20</v>
      </c>
      <c r="B147" s="52" t="s">
        <v>4</v>
      </c>
      <c r="C147" s="52" t="e">
        <f>IF(ISBLANK('SFF NI'!$A$50), NA(), TRIM('SFF NI'!$A$50))</f>
        <v>#N/A</v>
      </c>
      <c r="D147" s="58">
        <f t="shared" si="22"/>
        <v>0</v>
      </c>
      <c r="E147" s="58">
        <f t="shared" si="23"/>
        <v>999</v>
      </c>
      <c r="F147" s="42">
        <v>0</v>
      </c>
      <c r="G147" s="39">
        <v>0</v>
      </c>
      <c r="H147" s="39">
        <v>0</v>
      </c>
      <c r="I147" s="23">
        <f>'SFF NI'!$B$50</f>
        <v>0</v>
      </c>
    </row>
    <row r="148" spans="1:9" x14ac:dyDescent="0.3">
      <c r="A148" s="87" t="s">
        <v>20</v>
      </c>
      <c r="B148" s="49" t="s">
        <v>42</v>
      </c>
      <c r="C148" s="49" t="s">
        <v>22</v>
      </c>
      <c r="D148" s="55">
        <v>0</v>
      </c>
      <c r="E148" s="55">
        <f>D149-0.1</f>
        <v>-0.1</v>
      </c>
      <c r="F148" s="40">
        <v>0</v>
      </c>
      <c r="G148" s="38">
        <v>0</v>
      </c>
      <c r="H148" s="38">
        <v>0</v>
      </c>
      <c r="I148" s="17">
        <v>0</v>
      </c>
    </row>
    <row r="149" spans="1:9" x14ac:dyDescent="0.3">
      <c r="A149" s="87" t="s">
        <v>20</v>
      </c>
      <c r="B149" s="49" t="s">
        <v>42</v>
      </c>
      <c r="C149" s="49" t="e">
        <f>IF(ISBLANK('SFF NI'!$A$47), NA(), TRIM('SFF NI'!$A$47))</f>
        <v>#N/A</v>
      </c>
      <c r="D149" s="55">
        <f t="shared" ref="D149:D152" si="24">IFERROR(IF(ISNUMBER(SEARCH("-",C149)), _xlfn.NUMBERVALUE(LEFT(C149,SEARCH("-",C149,1)-2)), _xlfn.NUMBERVALUE(LEFT(C149,SEARCH(" ",C149,1)-3))), 0)</f>
        <v>0</v>
      </c>
      <c r="E149" s="55">
        <f t="shared" ref="E149:E152" si="25">IFERROR(IF(ISNUMBER(SEARCH("-",C149)), _xlfn.NUMBERVALUE(LEFT(RIGHT(C149,SEARCH("-",C149,1)),LEN(RIGHT(C149,SEARCH("-",C149,1)))-2)), _xlfn.NUMBERVALUE(LEFT(RIGHT(C149,SEARCH(" ",C149,1)+1),LEN(RIGHT(C149,SEARCH(" ",C149,1)))-1))), 999)</f>
        <v>999</v>
      </c>
      <c r="F149" s="40">
        <v>0</v>
      </c>
      <c r="G149" s="38">
        <v>0</v>
      </c>
      <c r="H149" s="38">
        <v>0</v>
      </c>
      <c r="I149" s="22">
        <f>'SFF NI'!$D$47</f>
        <v>0</v>
      </c>
    </row>
    <row r="150" spans="1:9" x14ac:dyDescent="0.3">
      <c r="A150" s="87" t="s">
        <v>20</v>
      </c>
      <c r="B150" s="49" t="s">
        <v>42</v>
      </c>
      <c r="C150" s="49" t="e">
        <f>IF(ISBLANK('SFF NI'!$A$48), NA(), TRIM('SFF NI'!$A$48))</f>
        <v>#N/A</v>
      </c>
      <c r="D150" s="55">
        <f t="shared" si="24"/>
        <v>0</v>
      </c>
      <c r="E150" s="55">
        <f t="shared" si="25"/>
        <v>999</v>
      </c>
      <c r="F150" s="40">
        <v>0</v>
      </c>
      <c r="G150" s="38">
        <v>0</v>
      </c>
      <c r="H150" s="38">
        <v>0</v>
      </c>
      <c r="I150" s="22">
        <f>'SFF NI'!$D$48</f>
        <v>0</v>
      </c>
    </row>
    <row r="151" spans="1:9" x14ac:dyDescent="0.3">
      <c r="A151" s="87" t="s">
        <v>20</v>
      </c>
      <c r="B151" s="49" t="s">
        <v>42</v>
      </c>
      <c r="C151" s="49" t="e">
        <f>IF(ISBLANK('SFF NI'!$A$49), NA(), TRIM('SFF NI'!$A$49))</f>
        <v>#N/A</v>
      </c>
      <c r="D151" s="55">
        <f t="shared" si="24"/>
        <v>0</v>
      </c>
      <c r="E151" s="55">
        <f t="shared" si="25"/>
        <v>999</v>
      </c>
      <c r="F151" s="40">
        <v>0</v>
      </c>
      <c r="G151" s="38">
        <v>0</v>
      </c>
      <c r="H151" s="38">
        <v>0</v>
      </c>
      <c r="I151" s="22">
        <f>'SFF NI'!$D$49</f>
        <v>0</v>
      </c>
    </row>
    <row r="152" spans="1:9" x14ac:dyDescent="0.3">
      <c r="A152" s="88" t="s">
        <v>20</v>
      </c>
      <c r="B152" s="52" t="s">
        <v>42</v>
      </c>
      <c r="C152" s="52" t="e">
        <f>IF(ISBLANK('SFF NI'!$A$50), NA(), TRIM('SFF NI'!$A$50))</f>
        <v>#N/A</v>
      </c>
      <c r="D152" s="58">
        <f t="shared" si="24"/>
        <v>0</v>
      </c>
      <c r="E152" s="58">
        <f t="shared" si="25"/>
        <v>999</v>
      </c>
      <c r="F152" s="42">
        <v>0</v>
      </c>
      <c r="G152" s="39">
        <v>0</v>
      </c>
      <c r="H152" s="39">
        <v>0</v>
      </c>
      <c r="I152" s="23">
        <f>'SFF NI'!$D$50</f>
        <v>0</v>
      </c>
    </row>
    <row r="153" spans="1:9" ht="15" thickBot="1" x14ac:dyDescent="0.35">
      <c r="A153" s="87" t="s">
        <v>20</v>
      </c>
      <c r="B153" s="49" t="s">
        <v>50</v>
      </c>
      <c r="C153" s="49" t="s">
        <v>22</v>
      </c>
      <c r="D153" s="55">
        <v>0</v>
      </c>
      <c r="E153" s="55">
        <v>999</v>
      </c>
      <c r="F153" s="40">
        <v>0</v>
      </c>
      <c r="G153" s="38">
        <v>0</v>
      </c>
      <c r="H153" s="38">
        <v>0</v>
      </c>
      <c r="I153" s="22">
        <v>0</v>
      </c>
    </row>
    <row r="154" spans="1:9" x14ac:dyDescent="0.3">
      <c r="A154" s="89" t="s">
        <v>19</v>
      </c>
      <c r="B154" s="51" t="s">
        <v>4</v>
      </c>
      <c r="C154" s="51" t="s">
        <v>22</v>
      </c>
      <c r="D154" s="57">
        <v>0</v>
      </c>
      <c r="E154" s="57">
        <f>D155-0.1</f>
        <v>-0.1</v>
      </c>
      <c r="F154" s="36">
        <v>0</v>
      </c>
      <c r="G154" s="37">
        <v>0</v>
      </c>
      <c r="H154" s="37">
        <v>0</v>
      </c>
      <c r="I154" s="19">
        <v>0</v>
      </c>
    </row>
    <row r="155" spans="1:9" x14ac:dyDescent="0.3">
      <c r="A155" s="90" t="s">
        <v>19</v>
      </c>
      <c r="B155" s="49" t="s">
        <v>4</v>
      </c>
      <c r="C155" s="49" t="e">
        <f>IF(ISBLANK('SFF NI'!$A$47), NA(), TRIM('SFF NI'!$A$47))</f>
        <v>#N/A</v>
      </c>
      <c r="D155" s="55">
        <f t="shared" ref="D155:D158" si="26">IFERROR(IF(ISNUMBER(SEARCH("-",C155)), _xlfn.NUMBERVALUE(LEFT(C155,SEARCH("-",C155,1)-2)), _xlfn.NUMBERVALUE(LEFT(C155,SEARCH(" ",C155,1)-3))), 0)</f>
        <v>0</v>
      </c>
      <c r="E155" s="55">
        <f t="shared" ref="E155:E158" si="27">IFERROR(IF(ISNUMBER(SEARCH("-",C155)), _xlfn.NUMBERVALUE(LEFT(RIGHT(C155,SEARCH("-",C155,1)),LEN(RIGHT(C155,SEARCH("-",C155,1)))-2)), _xlfn.NUMBERVALUE(LEFT(RIGHT(C155,SEARCH(" ",C155,1)+1),LEN(RIGHT(C155,SEARCH(" ",C155,1)))-1))), 999)</f>
        <v>999</v>
      </c>
      <c r="F155" s="40">
        <v>0</v>
      </c>
      <c r="G155" s="38">
        <v>0</v>
      </c>
      <c r="H155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55" s="22">
        <f>'SFF NI'!$B$47</f>
        <v>0</v>
      </c>
    </row>
    <row r="156" spans="1:9" x14ac:dyDescent="0.3">
      <c r="A156" s="90" t="s">
        <v>19</v>
      </c>
      <c r="B156" s="49" t="s">
        <v>4</v>
      </c>
      <c r="C156" s="49" t="e">
        <f>IF(ISBLANK('SFF NI'!$A$48), NA(), TRIM('SFF NI'!$A$48))</f>
        <v>#N/A</v>
      </c>
      <c r="D156" s="55">
        <f t="shared" si="26"/>
        <v>0</v>
      </c>
      <c r="E156" s="55">
        <f t="shared" si="27"/>
        <v>999</v>
      </c>
      <c r="F156" s="40">
        <v>0</v>
      </c>
      <c r="G156" s="38">
        <v>0</v>
      </c>
      <c r="H156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56" s="22">
        <f>'SFF NI'!$B$48</f>
        <v>0</v>
      </c>
    </row>
    <row r="157" spans="1:9" x14ac:dyDescent="0.3">
      <c r="A157" s="90" t="s">
        <v>19</v>
      </c>
      <c r="B157" s="49" t="s">
        <v>4</v>
      </c>
      <c r="C157" s="49" t="e">
        <f>IF(ISBLANK('SFF NI'!$A$49), NA(), TRIM('SFF NI'!$A$49))</f>
        <v>#N/A</v>
      </c>
      <c r="D157" s="55">
        <f t="shared" si="26"/>
        <v>0</v>
      </c>
      <c r="E157" s="55">
        <f t="shared" si="27"/>
        <v>999</v>
      </c>
      <c r="F157" s="40">
        <v>0</v>
      </c>
      <c r="G157" s="38">
        <v>0</v>
      </c>
      <c r="H157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57" s="22">
        <f>'SFF NI'!$B$49</f>
        <v>0</v>
      </c>
    </row>
    <row r="158" spans="1:9" x14ac:dyDescent="0.3">
      <c r="A158" s="91" t="s">
        <v>19</v>
      </c>
      <c r="B158" s="52" t="s">
        <v>4</v>
      </c>
      <c r="C158" s="52" t="e">
        <f>IF(ISBLANK('SFF NI'!$A$50), NA(), TRIM('SFF NI'!$A$50))</f>
        <v>#N/A</v>
      </c>
      <c r="D158" s="58">
        <f t="shared" si="26"/>
        <v>0</v>
      </c>
      <c r="E158" s="58">
        <f t="shared" si="27"/>
        <v>999</v>
      </c>
      <c r="F158" s="42">
        <v>0</v>
      </c>
      <c r="G158" s="39">
        <v>0</v>
      </c>
      <c r="H158" s="35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58" s="23">
        <f>'SFF NI'!$B$50</f>
        <v>0</v>
      </c>
    </row>
    <row r="159" spans="1:9" x14ac:dyDescent="0.3">
      <c r="A159" s="90" t="s">
        <v>19</v>
      </c>
      <c r="B159" s="49" t="s">
        <v>43</v>
      </c>
      <c r="C159" s="49" t="s">
        <v>22</v>
      </c>
      <c r="D159" s="55">
        <v>0</v>
      </c>
      <c r="E159" s="55">
        <f>D160-0.1</f>
        <v>-0.1</v>
      </c>
      <c r="F159" s="40">
        <v>0</v>
      </c>
      <c r="G159" s="38">
        <v>0</v>
      </c>
      <c r="H159" s="26">
        <v>0</v>
      </c>
      <c r="I159" s="17">
        <v>0</v>
      </c>
    </row>
    <row r="160" spans="1:9" x14ac:dyDescent="0.3">
      <c r="A160" s="90" t="s">
        <v>19</v>
      </c>
      <c r="B160" s="49" t="s">
        <v>43</v>
      </c>
      <c r="C160" s="49" t="e">
        <f>IF(ISBLANK('SFF NI'!$A$47), NA(), TRIM('SFF NI'!$A$47))</f>
        <v>#N/A</v>
      </c>
      <c r="D160" s="55">
        <f t="shared" ref="D160:D163" si="28">IFERROR(IF(ISNUMBER(SEARCH("-",C160)), _xlfn.NUMBERVALUE(LEFT(C160,SEARCH("-",C160,1)-2)), _xlfn.NUMBERVALUE(LEFT(C160,SEARCH(" ",C160,1)-3))), 0)</f>
        <v>0</v>
      </c>
      <c r="E160" s="55">
        <f t="shared" ref="E160:E163" si="29">IFERROR(IF(ISNUMBER(SEARCH("-",C160)), _xlfn.NUMBERVALUE(LEFT(RIGHT(C160,SEARCH("-",C160,1)),LEN(RIGHT(C160,SEARCH("-",C160,1)))-2)), _xlfn.NUMBERVALUE(LEFT(RIGHT(C160,SEARCH(" ",C160,1)+1),LEN(RIGHT(C160,SEARCH(" ",C160,1)))-1))), 999)</f>
        <v>999</v>
      </c>
      <c r="F160" s="40">
        <v>0</v>
      </c>
      <c r="G160" s="38">
        <v>0</v>
      </c>
      <c r="H160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60" s="22">
        <f>'SFF NI'!$D$47</f>
        <v>0</v>
      </c>
    </row>
    <row r="161" spans="1:9" x14ac:dyDescent="0.3">
      <c r="A161" s="90" t="s">
        <v>19</v>
      </c>
      <c r="B161" s="49" t="s">
        <v>43</v>
      </c>
      <c r="C161" s="49" t="e">
        <f>IF(ISBLANK('SFF NI'!$A$48), NA(), TRIM('SFF NI'!$A$48))</f>
        <v>#N/A</v>
      </c>
      <c r="D161" s="55">
        <f t="shared" si="28"/>
        <v>0</v>
      </c>
      <c r="E161" s="55">
        <f t="shared" si="29"/>
        <v>999</v>
      </c>
      <c r="F161" s="40">
        <v>0</v>
      </c>
      <c r="G161" s="38">
        <v>0</v>
      </c>
      <c r="H161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61" s="22">
        <f>'SFF NI'!$D$48</f>
        <v>0</v>
      </c>
    </row>
    <row r="162" spans="1:9" x14ac:dyDescent="0.3">
      <c r="A162" s="90" t="s">
        <v>19</v>
      </c>
      <c r="B162" s="49" t="s">
        <v>43</v>
      </c>
      <c r="C162" s="49" t="e">
        <f>IF(ISBLANK('SFF NI'!$A$49), NA(), TRIM('SFF NI'!$A$49))</f>
        <v>#N/A</v>
      </c>
      <c r="D162" s="55">
        <f t="shared" si="28"/>
        <v>0</v>
      </c>
      <c r="E162" s="55">
        <f t="shared" si="29"/>
        <v>999</v>
      </c>
      <c r="F162" s="40">
        <v>0</v>
      </c>
      <c r="G162" s="38">
        <v>0</v>
      </c>
      <c r="H162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62" s="22">
        <f>'SFF NI'!$D$49</f>
        <v>0</v>
      </c>
    </row>
    <row r="163" spans="1:9" x14ac:dyDescent="0.3">
      <c r="A163" s="91" t="s">
        <v>19</v>
      </c>
      <c r="B163" s="52" t="s">
        <v>43</v>
      </c>
      <c r="C163" s="52" t="e">
        <f>IF(ISBLANK('SFF NI'!$A$50), NA(), TRIM('SFF NI'!$A$50))</f>
        <v>#N/A</v>
      </c>
      <c r="D163" s="58">
        <f t="shared" si="28"/>
        <v>0</v>
      </c>
      <c r="E163" s="58">
        <f t="shared" si="29"/>
        <v>999</v>
      </c>
      <c r="F163" s="42">
        <v>0</v>
      </c>
      <c r="G163" s="39">
        <v>0</v>
      </c>
      <c r="H163" s="35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63" s="23">
        <f>'SFF NI'!$D$50</f>
        <v>0</v>
      </c>
    </row>
    <row r="164" spans="1:9" x14ac:dyDescent="0.3">
      <c r="A164" s="90" t="s">
        <v>19</v>
      </c>
      <c r="B164" s="49" t="s">
        <v>42</v>
      </c>
      <c r="C164" s="49" t="s">
        <v>22</v>
      </c>
      <c r="D164" s="55">
        <v>0</v>
      </c>
      <c r="E164" s="55">
        <f>D165-0.1</f>
        <v>-0.1</v>
      </c>
      <c r="F164" s="40">
        <v>0</v>
      </c>
      <c r="G164" s="38">
        <v>0</v>
      </c>
      <c r="H164" s="26">
        <v>0</v>
      </c>
      <c r="I164" s="17">
        <v>0</v>
      </c>
    </row>
    <row r="165" spans="1:9" x14ac:dyDescent="0.3">
      <c r="A165" s="90" t="s">
        <v>19</v>
      </c>
      <c r="B165" s="49" t="s">
        <v>42</v>
      </c>
      <c r="C165" s="49" t="e">
        <f>IF(ISBLANK('SFF NI'!$A$47), NA(), TRIM('SFF NI'!$A$47))</f>
        <v>#N/A</v>
      </c>
      <c r="D165" s="55">
        <f t="shared" ref="D165:D168" si="30">IFERROR(IF(ISNUMBER(SEARCH("-",C165)), _xlfn.NUMBERVALUE(LEFT(C165,SEARCH("-",C165,1)-2)), _xlfn.NUMBERVALUE(LEFT(C165,SEARCH(" ",C165,1)-3))), 0)</f>
        <v>0</v>
      </c>
      <c r="E165" s="55">
        <f t="shared" ref="E165:E168" si="31">IFERROR(IF(ISNUMBER(SEARCH("-",C165)), _xlfn.NUMBERVALUE(LEFT(RIGHT(C165,SEARCH("-",C165,1)),LEN(RIGHT(C165,SEARCH("-",C165,1)))-2)), _xlfn.NUMBERVALUE(LEFT(RIGHT(C165,SEARCH(" ",C165,1)+1),LEN(RIGHT(C165,SEARCH(" ",C165,1)))-1))), 999)</f>
        <v>999</v>
      </c>
      <c r="F165" s="40">
        <v>0</v>
      </c>
      <c r="G165" s="38">
        <v>0</v>
      </c>
      <c r="H165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65" s="22">
        <f>'SFF NI'!$D$47</f>
        <v>0</v>
      </c>
    </row>
    <row r="166" spans="1:9" x14ac:dyDescent="0.3">
      <c r="A166" s="90" t="s">
        <v>19</v>
      </c>
      <c r="B166" s="49" t="s">
        <v>42</v>
      </c>
      <c r="C166" s="49" t="e">
        <f>IF(ISBLANK('SFF NI'!$A$48), NA(), TRIM('SFF NI'!$A$48))</f>
        <v>#N/A</v>
      </c>
      <c r="D166" s="55">
        <f t="shared" si="30"/>
        <v>0</v>
      </c>
      <c r="E166" s="55">
        <f t="shared" si="31"/>
        <v>999</v>
      </c>
      <c r="F166" s="40">
        <v>0</v>
      </c>
      <c r="G166" s="38">
        <v>0</v>
      </c>
      <c r="H166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66" s="22">
        <f>'SFF NI'!$D$48</f>
        <v>0</v>
      </c>
    </row>
    <row r="167" spans="1:9" x14ac:dyDescent="0.3">
      <c r="A167" s="90" t="s">
        <v>19</v>
      </c>
      <c r="B167" s="49" t="s">
        <v>42</v>
      </c>
      <c r="C167" s="49" t="e">
        <f>IF(ISBLANK('SFF NI'!$A$49), NA(), TRIM('SFF NI'!$A$49))</f>
        <v>#N/A</v>
      </c>
      <c r="D167" s="55">
        <f t="shared" si="30"/>
        <v>0</v>
      </c>
      <c r="E167" s="55">
        <f t="shared" si="31"/>
        <v>999</v>
      </c>
      <c r="F167" s="40">
        <v>0</v>
      </c>
      <c r="G167" s="38">
        <v>0</v>
      </c>
      <c r="H167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67" s="22">
        <f>'SFF NI'!$D$49</f>
        <v>0</v>
      </c>
    </row>
    <row r="168" spans="1:9" ht="15" thickBot="1" x14ac:dyDescent="0.35">
      <c r="A168" s="92" t="s">
        <v>19</v>
      </c>
      <c r="B168" s="50" t="s">
        <v>42</v>
      </c>
      <c r="C168" s="50" t="e">
        <f>IF(ISBLANK('SFF NI'!$A$50), NA(), TRIM('SFF NI'!$A$50))</f>
        <v>#N/A</v>
      </c>
      <c r="D168" s="56">
        <f t="shared" si="30"/>
        <v>0</v>
      </c>
      <c r="E168" s="56">
        <f t="shared" si="31"/>
        <v>999</v>
      </c>
      <c r="F168" s="43">
        <v>0</v>
      </c>
      <c r="G168" s="41">
        <v>0</v>
      </c>
      <c r="H168" s="31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I168" s="24">
        <f>'SFF NI'!$D$50</f>
        <v>0</v>
      </c>
    </row>
    <row r="169" spans="1:9" ht="15" thickBot="1" x14ac:dyDescent="0.35">
      <c r="A169" s="93" t="s">
        <v>44</v>
      </c>
      <c r="B169" s="53" t="s">
        <v>45</v>
      </c>
      <c r="C169" s="53" t="s">
        <v>22</v>
      </c>
      <c r="D169" s="60">
        <v>0</v>
      </c>
      <c r="E169" s="60">
        <v>999</v>
      </c>
      <c r="F169" s="44">
        <v>0</v>
      </c>
      <c r="G169" s="45">
        <v>0</v>
      </c>
      <c r="H169" s="46">
        <v>0</v>
      </c>
      <c r="I169" s="25">
        <v>0</v>
      </c>
    </row>
    <row r="170" spans="1:9" ht="15" thickBot="1" x14ac:dyDescent="0.35">
      <c r="A170" s="94" t="s">
        <v>26</v>
      </c>
      <c r="B170" s="53" t="s">
        <v>27</v>
      </c>
      <c r="C170" s="53" t="s">
        <v>22</v>
      </c>
      <c r="D170" s="60">
        <v>0</v>
      </c>
      <c r="E170" s="60">
        <v>999</v>
      </c>
      <c r="F170" s="47">
        <v>0</v>
      </c>
      <c r="G170" s="46">
        <v>0</v>
      </c>
      <c r="H170" s="46">
        <v>0</v>
      </c>
      <c r="I170" s="25">
        <v>0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E54 E66 E78 E85 E92 E99 E110 E121 E148 E154 E159 E16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8410-1C92-4FC0-B36D-AD4132C55E0D}">
  <dimension ref="B7:F49"/>
  <sheetViews>
    <sheetView topLeftCell="A31" workbookViewId="0">
      <selection activeCell="A50" sqref="A1:F55"/>
    </sheetView>
  </sheetViews>
  <sheetFormatPr defaultRowHeight="14.4" x14ac:dyDescent="0.3"/>
  <cols>
    <col min="1" max="1" width="75.6640625" bestFit="1" customWidth="1"/>
    <col min="2" max="2" width="38.21875" bestFit="1" customWidth="1"/>
    <col min="3" max="3" width="24.109375" bestFit="1" customWidth="1"/>
    <col min="4" max="4" width="14" bestFit="1" customWidth="1"/>
    <col min="5" max="5" width="75.44140625" bestFit="1" customWidth="1"/>
    <col min="6" max="6" width="17.33203125" bestFit="1" customWidth="1"/>
  </cols>
  <sheetData>
    <row r="7" spans="2:6" x14ac:dyDescent="0.3">
      <c r="B7" s="7"/>
      <c r="D7" s="7"/>
    </row>
    <row r="8" spans="2:6" x14ac:dyDescent="0.3">
      <c r="B8" s="7"/>
      <c r="D8" s="7"/>
      <c r="F8" s="7"/>
    </row>
    <row r="9" spans="2:6" x14ac:dyDescent="0.3">
      <c r="B9" s="7"/>
      <c r="D9" s="7"/>
      <c r="F9" s="7"/>
    </row>
    <row r="10" spans="2:6" x14ac:dyDescent="0.3">
      <c r="B10" s="7"/>
      <c r="D10" s="7"/>
      <c r="F10" s="7"/>
    </row>
    <row r="11" spans="2:6" x14ac:dyDescent="0.3">
      <c r="B11" s="7"/>
      <c r="D11" s="7"/>
      <c r="F11" s="7"/>
    </row>
    <row r="12" spans="2:6" x14ac:dyDescent="0.3">
      <c r="B12" s="7"/>
      <c r="D12" s="7"/>
      <c r="F12" s="7"/>
    </row>
    <row r="13" spans="2:6" x14ac:dyDescent="0.3">
      <c r="B13" s="7"/>
      <c r="D13" s="7"/>
      <c r="F13" s="7"/>
    </row>
    <row r="14" spans="2:6" x14ac:dyDescent="0.3">
      <c r="B14" s="7"/>
      <c r="D14" s="7"/>
      <c r="F14" s="7"/>
    </row>
    <row r="15" spans="2:6" x14ac:dyDescent="0.3">
      <c r="B15" s="7"/>
      <c r="D15" s="7"/>
      <c r="F15" s="7"/>
    </row>
    <row r="16" spans="2:6" x14ac:dyDescent="0.3">
      <c r="B16" s="7"/>
      <c r="D16" s="7"/>
      <c r="F16" s="7"/>
    </row>
    <row r="17" spans="2:6" x14ac:dyDescent="0.3">
      <c r="D17" s="7"/>
    </row>
    <row r="21" spans="2:6" x14ac:dyDescent="0.3">
      <c r="F21" s="7"/>
    </row>
    <row r="22" spans="2:6" x14ac:dyDescent="0.3">
      <c r="B22" s="7"/>
      <c r="D22" s="7"/>
      <c r="F22" s="7"/>
    </row>
    <row r="23" spans="2:6" x14ac:dyDescent="0.3">
      <c r="B23" s="7"/>
      <c r="D23" s="7"/>
      <c r="F23" s="7"/>
    </row>
    <row r="24" spans="2:6" x14ac:dyDescent="0.3">
      <c r="B24" s="7"/>
      <c r="D24" s="7"/>
      <c r="F24" s="7"/>
    </row>
    <row r="25" spans="2:6" x14ac:dyDescent="0.3">
      <c r="B25" s="7"/>
      <c r="D25" s="7"/>
      <c r="F25" s="7"/>
    </row>
    <row r="26" spans="2:6" x14ac:dyDescent="0.3">
      <c r="B26" s="7"/>
      <c r="D26" s="7"/>
    </row>
    <row r="27" spans="2:6" x14ac:dyDescent="0.3">
      <c r="B27" s="7"/>
    </row>
    <row r="38" spans="2:6" x14ac:dyDescent="0.3">
      <c r="F38" s="7"/>
    </row>
    <row r="39" spans="2:6" x14ac:dyDescent="0.3">
      <c r="F39" s="7"/>
    </row>
    <row r="40" spans="2:6" x14ac:dyDescent="0.3">
      <c r="F40" s="7"/>
    </row>
    <row r="41" spans="2:6" x14ac:dyDescent="0.3">
      <c r="F41" s="7"/>
    </row>
    <row r="46" spans="2:6" x14ac:dyDescent="0.3">
      <c r="B46" s="7"/>
      <c r="C46" s="7"/>
      <c r="D46" s="7"/>
    </row>
    <row r="47" spans="2:6" x14ac:dyDescent="0.3">
      <c r="B47" s="7"/>
      <c r="C47" s="7"/>
      <c r="D47" s="7"/>
    </row>
    <row r="48" spans="2:6" x14ac:dyDescent="0.3">
      <c r="B48" s="7"/>
      <c r="C48" s="7"/>
      <c r="D48" s="7"/>
    </row>
    <row r="49" spans="2:4" x14ac:dyDescent="0.3">
      <c r="B49" s="7"/>
      <c r="C49" s="7"/>
      <c r="D4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447-72E3-4377-9193-1438A909CD2D}">
  <dimension ref="A1:D2"/>
  <sheetViews>
    <sheetView zoomScaleNormal="100" workbookViewId="0">
      <selection activeCell="D2" sqref="D2"/>
    </sheetView>
  </sheetViews>
  <sheetFormatPr defaultRowHeight="14.4" x14ac:dyDescent="0.3"/>
  <cols>
    <col min="1" max="2" width="13.33203125" style="4" customWidth="1"/>
    <col min="3" max="3" width="13.5546875" bestFit="1" customWidth="1"/>
    <col min="4" max="4" width="10.33203125" style="9" bestFit="1" customWidth="1"/>
  </cols>
  <sheetData>
    <row r="1" spans="1:4" ht="15" thickBot="1" x14ac:dyDescent="0.35">
      <c r="A1" s="2" t="s">
        <v>12</v>
      </c>
      <c r="B1" s="5" t="s">
        <v>13</v>
      </c>
      <c r="C1" s="1" t="s">
        <v>8</v>
      </c>
      <c r="D1" s="10" t="s">
        <v>7</v>
      </c>
    </row>
    <row r="2" spans="1:4" ht="15.6" thickTop="1" thickBot="1" x14ac:dyDescent="0.35">
      <c r="A2" s="3" t="e">
        <f>DATEVALUE(_xlfn.CONCAT(TRIM(RIGHT('SFF SI'!$C$2,LEN('SFF SI'!$C$2)-SEARCH(" ",SUBSTITUTE('SFF SI'!$C$2," ","~",1))))," ",RIGHT(TRIM(_xlfn.CONCAT('SFF SI'!$C$1:$D$1)),4)))</f>
        <v>#VALUE!</v>
      </c>
      <c r="B2" s="6" t="e">
        <f>A2+6</f>
        <v>#VALUE!</v>
      </c>
      <c r="C2" s="6" t="s">
        <v>6</v>
      </c>
      <c r="D2" s="8" cm="1">
        <f t="array" ref="D2">COUNT(IF(ISERROR('SFF SI-PricingDto'!A1:I164), 1, "")) + IF(ISERROR(A2), 1, 0)</f>
        <v>161</v>
      </c>
    </row>
  </sheetData>
  <conditionalFormatting sqref="D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5899-0036-4854-9DD4-07888CBB0FAB}">
  <sheetPr codeName="Sheet3"/>
  <dimension ref="A1:I164"/>
  <sheetViews>
    <sheetView tabSelected="1" zoomScaleNormal="100" workbookViewId="0">
      <selection activeCell="H1" sqref="H1"/>
    </sheetView>
  </sheetViews>
  <sheetFormatPr defaultColWidth="14" defaultRowHeight="14.4" x14ac:dyDescent="0.3"/>
  <cols>
    <col min="1" max="1" width="15" customWidth="1"/>
    <col min="4" max="5" width="14" style="55"/>
    <col min="6" max="9" width="14" style="26"/>
  </cols>
  <sheetData>
    <row r="1" spans="1:9" ht="15" thickBot="1" x14ac:dyDescent="0.35">
      <c r="A1" s="99" t="s">
        <v>9</v>
      </c>
      <c r="B1" s="134" t="s">
        <v>0</v>
      </c>
      <c r="C1" s="141" t="s">
        <v>1</v>
      </c>
      <c r="D1" s="15" t="s">
        <v>10</v>
      </c>
      <c r="E1" s="15" t="s">
        <v>11</v>
      </c>
      <c r="F1" s="27" t="s">
        <v>47</v>
      </c>
      <c r="G1" s="28" t="s">
        <v>48</v>
      </c>
      <c r="H1" s="28" t="s">
        <v>25</v>
      </c>
      <c r="I1" s="16" t="s">
        <v>46</v>
      </c>
    </row>
    <row r="2" spans="1:9" ht="15" thickTop="1" x14ac:dyDescent="0.3">
      <c r="A2" s="100" t="s">
        <v>21</v>
      </c>
      <c r="B2" s="135" t="s">
        <v>23</v>
      </c>
      <c r="C2" s="135" t="s">
        <v>22</v>
      </c>
      <c r="D2" s="55">
        <v>0</v>
      </c>
      <c r="E2" s="55">
        <v>9</v>
      </c>
      <c r="F2" s="29">
        <v>0</v>
      </c>
      <c r="G2" s="26">
        <v>0</v>
      </c>
      <c r="H2" s="26">
        <v>0</v>
      </c>
      <c r="I2" s="17">
        <v>0</v>
      </c>
    </row>
    <row r="3" spans="1:9" x14ac:dyDescent="0.3">
      <c r="A3" s="100" t="s">
        <v>21</v>
      </c>
      <c r="B3" s="135" t="s">
        <v>23</v>
      </c>
      <c r="C3" s="135" t="s">
        <v>22</v>
      </c>
      <c r="D3" s="55">
        <v>9.1</v>
      </c>
      <c r="E3" s="55">
        <v>13.5</v>
      </c>
      <c r="F3" s="29">
        <v>0</v>
      </c>
      <c r="G3" s="26">
        <v>0</v>
      </c>
      <c r="H3" s="26">
        <v>0</v>
      </c>
      <c r="I3" s="17">
        <v>1.3</v>
      </c>
    </row>
    <row r="4" spans="1:9" x14ac:dyDescent="0.3">
      <c r="A4" s="100" t="s">
        <v>21</v>
      </c>
      <c r="B4" s="135" t="s">
        <v>23</v>
      </c>
      <c r="C4" s="135" t="s">
        <v>22</v>
      </c>
      <c r="D4" s="55">
        <v>13.6</v>
      </c>
      <c r="E4" s="55">
        <v>16</v>
      </c>
      <c r="F4" s="29">
        <v>0</v>
      </c>
      <c r="G4" s="26">
        <v>0</v>
      </c>
      <c r="H4" s="26">
        <v>0</v>
      </c>
      <c r="I4" s="17">
        <v>1.9</v>
      </c>
    </row>
    <row r="5" spans="1:9" x14ac:dyDescent="0.3">
      <c r="A5" s="100" t="s">
        <v>21</v>
      </c>
      <c r="B5" s="135" t="s">
        <v>23</v>
      </c>
      <c r="C5" s="135" t="s">
        <v>22</v>
      </c>
      <c r="D5" s="55">
        <v>16.100000000000001</v>
      </c>
      <c r="E5" s="55">
        <v>18.5</v>
      </c>
      <c r="F5" s="29">
        <v>0</v>
      </c>
      <c r="G5" s="26">
        <v>0</v>
      </c>
      <c r="H5" s="26">
        <v>0</v>
      </c>
      <c r="I5" s="17">
        <v>2</v>
      </c>
    </row>
    <row r="6" spans="1:9" x14ac:dyDescent="0.3">
      <c r="A6" s="100" t="s">
        <v>21</v>
      </c>
      <c r="B6" s="135" t="s">
        <v>23</v>
      </c>
      <c r="C6" s="135" t="s">
        <v>22</v>
      </c>
      <c r="D6" s="55">
        <v>18.600000000000001</v>
      </c>
      <c r="E6" s="55">
        <v>27</v>
      </c>
      <c r="F6" s="29">
        <v>0</v>
      </c>
      <c r="G6" s="26">
        <v>0</v>
      </c>
      <c r="H6" s="26">
        <v>0</v>
      </c>
      <c r="I6" s="17">
        <v>2.2000000000000002</v>
      </c>
    </row>
    <row r="7" spans="1:9" ht="15" thickBot="1" x14ac:dyDescent="0.35">
      <c r="A7" s="101" t="s">
        <v>21</v>
      </c>
      <c r="B7" s="136" t="s">
        <v>23</v>
      </c>
      <c r="C7" s="136" t="s">
        <v>22</v>
      </c>
      <c r="D7" s="58">
        <v>27.1</v>
      </c>
      <c r="E7" s="58">
        <v>999</v>
      </c>
      <c r="F7" s="30">
        <v>0</v>
      </c>
      <c r="G7" s="31">
        <v>0</v>
      </c>
      <c r="H7" s="31">
        <v>0</v>
      </c>
      <c r="I7" s="18">
        <v>2.2000000000000002</v>
      </c>
    </row>
    <row r="8" spans="1:9" x14ac:dyDescent="0.3">
      <c r="A8" s="102" t="s">
        <v>16</v>
      </c>
      <c r="B8" s="137" t="s">
        <v>2</v>
      </c>
      <c r="C8" s="137" t="e">
        <f>IF(ISBLANK('SFF SI'!$C$22), NA(), TRIM('SFF SI'!$C$22))</f>
        <v>#N/A</v>
      </c>
      <c r="D8" s="57">
        <f t="shared" ref="D8:D50" si="0">IFERROR(IF(ISNUMBER(SEARCH("-",C8)), _xlfn.NUMBERVALUE(LEFT(C8,SEARCH("-",C8,1)-2)), _xlfn.NUMBERVALUE(LEFT(C8,SEARCH(" ",C8,1)-3))), 0)</f>
        <v>0</v>
      </c>
      <c r="E8" s="57">
        <f t="shared" ref="E8:E50" si="1">IFERROR(IF(ISNUMBER(SEARCH("-",C8)), _xlfn.NUMBERVALUE(LEFT(RIGHT(C8,SEARCH("-",C8,1)),LEN(RIGHT(C8,SEARCH("-",C8,1)))-2)), _xlfn.NUMBERVALUE(LEFT(RIGHT(C8,SEARCH(" ",C8,1)+1),LEN(RIGHT(C8,SEARCH(" ",C8,1)))-1))), 999)</f>
        <v>999</v>
      </c>
      <c r="F8" s="32">
        <v>0</v>
      </c>
      <c r="G8" s="33">
        <v>0</v>
      </c>
      <c r="H8" s="33">
        <v>0</v>
      </c>
      <c r="I8" s="19">
        <f>_xlfn.NUMBERVALUE('SFF SI'!$D$22)</f>
        <v>0</v>
      </c>
    </row>
    <row r="9" spans="1:9" x14ac:dyDescent="0.3">
      <c r="A9" s="103" t="s">
        <v>16</v>
      </c>
      <c r="B9" s="135" t="s">
        <v>2</v>
      </c>
      <c r="C9" s="135" t="e">
        <f>IF(ISBLANK('SFF SI'!$C$23), NA(), TRIM('SFF SI'!$C$23))</f>
        <v>#N/A</v>
      </c>
      <c r="D9" s="55">
        <f t="shared" si="0"/>
        <v>0</v>
      </c>
      <c r="E9" s="55">
        <f t="shared" si="1"/>
        <v>999</v>
      </c>
      <c r="F9" s="29">
        <v>0</v>
      </c>
      <c r="G9" s="26">
        <v>0</v>
      </c>
      <c r="H9" s="26">
        <v>0</v>
      </c>
      <c r="I9" s="17">
        <f>_xlfn.NUMBERVALUE('SFF SI'!$D$23)</f>
        <v>0</v>
      </c>
    </row>
    <row r="10" spans="1:9" x14ac:dyDescent="0.3">
      <c r="A10" s="103" t="s">
        <v>16</v>
      </c>
      <c r="B10" s="135" t="s">
        <v>2</v>
      </c>
      <c r="C10" s="135" t="e">
        <f>IF(ISBLANK('SFF SI'!$C$24), NA(), TRIM('SFF SI'!$C$24))</f>
        <v>#N/A</v>
      </c>
      <c r="D10" s="55">
        <f t="shared" si="0"/>
        <v>0</v>
      </c>
      <c r="E10" s="55">
        <f t="shared" si="1"/>
        <v>999</v>
      </c>
      <c r="F10" s="29">
        <v>0</v>
      </c>
      <c r="G10" s="26">
        <v>0</v>
      </c>
      <c r="H10" s="26">
        <v>0</v>
      </c>
      <c r="I10" s="17">
        <f>_xlfn.NUMBERVALUE('SFF SI'!$D$24)</f>
        <v>0</v>
      </c>
    </row>
    <row r="11" spans="1:9" x14ac:dyDescent="0.3">
      <c r="A11" s="103" t="s">
        <v>16</v>
      </c>
      <c r="B11" s="135" t="s">
        <v>2</v>
      </c>
      <c r="C11" s="135" t="e">
        <f>IF(ISBLANK('SFF SI'!$C$25), NA(), TRIM('SFF SI'!$C$25))</f>
        <v>#N/A</v>
      </c>
      <c r="D11" s="55">
        <f t="shared" si="0"/>
        <v>0</v>
      </c>
      <c r="E11" s="55">
        <f t="shared" si="1"/>
        <v>999</v>
      </c>
      <c r="F11" s="29">
        <v>0</v>
      </c>
      <c r="G11" s="26">
        <v>0</v>
      </c>
      <c r="H11" s="26">
        <v>0</v>
      </c>
      <c r="I11" s="17">
        <f>_xlfn.NUMBERVALUE('SFF SI'!$D$25)</f>
        <v>0</v>
      </c>
    </row>
    <row r="12" spans="1:9" ht="15" thickBot="1" x14ac:dyDescent="0.35">
      <c r="A12" s="104" t="s">
        <v>16</v>
      </c>
      <c r="B12" s="136" t="s">
        <v>2</v>
      </c>
      <c r="C12" s="138" t="e">
        <f>IF(ISBLANK('SFF SI'!$C$26), NA(), TRIM('SFF SI'!$C$26))</f>
        <v>#N/A</v>
      </c>
      <c r="D12" s="56">
        <f t="shared" si="0"/>
        <v>0</v>
      </c>
      <c r="E12" s="56">
        <f t="shared" si="1"/>
        <v>999</v>
      </c>
      <c r="F12" s="30">
        <v>0</v>
      </c>
      <c r="G12" s="31">
        <v>0</v>
      </c>
      <c r="H12" s="31">
        <v>0</v>
      </c>
      <c r="I12" s="20">
        <f>_xlfn.NUMBERVALUE('SFF SI'!$D$26)</f>
        <v>0</v>
      </c>
    </row>
    <row r="13" spans="1:9" x14ac:dyDescent="0.3">
      <c r="A13" s="105" t="s">
        <v>24</v>
      </c>
      <c r="B13" s="137" t="s">
        <v>28</v>
      </c>
      <c r="C13" s="137" t="e">
        <f>IF(ISBLANK('SFF SI'!$C$22), NA(), TRIM('SFF SI'!$C$22))</f>
        <v>#N/A</v>
      </c>
      <c r="D13" s="57">
        <f t="shared" si="0"/>
        <v>0</v>
      </c>
      <c r="E13" s="57">
        <f t="shared" si="1"/>
        <v>999</v>
      </c>
      <c r="F13" s="32">
        <v>0</v>
      </c>
      <c r="G13" s="33">
        <v>0</v>
      </c>
      <c r="H13" s="33">
        <v>0</v>
      </c>
      <c r="I13" s="19">
        <f>_xlfn.NUMBERVALUE('SFF SI'!$D$22)</f>
        <v>0</v>
      </c>
    </row>
    <row r="14" spans="1:9" x14ac:dyDescent="0.3">
      <c r="A14" s="106" t="s">
        <v>24</v>
      </c>
      <c r="B14" s="135" t="s">
        <v>28</v>
      </c>
      <c r="C14" s="135" t="e">
        <f>IF(ISBLANK('SFF SI'!$C$23), NA(), TRIM('SFF SI'!$C$23))</f>
        <v>#N/A</v>
      </c>
      <c r="D14" s="55">
        <f t="shared" si="0"/>
        <v>0</v>
      </c>
      <c r="E14" s="55">
        <f t="shared" si="1"/>
        <v>999</v>
      </c>
      <c r="F14" s="29">
        <v>0</v>
      </c>
      <c r="G14" s="26">
        <v>0</v>
      </c>
      <c r="H14" s="26">
        <v>0</v>
      </c>
      <c r="I14" s="17">
        <f>_xlfn.NUMBERVALUE('SFF SI'!$D$23)</f>
        <v>0</v>
      </c>
    </row>
    <row r="15" spans="1:9" x14ac:dyDescent="0.3">
      <c r="A15" s="106" t="s">
        <v>24</v>
      </c>
      <c r="B15" s="135" t="s">
        <v>28</v>
      </c>
      <c r="C15" s="135" t="e">
        <f>IF(ISBLANK('SFF SI'!$C$24), NA(), TRIM('SFF SI'!$C$24))</f>
        <v>#N/A</v>
      </c>
      <c r="D15" s="55">
        <f t="shared" si="0"/>
        <v>0</v>
      </c>
      <c r="E15" s="55">
        <f t="shared" si="1"/>
        <v>999</v>
      </c>
      <c r="F15" s="29">
        <v>0</v>
      </c>
      <c r="G15" s="26">
        <v>0</v>
      </c>
      <c r="H15" s="26">
        <v>0</v>
      </c>
      <c r="I15" s="17">
        <f>_xlfn.NUMBERVALUE('SFF SI'!$D$24)</f>
        <v>0</v>
      </c>
    </row>
    <row r="16" spans="1:9" x14ac:dyDescent="0.3">
      <c r="A16" s="106" t="s">
        <v>24</v>
      </c>
      <c r="B16" s="135" t="s">
        <v>28</v>
      </c>
      <c r="C16" s="135" t="e">
        <f>IF(ISBLANK('SFF SI'!$C$25), NA(), TRIM('SFF SI'!$C$25))</f>
        <v>#N/A</v>
      </c>
      <c r="D16" s="55">
        <f t="shared" si="0"/>
        <v>0</v>
      </c>
      <c r="E16" s="55">
        <f t="shared" si="1"/>
        <v>999</v>
      </c>
      <c r="F16" s="29">
        <v>0</v>
      </c>
      <c r="G16" s="26">
        <v>0</v>
      </c>
      <c r="H16" s="26">
        <v>0</v>
      </c>
      <c r="I16" s="17">
        <f>_xlfn.NUMBERVALUE('SFF SI'!$D$25)</f>
        <v>0</v>
      </c>
    </row>
    <row r="17" spans="1:9" x14ac:dyDescent="0.3">
      <c r="A17" s="107" t="s">
        <v>24</v>
      </c>
      <c r="B17" s="138" t="s">
        <v>28</v>
      </c>
      <c r="C17" s="138" t="e">
        <f>IF(ISBLANK('SFF SI'!$C$26), NA(), TRIM('SFF SI'!$C$26))</f>
        <v>#N/A</v>
      </c>
      <c r="D17" s="58">
        <f t="shared" si="0"/>
        <v>0</v>
      </c>
      <c r="E17" s="58">
        <f t="shared" si="1"/>
        <v>999</v>
      </c>
      <c r="F17" s="34">
        <v>0</v>
      </c>
      <c r="G17" s="35">
        <v>0</v>
      </c>
      <c r="H17" s="35">
        <v>0</v>
      </c>
      <c r="I17" s="20">
        <f>_xlfn.NUMBERVALUE('SFF SI'!$D$26)</f>
        <v>0</v>
      </c>
    </row>
    <row r="18" spans="1:9" x14ac:dyDescent="0.3">
      <c r="A18" s="106" t="s">
        <v>24</v>
      </c>
      <c r="B18" s="135" t="s">
        <v>29</v>
      </c>
      <c r="C18" s="135" t="e">
        <f>IF(ISBLANK('SFF SI'!$C$22), NA(), TRIM('SFF SI'!$C$22))</f>
        <v>#N/A</v>
      </c>
      <c r="D18" s="55">
        <f t="shared" si="0"/>
        <v>0</v>
      </c>
      <c r="E18" s="55">
        <f t="shared" si="1"/>
        <v>999</v>
      </c>
      <c r="F18" s="29">
        <v>0</v>
      </c>
      <c r="G18" s="26">
        <v>0</v>
      </c>
      <c r="H18" s="26">
        <v>0</v>
      </c>
      <c r="I18" s="97">
        <f>_xlfn.NUMBERVALUE('SFF SI'!$D$22)</f>
        <v>0</v>
      </c>
    </row>
    <row r="19" spans="1:9" x14ac:dyDescent="0.3">
      <c r="A19" s="106" t="s">
        <v>24</v>
      </c>
      <c r="B19" s="135" t="s">
        <v>29</v>
      </c>
      <c r="C19" s="142" t="e">
        <f>IF(ISBLANK('SFF SI'!$A$7), NA(), TRIM('SFF SI'!$A$7))</f>
        <v>#N/A</v>
      </c>
      <c r="D19" s="55">
        <f t="shared" si="0"/>
        <v>0</v>
      </c>
      <c r="E19" s="55">
        <f t="shared" si="1"/>
        <v>999</v>
      </c>
      <c r="F19" s="29">
        <v>0</v>
      </c>
      <c r="G19" s="26">
        <v>0</v>
      </c>
      <c r="H19" s="26">
        <v>0</v>
      </c>
      <c r="I19" s="17">
        <f>_xlfn.NUMBERVALUE('SFF SI'!$B$7)</f>
        <v>0</v>
      </c>
    </row>
    <row r="20" spans="1:9" x14ac:dyDescent="0.3">
      <c r="A20" s="106" t="s">
        <v>24</v>
      </c>
      <c r="B20" s="135" t="s">
        <v>29</v>
      </c>
      <c r="C20" s="142" t="e">
        <f>IF(ISBLANK('SFF SI'!$A$8), NA(), TRIM('SFF SI'!$A$8))</f>
        <v>#N/A</v>
      </c>
      <c r="D20" s="55">
        <f t="shared" si="0"/>
        <v>0</v>
      </c>
      <c r="E20" s="55">
        <f t="shared" si="1"/>
        <v>999</v>
      </c>
      <c r="F20" s="29">
        <v>0</v>
      </c>
      <c r="G20" s="26">
        <v>0</v>
      </c>
      <c r="H20" s="26">
        <v>0</v>
      </c>
      <c r="I20" s="17">
        <f>_xlfn.NUMBERVALUE('SFF SI'!$B$8)</f>
        <v>0</v>
      </c>
    </row>
    <row r="21" spans="1:9" x14ac:dyDescent="0.3">
      <c r="A21" s="106" t="s">
        <v>24</v>
      </c>
      <c r="B21" s="135" t="s">
        <v>29</v>
      </c>
      <c r="C21" s="135" t="e">
        <f>IF(ISBLANK('SFF SI'!$A$9), NA(), TRIM('SFF SI'!$A$9))</f>
        <v>#N/A</v>
      </c>
      <c r="D21" s="55">
        <f t="shared" si="0"/>
        <v>0</v>
      </c>
      <c r="E21" s="55">
        <f t="shared" si="1"/>
        <v>999</v>
      </c>
      <c r="F21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21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21" s="26">
        <v>0</v>
      </c>
      <c r="I21" s="17">
        <f>_xlfn.NUMBERVALUE('SFF SI'!$B$9)</f>
        <v>0</v>
      </c>
    </row>
    <row r="22" spans="1:9" x14ac:dyDescent="0.3">
      <c r="A22" s="106" t="s">
        <v>24</v>
      </c>
      <c r="B22" s="135" t="s">
        <v>29</v>
      </c>
      <c r="C22" s="135" t="e">
        <f>IF(ISBLANK('SFF SI'!$A$10), NA(), TRIM('SFF SI'!$A$10))</f>
        <v>#N/A</v>
      </c>
      <c r="D22" s="55">
        <f t="shared" si="0"/>
        <v>0</v>
      </c>
      <c r="E22" s="55">
        <f t="shared" si="1"/>
        <v>999</v>
      </c>
      <c r="F2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2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22" s="26">
        <v>0</v>
      </c>
      <c r="I22" s="17">
        <f>_xlfn.NUMBERVALUE('SFF SI'!$B$10)</f>
        <v>0</v>
      </c>
    </row>
    <row r="23" spans="1:9" x14ac:dyDescent="0.3">
      <c r="A23" s="106" t="s">
        <v>24</v>
      </c>
      <c r="B23" s="135" t="s">
        <v>29</v>
      </c>
      <c r="C23" s="135" t="e">
        <f>IF(ISBLANK('SFF SI'!$A$11), NA(), TRIM('SFF SI'!$A$11))</f>
        <v>#N/A</v>
      </c>
      <c r="D23" s="55">
        <f t="shared" si="0"/>
        <v>0</v>
      </c>
      <c r="E23" s="55">
        <f t="shared" si="1"/>
        <v>999</v>
      </c>
      <c r="F2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2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23" s="26">
        <v>0</v>
      </c>
      <c r="I23" s="17">
        <f>_xlfn.NUMBERVALUE('SFF SI'!$B$11)</f>
        <v>0</v>
      </c>
    </row>
    <row r="24" spans="1:9" x14ac:dyDescent="0.3">
      <c r="A24" s="106" t="s">
        <v>24</v>
      </c>
      <c r="B24" s="135" t="s">
        <v>29</v>
      </c>
      <c r="C24" s="135" t="e">
        <f>IF(ISBLANK('SFF SI'!$A$12), NA(), TRIM('SFF SI'!$A$12))</f>
        <v>#N/A</v>
      </c>
      <c r="D24" s="55">
        <f t="shared" si="0"/>
        <v>0</v>
      </c>
      <c r="E24" s="55">
        <f t="shared" si="1"/>
        <v>999</v>
      </c>
      <c r="F2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2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24" s="26">
        <v>0</v>
      </c>
      <c r="I24" s="17">
        <f>_xlfn.NUMBERVALUE('SFF SI'!$B$12)</f>
        <v>0</v>
      </c>
    </row>
    <row r="25" spans="1:9" x14ac:dyDescent="0.3">
      <c r="A25" s="106" t="s">
        <v>24</v>
      </c>
      <c r="B25" s="135" t="s">
        <v>29</v>
      </c>
      <c r="C25" s="135" t="e">
        <f>IF(ISBLANK('SFF SI'!$A$13), NA(), TRIM('SFF SI'!$A$13))</f>
        <v>#N/A</v>
      </c>
      <c r="D25" s="55">
        <f t="shared" si="0"/>
        <v>0</v>
      </c>
      <c r="E25" s="55">
        <f t="shared" si="1"/>
        <v>999</v>
      </c>
      <c r="F2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2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25" s="26">
        <v>0</v>
      </c>
      <c r="I25" s="17">
        <f>_xlfn.NUMBERVALUE('SFF SI'!$B$13)</f>
        <v>0</v>
      </c>
    </row>
    <row r="26" spans="1:9" x14ac:dyDescent="0.3">
      <c r="A26" s="106" t="s">
        <v>24</v>
      </c>
      <c r="B26" s="135" t="s">
        <v>29</v>
      </c>
      <c r="C26" s="135" t="e">
        <f>IF(ISBLANK('SFF SI'!$A$14), NA(), TRIM('SFF SI'!$A$14))</f>
        <v>#N/A</v>
      </c>
      <c r="D26" s="55">
        <f t="shared" si="0"/>
        <v>0</v>
      </c>
      <c r="E26" s="55">
        <f t="shared" si="1"/>
        <v>999</v>
      </c>
      <c r="F2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2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26" s="26">
        <v>0</v>
      </c>
      <c r="I26" s="17">
        <f>_xlfn.NUMBERVALUE('SFF SI'!$B$14)</f>
        <v>0</v>
      </c>
    </row>
    <row r="27" spans="1:9" x14ac:dyDescent="0.3">
      <c r="A27" s="106" t="s">
        <v>24</v>
      </c>
      <c r="B27" s="135" t="s">
        <v>29</v>
      </c>
      <c r="C27" s="135" t="e">
        <f>IF(ISBLANK('SFF SI'!$A$15), NA(), TRIM('SFF SI'!$A$15))</f>
        <v>#N/A</v>
      </c>
      <c r="D27" s="55">
        <f t="shared" si="0"/>
        <v>0</v>
      </c>
      <c r="E27" s="55">
        <f t="shared" si="1"/>
        <v>999</v>
      </c>
      <c r="F2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2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27" s="26">
        <v>0</v>
      </c>
      <c r="I27" s="17">
        <f>_xlfn.NUMBERVALUE('SFF SI'!$B$15)</f>
        <v>0</v>
      </c>
    </row>
    <row r="28" spans="1:9" x14ac:dyDescent="0.3">
      <c r="A28" s="106" t="s">
        <v>24</v>
      </c>
      <c r="B28" s="135" t="s">
        <v>29</v>
      </c>
      <c r="C28" s="135" t="e">
        <f>IF(ISBLANK('SFF SI'!$A$16), NA(), TRIM('SFF SI'!$A$16))</f>
        <v>#N/A</v>
      </c>
      <c r="D28" s="55">
        <f t="shared" si="0"/>
        <v>0</v>
      </c>
      <c r="E28" s="55">
        <f t="shared" si="1"/>
        <v>999</v>
      </c>
      <c r="F2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2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28" s="26">
        <v>0</v>
      </c>
      <c r="I28" s="20">
        <f>_xlfn.NUMBERVALUE('SFF SI'!$B$16)</f>
        <v>0</v>
      </c>
    </row>
    <row r="29" spans="1:9" x14ac:dyDescent="0.3">
      <c r="A29" s="108" t="s">
        <v>24</v>
      </c>
      <c r="B29" s="139" t="s">
        <v>30</v>
      </c>
      <c r="C29" s="139" t="e">
        <f>IF(ISBLANK('SFF SI'!$C$22), NA(), TRIM('SFF SI'!$C$22))</f>
        <v>#N/A</v>
      </c>
      <c r="D29" s="59">
        <f t="shared" si="0"/>
        <v>0</v>
      </c>
      <c r="E29" s="59">
        <f t="shared" si="1"/>
        <v>999</v>
      </c>
      <c r="F29" s="95">
        <v>0</v>
      </c>
      <c r="G29" s="96">
        <v>0</v>
      </c>
      <c r="H29" s="96">
        <v>0</v>
      </c>
      <c r="I29" s="17">
        <f>_xlfn.NUMBERVALUE('SFF SI'!$D$22)</f>
        <v>0</v>
      </c>
    </row>
    <row r="30" spans="1:9" x14ac:dyDescent="0.3">
      <c r="A30" s="106" t="s">
        <v>24</v>
      </c>
      <c r="B30" s="135" t="s">
        <v>30</v>
      </c>
      <c r="C30" s="142" t="e">
        <f>IF(ISBLANK('SFF SI'!$A$7), NA(), TRIM('SFF SI'!$A$7))</f>
        <v>#N/A</v>
      </c>
      <c r="D30" s="55">
        <f t="shared" si="0"/>
        <v>0</v>
      </c>
      <c r="E30" s="55">
        <f t="shared" si="1"/>
        <v>999</v>
      </c>
      <c r="F30" s="29">
        <v>0</v>
      </c>
      <c r="G30" s="26">
        <v>0</v>
      </c>
      <c r="H30" s="26">
        <v>0</v>
      </c>
      <c r="I30" s="17">
        <f>_xlfn.NUMBERVALUE('SFF SI'!$B$7)</f>
        <v>0</v>
      </c>
    </row>
    <row r="31" spans="1:9" x14ac:dyDescent="0.3">
      <c r="A31" s="106" t="s">
        <v>24</v>
      </c>
      <c r="B31" s="135" t="s">
        <v>30</v>
      </c>
      <c r="C31" s="142" t="e">
        <f>IF(ISBLANK('SFF SI'!$A$8), NA(), TRIM('SFF SI'!$A$8))</f>
        <v>#N/A</v>
      </c>
      <c r="D31" s="55">
        <f t="shared" si="0"/>
        <v>0</v>
      </c>
      <c r="E31" s="55">
        <f t="shared" si="1"/>
        <v>999</v>
      </c>
      <c r="F31" s="29">
        <v>0</v>
      </c>
      <c r="G31" s="26">
        <v>0</v>
      </c>
      <c r="H31" s="26">
        <v>0</v>
      </c>
      <c r="I31" s="17">
        <f>_xlfn.NUMBERVALUE('SFF SI'!$B$8)</f>
        <v>0</v>
      </c>
    </row>
    <row r="32" spans="1:9" x14ac:dyDescent="0.3">
      <c r="A32" s="106" t="s">
        <v>24</v>
      </c>
      <c r="B32" s="135" t="s">
        <v>30</v>
      </c>
      <c r="C32" s="135" t="e">
        <f>IF(ISBLANK('SFF SI'!$A$9), NA(), TRIM('SFF SI'!$A$9))</f>
        <v>#N/A</v>
      </c>
      <c r="D32" s="55">
        <f t="shared" si="0"/>
        <v>0</v>
      </c>
      <c r="E32" s="55">
        <f t="shared" si="1"/>
        <v>999</v>
      </c>
      <c r="F3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3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32" s="26">
        <f>IFERROR(_xlfn.NUMBERVALUE(_xlfn.CONCAT(IF(LEFT('SFF SI'!$B$17,5)="minus","-",""),MID('SFF SI'!$B$17,SEARCH("$",'SFF SI'!$B$17,1)+1,(SEARCH("/",'SFF SI'!$B$17))-(SEARCH("$",'SFF SI'!$B$17,1)+1)))), 0)</f>
        <v>0</v>
      </c>
      <c r="I32" s="17">
        <f>_xlfn.NUMBERVALUE('SFF SI'!$B$9)</f>
        <v>0</v>
      </c>
    </row>
    <row r="33" spans="1:9" x14ac:dyDescent="0.3">
      <c r="A33" s="106" t="s">
        <v>24</v>
      </c>
      <c r="B33" s="135" t="s">
        <v>30</v>
      </c>
      <c r="C33" s="135" t="e">
        <f>IF(ISBLANK('SFF SI'!$A$10), NA(), TRIM('SFF SI'!$A$10))</f>
        <v>#N/A</v>
      </c>
      <c r="D33" s="55">
        <f t="shared" si="0"/>
        <v>0</v>
      </c>
      <c r="E33" s="55">
        <f t="shared" si="1"/>
        <v>999</v>
      </c>
      <c r="F3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3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33" s="26">
        <f>IFERROR(_xlfn.NUMBERVALUE(_xlfn.CONCAT(IF(LEFT('SFF SI'!$B$17,5)="minus","-",""),MID('SFF SI'!$B$17,SEARCH("$",'SFF SI'!$B$17,1)+1,(SEARCH("/",'SFF SI'!$B$17))-(SEARCH("$",'SFF SI'!$B$17,1)+1)))), 0)</f>
        <v>0</v>
      </c>
      <c r="I33" s="17">
        <f>_xlfn.NUMBERVALUE('SFF SI'!$B$10)</f>
        <v>0</v>
      </c>
    </row>
    <row r="34" spans="1:9" x14ac:dyDescent="0.3">
      <c r="A34" s="106" t="s">
        <v>24</v>
      </c>
      <c r="B34" s="135" t="s">
        <v>30</v>
      </c>
      <c r="C34" s="135" t="e">
        <f>IF(ISBLANK('SFF SI'!$A$11), NA(), TRIM('SFF SI'!$A$11))</f>
        <v>#N/A</v>
      </c>
      <c r="D34" s="55">
        <f t="shared" si="0"/>
        <v>0</v>
      </c>
      <c r="E34" s="55">
        <f t="shared" si="1"/>
        <v>999</v>
      </c>
      <c r="F3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3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34" s="26">
        <f>IFERROR(_xlfn.NUMBERVALUE(_xlfn.CONCAT(IF(LEFT('SFF SI'!$B$17,5)="minus","-",""),MID('SFF SI'!$B$17,SEARCH("$",'SFF SI'!$B$17,1)+1,(SEARCH("/",'SFF SI'!$B$17))-(SEARCH("$",'SFF SI'!$B$17,1)+1)))), 0)</f>
        <v>0</v>
      </c>
      <c r="I34" s="17">
        <f>_xlfn.NUMBERVALUE('SFF SI'!$B$11)</f>
        <v>0</v>
      </c>
    </row>
    <row r="35" spans="1:9" x14ac:dyDescent="0.3">
      <c r="A35" s="106" t="s">
        <v>24</v>
      </c>
      <c r="B35" s="135" t="s">
        <v>30</v>
      </c>
      <c r="C35" s="135" t="e">
        <f>IF(ISBLANK('SFF SI'!$A$12), NA(), TRIM('SFF SI'!$A$12))</f>
        <v>#N/A</v>
      </c>
      <c r="D35" s="55">
        <f t="shared" si="0"/>
        <v>0</v>
      </c>
      <c r="E35" s="55">
        <f t="shared" si="1"/>
        <v>999</v>
      </c>
      <c r="F3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3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35" s="26">
        <f>IFERROR(_xlfn.NUMBERVALUE(_xlfn.CONCAT(IF(LEFT('SFF SI'!$B$17,5)="minus","-",""),MID('SFF SI'!$B$17,SEARCH("$",'SFF SI'!$B$17,1)+1,(SEARCH("/",'SFF SI'!$B$17))-(SEARCH("$",'SFF SI'!$B$17,1)+1)))), 0)</f>
        <v>0</v>
      </c>
      <c r="I35" s="17">
        <f>_xlfn.NUMBERVALUE('SFF SI'!$B$12)</f>
        <v>0</v>
      </c>
    </row>
    <row r="36" spans="1:9" x14ac:dyDescent="0.3">
      <c r="A36" s="106" t="s">
        <v>24</v>
      </c>
      <c r="B36" s="135" t="s">
        <v>30</v>
      </c>
      <c r="C36" s="135" t="e">
        <f>IF(ISBLANK('SFF SI'!$A$13), NA(), TRIM('SFF SI'!$A$13))</f>
        <v>#N/A</v>
      </c>
      <c r="D36" s="55">
        <f t="shared" si="0"/>
        <v>0</v>
      </c>
      <c r="E36" s="55">
        <f t="shared" si="1"/>
        <v>999</v>
      </c>
      <c r="F3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3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36" s="26">
        <f>IFERROR(_xlfn.NUMBERVALUE(_xlfn.CONCAT(IF(LEFT('SFF SI'!$B$17,5)="minus","-",""),MID('SFF SI'!$B$17,SEARCH("$",'SFF SI'!$B$17,1)+1,(SEARCH("/",'SFF SI'!$B$17))-(SEARCH("$",'SFF SI'!$B$17,1)+1)))), 0)</f>
        <v>0</v>
      </c>
      <c r="I36" s="17">
        <f>_xlfn.NUMBERVALUE('SFF SI'!$B$13)</f>
        <v>0</v>
      </c>
    </row>
    <row r="37" spans="1:9" x14ac:dyDescent="0.3">
      <c r="A37" s="106" t="s">
        <v>24</v>
      </c>
      <c r="B37" s="135" t="s">
        <v>30</v>
      </c>
      <c r="C37" s="135" t="e">
        <f>IF(ISBLANK('SFF SI'!$A$14), NA(), TRIM('SFF SI'!$A$14))</f>
        <v>#N/A</v>
      </c>
      <c r="D37" s="55">
        <f t="shared" si="0"/>
        <v>0</v>
      </c>
      <c r="E37" s="55">
        <f t="shared" si="1"/>
        <v>999</v>
      </c>
      <c r="F3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3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37" s="26">
        <f>IFERROR(_xlfn.NUMBERVALUE(_xlfn.CONCAT(IF(LEFT('SFF SI'!$B$17,5)="minus","-",""),MID('SFF SI'!$B$17,SEARCH("$",'SFF SI'!$B$17,1)+1,(SEARCH("/",'SFF SI'!$B$17))-(SEARCH("$",'SFF SI'!$B$17,1)+1)))), 0)</f>
        <v>0</v>
      </c>
      <c r="I37" s="17">
        <f>_xlfn.NUMBERVALUE('SFF SI'!$B$14)</f>
        <v>0</v>
      </c>
    </row>
    <row r="38" spans="1:9" x14ac:dyDescent="0.3">
      <c r="A38" s="106" t="s">
        <v>24</v>
      </c>
      <c r="B38" s="135" t="s">
        <v>30</v>
      </c>
      <c r="C38" s="135" t="e">
        <f>IF(ISBLANK('SFF SI'!$A$15), NA(), TRIM('SFF SI'!$A$15))</f>
        <v>#N/A</v>
      </c>
      <c r="D38" s="55">
        <f t="shared" si="0"/>
        <v>0</v>
      </c>
      <c r="E38" s="55">
        <f t="shared" si="1"/>
        <v>999</v>
      </c>
      <c r="F3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3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38" s="26">
        <f>IFERROR(_xlfn.NUMBERVALUE(_xlfn.CONCAT(IF(LEFT('SFF SI'!$B$17,5)="minus","-",""),MID('SFF SI'!$B$17,SEARCH("$",'SFF SI'!$B$17,1)+1,(SEARCH("/",'SFF SI'!$B$17))-(SEARCH("$",'SFF SI'!$B$17,1)+1)))), 0)</f>
        <v>0</v>
      </c>
      <c r="I38" s="17">
        <f>_xlfn.NUMBERVALUE('SFF SI'!$B$15)</f>
        <v>0</v>
      </c>
    </row>
    <row r="39" spans="1:9" x14ac:dyDescent="0.3">
      <c r="A39" s="107" t="s">
        <v>24</v>
      </c>
      <c r="B39" s="138" t="s">
        <v>30</v>
      </c>
      <c r="C39" s="138" t="e">
        <f>IF(ISBLANK('SFF SI'!$A$16), NA(), TRIM('SFF SI'!$A$16))</f>
        <v>#N/A</v>
      </c>
      <c r="D39" s="58">
        <f t="shared" si="0"/>
        <v>0</v>
      </c>
      <c r="E39" s="58">
        <f t="shared" si="1"/>
        <v>999</v>
      </c>
      <c r="F39" s="34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39" s="35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39" s="98">
        <f>IFERROR(_xlfn.NUMBERVALUE(_xlfn.CONCAT(IF(LEFT('SFF SI'!$B$17,5)="minus","-",""),MID('SFF SI'!$B$17,SEARCH("$",'SFF SI'!$B$17,1)+1,(SEARCH("/",'SFF SI'!$B$17))-(SEARCH("$",'SFF SI'!$B$17,1)+1)))), 0)</f>
        <v>0</v>
      </c>
      <c r="I39" s="20">
        <f>_xlfn.NUMBERVALUE('SFF SI'!$B$16)</f>
        <v>0</v>
      </c>
    </row>
    <row r="40" spans="1:9" x14ac:dyDescent="0.3">
      <c r="A40" s="106" t="s">
        <v>24</v>
      </c>
      <c r="B40" s="135" t="s">
        <v>31</v>
      </c>
      <c r="C40" s="135" t="e">
        <f>IF(ISBLANK('SFF SI'!$C$22), NA(), TRIM('SFF SI'!$C$22))</f>
        <v>#N/A</v>
      </c>
      <c r="D40" s="55">
        <f t="shared" si="0"/>
        <v>0</v>
      </c>
      <c r="E40" s="55">
        <f t="shared" si="1"/>
        <v>999</v>
      </c>
      <c r="F40" s="29">
        <v>0</v>
      </c>
      <c r="G40" s="26">
        <v>0</v>
      </c>
      <c r="H40" s="26">
        <v>0</v>
      </c>
      <c r="I40" s="17">
        <f>_xlfn.NUMBERVALUE('SFF SI'!$D$22)</f>
        <v>0</v>
      </c>
    </row>
    <row r="41" spans="1:9" x14ac:dyDescent="0.3">
      <c r="A41" s="106" t="s">
        <v>24</v>
      </c>
      <c r="B41" s="135" t="s">
        <v>31</v>
      </c>
      <c r="C41" s="142" t="e">
        <f>IF(ISBLANK('SFF SI'!$A$7), NA(), TRIM('SFF SI'!$A$7))</f>
        <v>#N/A</v>
      </c>
      <c r="D41" s="55">
        <f t="shared" si="0"/>
        <v>0</v>
      </c>
      <c r="E41" s="55">
        <f t="shared" si="1"/>
        <v>999</v>
      </c>
      <c r="F41" s="29">
        <v>0</v>
      </c>
      <c r="G41" s="26">
        <v>0</v>
      </c>
      <c r="H41" s="26">
        <v>0</v>
      </c>
      <c r="I41" s="17">
        <f>_xlfn.NUMBERVALUE('SFF SI'!$B$7)</f>
        <v>0</v>
      </c>
    </row>
    <row r="42" spans="1:9" x14ac:dyDescent="0.3">
      <c r="A42" s="106" t="s">
        <v>24</v>
      </c>
      <c r="B42" s="135" t="s">
        <v>31</v>
      </c>
      <c r="C42" s="142" t="e">
        <f>IF(ISBLANK('SFF SI'!$A$8), NA(), TRIM('SFF SI'!$A$8))</f>
        <v>#N/A</v>
      </c>
      <c r="D42" s="55">
        <f t="shared" si="0"/>
        <v>0</v>
      </c>
      <c r="E42" s="55">
        <f t="shared" si="1"/>
        <v>999</v>
      </c>
      <c r="F42" s="29">
        <v>0</v>
      </c>
      <c r="G42" s="26">
        <v>0</v>
      </c>
      <c r="H42" s="26">
        <v>0</v>
      </c>
      <c r="I42" s="17">
        <f>_xlfn.NUMBERVALUE('SFF SI'!$B$8)</f>
        <v>0</v>
      </c>
    </row>
    <row r="43" spans="1:9" x14ac:dyDescent="0.3">
      <c r="A43" s="106" t="s">
        <v>24</v>
      </c>
      <c r="B43" s="135" t="s">
        <v>31</v>
      </c>
      <c r="C43" s="135" t="e">
        <f>IF(ISBLANK('SFF SI'!$A$9), NA(), TRIM('SFF SI'!$A$9))</f>
        <v>#N/A</v>
      </c>
      <c r="D43" s="55">
        <f t="shared" si="0"/>
        <v>0</v>
      </c>
      <c r="E43" s="55">
        <f t="shared" si="1"/>
        <v>999</v>
      </c>
      <c r="F4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4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43" s="26">
        <f>IFERROR(_xlfn.NUMBERVALUE(_xlfn.CONCAT(IF(LEFT('SFF SI'!$B$18,5)="minus","-",""),MID('SFF SI'!$B$18,SEARCH("$",'SFF SI'!$B$18,1)+1,(SEARCH("/",'SFF SI'!$B$18))-(SEARCH("$",'SFF SI'!$B$18,1)+1)))), 0)</f>
        <v>0</v>
      </c>
      <c r="I43" s="17">
        <f>_xlfn.NUMBERVALUE('SFF SI'!$B$9)</f>
        <v>0</v>
      </c>
    </row>
    <row r="44" spans="1:9" x14ac:dyDescent="0.3">
      <c r="A44" s="106" t="s">
        <v>24</v>
      </c>
      <c r="B44" s="135" t="s">
        <v>31</v>
      </c>
      <c r="C44" s="135" t="e">
        <f>IF(ISBLANK('SFF SI'!$A$10), NA(), TRIM('SFF SI'!$A$10))</f>
        <v>#N/A</v>
      </c>
      <c r="D44" s="55">
        <f t="shared" si="0"/>
        <v>0</v>
      </c>
      <c r="E44" s="55">
        <f t="shared" si="1"/>
        <v>999</v>
      </c>
      <c r="F4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4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44" s="26">
        <f>IFERROR(_xlfn.NUMBERVALUE(_xlfn.CONCAT(IF(LEFT('SFF SI'!$B$18,5)="minus","-",""),MID('SFF SI'!$B$18,SEARCH("$",'SFF SI'!$B$18,1)+1,(SEARCH("/",'SFF SI'!$B$18))-(SEARCH("$",'SFF SI'!$B$18,1)+1)))), 0)</f>
        <v>0</v>
      </c>
      <c r="I44" s="17">
        <f>_xlfn.NUMBERVALUE('SFF SI'!$B$10)</f>
        <v>0</v>
      </c>
    </row>
    <row r="45" spans="1:9" x14ac:dyDescent="0.3">
      <c r="A45" s="106" t="s">
        <v>24</v>
      </c>
      <c r="B45" s="135" t="s">
        <v>31</v>
      </c>
      <c r="C45" s="135" t="e">
        <f>IF(ISBLANK('SFF SI'!$A$11), NA(), TRIM('SFF SI'!$A$11))</f>
        <v>#N/A</v>
      </c>
      <c r="D45" s="55">
        <f t="shared" si="0"/>
        <v>0</v>
      </c>
      <c r="E45" s="55">
        <f t="shared" si="1"/>
        <v>999</v>
      </c>
      <c r="F4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4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45" s="26">
        <f>IFERROR(_xlfn.NUMBERVALUE(_xlfn.CONCAT(IF(LEFT('SFF SI'!$B$18,5)="minus","-",""),MID('SFF SI'!$B$18,SEARCH("$",'SFF SI'!$B$18,1)+1,(SEARCH("/",'SFF SI'!$B$18))-(SEARCH("$",'SFF SI'!$B$18,1)+1)))), 0)</f>
        <v>0</v>
      </c>
      <c r="I45" s="17">
        <f>_xlfn.NUMBERVALUE('SFF SI'!$B$11)</f>
        <v>0</v>
      </c>
    </row>
    <row r="46" spans="1:9" x14ac:dyDescent="0.3">
      <c r="A46" s="106" t="s">
        <v>24</v>
      </c>
      <c r="B46" s="135" t="s">
        <v>31</v>
      </c>
      <c r="C46" s="135" t="e">
        <f>IF(ISBLANK('SFF SI'!$A$12), NA(), TRIM('SFF SI'!$A$12))</f>
        <v>#N/A</v>
      </c>
      <c r="D46" s="55">
        <f t="shared" si="0"/>
        <v>0</v>
      </c>
      <c r="E46" s="55">
        <f t="shared" si="1"/>
        <v>999</v>
      </c>
      <c r="F4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4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46" s="26">
        <f>IFERROR(_xlfn.NUMBERVALUE(_xlfn.CONCAT(IF(LEFT('SFF SI'!$B$18,5)="minus","-",""),MID('SFF SI'!$B$18,SEARCH("$",'SFF SI'!$B$18,1)+1,(SEARCH("/",'SFF SI'!$B$18))-(SEARCH("$",'SFF SI'!$B$18,1)+1)))), 0)</f>
        <v>0</v>
      </c>
      <c r="I46" s="17">
        <f>_xlfn.NUMBERVALUE('SFF SI'!$B$12)</f>
        <v>0</v>
      </c>
    </row>
    <row r="47" spans="1:9" x14ac:dyDescent="0.3">
      <c r="A47" s="106" t="s">
        <v>24</v>
      </c>
      <c r="B47" s="135" t="s">
        <v>31</v>
      </c>
      <c r="C47" s="135" t="e">
        <f>IF(ISBLANK('SFF SI'!$A$13), NA(), TRIM('SFF SI'!$A$13))</f>
        <v>#N/A</v>
      </c>
      <c r="D47" s="55">
        <f t="shared" si="0"/>
        <v>0</v>
      </c>
      <c r="E47" s="55">
        <f t="shared" si="1"/>
        <v>999</v>
      </c>
      <c r="F4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4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47" s="26">
        <f>IFERROR(_xlfn.NUMBERVALUE(_xlfn.CONCAT(IF(LEFT('SFF SI'!$B$18,5)="minus","-",""),MID('SFF SI'!$B$18,SEARCH("$",'SFF SI'!$B$18,1)+1,(SEARCH("/",'SFF SI'!$B$18))-(SEARCH("$",'SFF SI'!$B$18,1)+1)))), 0)</f>
        <v>0</v>
      </c>
      <c r="I47" s="17">
        <f>_xlfn.NUMBERVALUE('SFF SI'!$B$13)</f>
        <v>0</v>
      </c>
    </row>
    <row r="48" spans="1:9" x14ac:dyDescent="0.3">
      <c r="A48" s="106" t="s">
        <v>24</v>
      </c>
      <c r="B48" s="135" t="s">
        <v>31</v>
      </c>
      <c r="C48" s="135" t="e">
        <f>IF(ISBLANK('SFF SI'!$A$14), NA(), TRIM('SFF SI'!$A$14))</f>
        <v>#N/A</v>
      </c>
      <c r="D48" s="55">
        <f t="shared" si="0"/>
        <v>0</v>
      </c>
      <c r="E48" s="55">
        <f t="shared" si="1"/>
        <v>999</v>
      </c>
      <c r="F4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4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48" s="26">
        <f>IFERROR(_xlfn.NUMBERVALUE(_xlfn.CONCAT(IF(LEFT('SFF SI'!$B$18,5)="minus","-",""),MID('SFF SI'!$B$18,SEARCH("$",'SFF SI'!$B$18,1)+1,(SEARCH("/",'SFF SI'!$B$18))-(SEARCH("$",'SFF SI'!$B$18,1)+1)))), 0)</f>
        <v>0</v>
      </c>
      <c r="I48" s="17">
        <f>_xlfn.NUMBERVALUE('SFF SI'!$B$14)</f>
        <v>0</v>
      </c>
    </row>
    <row r="49" spans="1:9" x14ac:dyDescent="0.3">
      <c r="A49" s="106" t="s">
        <v>24</v>
      </c>
      <c r="B49" s="135" t="s">
        <v>31</v>
      </c>
      <c r="C49" s="135" t="e">
        <f>IF(ISBLANK('SFF SI'!$A$15), NA(), TRIM('SFF SI'!$A$15))</f>
        <v>#N/A</v>
      </c>
      <c r="D49" s="55">
        <f t="shared" si="0"/>
        <v>0</v>
      </c>
      <c r="E49" s="55">
        <f t="shared" si="1"/>
        <v>999</v>
      </c>
      <c r="F49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49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49" s="26">
        <f>IFERROR(_xlfn.NUMBERVALUE(_xlfn.CONCAT(IF(LEFT('SFF SI'!$B$18,5)="minus","-",""),MID('SFF SI'!$B$18,SEARCH("$",'SFF SI'!$B$18,1)+1,(SEARCH("/",'SFF SI'!$B$18))-(SEARCH("$",'SFF SI'!$B$18,1)+1)))), 0)</f>
        <v>0</v>
      </c>
      <c r="I49" s="17">
        <f>_xlfn.NUMBERVALUE('SFF SI'!$B$15)</f>
        <v>0</v>
      </c>
    </row>
    <row r="50" spans="1:9" ht="15" thickBot="1" x14ac:dyDescent="0.35">
      <c r="A50" s="109" t="s">
        <v>24</v>
      </c>
      <c r="B50" s="136" t="s">
        <v>31</v>
      </c>
      <c r="C50" s="136" t="e">
        <f>IF(ISBLANK('SFF SI'!$A$16), NA(), TRIM('SFF SI'!$A$16))</f>
        <v>#N/A</v>
      </c>
      <c r="D50" s="56">
        <f t="shared" si="0"/>
        <v>0</v>
      </c>
      <c r="E50" s="56">
        <f t="shared" si="1"/>
        <v>999</v>
      </c>
      <c r="F50" s="30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50" s="31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50" s="26">
        <f>IFERROR(_xlfn.NUMBERVALUE(_xlfn.CONCAT(IF(LEFT('SFF SI'!$B$18,5)="minus","-",""),MID('SFF SI'!$B$18,SEARCH("$",'SFF SI'!$B$18,1)+1,(SEARCH("/",'SFF SI'!$B$18))-(SEARCH("$",'SFF SI'!$B$18,1)+1)))), 0)</f>
        <v>0</v>
      </c>
      <c r="I50" s="18">
        <f>_xlfn.NUMBERVALUE('SFF SI'!$B$16)</f>
        <v>0</v>
      </c>
    </row>
    <row r="51" spans="1:9" x14ac:dyDescent="0.3">
      <c r="A51" s="110" t="s">
        <v>15</v>
      </c>
      <c r="B51" s="137" t="s">
        <v>32</v>
      </c>
      <c r="C51" s="137" t="s">
        <v>22</v>
      </c>
      <c r="D51" s="57">
        <f t="shared" ref="D51:D74" si="2">IFERROR(IF(ISNUMBER(SEARCH("-",C51)), _xlfn.NUMBERVALUE(LEFT(C51,SEARCH("-",C51,1)-2)), _xlfn.NUMBERVALUE(LEFT(C51,SEARCH(" ",C51,1)-3))+0.5), 0)</f>
        <v>0</v>
      </c>
      <c r="E51" s="57">
        <f>D52-0.5</f>
        <v>-0.5</v>
      </c>
      <c r="F51" s="32">
        <v>0</v>
      </c>
      <c r="G51" s="33">
        <v>0</v>
      </c>
      <c r="H51" s="33">
        <v>0</v>
      </c>
      <c r="I51" s="19">
        <v>0</v>
      </c>
    </row>
    <row r="52" spans="1:9" x14ac:dyDescent="0.3">
      <c r="A52" s="111" t="s">
        <v>15</v>
      </c>
      <c r="B52" s="135" t="s">
        <v>32</v>
      </c>
      <c r="C52" s="135" t="e">
        <f>IF(ISBLANK('SFF SI'!$C$7), NA(), TRIM('SFF SI'!$C$7))</f>
        <v>#N/A</v>
      </c>
      <c r="D52" s="55">
        <f t="shared" si="2"/>
        <v>0</v>
      </c>
      <c r="E52" s="55">
        <f t="shared" ref="E52:E62" si="3">IFERROR(IF(ISNUMBER(SEARCH("-",C52)), _xlfn.NUMBERVALUE(LEFT(RIGHT(C52,SEARCH("-",C52,1)),LEN(RIGHT(C52,SEARCH("-",C52,1)))-2)), _xlfn.NUMBERVALUE(LEFT(RIGHT(C52,SEARCH(" ",C52,1)+1),LEN(RIGHT(C52,SEARCH(" ",C52,1)))-1))), 999)</f>
        <v>999</v>
      </c>
      <c r="F5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5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52" s="26">
        <v>0</v>
      </c>
      <c r="I52" s="17">
        <f>'SFF SI'!$D$7</f>
        <v>0</v>
      </c>
    </row>
    <row r="53" spans="1:9" x14ac:dyDescent="0.3">
      <c r="A53" s="111" t="s">
        <v>15</v>
      </c>
      <c r="B53" s="135" t="s">
        <v>32</v>
      </c>
      <c r="C53" s="135" t="e">
        <f>IF(ISBLANK('SFF SI'!$C$8), NA(), TRIM('SFF SI'!$C$8))</f>
        <v>#N/A</v>
      </c>
      <c r="D53" s="55">
        <f t="shared" si="2"/>
        <v>0</v>
      </c>
      <c r="E53" s="55">
        <f t="shared" si="3"/>
        <v>999</v>
      </c>
      <c r="F5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5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53" s="26">
        <v>0</v>
      </c>
      <c r="I53" s="17">
        <f>'SFF SI'!$D$8</f>
        <v>0</v>
      </c>
    </row>
    <row r="54" spans="1:9" x14ac:dyDescent="0.3">
      <c r="A54" s="111" t="s">
        <v>15</v>
      </c>
      <c r="B54" s="135" t="s">
        <v>32</v>
      </c>
      <c r="C54" s="135" t="e">
        <f>IF(ISBLANK('SFF SI'!$C$9), NA(), TRIM('SFF SI'!$C$9))</f>
        <v>#N/A</v>
      </c>
      <c r="D54" s="55">
        <f t="shared" si="2"/>
        <v>0</v>
      </c>
      <c r="E54" s="55">
        <f t="shared" si="3"/>
        <v>999</v>
      </c>
      <c r="F5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5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54" s="26">
        <v>0</v>
      </c>
      <c r="I54" s="17">
        <f>'SFF SI'!$D$9</f>
        <v>0</v>
      </c>
    </row>
    <row r="55" spans="1:9" x14ac:dyDescent="0.3">
      <c r="A55" s="111" t="s">
        <v>15</v>
      </c>
      <c r="B55" s="135" t="s">
        <v>32</v>
      </c>
      <c r="C55" s="135" t="e">
        <f>IF(ISBLANK('SFF SI'!$C$10), NA(), TRIM('SFF SI'!$C$10))</f>
        <v>#N/A</v>
      </c>
      <c r="D55" s="55">
        <f t="shared" si="2"/>
        <v>0</v>
      </c>
      <c r="E55" s="55">
        <f t="shared" si="3"/>
        <v>999</v>
      </c>
      <c r="F5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5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55" s="26">
        <v>0</v>
      </c>
      <c r="I55" s="17">
        <f>'SFF SI'!$D$10</f>
        <v>0</v>
      </c>
    </row>
    <row r="56" spans="1:9" x14ac:dyDescent="0.3">
      <c r="A56" s="111" t="s">
        <v>15</v>
      </c>
      <c r="B56" s="135" t="s">
        <v>32</v>
      </c>
      <c r="C56" s="135" t="e">
        <f>IF(ISBLANK('SFF SI'!$C$11), NA(), TRIM('SFF SI'!$C$11))</f>
        <v>#N/A</v>
      </c>
      <c r="D56" s="55">
        <f t="shared" si="2"/>
        <v>0</v>
      </c>
      <c r="E56" s="55">
        <f t="shared" si="3"/>
        <v>999</v>
      </c>
      <c r="F5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5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56" s="26">
        <v>0</v>
      </c>
      <c r="I56" s="17">
        <f>'SFF SI'!$D$11</f>
        <v>0</v>
      </c>
    </row>
    <row r="57" spans="1:9" x14ac:dyDescent="0.3">
      <c r="A57" s="111" t="s">
        <v>15</v>
      </c>
      <c r="B57" s="135" t="s">
        <v>32</v>
      </c>
      <c r="C57" s="135" t="e">
        <f>IF(ISBLANK('SFF SI'!$C$12), NA(), TRIM('SFF SI'!$C$12))</f>
        <v>#N/A</v>
      </c>
      <c r="D57" s="55">
        <f t="shared" si="2"/>
        <v>0</v>
      </c>
      <c r="E57" s="55">
        <f t="shared" si="3"/>
        <v>999</v>
      </c>
      <c r="F5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5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57" s="26">
        <v>0</v>
      </c>
      <c r="I57" s="17">
        <f>'SFF SI'!$D$12</f>
        <v>0</v>
      </c>
    </row>
    <row r="58" spans="1:9" x14ac:dyDescent="0.3">
      <c r="A58" s="111" t="s">
        <v>15</v>
      </c>
      <c r="B58" s="135" t="s">
        <v>32</v>
      </c>
      <c r="C58" s="135" t="e">
        <f>IF(ISBLANK('SFF SI'!$C$13), NA(), TRIM('SFF SI'!$C$13))</f>
        <v>#N/A</v>
      </c>
      <c r="D58" s="55">
        <f t="shared" si="2"/>
        <v>0</v>
      </c>
      <c r="E58" s="55">
        <f t="shared" si="3"/>
        <v>999</v>
      </c>
      <c r="F5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5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58" s="26">
        <v>0</v>
      </c>
      <c r="I58" s="17">
        <f>'SFF SI'!$D$13</f>
        <v>0</v>
      </c>
    </row>
    <row r="59" spans="1:9" x14ac:dyDescent="0.3">
      <c r="A59" s="111" t="s">
        <v>15</v>
      </c>
      <c r="B59" s="135" t="s">
        <v>32</v>
      </c>
      <c r="C59" s="135" t="e">
        <f>IF(ISBLANK('SFF SI'!$C$14), NA(), TRIM('SFF SI'!$C$14))</f>
        <v>#N/A</v>
      </c>
      <c r="D59" s="55">
        <f t="shared" si="2"/>
        <v>0</v>
      </c>
      <c r="E59" s="55">
        <f t="shared" si="3"/>
        <v>999</v>
      </c>
      <c r="F59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59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59" s="26">
        <v>0</v>
      </c>
      <c r="I59" s="17">
        <f>'SFF SI'!$D$14</f>
        <v>0</v>
      </c>
    </row>
    <row r="60" spans="1:9" x14ac:dyDescent="0.3">
      <c r="A60" s="111" t="s">
        <v>15</v>
      </c>
      <c r="B60" s="135" t="s">
        <v>32</v>
      </c>
      <c r="C60" s="135" t="e">
        <f>IF(ISBLANK('SFF SI'!$C$15), NA(), TRIM('SFF SI'!$C$15))</f>
        <v>#N/A</v>
      </c>
      <c r="D60" s="55">
        <f t="shared" si="2"/>
        <v>0</v>
      </c>
      <c r="E60" s="55">
        <f t="shared" si="3"/>
        <v>999</v>
      </c>
      <c r="F60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60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60" s="26">
        <v>0</v>
      </c>
      <c r="I60" s="17">
        <f>'SFF SI'!$D$15</f>
        <v>0</v>
      </c>
    </row>
    <row r="61" spans="1:9" x14ac:dyDescent="0.3">
      <c r="A61" s="111" t="s">
        <v>15</v>
      </c>
      <c r="B61" s="135" t="s">
        <v>32</v>
      </c>
      <c r="C61" s="135" t="e">
        <f>IF(ISBLANK('SFF SI'!$C$16), NA(), TRIM('SFF SI'!$C$16))</f>
        <v>#N/A</v>
      </c>
      <c r="D61" s="55">
        <f t="shared" si="2"/>
        <v>0</v>
      </c>
      <c r="E61" s="55">
        <f t="shared" si="3"/>
        <v>999</v>
      </c>
      <c r="F61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61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61" s="26">
        <v>0</v>
      </c>
      <c r="I61" s="17">
        <f>'SFF SI'!$D$16</f>
        <v>0</v>
      </c>
    </row>
    <row r="62" spans="1:9" x14ac:dyDescent="0.3">
      <c r="A62" s="112" t="s">
        <v>15</v>
      </c>
      <c r="B62" s="138" t="s">
        <v>32</v>
      </c>
      <c r="C62" s="138" t="e">
        <f>IF(ISBLANK('SFF SI'!$C$17), NA(), TRIM('SFF SI'!$C$17))</f>
        <v>#N/A</v>
      </c>
      <c r="D62" s="58">
        <f t="shared" si="2"/>
        <v>0</v>
      </c>
      <c r="E62" s="58">
        <f t="shared" si="3"/>
        <v>999</v>
      </c>
      <c r="F62" s="34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62" s="35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62" s="35">
        <v>0</v>
      </c>
      <c r="I62" s="20">
        <f>'SFF SI'!$D$17</f>
        <v>0</v>
      </c>
    </row>
    <row r="63" spans="1:9" x14ac:dyDescent="0.3">
      <c r="A63" s="111" t="s">
        <v>15</v>
      </c>
      <c r="B63" s="135" t="s">
        <v>33</v>
      </c>
      <c r="C63" s="135" t="s">
        <v>22</v>
      </c>
      <c r="D63" s="55">
        <f t="shared" si="2"/>
        <v>0</v>
      </c>
      <c r="E63" s="55">
        <f>D64-0.5</f>
        <v>-0.5</v>
      </c>
      <c r="F63" s="29">
        <v>0</v>
      </c>
      <c r="G63" s="26">
        <v>0</v>
      </c>
      <c r="H63" s="26">
        <v>0</v>
      </c>
      <c r="I63" s="17">
        <v>0</v>
      </c>
    </row>
    <row r="64" spans="1:9" x14ac:dyDescent="0.3">
      <c r="A64" s="111" t="s">
        <v>15</v>
      </c>
      <c r="B64" s="135" t="s">
        <v>33</v>
      </c>
      <c r="C64" s="135" t="e">
        <f>IF(ISBLANK('SFF SI'!$C$7), NA(), TRIM('SFF SI'!$C$7))</f>
        <v>#N/A</v>
      </c>
      <c r="D64" s="55">
        <f t="shared" si="2"/>
        <v>0</v>
      </c>
      <c r="E64" s="55">
        <f t="shared" ref="E64:E74" si="4">IFERROR(IF(ISNUMBER(SEARCH("-",C64)), _xlfn.NUMBERVALUE(LEFT(RIGHT(C64,SEARCH("-",C64,1)),LEN(RIGHT(C64,SEARCH("-",C64,1)))-2)), _xlfn.NUMBERVALUE(LEFT(RIGHT(C64,SEARCH(" ",C64,1)+1),LEN(RIGHT(C64,SEARCH(" ",C64,1)))-1))), 999)</f>
        <v>999</v>
      </c>
      <c r="F6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6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64" s="26">
        <f>IFERROR(_xlfn.NUMBERVALUE(_xlfn.CONCAT(IF(LEFT('SFF SI'!$D$18,5)="minus","-",""),MID('SFF SI'!$D$18,SEARCH("$",'SFF SI'!$D$18,1)+1,(SEARCH("/",'SFF SI'!$D$18))-(SEARCH("$",'SFF SI'!$D$18,1)+1)))), 0)</f>
        <v>0</v>
      </c>
      <c r="I64" s="17">
        <f>'SFF SI'!$D$7</f>
        <v>0</v>
      </c>
    </row>
    <row r="65" spans="1:9" x14ac:dyDescent="0.3">
      <c r="A65" s="111" t="s">
        <v>15</v>
      </c>
      <c r="B65" s="135" t="s">
        <v>33</v>
      </c>
      <c r="C65" s="135" t="e">
        <f>IF(ISBLANK('SFF SI'!$C$8), NA(), TRIM('SFF SI'!$C$8))</f>
        <v>#N/A</v>
      </c>
      <c r="D65" s="55">
        <f t="shared" si="2"/>
        <v>0</v>
      </c>
      <c r="E65" s="55">
        <f t="shared" si="4"/>
        <v>999</v>
      </c>
      <c r="F6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6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65" s="26">
        <f>IFERROR(_xlfn.NUMBERVALUE(_xlfn.CONCAT(IF(LEFT('SFF SI'!$D$18,5)="minus","-",""),MID('SFF SI'!$D$18,SEARCH("$",'SFF SI'!$D$18,1)+1,(SEARCH("/",'SFF SI'!$D$18))-(SEARCH("$",'SFF SI'!$D$18,1)+1)))), 0)</f>
        <v>0</v>
      </c>
      <c r="I65" s="17">
        <f>'SFF SI'!$D$8</f>
        <v>0</v>
      </c>
    </row>
    <row r="66" spans="1:9" x14ac:dyDescent="0.3">
      <c r="A66" s="111" t="s">
        <v>15</v>
      </c>
      <c r="B66" s="135" t="s">
        <v>33</v>
      </c>
      <c r="C66" s="135" t="e">
        <f>IF(ISBLANK('SFF SI'!$C$9), NA(), TRIM('SFF SI'!$C$9))</f>
        <v>#N/A</v>
      </c>
      <c r="D66" s="55">
        <f t="shared" si="2"/>
        <v>0</v>
      </c>
      <c r="E66" s="55">
        <f t="shared" si="4"/>
        <v>999</v>
      </c>
      <c r="F6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6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66" s="26">
        <f>IFERROR(_xlfn.NUMBERVALUE(_xlfn.CONCAT(IF(LEFT('SFF SI'!$D$18,5)="minus","-",""),MID('SFF SI'!$D$18,SEARCH("$",'SFF SI'!$D$18,1)+1,(SEARCH("/",'SFF SI'!$D$18))-(SEARCH("$",'SFF SI'!$D$18,1)+1)))), 0)</f>
        <v>0</v>
      </c>
      <c r="I66" s="17">
        <f>'SFF SI'!$D$9</f>
        <v>0</v>
      </c>
    </row>
    <row r="67" spans="1:9" x14ac:dyDescent="0.3">
      <c r="A67" s="111" t="s">
        <v>15</v>
      </c>
      <c r="B67" s="135" t="s">
        <v>33</v>
      </c>
      <c r="C67" s="135" t="e">
        <f>IF(ISBLANK('SFF SI'!$C$10), NA(), TRIM('SFF SI'!$C$10))</f>
        <v>#N/A</v>
      </c>
      <c r="D67" s="55">
        <f t="shared" si="2"/>
        <v>0</v>
      </c>
      <c r="E67" s="55">
        <f t="shared" si="4"/>
        <v>999</v>
      </c>
      <c r="F6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6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67" s="26">
        <f>IFERROR(_xlfn.NUMBERVALUE(_xlfn.CONCAT(IF(LEFT('SFF SI'!$D$18,5)="minus","-",""),MID('SFF SI'!$D$18,SEARCH("$",'SFF SI'!$D$18,1)+1,(SEARCH("/",'SFF SI'!$D$18))-(SEARCH("$",'SFF SI'!$D$18,1)+1)))), 0)</f>
        <v>0</v>
      </c>
      <c r="I67" s="17">
        <f>'SFF SI'!$D$10</f>
        <v>0</v>
      </c>
    </row>
    <row r="68" spans="1:9" x14ac:dyDescent="0.3">
      <c r="A68" s="111" t="s">
        <v>15</v>
      </c>
      <c r="B68" s="135" t="s">
        <v>33</v>
      </c>
      <c r="C68" s="135" t="e">
        <f>IF(ISBLANK('SFF SI'!$C$11), NA(), TRIM('SFF SI'!$C$11))</f>
        <v>#N/A</v>
      </c>
      <c r="D68" s="55">
        <f t="shared" si="2"/>
        <v>0</v>
      </c>
      <c r="E68" s="55">
        <f t="shared" si="4"/>
        <v>999</v>
      </c>
      <c r="F6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6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68" s="26">
        <f>IFERROR(_xlfn.NUMBERVALUE(_xlfn.CONCAT(IF(LEFT('SFF SI'!$D$18,5)="minus","-",""),MID('SFF SI'!$D$18,SEARCH("$",'SFF SI'!$D$18,1)+1,(SEARCH("/",'SFF SI'!$D$18))-(SEARCH("$",'SFF SI'!$D$18,1)+1)))), 0)</f>
        <v>0</v>
      </c>
      <c r="I68" s="17">
        <f>'SFF SI'!$D$11</f>
        <v>0</v>
      </c>
    </row>
    <row r="69" spans="1:9" x14ac:dyDescent="0.3">
      <c r="A69" s="111" t="s">
        <v>15</v>
      </c>
      <c r="B69" s="135" t="s">
        <v>33</v>
      </c>
      <c r="C69" s="135" t="e">
        <f>IF(ISBLANK('SFF SI'!$C$12), NA(), TRIM('SFF SI'!$C$12))</f>
        <v>#N/A</v>
      </c>
      <c r="D69" s="55">
        <f t="shared" si="2"/>
        <v>0</v>
      </c>
      <c r="E69" s="55">
        <f t="shared" si="4"/>
        <v>999</v>
      </c>
      <c r="F69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69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69" s="26">
        <f>IFERROR(_xlfn.NUMBERVALUE(_xlfn.CONCAT(IF(LEFT('SFF SI'!$D$18,5)="minus","-",""),MID('SFF SI'!$D$18,SEARCH("$",'SFF SI'!$D$18,1)+1,(SEARCH("/",'SFF SI'!$D$18))-(SEARCH("$",'SFF SI'!$D$18,1)+1)))), 0)</f>
        <v>0</v>
      </c>
      <c r="I69" s="17">
        <f>'SFF SI'!$D$12</f>
        <v>0</v>
      </c>
    </row>
    <row r="70" spans="1:9" x14ac:dyDescent="0.3">
      <c r="A70" s="111" t="s">
        <v>15</v>
      </c>
      <c r="B70" s="135" t="s">
        <v>33</v>
      </c>
      <c r="C70" s="135" t="e">
        <f>IF(ISBLANK('SFF SI'!$C$13), NA(), TRIM('SFF SI'!$C$13))</f>
        <v>#N/A</v>
      </c>
      <c r="D70" s="55">
        <f t="shared" si="2"/>
        <v>0</v>
      </c>
      <c r="E70" s="55">
        <f t="shared" si="4"/>
        <v>999</v>
      </c>
      <c r="F70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70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70" s="26">
        <f>IFERROR(_xlfn.NUMBERVALUE(_xlfn.CONCAT(IF(LEFT('SFF SI'!$D$18,5)="minus","-",""),MID('SFF SI'!$D$18,SEARCH("$",'SFF SI'!$D$18,1)+1,(SEARCH("/",'SFF SI'!$D$18))-(SEARCH("$",'SFF SI'!$D$18,1)+1)))), 0)</f>
        <v>0</v>
      </c>
      <c r="I70" s="17">
        <f>'SFF SI'!$D$13</f>
        <v>0</v>
      </c>
    </row>
    <row r="71" spans="1:9" x14ac:dyDescent="0.3">
      <c r="A71" s="111" t="s">
        <v>15</v>
      </c>
      <c r="B71" s="135" t="s">
        <v>33</v>
      </c>
      <c r="C71" s="135" t="e">
        <f>IF(ISBLANK('SFF SI'!$C$14), NA(), TRIM('SFF SI'!$C$14))</f>
        <v>#N/A</v>
      </c>
      <c r="D71" s="55">
        <f t="shared" si="2"/>
        <v>0</v>
      </c>
      <c r="E71" s="55">
        <f t="shared" si="4"/>
        <v>999</v>
      </c>
      <c r="F71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71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71" s="26">
        <f>IFERROR(_xlfn.NUMBERVALUE(_xlfn.CONCAT(IF(LEFT('SFF SI'!$D$18,5)="minus","-",""),MID('SFF SI'!$D$18,SEARCH("$",'SFF SI'!$D$18,1)+1,(SEARCH("/",'SFF SI'!$D$18))-(SEARCH("$",'SFF SI'!$D$18,1)+1)))), 0)</f>
        <v>0</v>
      </c>
      <c r="I71" s="17">
        <f>'SFF SI'!$D$14</f>
        <v>0</v>
      </c>
    </row>
    <row r="72" spans="1:9" x14ac:dyDescent="0.3">
      <c r="A72" s="111" t="s">
        <v>15</v>
      </c>
      <c r="B72" s="135" t="s">
        <v>33</v>
      </c>
      <c r="C72" s="135" t="e">
        <f>IF(ISBLANK('SFF SI'!$C$15), NA(), TRIM('SFF SI'!$C$15))</f>
        <v>#N/A</v>
      </c>
      <c r="D72" s="55">
        <f t="shared" si="2"/>
        <v>0</v>
      </c>
      <c r="E72" s="55">
        <f t="shared" si="4"/>
        <v>999</v>
      </c>
      <c r="F7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7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72" s="26">
        <f>IFERROR(_xlfn.NUMBERVALUE(_xlfn.CONCAT(IF(LEFT('SFF SI'!$D$18,5)="minus","-",""),MID('SFF SI'!$D$18,SEARCH("$",'SFF SI'!$D$18,1)+1,(SEARCH("/",'SFF SI'!$D$18))-(SEARCH("$",'SFF SI'!$D$18,1)+1)))), 0)</f>
        <v>0</v>
      </c>
      <c r="I72" s="17">
        <f>'SFF SI'!$D$15</f>
        <v>0</v>
      </c>
    </row>
    <row r="73" spans="1:9" x14ac:dyDescent="0.3">
      <c r="A73" s="111" t="s">
        <v>15</v>
      </c>
      <c r="B73" s="135" t="s">
        <v>33</v>
      </c>
      <c r="C73" s="135" t="e">
        <f>IF(ISBLANK('SFF SI'!$C$16), NA(), TRIM('SFF SI'!$C$16))</f>
        <v>#N/A</v>
      </c>
      <c r="D73" s="55">
        <f t="shared" si="2"/>
        <v>0</v>
      </c>
      <c r="E73" s="55">
        <f t="shared" si="4"/>
        <v>999</v>
      </c>
      <c r="F7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7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73" s="26">
        <f>IFERROR(_xlfn.NUMBERVALUE(_xlfn.CONCAT(IF(LEFT('SFF SI'!$D$18,5)="minus","-",""),MID('SFF SI'!$D$18,SEARCH("$",'SFF SI'!$D$18,1)+1,(SEARCH("/",'SFF SI'!$D$18))-(SEARCH("$",'SFF SI'!$D$18,1)+1)))), 0)</f>
        <v>0</v>
      </c>
      <c r="I73" s="17">
        <f>'SFF SI'!$D$16</f>
        <v>0</v>
      </c>
    </row>
    <row r="74" spans="1:9" ht="15" thickBot="1" x14ac:dyDescent="0.35">
      <c r="A74" s="113" t="s">
        <v>15</v>
      </c>
      <c r="B74" s="136" t="s">
        <v>33</v>
      </c>
      <c r="C74" s="136" t="e">
        <f>IF(ISBLANK('SFF SI'!$C$17), NA(), TRIM('SFF SI'!$C$17))</f>
        <v>#N/A</v>
      </c>
      <c r="D74" s="56">
        <f t="shared" si="2"/>
        <v>0</v>
      </c>
      <c r="E74" s="56">
        <f t="shared" si="4"/>
        <v>999</v>
      </c>
      <c r="F74" s="30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74" s="31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74" s="26">
        <f>IFERROR(_xlfn.NUMBERVALUE(_xlfn.CONCAT(IF(LEFT('SFF SI'!$D$18,5)="minus","-",""),MID('SFF SI'!$D$18,SEARCH("$",'SFF SI'!$D$18,1)+1,(SEARCH("/",'SFF SI'!$D$18))-(SEARCH("$",'SFF SI'!$D$18,1)+1)))), 0)</f>
        <v>0</v>
      </c>
      <c r="I74" s="18">
        <f>'SFF SI'!$D$17</f>
        <v>0</v>
      </c>
    </row>
    <row r="75" spans="1:9" x14ac:dyDescent="0.3">
      <c r="A75" s="114" t="s">
        <v>14</v>
      </c>
      <c r="B75" s="137" t="s">
        <v>29</v>
      </c>
      <c r="C75" s="137" t="s">
        <v>22</v>
      </c>
      <c r="D75" s="57">
        <v>0</v>
      </c>
      <c r="E75" s="57">
        <f>D76-0.5</f>
        <v>-0.5</v>
      </c>
      <c r="F75" s="32">
        <v>0</v>
      </c>
      <c r="G75" s="33">
        <v>0</v>
      </c>
      <c r="H75" s="33">
        <v>0</v>
      </c>
      <c r="I75" s="19">
        <v>0</v>
      </c>
    </row>
    <row r="76" spans="1:9" x14ac:dyDescent="0.3">
      <c r="A76" s="115" t="s">
        <v>14</v>
      </c>
      <c r="B76" s="135" t="s">
        <v>29</v>
      </c>
      <c r="C76" s="142" t="e">
        <f>IF(ISBLANK('SFF SI'!$A$22), NA(), TRIM('SFF SI'!$A$22))</f>
        <v>#N/A</v>
      </c>
      <c r="D76" s="55">
        <f t="shared" ref="D76:D81" si="5">IFERROR(IF(ISNUMBER(SEARCH("-",C76)), _xlfn.NUMBERVALUE(LEFT(C76,SEARCH("-",C76,1)-2)), _xlfn.NUMBERVALUE(LEFT(C76,SEARCH(" ",C76,1)-3))), 0)</f>
        <v>0</v>
      </c>
      <c r="E76" s="55">
        <f t="shared" ref="E76:E81" si="6">IFERROR(IF(ISNUMBER(SEARCH("-",C76)), _xlfn.NUMBERVALUE(LEFT(RIGHT(C76,SEARCH("-",C76,1)),LEN(RIGHT(C76,SEARCH("-",C76,1)))-2)), _xlfn.NUMBERVALUE(LEFT(RIGHT(C76,SEARCH(" ",C76,1)+1),LEN(RIGHT(C76,SEARCH(" ",C76,1)))-1))), 999)</f>
        <v>999</v>
      </c>
      <c r="F7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7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76" s="26">
        <v>0</v>
      </c>
      <c r="I76" s="17">
        <f>'SFF SI'!$B$22</f>
        <v>0</v>
      </c>
    </row>
    <row r="77" spans="1:9" x14ac:dyDescent="0.3">
      <c r="A77" s="115" t="s">
        <v>14</v>
      </c>
      <c r="B77" s="135" t="s">
        <v>29</v>
      </c>
      <c r="C77" s="142" t="e">
        <f>IF(ISBLANK('SFF SI'!$A$23), NA(), TRIM('SFF SI'!$A$23))</f>
        <v>#N/A</v>
      </c>
      <c r="D77" s="55">
        <f t="shared" si="5"/>
        <v>0</v>
      </c>
      <c r="E77" s="55">
        <f t="shared" si="6"/>
        <v>999</v>
      </c>
      <c r="F7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7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77" s="26">
        <v>0</v>
      </c>
      <c r="I77" s="17">
        <f>'SFF SI'!$B$23</f>
        <v>0</v>
      </c>
    </row>
    <row r="78" spans="1:9" x14ac:dyDescent="0.3">
      <c r="A78" s="115" t="s">
        <v>14</v>
      </c>
      <c r="B78" s="135" t="s">
        <v>29</v>
      </c>
      <c r="C78" s="142" t="e">
        <f>IF(ISBLANK('SFF SI'!$A$24), NA(), TRIM('SFF SI'!$A$24))</f>
        <v>#N/A</v>
      </c>
      <c r="D78" s="55">
        <f t="shared" si="5"/>
        <v>0</v>
      </c>
      <c r="E78" s="55">
        <f t="shared" si="6"/>
        <v>999</v>
      </c>
      <c r="F7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7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78" s="26">
        <v>0</v>
      </c>
      <c r="I78" s="17">
        <f>'SFF SI'!$B$24</f>
        <v>0</v>
      </c>
    </row>
    <row r="79" spans="1:9" x14ac:dyDescent="0.3">
      <c r="A79" s="115" t="s">
        <v>14</v>
      </c>
      <c r="B79" s="135" t="s">
        <v>29</v>
      </c>
      <c r="C79" s="135" t="e">
        <f>IF(ISBLANK('SFF SI'!$A$25), NA(), TRIM('SFF SI'!$A$25))</f>
        <v>#N/A</v>
      </c>
      <c r="D79" s="55">
        <f t="shared" si="5"/>
        <v>0</v>
      </c>
      <c r="E79" s="55">
        <f t="shared" si="6"/>
        <v>999</v>
      </c>
      <c r="F79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79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79" s="26">
        <v>0</v>
      </c>
      <c r="I79" s="17">
        <f>'SFF SI'!$B$25</f>
        <v>0</v>
      </c>
    </row>
    <row r="80" spans="1:9" x14ac:dyDescent="0.3">
      <c r="A80" s="115" t="s">
        <v>14</v>
      </c>
      <c r="B80" s="135" t="s">
        <v>29</v>
      </c>
      <c r="C80" s="135" t="e">
        <f>IF(ISBLANK('SFF SI'!$A$26), NA(), TRIM('SFF SI'!$A$26))</f>
        <v>#N/A</v>
      </c>
      <c r="D80" s="55">
        <f t="shared" si="5"/>
        <v>0</v>
      </c>
      <c r="E80" s="55">
        <f t="shared" si="6"/>
        <v>999</v>
      </c>
      <c r="F80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80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80" s="26">
        <v>0</v>
      </c>
      <c r="I80" s="17">
        <f>'SFF SI'!$B$26</f>
        <v>0</v>
      </c>
    </row>
    <row r="81" spans="1:9" x14ac:dyDescent="0.3">
      <c r="A81" s="116" t="s">
        <v>14</v>
      </c>
      <c r="B81" s="138" t="s">
        <v>29</v>
      </c>
      <c r="C81" s="138" t="e">
        <f>IF(ISBLANK('SFF SI'!$A$27), NA(), TRIM('SFF SI'!$A$27))</f>
        <v>#N/A</v>
      </c>
      <c r="D81" s="58">
        <f t="shared" si="5"/>
        <v>0</v>
      </c>
      <c r="E81" s="58">
        <f t="shared" si="6"/>
        <v>999</v>
      </c>
      <c r="F81" s="34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81" s="35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81" s="35">
        <v>0</v>
      </c>
      <c r="I81" s="17">
        <f>'SFF SI'!$B$27</f>
        <v>0</v>
      </c>
    </row>
    <row r="82" spans="1:9" x14ac:dyDescent="0.3">
      <c r="A82" s="115" t="s">
        <v>14</v>
      </c>
      <c r="B82" s="135" t="s">
        <v>34</v>
      </c>
      <c r="C82" s="135" t="s">
        <v>22</v>
      </c>
      <c r="D82" s="55">
        <v>0</v>
      </c>
      <c r="E82" s="55">
        <f>D83-0.5</f>
        <v>-0.5</v>
      </c>
      <c r="F82" s="29">
        <v>0</v>
      </c>
      <c r="G82" s="26">
        <v>0</v>
      </c>
      <c r="H82" s="26">
        <v>0</v>
      </c>
      <c r="I82" s="97">
        <v>0</v>
      </c>
    </row>
    <row r="83" spans="1:9" x14ac:dyDescent="0.3">
      <c r="A83" s="115" t="s">
        <v>14</v>
      </c>
      <c r="B83" s="135" t="s">
        <v>34</v>
      </c>
      <c r="C83" s="142" t="e">
        <f>IF(ISBLANK('SFF SI'!$A$22), NA(), TRIM('SFF SI'!$A$22))</f>
        <v>#N/A</v>
      </c>
      <c r="D83" s="55">
        <f t="shared" ref="D83:D88" si="7">IFERROR(IF(ISNUMBER(SEARCH("-",C83)), _xlfn.NUMBERVALUE(LEFT(C83,SEARCH("-",C83,1)-2)), _xlfn.NUMBERVALUE(LEFT(C83,SEARCH(" ",C83,1)-3))), 0)</f>
        <v>0</v>
      </c>
      <c r="E83" s="55">
        <f t="shared" ref="E83:E88" si="8">IFERROR(IF(ISNUMBER(SEARCH("-",C83)), _xlfn.NUMBERVALUE(LEFT(RIGHT(C83,SEARCH("-",C83,1)),LEN(RIGHT(C83,SEARCH("-",C83,1)))-2)), _xlfn.NUMBERVALUE(LEFT(RIGHT(C83,SEARCH(" ",C83,1)+1),LEN(RIGHT(C83,SEARCH(" ",C83,1)))-1))), 999)</f>
        <v>999</v>
      </c>
      <c r="F8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8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83" s="26">
        <f>IFERROR(_xlfn.NUMBERVALUE(_xlfn.CONCAT(IF(LEFT('SFF SI'!$B$28,5)="minus","-",""),MID('SFF SI'!$B$28,SEARCH("$",'SFF SI'!$B$28,1)+1,(SEARCH("/",'SFF SI'!$B$28))-(SEARCH("$",'SFF SI'!$B$28,1)+1)))), 0)</f>
        <v>0</v>
      </c>
      <c r="I83" s="17">
        <f>'SFF SI'!$B$22</f>
        <v>0</v>
      </c>
    </row>
    <row r="84" spans="1:9" x14ac:dyDescent="0.3">
      <c r="A84" s="115" t="s">
        <v>14</v>
      </c>
      <c r="B84" s="135" t="s">
        <v>34</v>
      </c>
      <c r="C84" s="142" t="e">
        <f>IF(ISBLANK('SFF SI'!$A$23), NA(), TRIM('SFF SI'!$A$23))</f>
        <v>#N/A</v>
      </c>
      <c r="D84" s="55">
        <f t="shared" si="7"/>
        <v>0</v>
      </c>
      <c r="E84" s="55">
        <f t="shared" si="8"/>
        <v>999</v>
      </c>
      <c r="F8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8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84" s="26">
        <f>IFERROR(_xlfn.NUMBERVALUE(_xlfn.CONCAT(IF(LEFT('SFF SI'!$B$28,5)="minus","-",""),MID('SFF SI'!$B$28,SEARCH("$",'SFF SI'!$B$28,1)+1,(SEARCH("/",'SFF SI'!$B$28))-(SEARCH("$",'SFF SI'!$B$28,1)+1)))), 0)</f>
        <v>0</v>
      </c>
      <c r="I84" s="17">
        <f>'SFF SI'!$B$23</f>
        <v>0</v>
      </c>
    </row>
    <row r="85" spans="1:9" x14ac:dyDescent="0.3">
      <c r="A85" s="115" t="s">
        <v>14</v>
      </c>
      <c r="B85" s="135" t="s">
        <v>34</v>
      </c>
      <c r="C85" s="142" t="e">
        <f>IF(ISBLANK('SFF SI'!$A$24), NA(), TRIM('SFF SI'!$A$24))</f>
        <v>#N/A</v>
      </c>
      <c r="D85" s="55">
        <f t="shared" si="7"/>
        <v>0</v>
      </c>
      <c r="E85" s="55">
        <f t="shared" si="8"/>
        <v>999</v>
      </c>
      <c r="F8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8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85" s="26">
        <f>IFERROR(_xlfn.NUMBERVALUE(_xlfn.CONCAT(IF(LEFT('SFF SI'!$B$28,5)="minus","-",""),MID('SFF SI'!$B$28,SEARCH("$",'SFF SI'!$B$28,1)+1,(SEARCH("/",'SFF SI'!$B$28))-(SEARCH("$",'SFF SI'!$B$28,1)+1)))), 0)</f>
        <v>0</v>
      </c>
      <c r="I85" s="17">
        <f>'SFF SI'!$B$24</f>
        <v>0</v>
      </c>
    </row>
    <row r="86" spans="1:9" x14ac:dyDescent="0.3">
      <c r="A86" s="115" t="s">
        <v>14</v>
      </c>
      <c r="B86" s="135" t="s">
        <v>34</v>
      </c>
      <c r="C86" s="135" t="e">
        <f>IF(ISBLANK('SFF SI'!$A$25), NA(), TRIM('SFF SI'!$A$25))</f>
        <v>#N/A</v>
      </c>
      <c r="D86" s="55">
        <f t="shared" si="7"/>
        <v>0</v>
      </c>
      <c r="E86" s="55">
        <f t="shared" si="8"/>
        <v>999</v>
      </c>
      <c r="F8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8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86" s="26">
        <f>IFERROR(_xlfn.NUMBERVALUE(_xlfn.CONCAT(IF(LEFT('SFF SI'!$B$28,5)="minus","-",""),MID('SFF SI'!$B$28,SEARCH("$",'SFF SI'!$B$28,1)+1,(SEARCH("/",'SFF SI'!$B$28))-(SEARCH("$",'SFF SI'!$B$28,1)+1)))), 0)</f>
        <v>0</v>
      </c>
      <c r="I86" s="17">
        <f>'SFF SI'!$B$25</f>
        <v>0</v>
      </c>
    </row>
    <row r="87" spans="1:9" x14ac:dyDescent="0.3">
      <c r="A87" s="115" t="s">
        <v>14</v>
      </c>
      <c r="B87" s="135" t="s">
        <v>34</v>
      </c>
      <c r="C87" s="135" t="e">
        <f>IF(ISBLANK('SFF SI'!$A$26), NA(), TRIM('SFF SI'!$A$26))</f>
        <v>#N/A</v>
      </c>
      <c r="D87" s="55">
        <f t="shared" si="7"/>
        <v>0</v>
      </c>
      <c r="E87" s="55">
        <f t="shared" si="8"/>
        <v>999</v>
      </c>
      <c r="F8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8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87" s="26">
        <f>IFERROR(_xlfn.NUMBERVALUE(_xlfn.CONCAT(IF(LEFT('SFF SI'!$B$28,5)="minus","-",""),MID('SFF SI'!$B$28,SEARCH("$",'SFF SI'!$B$28,1)+1,(SEARCH("/",'SFF SI'!$B$28))-(SEARCH("$",'SFF SI'!$B$28,1)+1)))), 0)</f>
        <v>0</v>
      </c>
      <c r="I87" s="17">
        <f>'SFF SI'!$B$26</f>
        <v>0</v>
      </c>
    </row>
    <row r="88" spans="1:9" x14ac:dyDescent="0.3">
      <c r="A88" s="116" t="s">
        <v>14</v>
      </c>
      <c r="B88" s="138" t="s">
        <v>34</v>
      </c>
      <c r="C88" s="138" t="e">
        <f>IF(ISBLANK('SFF SI'!$A$27), NA(), TRIM('SFF SI'!$A$27))</f>
        <v>#N/A</v>
      </c>
      <c r="D88" s="58">
        <f t="shared" si="7"/>
        <v>0</v>
      </c>
      <c r="E88" s="58">
        <f t="shared" si="8"/>
        <v>999</v>
      </c>
      <c r="F88" s="34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88" s="35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88" s="98">
        <f>IFERROR(_xlfn.NUMBERVALUE(_xlfn.CONCAT(IF(LEFT('SFF SI'!$B$28,5)="minus","-",""),MID('SFF SI'!$B$28,SEARCH("$",'SFF SI'!$B$28,1)+1,(SEARCH("/",'SFF SI'!$B$28))-(SEARCH("$",'SFF SI'!$B$28,1)+1)))), 0)</f>
        <v>0</v>
      </c>
      <c r="I88" s="20">
        <f>'SFF SI'!$B$27</f>
        <v>0</v>
      </c>
    </row>
    <row r="89" spans="1:9" x14ac:dyDescent="0.3">
      <c r="A89" s="115" t="s">
        <v>14</v>
      </c>
      <c r="B89" s="135" t="s">
        <v>31</v>
      </c>
      <c r="C89" s="135" t="s">
        <v>22</v>
      </c>
      <c r="D89" s="55">
        <v>0</v>
      </c>
      <c r="E89" s="55">
        <f>D90-0.5</f>
        <v>-0.5</v>
      </c>
      <c r="F89" s="29">
        <v>0</v>
      </c>
      <c r="G89" s="26">
        <v>0</v>
      </c>
      <c r="H89" s="26">
        <v>0</v>
      </c>
      <c r="I89" s="17">
        <v>0</v>
      </c>
    </row>
    <row r="90" spans="1:9" x14ac:dyDescent="0.3">
      <c r="A90" s="115" t="s">
        <v>14</v>
      </c>
      <c r="B90" s="135" t="s">
        <v>31</v>
      </c>
      <c r="C90" s="142" t="e">
        <f>IF(ISBLANK('SFF SI'!$A$22), NA(), TRIM('SFF SI'!$A$22))</f>
        <v>#N/A</v>
      </c>
      <c r="D90" s="55">
        <f t="shared" ref="D90:D95" si="9">IFERROR(IF(ISNUMBER(SEARCH("-",C90)), _xlfn.NUMBERVALUE(LEFT(C90,SEARCH("-",C90,1)-2)), _xlfn.NUMBERVALUE(LEFT(C90,SEARCH(" ",C90,1)-3))), 0)</f>
        <v>0</v>
      </c>
      <c r="E90" s="55">
        <f t="shared" ref="E90:E95" si="10">IFERROR(IF(ISNUMBER(SEARCH("-",C90)), _xlfn.NUMBERVALUE(LEFT(RIGHT(C90,SEARCH("-",C90,1)),LEN(RIGHT(C90,SEARCH("-",C90,1)))-2)), _xlfn.NUMBERVALUE(LEFT(RIGHT(C90,SEARCH(" ",C90,1)+1),LEN(RIGHT(C90,SEARCH(" ",C90,1)))-1))), 999)</f>
        <v>999</v>
      </c>
      <c r="F90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90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90" s="26">
        <f>IFERROR(_xlfn.NUMBERVALUE(_xlfn.CONCAT(IF(LEFT('SFF SI'!$B$29,5)="minus","-",""),MID('SFF SI'!$B$29,SEARCH("$",'SFF SI'!$B$29,1)+1,(SEARCH("/",'SFF SI'!$B$29))-(SEARCH("$",'SFF SI'!$B$29,1)+1)))), 0)</f>
        <v>0</v>
      </c>
      <c r="I90" s="17">
        <f>'SFF SI'!$B$22</f>
        <v>0</v>
      </c>
    </row>
    <row r="91" spans="1:9" x14ac:dyDescent="0.3">
      <c r="A91" s="115" t="s">
        <v>14</v>
      </c>
      <c r="B91" s="135" t="s">
        <v>31</v>
      </c>
      <c r="C91" s="142" t="e">
        <f>IF(ISBLANK('SFF SI'!$A$23), NA(), TRIM('SFF SI'!$A$23))</f>
        <v>#N/A</v>
      </c>
      <c r="D91" s="55">
        <f t="shared" si="9"/>
        <v>0</v>
      </c>
      <c r="E91" s="55">
        <f t="shared" si="10"/>
        <v>999</v>
      </c>
      <c r="F91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91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91" s="26">
        <f>IFERROR(_xlfn.NUMBERVALUE(_xlfn.CONCAT(IF(LEFT('SFF SI'!$B$29,5)="minus","-",""),MID('SFF SI'!$B$29,SEARCH("$",'SFF SI'!$B$29,1)+1,(SEARCH("/",'SFF SI'!$B$29))-(SEARCH("$",'SFF SI'!$B$29,1)+1)))), 0)</f>
        <v>0</v>
      </c>
      <c r="I91" s="17">
        <f>'SFF SI'!$B$23</f>
        <v>0</v>
      </c>
    </row>
    <row r="92" spans="1:9" x14ac:dyDescent="0.3">
      <c r="A92" s="115" t="s">
        <v>14</v>
      </c>
      <c r="B92" s="135" t="s">
        <v>31</v>
      </c>
      <c r="C92" s="142" t="e">
        <f>IF(ISBLANK('SFF SI'!$A$24), NA(), TRIM('SFF SI'!$A$24))</f>
        <v>#N/A</v>
      </c>
      <c r="D92" s="55">
        <f t="shared" si="9"/>
        <v>0</v>
      </c>
      <c r="E92" s="55">
        <f t="shared" si="10"/>
        <v>999</v>
      </c>
      <c r="F9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9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92" s="26">
        <f>IFERROR(_xlfn.NUMBERVALUE(_xlfn.CONCAT(IF(LEFT('SFF SI'!$B$29,5)="minus","-",""),MID('SFF SI'!$B$29,SEARCH("$",'SFF SI'!$B$29,1)+1,(SEARCH("/",'SFF SI'!$B$29))-(SEARCH("$",'SFF SI'!$B$29,1)+1)))), 0)</f>
        <v>0</v>
      </c>
      <c r="I92" s="17">
        <f>'SFF SI'!$B$24</f>
        <v>0</v>
      </c>
    </row>
    <row r="93" spans="1:9" x14ac:dyDescent="0.3">
      <c r="A93" s="115" t="s">
        <v>14</v>
      </c>
      <c r="B93" s="135" t="s">
        <v>31</v>
      </c>
      <c r="C93" s="135" t="e">
        <f>IF(ISBLANK('SFF SI'!$A$25), NA(), TRIM('SFF SI'!$A$25))</f>
        <v>#N/A</v>
      </c>
      <c r="D93" s="55">
        <f t="shared" si="9"/>
        <v>0</v>
      </c>
      <c r="E93" s="55">
        <f t="shared" si="10"/>
        <v>999</v>
      </c>
      <c r="F9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9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93" s="26">
        <f>IFERROR(_xlfn.NUMBERVALUE(_xlfn.CONCAT(IF(LEFT('SFF SI'!$B$29,5)="minus","-",""),MID('SFF SI'!$B$29,SEARCH("$",'SFF SI'!$B$29,1)+1,(SEARCH("/",'SFF SI'!$B$29))-(SEARCH("$",'SFF SI'!$B$29,1)+1)))), 0)</f>
        <v>0</v>
      </c>
      <c r="I93" s="17">
        <f>'SFF SI'!$B$25</f>
        <v>0</v>
      </c>
    </row>
    <row r="94" spans="1:9" x14ac:dyDescent="0.3">
      <c r="A94" s="115" t="s">
        <v>14</v>
      </c>
      <c r="B94" s="135" t="s">
        <v>31</v>
      </c>
      <c r="C94" s="135" t="e">
        <f>IF(ISBLANK('SFF SI'!$A$26), NA(), TRIM('SFF SI'!$A$26))</f>
        <v>#N/A</v>
      </c>
      <c r="D94" s="55">
        <f t="shared" si="9"/>
        <v>0</v>
      </c>
      <c r="E94" s="55">
        <f t="shared" si="10"/>
        <v>999</v>
      </c>
      <c r="F9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9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94" s="26">
        <f>IFERROR(_xlfn.NUMBERVALUE(_xlfn.CONCAT(IF(LEFT('SFF SI'!$B$29,5)="minus","-",""),MID('SFF SI'!$B$29,SEARCH("$",'SFF SI'!$B$29,1)+1,(SEARCH("/",'SFF SI'!$B$29))-(SEARCH("$",'SFF SI'!$B$29,1)+1)))), 0)</f>
        <v>0</v>
      </c>
      <c r="I94" s="17">
        <f>'SFF SI'!$B$26</f>
        <v>0</v>
      </c>
    </row>
    <row r="95" spans="1:9" ht="15" thickBot="1" x14ac:dyDescent="0.35">
      <c r="A95" s="117" t="s">
        <v>14</v>
      </c>
      <c r="B95" s="136" t="s">
        <v>31</v>
      </c>
      <c r="C95" s="136" t="e">
        <f>IF(ISBLANK('SFF SI'!$A$27), NA(), TRIM('SFF SI'!$A$27))</f>
        <v>#N/A</v>
      </c>
      <c r="D95" s="56">
        <f t="shared" si="9"/>
        <v>0</v>
      </c>
      <c r="E95" s="56">
        <f t="shared" si="10"/>
        <v>999</v>
      </c>
      <c r="F95" s="30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G95" s="31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H95" s="26">
        <f>IFERROR(_xlfn.NUMBERVALUE(_xlfn.CONCAT(IF(LEFT('SFF SI'!$B$29,5)="minus","-",""),MID('SFF SI'!$B$29,SEARCH("$",'SFF SI'!$B$29,1)+1,(SEARCH("/",'SFF SI'!$B$29))-(SEARCH("$",'SFF SI'!$B$29,1)+1)))), 0)</f>
        <v>0</v>
      </c>
      <c r="I95" s="18">
        <f>'SFF SI'!$B$27</f>
        <v>0</v>
      </c>
    </row>
    <row r="96" spans="1:9" x14ac:dyDescent="0.3">
      <c r="A96" s="118" t="s">
        <v>17</v>
      </c>
      <c r="B96" s="137" t="s">
        <v>35</v>
      </c>
      <c r="C96" s="137" t="s">
        <v>22</v>
      </c>
      <c r="D96" s="57">
        <v>0</v>
      </c>
      <c r="E96" s="57">
        <f>D97-0.1</f>
        <v>-0.1</v>
      </c>
      <c r="F96" s="32">
        <v>0</v>
      </c>
      <c r="G96" s="33">
        <v>0</v>
      </c>
      <c r="H96" s="33">
        <v>0</v>
      </c>
      <c r="I96" s="19">
        <v>0</v>
      </c>
    </row>
    <row r="97" spans="1:9" x14ac:dyDescent="0.3">
      <c r="A97" s="100" t="s">
        <v>17</v>
      </c>
      <c r="B97" s="135" t="s">
        <v>35</v>
      </c>
      <c r="C97" s="135" t="e">
        <f>IF(ISBLANK('SFF SI'!$E$8), NA(), TRIM('SFF SI'!$E$8))</f>
        <v>#N/A</v>
      </c>
      <c r="D97" s="55">
        <f t="shared" ref="D97:D105" si="11">IFERROR(IF(ISNUMBER(SEARCH("-",C97)), _xlfn.NUMBERVALUE(LEFT(C97,SEARCH("-",C97,1)-2)), _xlfn.NUMBERVALUE(LEFT(C97,SEARCH(" ",C97,1)-3))), 0)</f>
        <v>0</v>
      </c>
      <c r="E97" s="55">
        <f t="shared" ref="E97:E105" si="12">IFERROR(IF(ISNUMBER(SEARCH("-",C97)), _xlfn.NUMBERVALUE(LEFT(RIGHT(C97,SEARCH("-",C97,1)),LEN(RIGHT(C97,SEARCH("-",C97,1)))-2)), _xlfn.NUMBERVALUE(LEFT(RIGHT(C97,SEARCH(" ",C97,1)+1),LEN(RIGHT(C97,SEARCH(" ",C97,1)))-1))), 999)</f>
        <v>999</v>
      </c>
      <c r="F97" s="29">
        <v>0</v>
      </c>
      <c r="G97" s="26">
        <v>0</v>
      </c>
      <c r="H97" s="26">
        <v>0</v>
      </c>
      <c r="I97" s="17">
        <f>'SFF SI'!$F$8</f>
        <v>0</v>
      </c>
    </row>
    <row r="98" spans="1:9" x14ac:dyDescent="0.3">
      <c r="A98" s="100" t="s">
        <v>17</v>
      </c>
      <c r="B98" s="135" t="s">
        <v>35</v>
      </c>
      <c r="C98" s="135" t="e">
        <f>IF(ISBLANK('SFF SI'!$E$9), NA(), TRIM('SFF SI'!$E$9))</f>
        <v>#N/A</v>
      </c>
      <c r="D98" s="55">
        <f t="shared" si="11"/>
        <v>0</v>
      </c>
      <c r="E98" s="55">
        <f t="shared" si="12"/>
        <v>999</v>
      </c>
      <c r="F98" s="29">
        <v>0</v>
      </c>
      <c r="G98" s="26">
        <v>0</v>
      </c>
      <c r="H98" s="26">
        <v>0</v>
      </c>
      <c r="I98" s="17">
        <f>'SFF SI'!$F$9</f>
        <v>0</v>
      </c>
    </row>
    <row r="99" spans="1:9" x14ac:dyDescent="0.3">
      <c r="A99" s="100" t="s">
        <v>17</v>
      </c>
      <c r="B99" s="135" t="s">
        <v>35</v>
      </c>
      <c r="C99" s="135" t="e">
        <f>IF(ISBLANK('SFF SI'!$E$10), NA(), TRIM('SFF SI'!$E$10))</f>
        <v>#N/A</v>
      </c>
      <c r="D99" s="55">
        <f t="shared" si="11"/>
        <v>0</v>
      </c>
      <c r="E99" s="55">
        <f t="shared" si="12"/>
        <v>999</v>
      </c>
      <c r="F99" s="29">
        <v>0</v>
      </c>
      <c r="G99" s="26">
        <v>0</v>
      </c>
      <c r="H99" s="26">
        <v>0</v>
      </c>
      <c r="I99" s="17">
        <f>'SFF SI'!$F$10</f>
        <v>0</v>
      </c>
    </row>
    <row r="100" spans="1:9" x14ac:dyDescent="0.3">
      <c r="A100" s="100" t="s">
        <v>17</v>
      </c>
      <c r="B100" s="135" t="s">
        <v>35</v>
      </c>
      <c r="C100" s="135" t="e">
        <f>IF(ISBLANK('SFF SI'!$E$11), NA(), TRIM('SFF SI'!$E$11))</f>
        <v>#N/A</v>
      </c>
      <c r="D100" s="55">
        <f t="shared" si="11"/>
        <v>0</v>
      </c>
      <c r="E100" s="55">
        <f t="shared" si="12"/>
        <v>999</v>
      </c>
      <c r="F100" s="29">
        <v>0</v>
      </c>
      <c r="G100" s="26">
        <v>0</v>
      </c>
      <c r="H100" s="26">
        <v>0</v>
      </c>
      <c r="I100" s="17">
        <f>'SFF SI'!$F$11</f>
        <v>0</v>
      </c>
    </row>
    <row r="101" spans="1:9" x14ac:dyDescent="0.3">
      <c r="A101" s="100" t="s">
        <v>17</v>
      </c>
      <c r="B101" s="135" t="s">
        <v>35</v>
      </c>
      <c r="C101" s="135" t="e">
        <f>IF(ISBLANK('SFF SI'!$E$12), NA(), TRIM('SFF SI'!$E$12))</f>
        <v>#N/A</v>
      </c>
      <c r="D101" s="55">
        <f t="shared" si="11"/>
        <v>0</v>
      </c>
      <c r="E101" s="55">
        <f t="shared" si="12"/>
        <v>999</v>
      </c>
      <c r="F101" s="29">
        <v>0</v>
      </c>
      <c r="G101" s="26">
        <v>0</v>
      </c>
      <c r="H101" s="26">
        <v>0</v>
      </c>
      <c r="I101" s="17">
        <f>'SFF SI'!$F$12</f>
        <v>0</v>
      </c>
    </row>
    <row r="102" spans="1:9" x14ac:dyDescent="0.3">
      <c r="A102" s="100" t="s">
        <v>17</v>
      </c>
      <c r="B102" s="135" t="s">
        <v>35</v>
      </c>
      <c r="C102" s="135" t="e">
        <f>IF(ISBLANK('SFF SI'!$E$13), NA(), TRIM('SFF SI'!$E$13))</f>
        <v>#N/A</v>
      </c>
      <c r="D102" s="55">
        <f t="shared" si="11"/>
        <v>0</v>
      </c>
      <c r="E102" s="55">
        <f t="shared" si="12"/>
        <v>999</v>
      </c>
      <c r="F102" s="29">
        <v>0</v>
      </c>
      <c r="G102" s="26">
        <v>0</v>
      </c>
      <c r="H102" s="26">
        <v>0</v>
      </c>
      <c r="I102" s="17">
        <f>'SFF SI'!$F$13</f>
        <v>0</v>
      </c>
    </row>
    <row r="103" spans="1:9" x14ac:dyDescent="0.3">
      <c r="A103" s="100" t="s">
        <v>17</v>
      </c>
      <c r="B103" s="135" t="s">
        <v>35</v>
      </c>
      <c r="C103" s="135" t="e">
        <f>IF(ISBLANK('SFF SI'!$E$14), NA(), TRIM('SFF SI'!$E$14))</f>
        <v>#N/A</v>
      </c>
      <c r="D103" s="55">
        <f t="shared" si="11"/>
        <v>0</v>
      </c>
      <c r="E103" s="55">
        <f t="shared" si="12"/>
        <v>999</v>
      </c>
      <c r="F103" s="29">
        <v>0</v>
      </c>
      <c r="G103" s="26">
        <v>0</v>
      </c>
      <c r="H103" s="26">
        <v>0</v>
      </c>
      <c r="I103" s="17">
        <f>'SFF SI'!$F$14</f>
        <v>0</v>
      </c>
    </row>
    <row r="104" spans="1:9" x14ac:dyDescent="0.3">
      <c r="A104" s="100" t="s">
        <v>17</v>
      </c>
      <c r="B104" s="135" t="s">
        <v>35</v>
      </c>
      <c r="C104" s="135" t="e">
        <f>IF(ISBLANK('SFF SI'!$E$15), NA(), TRIM('SFF SI'!$E$15))</f>
        <v>#N/A</v>
      </c>
      <c r="D104" s="55">
        <f t="shared" si="11"/>
        <v>0</v>
      </c>
      <c r="E104" s="55">
        <f t="shared" si="12"/>
        <v>999</v>
      </c>
      <c r="F104" s="29">
        <v>0</v>
      </c>
      <c r="G104" s="26">
        <v>0</v>
      </c>
      <c r="H104" s="26">
        <v>0</v>
      </c>
      <c r="I104" s="17">
        <f>'SFF SI'!$F$15</f>
        <v>0</v>
      </c>
    </row>
    <row r="105" spans="1:9" x14ac:dyDescent="0.3">
      <c r="A105" s="119" t="s">
        <v>17</v>
      </c>
      <c r="B105" s="138" t="s">
        <v>35</v>
      </c>
      <c r="C105" s="138" t="e">
        <f>IF(ISBLANK('SFF SI'!$E$16), NA(), TRIM('SFF SI'!$E$16))</f>
        <v>#N/A</v>
      </c>
      <c r="D105" s="58">
        <f t="shared" si="11"/>
        <v>0</v>
      </c>
      <c r="E105" s="58">
        <f t="shared" si="12"/>
        <v>999</v>
      </c>
      <c r="F105" s="34">
        <v>0</v>
      </c>
      <c r="G105" s="35">
        <v>0</v>
      </c>
      <c r="H105" s="35">
        <v>0</v>
      </c>
      <c r="I105" s="20">
        <f>'SFF SI'!$F$16</f>
        <v>0</v>
      </c>
    </row>
    <row r="106" spans="1:9" x14ac:dyDescent="0.3">
      <c r="A106" s="100" t="s">
        <v>17</v>
      </c>
      <c r="B106" s="135" t="s">
        <v>3</v>
      </c>
      <c r="C106" s="135" t="s">
        <v>22</v>
      </c>
      <c r="D106" s="55">
        <v>0</v>
      </c>
      <c r="E106" s="55">
        <f>D107-0.1</f>
        <v>-0.1</v>
      </c>
      <c r="F106" s="29">
        <v>0</v>
      </c>
      <c r="G106" s="26">
        <v>0</v>
      </c>
      <c r="H106" s="26">
        <v>0</v>
      </c>
      <c r="I106" s="17">
        <v>0</v>
      </c>
    </row>
    <row r="107" spans="1:9" x14ac:dyDescent="0.3">
      <c r="A107" s="100" t="s">
        <v>17</v>
      </c>
      <c r="B107" s="135" t="s">
        <v>3</v>
      </c>
      <c r="C107" s="135" t="e">
        <f>IF(ISBLANK('SFF SI'!$E$8), NA(), TRIM('SFF SI'!$E$8))</f>
        <v>#N/A</v>
      </c>
      <c r="D107" s="55">
        <f t="shared" ref="D107:D115" si="13">IFERROR(IF(ISNUMBER(SEARCH("-",C107)), _xlfn.NUMBERVALUE(LEFT(C107,SEARCH("-",C107,1)-2)), _xlfn.NUMBERVALUE(LEFT(C107,SEARCH(" ",C107,1)-3))), 0)</f>
        <v>0</v>
      </c>
      <c r="E107" s="55">
        <f t="shared" ref="E107:E115" si="14">IFERROR(IF(ISNUMBER(SEARCH("-",C107)), _xlfn.NUMBERVALUE(LEFT(RIGHT(C107,SEARCH("-",C107,1)),LEN(RIGHT(C107,SEARCH("-",C107,1)))-2)), _xlfn.NUMBERVALUE(LEFT(RIGHT(C107,SEARCH(" ",C107,1)+1),LEN(RIGHT(C107,SEARCH(" ",C107,1)))-1))), 999)</f>
        <v>999</v>
      </c>
      <c r="F107" s="29">
        <v>0</v>
      </c>
      <c r="G107" s="26">
        <v>0</v>
      </c>
      <c r="H107" s="26">
        <f>IFERROR(_xlfn.NUMBERVALUE(_xlfn.CONCAT(IF(LEFT('SFF SI'!$F$17,5)="minus","-",""),MID('SFF SI'!$F$17,SEARCH("$",'SFF SI'!$F$17,1)+1,(SEARCH("/",'SFF SI'!$F$17))-(SEARCH("$",'SFF SI'!$F$17,1)+1)))), 0)</f>
        <v>0</v>
      </c>
      <c r="I107" s="17">
        <f>'SFF SI'!$F$8</f>
        <v>0</v>
      </c>
    </row>
    <row r="108" spans="1:9" x14ac:dyDescent="0.3">
      <c r="A108" s="100" t="s">
        <v>17</v>
      </c>
      <c r="B108" s="135" t="s">
        <v>3</v>
      </c>
      <c r="C108" s="135" t="e">
        <f>IF(ISBLANK('SFF SI'!$E$9), NA(), TRIM('SFF SI'!$E$9))</f>
        <v>#N/A</v>
      </c>
      <c r="D108" s="55">
        <f t="shared" si="13"/>
        <v>0</v>
      </c>
      <c r="E108" s="55">
        <f t="shared" si="14"/>
        <v>999</v>
      </c>
      <c r="F108" s="29">
        <v>0</v>
      </c>
      <c r="G108" s="26">
        <v>0</v>
      </c>
      <c r="H108" s="26">
        <f>IFERROR(_xlfn.NUMBERVALUE(_xlfn.CONCAT(IF(LEFT('SFF SI'!$F$17,5)="minus","-",""),MID('SFF SI'!$F$17,SEARCH("$",'SFF SI'!$F$17,1)+1,(SEARCH("/",'SFF SI'!$F$17))-(SEARCH("$",'SFF SI'!$F$17,1)+1)))), 0)</f>
        <v>0</v>
      </c>
      <c r="I108" s="17">
        <f>'SFF SI'!$F$9</f>
        <v>0</v>
      </c>
    </row>
    <row r="109" spans="1:9" x14ac:dyDescent="0.3">
      <c r="A109" s="100" t="s">
        <v>17</v>
      </c>
      <c r="B109" s="135" t="s">
        <v>3</v>
      </c>
      <c r="C109" s="135" t="e">
        <f>IF(ISBLANK('SFF SI'!$E$10), NA(), TRIM('SFF SI'!$E$10))</f>
        <v>#N/A</v>
      </c>
      <c r="D109" s="55">
        <f t="shared" si="13"/>
        <v>0</v>
      </c>
      <c r="E109" s="55">
        <f t="shared" si="14"/>
        <v>999</v>
      </c>
      <c r="F109" s="29">
        <v>0</v>
      </c>
      <c r="G109" s="26">
        <v>0</v>
      </c>
      <c r="H109" s="26">
        <f>IFERROR(_xlfn.NUMBERVALUE(_xlfn.CONCAT(IF(LEFT('SFF SI'!$F$17,5)="minus","-",""),MID('SFF SI'!$F$17,SEARCH("$",'SFF SI'!$F$17,1)+1,(SEARCH("/",'SFF SI'!$F$17))-(SEARCH("$",'SFF SI'!$F$17,1)+1)))), 0)</f>
        <v>0</v>
      </c>
      <c r="I109" s="17">
        <f>'SFF SI'!$F$10</f>
        <v>0</v>
      </c>
    </row>
    <row r="110" spans="1:9" x14ac:dyDescent="0.3">
      <c r="A110" s="100" t="s">
        <v>17</v>
      </c>
      <c r="B110" s="135" t="s">
        <v>3</v>
      </c>
      <c r="C110" s="135" t="e">
        <f>IF(ISBLANK('SFF SI'!$E$11), NA(), TRIM('SFF SI'!$E$11))</f>
        <v>#N/A</v>
      </c>
      <c r="D110" s="55">
        <f t="shared" si="13"/>
        <v>0</v>
      </c>
      <c r="E110" s="55">
        <f t="shared" si="14"/>
        <v>999</v>
      </c>
      <c r="F110" s="29">
        <v>0</v>
      </c>
      <c r="G110" s="26">
        <v>0</v>
      </c>
      <c r="H110" s="26">
        <f>IFERROR(_xlfn.NUMBERVALUE(_xlfn.CONCAT(IF(LEFT('SFF SI'!$F$17,5)="minus","-",""),MID('SFF SI'!$F$17,SEARCH("$",'SFF SI'!$F$17,1)+1,(SEARCH("/",'SFF SI'!$F$17))-(SEARCH("$",'SFF SI'!$F$17,1)+1)))), 0)</f>
        <v>0</v>
      </c>
      <c r="I110" s="17">
        <f>'SFF SI'!$F$11</f>
        <v>0</v>
      </c>
    </row>
    <row r="111" spans="1:9" x14ac:dyDescent="0.3">
      <c r="A111" s="100" t="s">
        <v>17</v>
      </c>
      <c r="B111" s="135" t="s">
        <v>3</v>
      </c>
      <c r="C111" s="135" t="e">
        <f>IF(ISBLANK('SFF SI'!$E$12), NA(), TRIM('SFF SI'!$E$12))</f>
        <v>#N/A</v>
      </c>
      <c r="D111" s="55">
        <f t="shared" si="13"/>
        <v>0</v>
      </c>
      <c r="E111" s="55">
        <f t="shared" si="14"/>
        <v>999</v>
      </c>
      <c r="F111" s="29">
        <v>0</v>
      </c>
      <c r="G111" s="26">
        <v>0</v>
      </c>
      <c r="H111" s="26">
        <f>IFERROR(_xlfn.NUMBERVALUE(_xlfn.CONCAT(IF(LEFT('SFF SI'!$F$17,5)="minus","-",""),MID('SFF SI'!$F$17,SEARCH("$",'SFF SI'!$F$17,1)+1,(SEARCH("/",'SFF SI'!$F$17))-(SEARCH("$",'SFF SI'!$F$17,1)+1)))), 0)</f>
        <v>0</v>
      </c>
      <c r="I111" s="17">
        <f>'SFF SI'!$F$12</f>
        <v>0</v>
      </c>
    </row>
    <row r="112" spans="1:9" x14ac:dyDescent="0.3">
      <c r="A112" s="100" t="s">
        <v>17</v>
      </c>
      <c r="B112" s="135" t="s">
        <v>3</v>
      </c>
      <c r="C112" s="135" t="e">
        <f>IF(ISBLANK('SFF SI'!$E$13), NA(), TRIM('SFF SI'!$E$13))</f>
        <v>#N/A</v>
      </c>
      <c r="D112" s="55">
        <f t="shared" si="13"/>
        <v>0</v>
      </c>
      <c r="E112" s="55">
        <f t="shared" si="14"/>
        <v>999</v>
      </c>
      <c r="F112" s="29">
        <v>0</v>
      </c>
      <c r="G112" s="26">
        <v>0</v>
      </c>
      <c r="H112" s="26">
        <f>IFERROR(_xlfn.NUMBERVALUE(_xlfn.CONCAT(IF(LEFT('SFF SI'!$F$17,5)="minus","-",""),MID('SFF SI'!$F$17,SEARCH("$",'SFF SI'!$F$17,1)+1,(SEARCH("/",'SFF SI'!$F$17))-(SEARCH("$",'SFF SI'!$F$17,1)+1)))), 0)</f>
        <v>0</v>
      </c>
      <c r="I112" s="17">
        <f>'SFF SI'!$F$13</f>
        <v>0</v>
      </c>
    </row>
    <row r="113" spans="1:9" x14ac:dyDescent="0.3">
      <c r="A113" s="100" t="s">
        <v>17</v>
      </c>
      <c r="B113" s="135" t="s">
        <v>3</v>
      </c>
      <c r="C113" s="135" t="e">
        <f>IF(ISBLANK('SFF SI'!$E$14), NA(), TRIM('SFF SI'!$E$14))</f>
        <v>#N/A</v>
      </c>
      <c r="D113" s="55">
        <f t="shared" si="13"/>
        <v>0</v>
      </c>
      <c r="E113" s="55">
        <f t="shared" si="14"/>
        <v>999</v>
      </c>
      <c r="F113" s="29">
        <v>0</v>
      </c>
      <c r="G113" s="26">
        <v>0</v>
      </c>
      <c r="H113" s="26">
        <f>IFERROR(_xlfn.NUMBERVALUE(_xlfn.CONCAT(IF(LEFT('SFF SI'!$F$17,5)="minus","-",""),MID('SFF SI'!$F$17,SEARCH("$",'SFF SI'!$F$17,1)+1,(SEARCH("/",'SFF SI'!$F$17))-(SEARCH("$",'SFF SI'!$F$17,1)+1)))), 0)</f>
        <v>0</v>
      </c>
      <c r="I113" s="17">
        <f>'SFF SI'!$F$14</f>
        <v>0</v>
      </c>
    </row>
    <row r="114" spans="1:9" x14ac:dyDescent="0.3">
      <c r="A114" s="100" t="s">
        <v>17</v>
      </c>
      <c r="B114" s="135" t="s">
        <v>3</v>
      </c>
      <c r="C114" s="135" t="e">
        <f>IF(ISBLANK('SFF SI'!$E$15), NA(), TRIM('SFF SI'!$E$15))</f>
        <v>#N/A</v>
      </c>
      <c r="D114" s="55">
        <f t="shared" si="13"/>
        <v>0</v>
      </c>
      <c r="E114" s="55">
        <f t="shared" si="14"/>
        <v>999</v>
      </c>
      <c r="F114" s="29">
        <v>0</v>
      </c>
      <c r="G114" s="26">
        <v>0</v>
      </c>
      <c r="H114" s="26">
        <f>IFERROR(_xlfn.NUMBERVALUE(_xlfn.CONCAT(IF(LEFT('SFF SI'!$F$17,5)="minus","-",""),MID('SFF SI'!$F$17,SEARCH("$",'SFF SI'!$F$17,1)+1,(SEARCH("/",'SFF SI'!$F$17))-(SEARCH("$",'SFF SI'!$F$17,1)+1)))), 0)</f>
        <v>0</v>
      </c>
      <c r="I114" s="17">
        <f>'SFF SI'!$F$15</f>
        <v>0</v>
      </c>
    </row>
    <row r="115" spans="1:9" x14ac:dyDescent="0.3">
      <c r="A115" s="119" t="s">
        <v>17</v>
      </c>
      <c r="B115" s="138" t="s">
        <v>3</v>
      </c>
      <c r="C115" s="138" t="e">
        <f>IF(ISBLANK('SFF SI'!$E$16), NA(), TRIM('SFF SI'!$E$16))</f>
        <v>#N/A</v>
      </c>
      <c r="D115" s="58">
        <f t="shared" si="13"/>
        <v>0</v>
      </c>
      <c r="E115" s="58">
        <f t="shared" si="14"/>
        <v>999</v>
      </c>
      <c r="F115" s="34">
        <v>0</v>
      </c>
      <c r="G115" s="35">
        <v>0</v>
      </c>
      <c r="H115" s="98">
        <f>IFERROR(_xlfn.NUMBERVALUE(_xlfn.CONCAT(IF(LEFT('SFF SI'!$F$17,5)="minus","-",""),MID('SFF SI'!$F$17,SEARCH("$",'SFF SI'!$F$17,1)+1,(SEARCH("/",'SFF SI'!$F$17))-(SEARCH("$",'SFF SI'!$F$17,1)+1)))), 0)</f>
        <v>0</v>
      </c>
      <c r="I115" s="20">
        <f>'SFF SI'!$F$16</f>
        <v>0</v>
      </c>
    </row>
    <row r="116" spans="1:9" x14ac:dyDescent="0.3">
      <c r="A116" s="100" t="s">
        <v>17</v>
      </c>
      <c r="B116" s="135" t="s">
        <v>36</v>
      </c>
      <c r="C116" s="135" t="s">
        <v>22</v>
      </c>
      <c r="D116" s="55">
        <v>0</v>
      </c>
      <c r="E116" s="55">
        <f>D117-0.1</f>
        <v>-0.1</v>
      </c>
      <c r="F116" s="29">
        <v>0</v>
      </c>
      <c r="G116" s="26">
        <v>0</v>
      </c>
      <c r="H116" s="26">
        <v>0</v>
      </c>
      <c r="I116" s="17">
        <v>0</v>
      </c>
    </row>
    <row r="117" spans="1:9" x14ac:dyDescent="0.3">
      <c r="A117" s="100" t="s">
        <v>17</v>
      </c>
      <c r="B117" s="135" t="s">
        <v>36</v>
      </c>
      <c r="C117" s="135" t="e">
        <f>IF(ISBLANK('SFF SI'!$E$8), NA(), TRIM('SFF SI'!$E$8))</f>
        <v>#N/A</v>
      </c>
      <c r="D117" s="55">
        <f t="shared" ref="D117:D125" si="15">IFERROR(IF(ISNUMBER(SEARCH("-",C117)), _xlfn.NUMBERVALUE(LEFT(C117,SEARCH("-",C117,1)-2)), _xlfn.NUMBERVALUE(LEFT(C117,SEARCH(" ",C117,1)-3))), 0)</f>
        <v>0</v>
      </c>
      <c r="E117" s="55">
        <f t="shared" ref="E117:E125" si="16">IFERROR(IF(ISNUMBER(SEARCH("-",C117)), _xlfn.NUMBERVALUE(LEFT(RIGHT(C117,SEARCH("-",C117,1)),LEN(RIGHT(C117,SEARCH("-",C117,1)))-2)), _xlfn.NUMBERVALUE(LEFT(RIGHT(C117,SEARCH(" ",C117,1)+1),LEN(RIGHT(C117,SEARCH(" ",C117,1)))-1))), 999)</f>
        <v>999</v>
      </c>
      <c r="F117" s="29">
        <v>0</v>
      </c>
      <c r="G117" s="26">
        <v>0</v>
      </c>
      <c r="H117" s="26">
        <f>IFERROR(_xlfn.NUMBERVALUE(_xlfn.CONCAT(IF(LEFT('SFF SI'!$F$18,5)="minus","-",""),MID('SFF SI'!$F$18,SEARCH("$",'SFF SI'!$F$18,1)+1,(SEARCH("/",'SFF SI'!$F$18))-(SEARCH("$",'SFF SI'!$F$18,1)+1)))), 0)</f>
        <v>0</v>
      </c>
      <c r="I117" s="17">
        <f>'SFF SI'!$F$8</f>
        <v>0</v>
      </c>
    </row>
    <row r="118" spans="1:9" x14ac:dyDescent="0.3">
      <c r="A118" s="100" t="s">
        <v>17</v>
      </c>
      <c r="B118" s="135" t="s">
        <v>36</v>
      </c>
      <c r="C118" s="135" t="e">
        <f>IF(ISBLANK('SFF SI'!$E$9), NA(), TRIM('SFF SI'!$E$9))</f>
        <v>#N/A</v>
      </c>
      <c r="D118" s="55">
        <f t="shared" si="15"/>
        <v>0</v>
      </c>
      <c r="E118" s="55">
        <f t="shared" si="16"/>
        <v>999</v>
      </c>
      <c r="F118" s="29">
        <v>0</v>
      </c>
      <c r="G118" s="26">
        <v>0</v>
      </c>
      <c r="H118" s="26">
        <f>IFERROR(_xlfn.NUMBERVALUE(_xlfn.CONCAT(IF(LEFT('SFF SI'!$F$18,5)="minus","-",""),MID('SFF SI'!$F$18,SEARCH("$",'SFF SI'!$F$18,1)+1,(SEARCH("/",'SFF SI'!$F$18))-(SEARCH("$",'SFF SI'!$F$18,1)+1)))), 0)</f>
        <v>0</v>
      </c>
      <c r="I118" s="17">
        <f>'SFF SI'!$F$9</f>
        <v>0</v>
      </c>
    </row>
    <row r="119" spans="1:9" x14ac:dyDescent="0.3">
      <c r="A119" s="100" t="s">
        <v>17</v>
      </c>
      <c r="B119" s="135" t="s">
        <v>36</v>
      </c>
      <c r="C119" s="135" t="e">
        <f>IF(ISBLANK('SFF SI'!$E$10), NA(), TRIM('SFF SI'!$E$10))</f>
        <v>#N/A</v>
      </c>
      <c r="D119" s="55">
        <f t="shared" si="15"/>
        <v>0</v>
      </c>
      <c r="E119" s="55">
        <f t="shared" si="16"/>
        <v>999</v>
      </c>
      <c r="F119" s="29">
        <v>0</v>
      </c>
      <c r="G119" s="26">
        <v>0</v>
      </c>
      <c r="H119" s="26">
        <f>IFERROR(_xlfn.NUMBERVALUE(_xlfn.CONCAT(IF(LEFT('SFF SI'!$F$18,5)="minus","-",""),MID('SFF SI'!$F$18,SEARCH("$",'SFF SI'!$F$18,1)+1,(SEARCH("/",'SFF SI'!$F$18))-(SEARCH("$",'SFF SI'!$F$18,1)+1)))), 0)</f>
        <v>0</v>
      </c>
      <c r="I119" s="17">
        <f>'SFF SI'!$F$10</f>
        <v>0</v>
      </c>
    </row>
    <row r="120" spans="1:9" x14ac:dyDescent="0.3">
      <c r="A120" s="100" t="s">
        <v>17</v>
      </c>
      <c r="B120" s="135" t="s">
        <v>36</v>
      </c>
      <c r="C120" s="135" t="e">
        <f>IF(ISBLANK('SFF SI'!$E$11), NA(), TRIM('SFF SI'!$E$11))</f>
        <v>#N/A</v>
      </c>
      <c r="D120" s="55">
        <f t="shared" si="15"/>
        <v>0</v>
      </c>
      <c r="E120" s="55">
        <f t="shared" si="16"/>
        <v>999</v>
      </c>
      <c r="F120" s="29">
        <v>0</v>
      </c>
      <c r="G120" s="26">
        <v>0</v>
      </c>
      <c r="H120" s="26">
        <f>IFERROR(_xlfn.NUMBERVALUE(_xlfn.CONCAT(IF(LEFT('SFF SI'!$F$18,5)="minus","-",""),MID('SFF SI'!$F$18,SEARCH("$",'SFF SI'!$F$18,1)+1,(SEARCH("/",'SFF SI'!$F$18))-(SEARCH("$",'SFF SI'!$F$18,1)+1)))), 0)</f>
        <v>0</v>
      </c>
      <c r="I120" s="17">
        <f>'SFF SI'!$F$11</f>
        <v>0</v>
      </c>
    </row>
    <row r="121" spans="1:9" x14ac:dyDescent="0.3">
      <c r="A121" s="100" t="s">
        <v>17</v>
      </c>
      <c r="B121" s="135" t="s">
        <v>36</v>
      </c>
      <c r="C121" s="135" t="e">
        <f>IF(ISBLANK('SFF SI'!$E$12), NA(), TRIM('SFF SI'!$E$12))</f>
        <v>#N/A</v>
      </c>
      <c r="D121" s="55">
        <f t="shared" si="15"/>
        <v>0</v>
      </c>
      <c r="E121" s="55">
        <f t="shared" si="16"/>
        <v>999</v>
      </c>
      <c r="F121" s="29">
        <v>0</v>
      </c>
      <c r="G121" s="26">
        <v>0</v>
      </c>
      <c r="H121" s="26">
        <f>IFERROR(_xlfn.NUMBERVALUE(_xlfn.CONCAT(IF(LEFT('SFF SI'!$F$18,5)="minus","-",""),MID('SFF SI'!$F$18,SEARCH("$",'SFF SI'!$F$18,1)+1,(SEARCH("/",'SFF SI'!$F$18))-(SEARCH("$",'SFF SI'!$F$18,1)+1)))), 0)</f>
        <v>0</v>
      </c>
      <c r="I121" s="17">
        <f>'SFF SI'!$F$12</f>
        <v>0</v>
      </c>
    </row>
    <row r="122" spans="1:9" x14ac:dyDescent="0.3">
      <c r="A122" s="100" t="s">
        <v>17</v>
      </c>
      <c r="B122" s="135" t="s">
        <v>36</v>
      </c>
      <c r="C122" s="135" t="e">
        <f>IF(ISBLANK('SFF SI'!$E$13), NA(), TRIM('SFF SI'!$E$13))</f>
        <v>#N/A</v>
      </c>
      <c r="D122" s="55">
        <f t="shared" si="15"/>
        <v>0</v>
      </c>
      <c r="E122" s="55">
        <f t="shared" si="16"/>
        <v>999</v>
      </c>
      <c r="F122" s="29">
        <v>0</v>
      </c>
      <c r="G122" s="26">
        <v>0</v>
      </c>
      <c r="H122" s="26">
        <f>IFERROR(_xlfn.NUMBERVALUE(_xlfn.CONCAT(IF(LEFT('SFF SI'!$F$18,5)="minus","-",""),MID('SFF SI'!$F$18,SEARCH("$",'SFF SI'!$F$18,1)+1,(SEARCH("/",'SFF SI'!$F$18))-(SEARCH("$",'SFF SI'!$F$18,1)+1)))), 0)</f>
        <v>0</v>
      </c>
      <c r="I122" s="17">
        <f>'SFF SI'!$F$13</f>
        <v>0</v>
      </c>
    </row>
    <row r="123" spans="1:9" x14ac:dyDescent="0.3">
      <c r="A123" s="100" t="s">
        <v>17</v>
      </c>
      <c r="B123" s="135" t="s">
        <v>36</v>
      </c>
      <c r="C123" s="135" t="e">
        <f>IF(ISBLANK('SFF SI'!$E$14), NA(), TRIM('SFF SI'!$E$14))</f>
        <v>#N/A</v>
      </c>
      <c r="D123" s="55">
        <f t="shared" si="15"/>
        <v>0</v>
      </c>
      <c r="E123" s="55">
        <f t="shared" si="16"/>
        <v>999</v>
      </c>
      <c r="F123" s="29">
        <v>0</v>
      </c>
      <c r="G123" s="26">
        <v>0</v>
      </c>
      <c r="H123" s="26">
        <f>IFERROR(_xlfn.NUMBERVALUE(_xlfn.CONCAT(IF(LEFT('SFF SI'!$F$18,5)="minus","-",""),MID('SFF SI'!$F$18,SEARCH("$",'SFF SI'!$F$18,1)+1,(SEARCH("/",'SFF SI'!$F$18))-(SEARCH("$",'SFF SI'!$F$18,1)+1)))), 0)</f>
        <v>0</v>
      </c>
      <c r="I123" s="17">
        <f>'SFF SI'!$F$14</f>
        <v>0</v>
      </c>
    </row>
    <row r="124" spans="1:9" x14ac:dyDescent="0.3">
      <c r="A124" s="100" t="s">
        <v>17</v>
      </c>
      <c r="B124" s="135" t="s">
        <v>36</v>
      </c>
      <c r="C124" s="135" t="e">
        <f>IF(ISBLANK('SFF SI'!$E$15), NA(), TRIM('SFF SI'!$E$15))</f>
        <v>#N/A</v>
      </c>
      <c r="D124" s="55">
        <f t="shared" si="15"/>
        <v>0</v>
      </c>
      <c r="E124" s="55">
        <f t="shared" si="16"/>
        <v>999</v>
      </c>
      <c r="F124" s="29">
        <v>0</v>
      </c>
      <c r="G124" s="26">
        <v>0</v>
      </c>
      <c r="H124" s="26">
        <f>IFERROR(_xlfn.NUMBERVALUE(_xlfn.CONCAT(IF(LEFT('SFF SI'!$F$18,5)="minus","-",""),MID('SFF SI'!$F$18,SEARCH("$",'SFF SI'!$F$18,1)+1,(SEARCH("/",'SFF SI'!$F$18))-(SEARCH("$",'SFF SI'!$F$18,1)+1)))), 0)</f>
        <v>0</v>
      </c>
      <c r="I124" s="17">
        <f>'SFF SI'!$F$15</f>
        <v>0</v>
      </c>
    </row>
    <row r="125" spans="1:9" x14ac:dyDescent="0.3">
      <c r="A125" s="119" t="s">
        <v>17</v>
      </c>
      <c r="B125" s="138" t="s">
        <v>36</v>
      </c>
      <c r="C125" s="138" t="e">
        <f>IF(ISBLANK('SFF SI'!$E$16), NA(), TRIM('SFF SI'!$E$16))</f>
        <v>#N/A</v>
      </c>
      <c r="D125" s="58">
        <f t="shared" si="15"/>
        <v>0</v>
      </c>
      <c r="E125" s="58">
        <f t="shared" si="16"/>
        <v>999</v>
      </c>
      <c r="F125" s="34">
        <v>0</v>
      </c>
      <c r="G125" s="35">
        <v>0</v>
      </c>
      <c r="H125" s="35">
        <f>IFERROR(_xlfn.NUMBERVALUE(_xlfn.CONCAT(IF(LEFT('SFF SI'!$F$18,5)="minus","-",""),MID('SFF SI'!$F$18,SEARCH("$",'SFF SI'!$F$18,1)+1,(SEARCH("/",'SFF SI'!$F$18))-(SEARCH("$",'SFF SI'!$F$18,1)+1)))), 0)</f>
        <v>0</v>
      </c>
      <c r="I125" s="20">
        <f>'SFF SI'!$F$16</f>
        <v>0</v>
      </c>
    </row>
    <row r="126" spans="1:9" ht="15" thickBot="1" x14ac:dyDescent="0.35">
      <c r="A126" s="63" t="s">
        <v>17</v>
      </c>
      <c r="B126" s="49" t="s">
        <v>49</v>
      </c>
      <c r="C126" s="49" t="s">
        <v>22</v>
      </c>
      <c r="D126" s="55">
        <v>0</v>
      </c>
      <c r="E126" s="55">
        <v>999</v>
      </c>
      <c r="F126" s="40">
        <v>0</v>
      </c>
      <c r="G126" s="38">
        <v>0</v>
      </c>
      <c r="H126" s="38">
        <v>0</v>
      </c>
      <c r="I126" s="22">
        <v>0</v>
      </c>
    </row>
    <row r="127" spans="1:9" x14ac:dyDescent="0.3">
      <c r="A127" s="120" t="s">
        <v>18</v>
      </c>
      <c r="B127" s="137" t="s">
        <v>37</v>
      </c>
      <c r="C127" s="137" t="e">
        <f>IF(ISBLANK('SFF SI'!$E$21), NA(), TRIM('SFF SI'!$E$21))</f>
        <v>#N/A</v>
      </c>
      <c r="D127" s="57" t="e">
        <f t="shared" ref="D127:D135" si="17">IF(ISNUMBER(SEARCH("up",C127)),0,IF(ISNUMBER(SEARCH("to",C127)),_xlfn.NUMBERVALUE(MID(C127, SEARCH("over", C127) + 4, SEARCH("to", C127) - (SEARCH("over", C127) + 4) - 3)),_xlfn.NUMBERVALUE(LEFT(RIGHT(C127, LEN(C127) - SEARCH(" ", C127)), LEN(RIGHT(C127, LEN(C127) - SEARCH(" ", C127)))-2))))+IF(ISNUMBER(SEARCH("to",C127)), 0, 0.1)</f>
        <v>#N/A</v>
      </c>
      <c r="E127" s="57">
        <f t="shared" ref="E127:E135" si="18">IF(ISNUMBER(SEARCH("to",C127)), _xlfn.NUMBERVALUE(LEFT(RIGHT(C127, LEN(C127) - SEARCH("to", C127)-1), LEN(RIGHT(C127, LEN(C127) - SEARCH("to", C127)-1))-2)),999)</f>
        <v>999</v>
      </c>
      <c r="F127" s="32">
        <v>0</v>
      </c>
      <c r="G127" s="33">
        <v>0</v>
      </c>
      <c r="H127" s="33">
        <v>0</v>
      </c>
      <c r="I127" s="19">
        <f>'SFF SI'!$F$21</f>
        <v>0</v>
      </c>
    </row>
    <row r="128" spans="1:9" x14ac:dyDescent="0.3">
      <c r="A128" s="121" t="s">
        <v>18</v>
      </c>
      <c r="B128" s="135" t="s">
        <v>37</v>
      </c>
      <c r="C128" s="135" t="e">
        <f>IF(ISBLANK('SFF SI'!$E$22), NA(), TRIM('SFF SI'!$E$22))</f>
        <v>#N/A</v>
      </c>
      <c r="D128" s="55" t="e">
        <f t="shared" si="17"/>
        <v>#N/A</v>
      </c>
      <c r="E128" s="55">
        <f t="shared" si="18"/>
        <v>999</v>
      </c>
      <c r="F128" s="29">
        <v>0</v>
      </c>
      <c r="G128" s="26">
        <v>0</v>
      </c>
      <c r="H128" s="26">
        <v>0</v>
      </c>
      <c r="I128" s="17">
        <f>'SFF SI'!$F$22</f>
        <v>0</v>
      </c>
    </row>
    <row r="129" spans="1:9" x14ac:dyDescent="0.3">
      <c r="A129" s="122" t="s">
        <v>18</v>
      </c>
      <c r="B129" s="138" t="s">
        <v>37</v>
      </c>
      <c r="C129" s="138" t="e">
        <f>IF(ISBLANK('SFF SI'!$E$23), NA(), TRIM('SFF SI'!$E$23))</f>
        <v>#N/A</v>
      </c>
      <c r="D129" s="55" t="e">
        <f t="shared" si="17"/>
        <v>#N/A</v>
      </c>
      <c r="E129" s="58">
        <f t="shared" si="18"/>
        <v>999</v>
      </c>
      <c r="F129" s="34">
        <v>0</v>
      </c>
      <c r="G129" s="35">
        <v>0</v>
      </c>
      <c r="H129" s="35">
        <v>0</v>
      </c>
      <c r="I129" s="20">
        <f>'SFF SI'!$F$23</f>
        <v>0</v>
      </c>
    </row>
    <row r="130" spans="1:9" x14ac:dyDescent="0.3">
      <c r="A130" s="121" t="s">
        <v>18</v>
      </c>
      <c r="B130" s="135" t="s">
        <v>38</v>
      </c>
      <c r="C130" s="135" t="e">
        <f>IF(ISBLANK('SFF SI'!$E$21), NA(), TRIM('SFF SI'!$E$21))</f>
        <v>#N/A</v>
      </c>
      <c r="D130" s="59" t="e">
        <f t="shared" si="17"/>
        <v>#N/A</v>
      </c>
      <c r="E130" s="55">
        <f t="shared" si="18"/>
        <v>999</v>
      </c>
      <c r="F130" s="29">
        <v>0</v>
      </c>
      <c r="G130" s="26">
        <v>0</v>
      </c>
      <c r="H130" s="26">
        <v>0</v>
      </c>
      <c r="I130" s="17">
        <f>'SFF SI'!$F$24</f>
        <v>0</v>
      </c>
    </row>
    <row r="131" spans="1:9" x14ac:dyDescent="0.3">
      <c r="A131" s="121" t="s">
        <v>18</v>
      </c>
      <c r="B131" s="135" t="s">
        <v>38</v>
      </c>
      <c r="C131" s="135" t="e">
        <f>IF(ISBLANK('SFF SI'!$E$22), NA(), TRIM('SFF SI'!$E$22))</f>
        <v>#N/A</v>
      </c>
      <c r="D131" s="55" t="e">
        <f t="shared" si="17"/>
        <v>#N/A</v>
      </c>
      <c r="E131" s="55">
        <f t="shared" si="18"/>
        <v>999</v>
      </c>
      <c r="F131" s="29">
        <v>0</v>
      </c>
      <c r="G131" s="26">
        <v>0</v>
      </c>
      <c r="H131" s="26">
        <v>0</v>
      </c>
      <c r="I131" s="17">
        <f>'SFF SI'!$F$24</f>
        <v>0</v>
      </c>
    </row>
    <row r="132" spans="1:9" x14ac:dyDescent="0.3">
      <c r="A132" s="122" t="s">
        <v>18</v>
      </c>
      <c r="B132" s="138" t="s">
        <v>38</v>
      </c>
      <c r="C132" s="138" t="e">
        <f>IF(ISBLANK('SFF SI'!$E$23), NA(), TRIM('SFF SI'!$E$23))</f>
        <v>#N/A</v>
      </c>
      <c r="D132" s="58" t="e">
        <f t="shared" si="17"/>
        <v>#N/A</v>
      </c>
      <c r="E132" s="58">
        <f t="shared" si="18"/>
        <v>999</v>
      </c>
      <c r="F132" s="34">
        <v>0</v>
      </c>
      <c r="G132" s="35">
        <v>0</v>
      </c>
      <c r="H132" s="35">
        <f>IFERROR(_xlfn.NUMBERVALUE(_xlfn.CONCAT(IF(LEFT(LEFT(RIGHT('SFF SI'!$E$24, LEN('SFF SI'!$E$24)-SEARCH("kg", 'SFF SI'!$E$24)-2), SEARCH(")", RIGHT('SFF SI'!$E$24, LEN('SFF SI'!$E$24)-SEARCH("kg", 'SFF SI'!$E$24)-2))-1),5)="minus","-",""),RIGHT(LEFT(RIGHT('SFF SI'!$E$24, LEN('SFF SI'!$E$24)-SEARCH("kg", 'SFF SI'!$E$24)-2), SEARCH(")", RIGHT('SFF SI'!$E$24, LEN('SFF SI'!$E$24)-SEARCH("kg", 'SFF SI'!$E$24)-2))-1), LEN(LEFT(RIGHT('SFF SI'!$E$24, LEN('SFF SI'!$E$24)-SEARCH("kg", 'SFF SI'!$E$24)-2), SEARCH(")", RIGHT('SFF SI'!$E$24, LEN('SFF SI'!$E$24)-SEARCH("kg", 'SFF SI'!$E$24)-2))-1)) - SEARCH("$",LEFT(RIGHT('SFF SI'!$E$24, LEN('SFF SI'!$E$24)-SEARCH("kg", 'SFF SI'!$E$24)-2), SEARCH(")", RIGHT('SFF SI'!$E$24, LEN('SFF SI'!$E$24)-SEARCH("kg", 'SFF SI'!$E$24)-2))-1),1)+1))), 0)</f>
        <v>0</v>
      </c>
      <c r="I132" s="20">
        <f>'SFF SI'!$F$24</f>
        <v>0</v>
      </c>
    </row>
    <row r="133" spans="1:9" x14ac:dyDescent="0.3">
      <c r="A133" s="121" t="s">
        <v>18</v>
      </c>
      <c r="B133" s="135" t="s">
        <v>39</v>
      </c>
      <c r="C133" s="135" t="e">
        <f>IF(ISBLANK('SFF SI'!$E$21), NA(), TRIM('SFF SI'!$E$21))</f>
        <v>#N/A</v>
      </c>
      <c r="D133" s="55" t="e">
        <f t="shared" si="17"/>
        <v>#N/A</v>
      </c>
      <c r="E133" s="55">
        <f t="shared" si="18"/>
        <v>999</v>
      </c>
      <c r="F133" s="29">
        <v>0</v>
      </c>
      <c r="G133" s="26">
        <v>0</v>
      </c>
      <c r="H133" s="26">
        <v>0</v>
      </c>
      <c r="I133" s="17">
        <f>'SFF SI'!$F$25</f>
        <v>0</v>
      </c>
    </row>
    <row r="134" spans="1:9" x14ac:dyDescent="0.3">
      <c r="A134" s="121" t="s">
        <v>18</v>
      </c>
      <c r="B134" s="135" t="s">
        <v>39</v>
      </c>
      <c r="C134" s="135" t="e">
        <f>IF(ISBLANK('SFF SI'!$E$22), NA(), TRIM('SFF SI'!$E$22))</f>
        <v>#N/A</v>
      </c>
      <c r="D134" s="55" t="e">
        <f t="shared" si="17"/>
        <v>#N/A</v>
      </c>
      <c r="E134" s="55">
        <f t="shared" si="18"/>
        <v>999</v>
      </c>
      <c r="F134" s="29">
        <v>0</v>
      </c>
      <c r="G134" s="26">
        <v>0</v>
      </c>
      <c r="H134" s="26">
        <v>0</v>
      </c>
      <c r="I134" s="17">
        <f>'SFF SI'!$F$25</f>
        <v>0</v>
      </c>
    </row>
    <row r="135" spans="1:9" ht="15" thickBot="1" x14ac:dyDescent="0.35">
      <c r="A135" s="123" t="s">
        <v>18</v>
      </c>
      <c r="B135" s="136" t="s">
        <v>39</v>
      </c>
      <c r="C135" s="136" t="e">
        <f>IF(ISBLANK('SFF SI'!$E$23), NA(), TRIM('SFF SI'!$E$23))</f>
        <v>#N/A</v>
      </c>
      <c r="D135" s="56" t="e">
        <f t="shared" si="17"/>
        <v>#N/A</v>
      </c>
      <c r="E135" s="56">
        <f t="shared" si="18"/>
        <v>999</v>
      </c>
      <c r="F135" s="30">
        <v>0</v>
      </c>
      <c r="G135" s="31">
        <v>0</v>
      </c>
      <c r="H135" s="31">
        <f>IFERROR(_xlfn.NUMBERVALUE(_xlfn.CONCAT(IF(LEFT(LEFT(RIGHT('SFF SI'!$E$25, LEN('SFF SI'!$E$25)-SEARCH("kg", 'SFF SI'!$E$25)-2), SEARCH(")", RIGHT('SFF SI'!$E$25, LEN('SFF SI'!$E$25)-SEARCH("kg", 'SFF SI'!$E$25)-2))-1),5)="minus","-",""),RIGHT(LEFT(RIGHT('SFF SI'!$E$25, LEN('SFF SI'!$E$25)-SEARCH("kg", 'SFF SI'!$E$25)-2), SEARCH(")", RIGHT('SFF SI'!$E$25, LEN('SFF SI'!$E$25)-SEARCH("kg", 'SFF SI'!$E$25)-2))-1), LEN(LEFT(RIGHT('SFF SI'!$E$25, LEN('SFF SI'!$E$25)-SEARCH("kg", 'SFF SI'!$E$25)-2), SEARCH(")", RIGHT('SFF SI'!$E$25, LEN('SFF SI'!$E$25)-SEARCH("kg", 'SFF SI'!$E$25)-2))-1)) - SEARCH("$",LEFT(RIGHT('SFF SI'!$E$25, LEN('SFF SI'!$E$25)-SEARCH("kg", 'SFF SI'!$E$25)-2), SEARCH(")", RIGHT('SFF SI'!$E$25, LEN('SFF SI'!$E$25)-SEARCH("kg", 'SFF SI'!$E$25)-2))-1),1)+1))), 0)</f>
        <v>0</v>
      </c>
      <c r="I135" s="18">
        <f>'SFF SI'!$F$25</f>
        <v>0</v>
      </c>
    </row>
    <row r="136" spans="1:9" ht="15" thickBot="1" x14ac:dyDescent="0.35">
      <c r="A136" s="124" t="s">
        <v>40</v>
      </c>
      <c r="B136" s="136" t="s">
        <v>41</v>
      </c>
      <c r="C136" s="136" t="s">
        <v>22</v>
      </c>
      <c r="D136" s="56">
        <v>0</v>
      </c>
      <c r="E136" s="56">
        <v>999</v>
      </c>
      <c r="F136" s="30">
        <v>0</v>
      </c>
      <c r="G136" s="31">
        <v>0</v>
      </c>
      <c r="H136" s="31">
        <v>0</v>
      </c>
      <c r="I136" s="18">
        <v>0</v>
      </c>
    </row>
    <row r="137" spans="1:9" x14ac:dyDescent="0.3">
      <c r="A137" s="125" t="s">
        <v>20</v>
      </c>
      <c r="B137" s="137" t="s">
        <v>4</v>
      </c>
      <c r="C137" s="137" t="s">
        <v>22</v>
      </c>
      <c r="D137" s="57">
        <v>0</v>
      </c>
      <c r="E137" s="57">
        <f>D138-0.1</f>
        <v>-0.1</v>
      </c>
      <c r="F137" s="32">
        <v>0</v>
      </c>
      <c r="G137" s="33">
        <v>0</v>
      </c>
      <c r="H137" s="33">
        <v>0</v>
      </c>
      <c r="I137" s="19">
        <v>0</v>
      </c>
    </row>
    <row r="138" spans="1:9" x14ac:dyDescent="0.3">
      <c r="A138" s="126" t="s">
        <v>20</v>
      </c>
      <c r="B138" s="135" t="s">
        <v>4</v>
      </c>
      <c r="C138" s="135" t="e">
        <f>IF(ISBLANK('SFF SI'!$A$46), NA(), TRIM('SFF SI'!$A$46))</f>
        <v>#N/A</v>
      </c>
      <c r="D138" s="55">
        <f>IFERROR(IF(ISNUMBER(SEARCH("-",C138)), _xlfn.NUMBERVALUE(LEFT(C138,SEARCH("-",C138,1)-2)), _xlfn.NUMBERVALUE(LEFT(C138,SEARCH(" ",C138,1)-3))), 0)</f>
        <v>0</v>
      </c>
      <c r="E138" s="55">
        <f>IFERROR(IF(ISNUMBER(SEARCH("-",C138)), _xlfn.NUMBERVALUE(LEFT(RIGHT(C138,SEARCH("-",C138,1)),LEN(RIGHT(C138,SEARCH("-",C138,1)))-2)), _xlfn.NUMBERVALUE(LEFT(RIGHT(C138,SEARCH(" ",C138,1)+1),LEN(RIGHT(C138,SEARCH(" ",C138,1)))-1))), 999)</f>
        <v>999</v>
      </c>
      <c r="F138" s="29">
        <v>0</v>
      </c>
      <c r="G138" s="26">
        <v>0</v>
      </c>
      <c r="H138" s="26">
        <v>0</v>
      </c>
      <c r="I138" s="17">
        <f>'SFF SI'!$B$46</f>
        <v>0</v>
      </c>
    </row>
    <row r="139" spans="1:9" x14ac:dyDescent="0.3">
      <c r="A139" s="126" t="s">
        <v>20</v>
      </c>
      <c r="B139" s="135" t="s">
        <v>4</v>
      </c>
      <c r="C139" s="135" t="e">
        <f>IF(ISBLANK('SFF SI'!$A$47), NA(), TRIM('SFF SI'!$A$47))</f>
        <v>#N/A</v>
      </c>
      <c r="D139" s="55">
        <f>IFERROR(IF(ISNUMBER(SEARCH("-",C139)), _xlfn.NUMBERVALUE(LEFT(C139,SEARCH("-",C139,1)-2)), _xlfn.NUMBERVALUE(LEFT(C139,SEARCH(" ",C139,1)-3))), 0)</f>
        <v>0</v>
      </c>
      <c r="E139" s="55">
        <f>IFERROR(IF(ISNUMBER(SEARCH("-",C139)), _xlfn.NUMBERVALUE(LEFT(RIGHT(C139,SEARCH("-",C139,1)),LEN(RIGHT(C139,SEARCH("-",C139,1)))-2)), _xlfn.NUMBERVALUE(LEFT(RIGHT(C139,SEARCH(" ",C139,1)+1),LEN(RIGHT(C139,SEARCH(" ",C139,1)))-1))), 999)</f>
        <v>999</v>
      </c>
      <c r="F139" s="29">
        <v>0</v>
      </c>
      <c r="G139" s="26">
        <v>0</v>
      </c>
      <c r="H139" s="26">
        <v>0</v>
      </c>
      <c r="I139" s="17">
        <f>'SFF SI'!$B$47</f>
        <v>0</v>
      </c>
    </row>
    <row r="140" spans="1:9" x14ac:dyDescent="0.3">
      <c r="A140" s="126" t="s">
        <v>20</v>
      </c>
      <c r="B140" s="135" t="s">
        <v>4</v>
      </c>
      <c r="C140" s="135" t="e">
        <f>IF(ISBLANK('SFF SI'!$A$48), NA(), TRIM('SFF SI'!$A$48))</f>
        <v>#N/A</v>
      </c>
      <c r="D140" s="55">
        <f>IFERROR(IF(ISNUMBER(SEARCH("-",C140)), _xlfn.NUMBERVALUE(LEFT(C140,SEARCH("-",C140,1)-2)), _xlfn.NUMBERVALUE(LEFT(C140,SEARCH(" ",C140,1)-3))), 0)</f>
        <v>0</v>
      </c>
      <c r="E140" s="55">
        <f>IFERROR(IF(ISNUMBER(SEARCH("-",C140)), _xlfn.NUMBERVALUE(LEFT(RIGHT(C140,SEARCH("-",C140,1)),LEN(RIGHT(C140,SEARCH("-",C140,1)))-2)), _xlfn.NUMBERVALUE(LEFT(RIGHT(C140,SEARCH(" ",C140,1)+1),LEN(RIGHT(C140,SEARCH(" ",C140,1)))-1))), 999)</f>
        <v>999</v>
      </c>
      <c r="F140" s="29">
        <v>0</v>
      </c>
      <c r="G140" s="26">
        <v>0</v>
      </c>
      <c r="H140" s="26">
        <v>0</v>
      </c>
      <c r="I140" s="17">
        <f>'SFF SI'!$B$48</f>
        <v>0</v>
      </c>
    </row>
    <row r="141" spans="1:9" x14ac:dyDescent="0.3">
      <c r="A141" s="127" t="s">
        <v>20</v>
      </c>
      <c r="B141" s="138" t="s">
        <v>4</v>
      </c>
      <c r="C141" s="138" t="e">
        <f>IF(ISBLANK('SFF SI'!$A$49), NA(), TRIM('SFF SI'!$A$49))</f>
        <v>#N/A</v>
      </c>
      <c r="D141" s="58">
        <f>IFERROR(IF(ISNUMBER(SEARCH("-",C141)), _xlfn.NUMBERVALUE(LEFT(C141,SEARCH("-",C141,1)-2)), _xlfn.NUMBERVALUE(LEFT(C141,SEARCH(" ",C141,1)-3))), 0)</f>
        <v>0</v>
      </c>
      <c r="E141" s="58">
        <f>IFERROR(IF(ISNUMBER(SEARCH("-",C141)), _xlfn.NUMBERVALUE(LEFT(RIGHT(C141,SEARCH("-",C141,1)),LEN(RIGHT(C141,SEARCH("-",C141,1)))-2)), _xlfn.NUMBERVALUE(LEFT(RIGHT(C141,SEARCH(" ",C141,1)+1),LEN(RIGHT(C141,SEARCH(" ",C141,1)))-1))), 999)</f>
        <v>999</v>
      </c>
      <c r="F141" s="34">
        <v>0</v>
      </c>
      <c r="G141" s="35">
        <v>0</v>
      </c>
      <c r="H141" s="35">
        <v>0</v>
      </c>
      <c r="I141" s="20">
        <f>'SFF SI'!$B$49</f>
        <v>0</v>
      </c>
    </row>
    <row r="142" spans="1:9" x14ac:dyDescent="0.3">
      <c r="A142" s="126" t="s">
        <v>20</v>
      </c>
      <c r="B142" s="135" t="s">
        <v>42</v>
      </c>
      <c r="C142" s="135" t="s">
        <v>22</v>
      </c>
      <c r="D142" s="55">
        <v>0</v>
      </c>
      <c r="E142" s="55">
        <f>D143-0.1</f>
        <v>-0.1</v>
      </c>
      <c r="F142" s="29">
        <v>0</v>
      </c>
      <c r="G142" s="26">
        <v>0</v>
      </c>
      <c r="H142" s="26">
        <v>0</v>
      </c>
      <c r="I142" s="17">
        <v>0</v>
      </c>
    </row>
    <row r="143" spans="1:9" x14ac:dyDescent="0.3">
      <c r="A143" s="126" t="s">
        <v>20</v>
      </c>
      <c r="B143" s="135" t="s">
        <v>42</v>
      </c>
      <c r="C143" s="135" t="e">
        <f>IF(ISBLANK('SFF SI'!$A$46), NA(), TRIM('SFF SI'!$A$46))</f>
        <v>#N/A</v>
      </c>
      <c r="D143" s="55">
        <f>IFERROR(IF(ISNUMBER(SEARCH("-",C143)), _xlfn.NUMBERVALUE(LEFT(C143,SEARCH("-",C143,1)-2)), _xlfn.NUMBERVALUE(LEFT(C143,SEARCH(" ",C143,1)-3))), 0)</f>
        <v>0</v>
      </c>
      <c r="E143" s="55">
        <f>IFERROR(IF(ISNUMBER(SEARCH("-",C143)), _xlfn.NUMBERVALUE(LEFT(RIGHT(C143,SEARCH("-",C143,1)),LEN(RIGHT(C143,SEARCH("-",C143,1)))-2)), _xlfn.NUMBERVALUE(LEFT(RIGHT(C143,SEARCH(" ",C143,1)+1),LEN(RIGHT(C143,SEARCH(" ",C143,1)))-1))), 999)</f>
        <v>999</v>
      </c>
      <c r="F143" s="29">
        <v>0</v>
      </c>
      <c r="G143" s="26">
        <v>0</v>
      </c>
      <c r="H143" s="26">
        <v>0</v>
      </c>
      <c r="I143" s="17">
        <f>'SFF SI'!$D$46</f>
        <v>0</v>
      </c>
    </row>
    <row r="144" spans="1:9" x14ac:dyDescent="0.3">
      <c r="A144" s="126" t="s">
        <v>20</v>
      </c>
      <c r="B144" s="135" t="s">
        <v>42</v>
      </c>
      <c r="C144" s="135" t="e">
        <f>IF(ISBLANK('SFF SI'!$A$47), NA(), TRIM('SFF SI'!$A$47))</f>
        <v>#N/A</v>
      </c>
      <c r="D144" s="55">
        <f>IFERROR(IF(ISNUMBER(SEARCH("-",C144)), _xlfn.NUMBERVALUE(LEFT(C144,SEARCH("-",C144,1)-2)), _xlfn.NUMBERVALUE(LEFT(C144,SEARCH(" ",C144,1)-3))), 0)</f>
        <v>0</v>
      </c>
      <c r="E144" s="55">
        <f>IFERROR(IF(ISNUMBER(SEARCH("-",C144)), _xlfn.NUMBERVALUE(LEFT(RIGHT(C144,SEARCH("-",C144,1)),LEN(RIGHT(C144,SEARCH("-",C144,1)))-2)), _xlfn.NUMBERVALUE(LEFT(RIGHT(C144,SEARCH(" ",C144,1)+1),LEN(RIGHT(C144,SEARCH(" ",C144,1)))-1))), 999)</f>
        <v>999</v>
      </c>
      <c r="F144" s="29">
        <v>0</v>
      </c>
      <c r="G144" s="26">
        <v>0</v>
      </c>
      <c r="H144" s="26">
        <v>0</v>
      </c>
      <c r="I144" s="17">
        <f>'SFF SI'!$D$47</f>
        <v>0</v>
      </c>
    </row>
    <row r="145" spans="1:9" x14ac:dyDescent="0.3">
      <c r="A145" s="126" t="s">
        <v>20</v>
      </c>
      <c r="B145" s="135" t="s">
        <v>42</v>
      </c>
      <c r="C145" s="135" t="e">
        <f>IF(ISBLANK('SFF SI'!$A$48), NA(), TRIM('SFF SI'!$A$48))</f>
        <v>#N/A</v>
      </c>
      <c r="D145" s="55">
        <f>IFERROR(IF(ISNUMBER(SEARCH("-",C145)), _xlfn.NUMBERVALUE(LEFT(C145,SEARCH("-",C145,1)-2)), _xlfn.NUMBERVALUE(LEFT(C145,SEARCH(" ",C145,1)-3))), 0)</f>
        <v>0</v>
      </c>
      <c r="E145" s="55">
        <f>IFERROR(IF(ISNUMBER(SEARCH("-",C145)), _xlfn.NUMBERVALUE(LEFT(RIGHT(C145,SEARCH("-",C145,1)),LEN(RIGHT(C145,SEARCH("-",C145,1)))-2)), _xlfn.NUMBERVALUE(LEFT(RIGHT(C145,SEARCH(" ",C145,1)+1),LEN(RIGHT(C145,SEARCH(" ",C145,1)))-1))), 999)</f>
        <v>999</v>
      </c>
      <c r="F145" s="29">
        <v>0</v>
      </c>
      <c r="G145" s="26">
        <v>0</v>
      </c>
      <c r="H145" s="26">
        <v>0</v>
      </c>
      <c r="I145" s="17">
        <f>'SFF SI'!$D$48</f>
        <v>0</v>
      </c>
    </row>
    <row r="146" spans="1:9" x14ac:dyDescent="0.3">
      <c r="A146" s="127" t="s">
        <v>20</v>
      </c>
      <c r="B146" s="138" t="s">
        <v>42</v>
      </c>
      <c r="C146" s="138" t="e">
        <f>IF(ISBLANK('SFF SI'!$A$49), NA(), TRIM('SFF SI'!$A$49))</f>
        <v>#N/A</v>
      </c>
      <c r="D146" s="58">
        <f>IFERROR(IF(ISNUMBER(SEARCH("-",C146)), _xlfn.NUMBERVALUE(LEFT(C146,SEARCH("-",C146,1)-2)), _xlfn.NUMBERVALUE(LEFT(C146,SEARCH(" ",C146,1)-3))), 0)</f>
        <v>0</v>
      </c>
      <c r="E146" s="58">
        <f>IFERROR(IF(ISNUMBER(SEARCH("-",C146)), _xlfn.NUMBERVALUE(LEFT(RIGHT(C146,SEARCH("-",C146,1)),LEN(RIGHT(C146,SEARCH("-",C146,1)))-2)), _xlfn.NUMBERVALUE(LEFT(RIGHT(C146,SEARCH(" ",C146,1)+1),LEN(RIGHT(C146,SEARCH(" ",C146,1)))-1))), 999)</f>
        <v>999</v>
      </c>
      <c r="F146" s="34">
        <v>0</v>
      </c>
      <c r="G146" s="35">
        <v>0</v>
      </c>
      <c r="H146" s="35">
        <v>0</v>
      </c>
      <c r="I146" s="20">
        <f>'SFF SI'!$D$49</f>
        <v>0</v>
      </c>
    </row>
    <row r="147" spans="1:9" ht="15" thickBot="1" x14ac:dyDescent="0.35">
      <c r="A147" s="87" t="s">
        <v>20</v>
      </c>
      <c r="B147" s="49" t="s">
        <v>50</v>
      </c>
      <c r="C147" s="49" t="s">
        <v>22</v>
      </c>
      <c r="D147" s="55">
        <v>0</v>
      </c>
      <c r="E147" s="55">
        <v>999</v>
      </c>
      <c r="F147" s="40">
        <v>0</v>
      </c>
      <c r="G147" s="38">
        <v>0</v>
      </c>
      <c r="H147" s="38">
        <v>0</v>
      </c>
      <c r="I147" s="22">
        <v>0</v>
      </c>
    </row>
    <row r="148" spans="1:9" x14ac:dyDescent="0.3">
      <c r="A148" s="128" t="s">
        <v>19</v>
      </c>
      <c r="B148" s="137" t="s">
        <v>4</v>
      </c>
      <c r="C148" s="137" t="s">
        <v>22</v>
      </c>
      <c r="D148" s="57">
        <v>0</v>
      </c>
      <c r="E148" s="57">
        <f>D149-0.1</f>
        <v>-0.1</v>
      </c>
      <c r="F148" s="32">
        <v>0</v>
      </c>
      <c r="G148" s="33">
        <v>0</v>
      </c>
      <c r="H148" s="33">
        <v>0</v>
      </c>
      <c r="I148" s="19">
        <v>0</v>
      </c>
    </row>
    <row r="149" spans="1:9" x14ac:dyDescent="0.3">
      <c r="A149" s="129" t="s">
        <v>19</v>
      </c>
      <c r="B149" s="135" t="s">
        <v>4</v>
      </c>
      <c r="C149" s="135" t="e">
        <f>IF(ISBLANK('SFF SI'!$A$46), NA(), TRIM('SFF SI'!$A$46))</f>
        <v>#N/A</v>
      </c>
      <c r="D149" s="55">
        <f>IFERROR(IF(ISNUMBER(SEARCH("-",C149)), _xlfn.NUMBERVALUE(LEFT(C149,SEARCH("-",C149,1)-2)), _xlfn.NUMBERVALUE(LEFT(C149,SEARCH(" ",C149,1)-3))), 0)</f>
        <v>0</v>
      </c>
      <c r="E149" s="55">
        <f>IFERROR(IF(ISNUMBER(SEARCH("-",C149)), _xlfn.NUMBERVALUE(LEFT(RIGHT(C149,SEARCH("-",C149,1)),LEN(RIGHT(C149,SEARCH("-",C149,1)))-2)), _xlfn.NUMBERVALUE(LEFT(RIGHT(C149,SEARCH(" ",C149,1)+1),LEN(RIGHT(C149,SEARCH(" ",C149,1)))-1))), 999)</f>
        <v>999</v>
      </c>
      <c r="F149" s="29">
        <v>0</v>
      </c>
      <c r="G149" s="26">
        <v>0</v>
      </c>
      <c r="H149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49" s="17">
        <f>'SFF SI'!$B$46</f>
        <v>0</v>
      </c>
    </row>
    <row r="150" spans="1:9" x14ac:dyDescent="0.3">
      <c r="A150" s="129" t="s">
        <v>19</v>
      </c>
      <c r="B150" s="135" t="s">
        <v>4</v>
      </c>
      <c r="C150" s="135" t="e">
        <f>IF(ISBLANK('SFF SI'!$A$47), NA(), TRIM('SFF SI'!$A$47))</f>
        <v>#N/A</v>
      </c>
      <c r="D150" s="55">
        <f>IFERROR(IF(ISNUMBER(SEARCH("-",C150)), _xlfn.NUMBERVALUE(LEFT(C150,SEARCH("-",C150,1)-2)), _xlfn.NUMBERVALUE(LEFT(C150,SEARCH(" ",C150,1)-3))), 0)</f>
        <v>0</v>
      </c>
      <c r="E150" s="55">
        <f>IFERROR(IF(ISNUMBER(SEARCH("-",C150)), _xlfn.NUMBERVALUE(LEFT(RIGHT(C150,SEARCH("-",C150,1)),LEN(RIGHT(C150,SEARCH("-",C150,1)))-2)), _xlfn.NUMBERVALUE(LEFT(RIGHT(C150,SEARCH(" ",C150,1)+1),LEN(RIGHT(C150,SEARCH(" ",C150,1)))-1))), 999)</f>
        <v>999</v>
      </c>
      <c r="F150" s="29">
        <v>0</v>
      </c>
      <c r="G150" s="26">
        <v>0</v>
      </c>
      <c r="H150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50" s="17">
        <f>'SFF SI'!$B$47</f>
        <v>0</v>
      </c>
    </row>
    <row r="151" spans="1:9" x14ac:dyDescent="0.3">
      <c r="A151" s="129" t="s">
        <v>19</v>
      </c>
      <c r="B151" s="135" t="s">
        <v>4</v>
      </c>
      <c r="C151" s="135" t="e">
        <f>IF(ISBLANK('SFF SI'!$A$48), NA(), TRIM('SFF SI'!$A$48))</f>
        <v>#N/A</v>
      </c>
      <c r="D151" s="55">
        <f>IFERROR(IF(ISNUMBER(SEARCH("-",C151)), _xlfn.NUMBERVALUE(LEFT(C151,SEARCH("-",C151,1)-2)), _xlfn.NUMBERVALUE(LEFT(C151,SEARCH(" ",C151,1)-3))), 0)</f>
        <v>0</v>
      </c>
      <c r="E151" s="55">
        <f>IFERROR(IF(ISNUMBER(SEARCH("-",C151)), _xlfn.NUMBERVALUE(LEFT(RIGHT(C151,SEARCH("-",C151,1)),LEN(RIGHT(C151,SEARCH("-",C151,1)))-2)), _xlfn.NUMBERVALUE(LEFT(RIGHT(C151,SEARCH(" ",C151,1)+1),LEN(RIGHT(C151,SEARCH(" ",C151,1)))-1))), 999)</f>
        <v>999</v>
      </c>
      <c r="F151" s="29">
        <v>0</v>
      </c>
      <c r="G151" s="26">
        <v>0</v>
      </c>
      <c r="H151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51" s="17">
        <f>'SFF SI'!$B$48</f>
        <v>0</v>
      </c>
    </row>
    <row r="152" spans="1:9" x14ac:dyDescent="0.3">
      <c r="A152" s="130" t="s">
        <v>19</v>
      </c>
      <c r="B152" s="138" t="s">
        <v>4</v>
      </c>
      <c r="C152" s="138" t="e">
        <f>IF(ISBLANK('SFF SI'!$A$49), NA(), TRIM('SFF SI'!$A$49))</f>
        <v>#N/A</v>
      </c>
      <c r="D152" s="58">
        <f>IFERROR(IF(ISNUMBER(SEARCH("-",C152)), _xlfn.NUMBERVALUE(LEFT(C152,SEARCH("-",C152,1)-2)), _xlfn.NUMBERVALUE(LEFT(C152,SEARCH(" ",C152,1)-3))), 0)</f>
        <v>0</v>
      </c>
      <c r="E152" s="58">
        <f>IFERROR(IF(ISNUMBER(SEARCH("-",C152)), _xlfn.NUMBERVALUE(LEFT(RIGHT(C152,SEARCH("-",C152,1)),LEN(RIGHT(C152,SEARCH("-",C152,1)))-2)), _xlfn.NUMBERVALUE(LEFT(RIGHT(C152,SEARCH(" ",C152,1)+1),LEN(RIGHT(C152,SEARCH(" ",C152,1)))-1))), 999)</f>
        <v>999</v>
      </c>
      <c r="F152" s="34">
        <v>0</v>
      </c>
      <c r="G152" s="35">
        <v>0</v>
      </c>
      <c r="H152" s="35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52" s="20">
        <f>'SFF SI'!$B$49</f>
        <v>0</v>
      </c>
    </row>
    <row r="153" spans="1:9" x14ac:dyDescent="0.3">
      <c r="A153" s="129" t="s">
        <v>19</v>
      </c>
      <c r="B153" s="135" t="s">
        <v>43</v>
      </c>
      <c r="C153" s="135" t="s">
        <v>22</v>
      </c>
      <c r="D153" s="55">
        <v>0</v>
      </c>
      <c r="E153" s="55">
        <f>D154-0.1</f>
        <v>-0.1</v>
      </c>
      <c r="F153" s="29">
        <v>0</v>
      </c>
      <c r="G153" s="26">
        <v>0</v>
      </c>
      <c r="H153" s="26">
        <v>0</v>
      </c>
      <c r="I153" s="17">
        <v>0</v>
      </c>
    </row>
    <row r="154" spans="1:9" x14ac:dyDescent="0.3">
      <c r="A154" s="129" t="s">
        <v>19</v>
      </c>
      <c r="B154" s="135" t="s">
        <v>43</v>
      </c>
      <c r="C154" s="135" t="e">
        <f>IF(ISBLANK('SFF SI'!$A$46), NA(), TRIM('SFF SI'!$A$46))</f>
        <v>#N/A</v>
      </c>
      <c r="D154" s="55">
        <f>IFERROR(IF(ISNUMBER(SEARCH("-",C154)), _xlfn.NUMBERVALUE(LEFT(C154,SEARCH("-",C154,1)-2)), _xlfn.NUMBERVALUE(LEFT(C154,SEARCH(" ",C154,1)-3))), 0)</f>
        <v>0</v>
      </c>
      <c r="E154" s="55">
        <f>IFERROR(IF(ISNUMBER(SEARCH("-",C154)), _xlfn.NUMBERVALUE(LEFT(RIGHT(C154,SEARCH("-",C154,1)),LEN(RIGHT(C154,SEARCH("-",C154,1)))-2)), _xlfn.NUMBERVALUE(LEFT(RIGHT(C154,SEARCH(" ",C154,1)+1),LEN(RIGHT(C154,SEARCH(" ",C154,1)))-1))), 999)</f>
        <v>999</v>
      </c>
      <c r="F154" s="29">
        <v>0</v>
      </c>
      <c r="G154" s="26">
        <v>0</v>
      </c>
      <c r="H154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54" s="17">
        <f>'SFF SI'!$C$46</f>
        <v>0</v>
      </c>
    </row>
    <row r="155" spans="1:9" x14ac:dyDescent="0.3">
      <c r="A155" s="129" t="s">
        <v>19</v>
      </c>
      <c r="B155" s="135" t="s">
        <v>43</v>
      </c>
      <c r="C155" s="135" t="e">
        <f>IF(ISBLANK('SFF SI'!$A$47), NA(), TRIM('SFF SI'!$A$47))</f>
        <v>#N/A</v>
      </c>
      <c r="D155" s="55">
        <f>IFERROR(IF(ISNUMBER(SEARCH("-",C155)), _xlfn.NUMBERVALUE(LEFT(C155,SEARCH("-",C155,1)-2)), _xlfn.NUMBERVALUE(LEFT(C155,SEARCH(" ",C155,1)-3))), 0)</f>
        <v>0</v>
      </c>
      <c r="E155" s="55">
        <f>IFERROR(IF(ISNUMBER(SEARCH("-",C155)), _xlfn.NUMBERVALUE(LEFT(RIGHT(C155,SEARCH("-",C155,1)),LEN(RIGHT(C155,SEARCH("-",C155,1)))-2)), _xlfn.NUMBERVALUE(LEFT(RIGHT(C155,SEARCH(" ",C155,1)+1),LEN(RIGHT(C155,SEARCH(" ",C155,1)))-1))), 999)</f>
        <v>999</v>
      </c>
      <c r="F155" s="29">
        <v>0</v>
      </c>
      <c r="G155" s="26">
        <v>0</v>
      </c>
      <c r="H155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55" s="17">
        <f>'SFF SI'!$C$47</f>
        <v>0</v>
      </c>
    </row>
    <row r="156" spans="1:9" x14ac:dyDescent="0.3">
      <c r="A156" s="129" t="s">
        <v>19</v>
      </c>
      <c r="B156" s="135" t="s">
        <v>43</v>
      </c>
      <c r="C156" s="135" t="e">
        <f>IF(ISBLANK('SFF SI'!$A$48), NA(), TRIM('SFF SI'!$A$48))</f>
        <v>#N/A</v>
      </c>
      <c r="D156" s="55">
        <f>IFERROR(IF(ISNUMBER(SEARCH("-",C156)), _xlfn.NUMBERVALUE(LEFT(C156,SEARCH("-",C156,1)-2)), _xlfn.NUMBERVALUE(LEFT(C156,SEARCH(" ",C156,1)-3))), 0)</f>
        <v>0</v>
      </c>
      <c r="E156" s="55">
        <f>IFERROR(IF(ISNUMBER(SEARCH("-",C156)), _xlfn.NUMBERVALUE(LEFT(RIGHT(C156,SEARCH("-",C156,1)),LEN(RIGHT(C156,SEARCH("-",C156,1)))-2)), _xlfn.NUMBERVALUE(LEFT(RIGHT(C156,SEARCH(" ",C156,1)+1),LEN(RIGHT(C156,SEARCH(" ",C156,1)))-1))), 999)</f>
        <v>999</v>
      </c>
      <c r="F156" s="29">
        <v>0</v>
      </c>
      <c r="G156" s="26">
        <v>0</v>
      </c>
      <c r="H156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56" s="17">
        <f>'SFF SI'!$C$48</f>
        <v>0</v>
      </c>
    </row>
    <row r="157" spans="1:9" x14ac:dyDescent="0.3">
      <c r="A157" s="130" t="s">
        <v>19</v>
      </c>
      <c r="B157" s="138" t="s">
        <v>43</v>
      </c>
      <c r="C157" s="138" t="e">
        <f>IF(ISBLANK('SFF SI'!$A$49), NA(), TRIM('SFF SI'!$A$49))</f>
        <v>#N/A</v>
      </c>
      <c r="D157" s="58">
        <f>IFERROR(IF(ISNUMBER(SEARCH("-",C157)), _xlfn.NUMBERVALUE(LEFT(C157,SEARCH("-",C157,1)-2)), _xlfn.NUMBERVALUE(LEFT(C157,SEARCH(" ",C157,1)-3))), 0)</f>
        <v>0</v>
      </c>
      <c r="E157" s="58">
        <f>IFERROR(IF(ISNUMBER(SEARCH("-",C157)), _xlfn.NUMBERVALUE(LEFT(RIGHT(C157,SEARCH("-",C157,1)),LEN(RIGHT(C157,SEARCH("-",C157,1)))-2)), _xlfn.NUMBERVALUE(LEFT(RIGHT(C157,SEARCH(" ",C157,1)+1),LEN(RIGHT(C157,SEARCH(" ",C157,1)))-1))), 999)</f>
        <v>999</v>
      </c>
      <c r="F157" s="34">
        <v>0</v>
      </c>
      <c r="G157" s="35">
        <v>0</v>
      </c>
      <c r="H157" s="35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57" s="20">
        <f>'SFF SI'!$C$49</f>
        <v>0</v>
      </c>
    </row>
    <row r="158" spans="1:9" x14ac:dyDescent="0.3">
      <c r="A158" s="129" t="s">
        <v>19</v>
      </c>
      <c r="B158" s="135" t="s">
        <v>42</v>
      </c>
      <c r="C158" s="135" t="s">
        <v>22</v>
      </c>
      <c r="D158" s="55">
        <v>0</v>
      </c>
      <c r="E158" s="55">
        <f>D159-0.1</f>
        <v>-0.1</v>
      </c>
      <c r="F158" s="29">
        <v>0</v>
      </c>
      <c r="G158" s="26">
        <v>0</v>
      </c>
      <c r="H158" s="26">
        <v>0</v>
      </c>
      <c r="I158" s="17">
        <v>0</v>
      </c>
    </row>
    <row r="159" spans="1:9" x14ac:dyDescent="0.3">
      <c r="A159" s="129" t="s">
        <v>19</v>
      </c>
      <c r="B159" s="135" t="s">
        <v>42</v>
      </c>
      <c r="C159" s="135" t="e">
        <f>IF(ISBLANK('SFF SI'!$A$46), NA(), TRIM('SFF SI'!$A$46))</f>
        <v>#N/A</v>
      </c>
      <c r="D159" s="55">
        <f>IFERROR(IF(ISNUMBER(SEARCH("-",C159)), _xlfn.NUMBERVALUE(LEFT(C159,SEARCH("-",C159,1)-2)), _xlfn.NUMBERVALUE(LEFT(C159,SEARCH(" ",C159,1)-3))), 0)</f>
        <v>0</v>
      </c>
      <c r="E159" s="55">
        <f>IFERROR(IF(ISNUMBER(SEARCH("-",C159)), _xlfn.NUMBERVALUE(LEFT(RIGHT(C159,SEARCH("-",C159,1)),LEN(RIGHT(C159,SEARCH("-",C159,1)))-2)), _xlfn.NUMBERVALUE(LEFT(RIGHT(C159,SEARCH(" ",C159,1)+1),LEN(RIGHT(C159,SEARCH(" ",C159,1)))-1))), 999)</f>
        <v>999</v>
      </c>
      <c r="F159" s="29">
        <v>0</v>
      </c>
      <c r="G159" s="26">
        <v>0</v>
      </c>
      <c r="H159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59" s="17">
        <f>'SFF SI'!$D$46</f>
        <v>0</v>
      </c>
    </row>
    <row r="160" spans="1:9" x14ac:dyDescent="0.3">
      <c r="A160" s="129" t="s">
        <v>19</v>
      </c>
      <c r="B160" s="135" t="s">
        <v>42</v>
      </c>
      <c r="C160" s="135" t="e">
        <f>IF(ISBLANK('SFF SI'!$A$47), NA(), TRIM('SFF SI'!$A$47))</f>
        <v>#N/A</v>
      </c>
      <c r="D160" s="55">
        <f>IFERROR(IF(ISNUMBER(SEARCH("-",C160)), _xlfn.NUMBERVALUE(LEFT(C160,SEARCH("-",C160,1)-2)), _xlfn.NUMBERVALUE(LEFT(C160,SEARCH(" ",C160,1)-3))), 0)</f>
        <v>0</v>
      </c>
      <c r="E160" s="55">
        <f>IFERROR(IF(ISNUMBER(SEARCH("-",C160)), _xlfn.NUMBERVALUE(LEFT(RIGHT(C160,SEARCH("-",C160,1)),LEN(RIGHT(C160,SEARCH("-",C160,1)))-2)), _xlfn.NUMBERVALUE(LEFT(RIGHT(C160,SEARCH(" ",C160,1)+1),LEN(RIGHT(C160,SEARCH(" ",C160,1)))-1))), 999)</f>
        <v>999</v>
      </c>
      <c r="F160" s="29">
        <v>0</v>
      </c>
      <c r="G160" s="26">
        <v>0</v>
      </c>
      <c r="H160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60" s="17">
        <f>'SFF SI'!$D$47</f>
        <v>0</v>
      </c>
    </row>
    <row r="161" spans="1:9" x14ac:dyDescent="0.3">
      <c r="A161" s="129" t="s">
        <v>19</v>
      </c>
      <c r="B161" s="135" t="s">
        <v>42</v>
      </c>
      <c r="C161" s="135" t="e">
        <f>IF(ISBLANK('SFF SI'!$A$48), NA(), TRIM('SFF SI'!$A$48))</f>
        <v>#N/A</v>
      </c>
      <c r="D161" s="55">
        <f>IFERROR(IF(ISNUMBER(SEARCH("-",C161)), _xlfn.NUMBERVALUE(LEFT(C161,SEARCH("-",C161,1)-2)), _xlfn.NUMBERVALUE(LEFT(C161,SEARCH(" ",C161,1)-3))), 0)</f>
        <v>0</v>
      </c>
      <c r="E161" s="55">
        <f>IFERROR(IF(ISNUMBER(SEARCH("-",C161)), _xlfn.NUMBERVALUE(LEFT(RIGHT(C161,SEARCH("-",C161,1)),LEN(RIGHT(C161,SEARCH("-",C161,1)))-2)), _xlfn.NUMBERVALUE(LEFT(RIGHT(C161,SEARCH(" ",C161,1)+1),LEN(RIGHT(C161,SEARCH(" ",C161,1)))-1))), 999)</f>
        <v>999</v>
      </c>
      <c r="F161" s="29">
        <v>0</v>
      </c>
      <c r="G161" s="26">
        <v>0</v>
      </c>
      <c r="H161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61" s="17">
        <f>'SFF SI'!$D$48</f>
        <v>0</v>
      </c>
    </row>
    <row r="162" spans="1:9" ht="15" thickBot="1" x14ac:dyDescent="0.35">
      <c r="A162" s="131" t="s">
        <v>19</v>
      </c>
      <c r="B162" s="136" t="s">
        <v>42</v>
      </c>
      <c r="C162" s="136" t="e">
        <f>IF(ISBLANK('SFF SI'!$A$49), NA(), TRIM('SFF SI'!$A$49))</f>
        <v>#N/A</v>
      </c>
      <c r="D162" s="56">
        <f>IFERROR(IF(ISNUMBER(SEARCH("-",C162)), _xlfn.NUMBERVALUE(LEFT(C162,SEARCH("-",C162,1)-2)), _xlfn.NUMBERVALUE(LEFT(C162,SEARCH(" ",C162,1)-3))), 0)</f>
        <v>0</v>
      </c>
      <c r="E162" s="56">
        <f>IFERROR(IF(ISNUMBER(SEARCH("-",C162)), _xlfn.NUMBERVALUE(LEFT(RIGHT(C162,SEARCH("-",C162,1)),LEN(RIGHT(C162,SEARCH("-",C162,1)))-2)), _xlfn.NUMBERVALUE(LEFT(RIGHT(C162,SEARCH(" ",C162,1)+1),LEN(RIGHT(C162,SEARCH(" ",C162,1)))-1))), 999)</f>
        <v>999</v>
      </c>
      <c r="F162" s="30">
        <v>0</v>
      </c>
      <c r="G162" s="31">
        <v>0</v>
      </c>
      <c r="H162" s="31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I162" s="18">
        <f>'SFF SI'!$D$49</f>
        <v>0</v>
      </c>
    </row>
    <row r="163" spans="1:9" ht="15" thickBot="1" x14ac:dyDescent="0.35">
      <c r="A163" s="132" t="s">
        <v>44</v>
      </c>
      <c r="B163" s="140" t="s">
        <v>45</v>
      </c>
      <c r="C163" s="140" t="s">
        <v>22</v>
      </c>
      <c r="D163" s="60">
        <v>0</v>
      </c>
      <c r="E163" s="60">
        <v>999</v>
      </c>
      <c r="F163" s="47">
        <v>0</v>
      </c>
      <c r="G163" s="46">
        <v>0</v>
      </c>
      <c r="H163" s="46">
        <v>0</v>
      </c>
      <c r="I163" s="25">
        <v>0</v>
      </c>
    </row>
    <row r="164" spans="1:9" ht="15" thickBot="1" x14ac:dyDescent="0.35">
      <c r="A164" s="133" t="s">
        <v>26</v>
      </c>
      <c r="B164" s="140" t="s">
        <v>27</v>
      </c>
      <c r="C164" s="140" t="s">
        <v>22</v>
      </c>
      <c r="D164" s="60">
        <v>0</v>
      </c>
      <c r="E164" s="60">
        <v>999</v>
      </c>
      <c r="F164" s="47">
        <v>0</v>
      </c>
      <c r="G164" s="46">
        <v>0</v>
      </c>
      <c r="H164" s="46">
        <v>0</v>
      </c>
      <c r="I164" s="25">
        <v>0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E158 E153 E148 E142 E116 E106 E96 E82 E75 E63 E51 E8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SFF NI</vt:lpstr>
      <vt:lpstr>SFF NI-ScheduleDto</vt:lpstr>
      <vt:lpstr>SFF NI-PricingDto</vt:lpstr>
      <vt:lpstr>SFF SI</vt:lpstr>
      <vt:lpstr>SFF SI-ScheduleDto</vt:lpstr>
      <vt:lpstr>SFF SI-PricingDto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McManaway</dc:creator>
  <cp:lastModifiedBy>Andrew McManaway</cp:lastModifiedBy>
  <dcterms:created xsi:type="dcterms:W3CDTF">2023-08-23T03:11:17Z</dcterms:created>
  <dcterms:modified xsi:type="dcterms:W3CDTF">2023-11-01T02:33:30Z</dcterms:modified>
</cp:coreProperties>
</file>