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软件\2016年卫生统计年鉴\"/>
    </mc:Choice>
  </mc:AlternateContent>
  <bookViews>
    <workbookView xWindow="0" yWindow="105" windowWidth="12765" windowHeight="57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4" i="1" l="1"/>
  <c r="C12" i="1"/>
  <c r="C7" i="1" s="1"/>
  <c r="D12" i="1"/>
  <c r="E12" i="1"/>
  <c r="E7" i="1" s="1"/>
  <c r="F12" i="1"/>
  <c r="G12" i="1" s="1"/>
  <c r="H12" i="1"/>
  <c r="H97" i="1"/>
  <c r="H90" i="1"/>
  <c r="H78" i="1"/>
  <c r="H67" i="1"/>
  <c r="H62" i="1"/>
  <c r="H55" i="1"/>
  <c r="G56" i="1"/>
  <c r="G57" i="1"/>
  <c r="G58" i="1"/>
  <c r="G59" i="1"/>
  <c r="G60" i="1"/>
  <c r="G63" i="1"/>
  <c r="G65" i="1"/>
  <c r="G66" i="1"/>
  <c r="G68" i="1"/>
  <c r="G70" i="1"/>
  <c r="G71" i="1"/>
  <c r="G72" i="1"/>
  <c r="G73" i="1"/>
  <c r="G74" i="1"/>
  <c r="G76" i="1"/>
  <c r="G77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6" i="1"/>
  <c r="G97" i="1"/>
  <c r="G98" i="1"/>
  <c r="G100" i="1"/>
  <c r="G101" i="1"/>
  <c r="G104" i="1"/>
  <c r="F55" i="1"/>
  <c r="F67" i="1"/>
  <c r="G67" i="1" s="1"/>
  <c r="F78" i="1"/>
  <c r="G78" i="1" s="1"/>
  <c r="F90" i="1"/>
  <c r="G90" i="1" s="1"/>
  <c r="F97" i="1"/>
  <c r="E62" i="1"/>
  <c r="E61" i="1" s="1"/>
  <c r="F62" i="1"/>
  <c r="G62" i="1" s="1"/>
  <c r="E67" i="1"/>
  <c r="E78" i="1"/>
  <c r="E90" i="1"/>
  <c r="E97" i="1"/>
  <c r="E55" i="1"/>
  <c r="G55" i="1" s="1"/>
  <c r="D97" i="1"/>
  <c r="D90" i="1"/>
  <c r="D78" i="1"/>
  <c r="D67" i="1"/>
  <c r="D62" i="1"/>
  <c r="D55" i="1"/>
  <c r="C97" i="1"/>
  <c r="C90" i="1"/>
  <c r="C78" i="1"/>
  <c r="C67" i="1"/>
  <c r="C62" i="1"/>
  <c r="C55" i="1"/>
  <c r="H50" i="1"/>
  <c r="H40" i="1"/>
  <c r="H38" i="1" s="1"/>
  <c r="H35" i="1"/>
  <c r="H7" i="1"/>
  <c r="G13" i="1"/>
  <c r="G14" i="1"/>
  <c r="G16" i="1"/>
  <c r="G17" i="1"/>
  <c r="G18" i="1"/>
  <c r="G20" i="1"/>
  <c r="G21" i="1"/>
  <c r="G22" i="1"/>
  <c r="G23" i="1"/>
  <c r="G24" i="1"/>
  <c r="G25" i="1"/>
  <c r="G26" i="1"/>
  <c r="G28" i="1"/>
  <c r="G29" i="1"/>
  <c r="G30" i="1"/>
  <c r="G32" i="1"/>
  <c r="G33" i="1"/>
  <c r="G36" i="1"/>
  <c r="G37" i="1"/>
  <c r="G39" i="1"/>
  <c r="G41" i="1"/>
  <c r="G42" i="1"/>
  <c r="G8" i="1"/>
  <c r="G9" i="1"/>
  <c r="G10" i="1"/>
  <c r="G11" i="1"/>
  <c r="F40" i="1"/>
  <c r="F38" i="1" s="1"/>
  <c r="G38" i="1" s="1"/>
  <c r="F35" i="1"/>
  <c r="G35" i="1" s="1"/>
  <c r="E50" i="1"/>
  <c r="E40" i="1"/>
  <c r="E38" i="1" s="1"/>
  <c r="E35" i="1"/>
  <c r="D50" i="1"/>
  <c r="D44" i="1"/>
  <c r="D40" i="1"/>
  <c r="D38" i="1" s="1"/>
  <c r="D35" i="1"/>
  <c r="D7" i="1"/>
  <c r="C50" i="1"/>
  <c r="C44" i="1"/>
  <c r="C40" i="1"/>
  <c r="C38" i="1" s="1"/>
  <c r="C35" i="1"/>
  <c r="E34" i="1" l="1"/>
  <c r="E6" i="1" s="1"/>
  <c r="F61" i="1"/>
  <c r="F7" i="1"/>
  <c r="G7" i="1" s="1"/>
  <c r="H61" i="1"/>
  <c r="H54" i="1" s="1"/>
  <c r="E54" i="1"/>
  <c r="D61" i="1"/>
  <c r="D54" i="1" s="1"/>
  <c r="D6" i="1" s="1"/>
  <c r="C61" i="1"/>
  <c r="C54" i="1" s="1"/>
  <c r="C6" i="1" s="1"/>
  <c r="G40" i="1"/>
  <c r="H34" i="1"/>
  <c r="H6" i="1" s="1"/>
  <c r="F34" i="1"/>
  <c r="D34" i="1"/>
  <c r="G34" i="1" l="1"/>
  <c r="G61" i="1"/>
  <c r="F54" i="1"/>
  <c r="G54" i="1" s="1"/>
  <c r="F6" i="1" l="1"/>
  <c r="G6" i="1" s="1"/>
</calcChain>
</file>

<file path=xl/sharedStrings.xml><?xml version="1.0" encoding="utf-8"?>
<sst xmlns="http://schemas.openxmlformats.org/spreadsheetml/2006/main" count="107" uniqueCount="94">
  <si>
    <t>机构分类</t>
    <phoneticPr fontId="1" type="noConversion"/>
  </si>
  <si>
    <t>合计</t>
    <phoneticPr fontId="1" type="noConversion"/>
  </si>
  <si>
    <t>房屋建
筑面积</t>
    <phoneticPr fontId="1" type="noConversion"/>
  </si>
  <si>
    <t>业务用
房面积</t>
    <phoneticPr fontId="1" type="noConversion"/>
  </si>
  <si>
    <t>危房面积</t>
    <phoneticPr fontId="1" type="noConversion"/>
  </si>
  <si>
    <t>危房%</t>
    <phoneticPr fontId="1" type="noConversion"/>
  </si>
  <si>
    <t>租房面积</t>
    <phoneticPr fontId="1" type="noConversion"/>
  </si>
  <si>
    <t>一、医院</t>
    <phoneticPr fontId="1" type="noConversion"/>
  </si>
  <si>
    <t>综合医院</t>
    <phoneticPr fontId="1" type="noConversion"/>
  </si>
  <si>
    <t>中医院</t>
    <phoneticPr fontId="1" type="noConversion"/>
  </si>
  <si>
    <t>民族医院</t>
    <phoneticPr fontId="1" type="noConversion"/>
  </si>
  <si>
    <t>总      计</t>
    <phoneticPr fontId="1" type="noConversion"/>
  </si>
  <si>
    <t>耳鼻喉科医院</t>
    <phoneticPr fontId="1" type="noConversion"/>
  </si>
  <si>
    <t>儿童医院</t>
    <phoneticPr fontId="1" type="noConversion"/>
  </si>
  <si>
    <t>二、基层医疗卫生机构</t>
    <phoneticPr fontId="1" type="noConversion"/>
  </si>
  <si>
    <t>社区卫生服务中心</t>
    <phoneticPr fontId="1" type="noConversion"/>
  </si>
  <si>
    <t>门诊部</t>
    <phoneticPr fontId="1" type="noConversion"/>
  </si>
  <si>
    <t>中西医结合医院</t>
    <phoneticPr fontId="1" type="noConversion"/>
  </si>
  <si>
    <t>专科医院</t>
    <phoneticPr fontId="1" type="noConversion"/>
  </si>
  <si>
    <t>口腔医院</t>
    <phoneticPr fontId="1" type="noConversion"/>
  </si>
  <si>
    <t>眼科医院</t>
    <phoneticPr fontId="1" type="noConversion"/>
  </si>
  <si>
    <t>精神病医院</t>
    <phoneticPr fontId="1" type="noConversion"/>
  </si>
  <si>
    <t>传染病医院</t>
    <phoneticPr fontId="1" type="noConversion"/>
  </si>
  <si>
    <t>皮肤病医院</t>
    <phoneticPr fontId="1" type="noConversion"/>
  </si>
  <si>
    <t>结核病医院</t>
    <phoneticPr fontId="1" type="noConversion"/>
  </si>
  <si>
    <t>麻疯病医院</t>
    <phoneticPr fontId="1" type="noConversion"/>
  </si>
  <si>
    <t>职业病医院</t>
    <phoneticPr fontId="1" type="noConversion"/>
  </si>
  <si>
    <t>骨科医院</t>
    <phoneticPr fontId="1" type="noConversion"/>
  </si>
  <si>
    <t>康复医院</t>
    <phoneticPr fontId="1" type="noConversion"/>
  </si>
  <si>
    <t>整形外科医院</t>
    <phoneticPr fontId="1" type="noConversion"/>
  </si>
  <si>
    <t>美容医院</t>
    <phoneticPr fontId="1" type="noConversion"/>
  </si>
  <si>
    <t>其他专科医院</t>
    <phoneticPr fontId="1" type="noConversion"/>
  </si>
  <si>
    <t>护理院</t>
    <phoneticPr fontId="1" type="noConversion"/>
  </si>
  <si>
    <t>社区卫生服务中心（站）</t>
    <phoneticPr fontId="1" type="noConversion"/>
  </si>
  <si>
    <t>社区卫生服务站</t>
    <phoneticPr fontId="1" type="noConversion"/>
  </si>
  <si>
    <t>卫生院</t>
    <phoneticPr fontId="1" type="noConversion"/>
  </si>
  <si>
    <t>乡镇卫生院</t>
    <phoneticPr fontId="1" type="noConversion"/>
  </si>
  <si>
    <t>村卫生室</t>
    <phoneticPr fontId="1" type="noConversion"/>
  </si>
  <si>
    <t>乡卫生院</t>
    <phoneticPr fontId="1" type="noConversion"/>
  </si>
  <si>
    <t>肿瘤医院</t>
    <phoneticPr fontId="1" type="noConversion"/>
  </si>
  <si>
    <t>血液病医院</t>
    <phoneticPr fontId="1" type="noConversion"/>
  </si>
  <si>
    <t>妇产（科）医院</t>
    <phoneticPr fontId="1" type="noConversion"/>
  </si>
  <si>
    <t>街道卫生院</t>
    <phoneticPr fontId="1" type="noConversion"/>
  </si>
  <si>
    <t>中心卫生院</t>
    <phoneticPr fontId="1" type="noConversion"/>
  </si>
  <si>
    <t>综合门诊部</t>
    <phoneticPr fontId="1" type="noConversion"/>
  </si>
  <si>
    <t>中医门诊部</t>
    <phoneticPr fontId="1" type="noConversion"/>
  </si>
  <si>
    <t>中西医结合门诊部</t>
    <phoneticPr fontId="1" type="noConversion"/>
  </si>
  <si>
    <t>民族医门诊部</t>
    <phoneticPr fontId="1" type="noConversion"/>
  </si>
  <si>
    <t>专科门诊部</t>
    <phoneticPr fontId="1" type="noConversion"/>
  </si>
  <si>
    <t>诊所、卫生所、医务室、护理站</t>
    <phoneticPr fontId="1" type="noConversion"/>
  </si>
  <si>
    <t>诊所</t>
    <phoneticPr fontId="1" type="noConversion"/>
  </si>
  <si>
    <t>卫生所、医务室</t>
    <phoneticPr fontId="1" type="noConversion"/>
  </si>
  <si>
    <t>护理站</t>
    <phoneticPr fontId="1" type="noConversion"/>
  </si>
  <si>
    <t>心血管病医院</t>
    <phoneticPr fontId="1" type="noConversion"/>
  </si>
  <si>
    <t>胸科医院</t>
    <phoneticPr fontId="1" type="noConversion"/>
  </si>
  <si>
    <t>3-5-1 2015年医疗卫生机构房屋建筑面积（平方米）</t>
    <phoneticPr fontId="1" type="noConversion"/>
  </si>
  <si>
    <t>三、专业公共卫生机构</t>
    <phoneticPr fontId="1" type="noConversion"/>
  </si>
  <si>
    <t>疾病预防控制中心</t>
    <phoneticPr fontId="1" type="noConversion"/>
  </si>
  <si>
    <t>省属</t>
    <phoneticPr fontId="1" type="noConversion"/>
  </si>
  <si>
    <t>地级市（地区）属</t>
    <phoneticPr fontId="1" type="noConversion"/>
  </si>
  <si>
    <t>县级市（区）属</t>
    <phoneticPr fontId="1" type="noConversion"/>
  </si>
  <si>
    <t>县属</t>
    <phoneticPr fontId="1" type="noConversion"/>
  </si>
  <si>
    <t>其他</t>
    <phoneticPr fontId="1" type="noConversion"/>
  </si>
  <si>
    <t>专科疾病防治院</t>
    <phoneticPr fontId="1" type="noConversion"/>
  </si>
  <si>
    <t>传染病防治院</t>
    <phoneticPr fontId="1" type="noConversion"/>
  </si>
  <si>
    <t>结核病防治院</t>
    <phoneticPr fontId="1" type="noConversion"/>
  </si>
  <si>
    <t>职业病防治院</t>
    <phoneticPr fontId="1" type="noConversion"/>
  </si>
  <si>
    <t>专科疾病防治所（站、中心）</t>
    <phoneticPr fontId="1" type="noConversion"/>
  </si>
  <si>
    <t>口腔病防治所（站、中心）</t>
    <phoneticPr fontId="1" type="noConversion"/>
  </si>
  <si>
    <t>精神病防治所（站、中心）</t>
    <phoneticPr fontId="1" type="noConversion"/>
  </si>
  <si>
    <t>结核病防治所（站、中心）</t>
    <phoneticPr fontId="1" type="noConversion"/>
  </si>
  <si>
    <t>职业病防治所（站、中心）</t>
    <phoneticPr fontId="1" type="noConversion"/>
  </si>
  <si>
    <t>地方病防治所（站、中心）</t>
    <phoneticPr fontId="1" type="noConversion"/>
  </si>
  <si>
    <t>血吸虫病防治所（站、中心）</t>
    <phoneticPr fontId="1" type="noConversion"/>
  </si>
  <si>
    <t>药物戒毒所（中心）</t>
    <phoneticPr fontId="1" type="noConversion"/>
  </si>
  <si>
    <t>皮肤病与性病防治所（中心）</t>
    <phoneticPr fontId="1" type="noConversion"/>
  </si>
  <si>
    <t>健康教育所（站、中心）</t>
    <phoneticPr fontId="1" type="noConversion"/>
  </si>
  <si>
    <t>妇幼保健院（所、站）</t>
    <phoneticPr fontId="1" type="noConversion"/>
  </si>
  <si>
    <t>妇幼保健院</t>
  </si>
  <si>
    <t>妇幼保健所</t>
    <phoneticPr fontId="1" type="noConversion"/>
  </si>
  <si>
    <t>妇幼保健站</t>
    <phoneticPr fontId="1" type="noConversion"/>
  </si>
  <si>
    <t>生殖保健中心</t>
    <phoneticPr fontId="1" type="noConversion"/>
  </si>
  <si>
    <t>急救中心（站）</t>
    <phoneticPr fontId="1" type="noConversion"/>
  </si>
  <si>
    <t>采供血机构</t>
    <phoneticPr fontId="1" type="noConversion"/>
  </si>
  <si>
    <t>卫生监督所（中心）</t>
    <phoneticPr fontId="1" type="noConversion"/>
  </si>
  <si>
    <t>计划生育技术服务机构</t>
    <phoneticPr fontId="1" type="noConversion"/>
  </si>
  <si>
    <t>四、其他医疗卫生机构</t>
    <phoneticPr fontId="1" type="noConversion"/>
  </si>
  <si>
    <t>疗养院</t>
    <phoneticPr fontId="1" type="noConversion"/>
  </si>
  <si>
    <t>卫生监督检验（监测）机构</t>
    <phoneticPr fontId="1" type="noConversion"/>
  </si>
  <si>
    <t>医学科学研究机构</t>
    <phoneticPr fontId="1" type="noConversion"/>
  </si>
  <si>
    <t>医学在职培训机构</t>
    <phoneticPr fontId="1" type="noConversion"/>
  </si>
  <si>
    <t>临床检验中心（所、站）</t>
    <phoneticPr fontId="1" type="noConversion"/>
  </si>
  <si>
    <t>卫生统计信息中心</t>
    <phoneticPr fontId="1" type="noConversion"/>
  </si>
  <si>
    <t>专科疾病防治院（所、站）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</si>
</sst>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4"/>
    </xf>
    <xf numFmtId="0" fontId="2" fillId="0" borderId="1" xfId="0" applyFont="1" applyBorder="1" applyAlignment="1">
      <alignment horizontal="left" vertical="center" indent="6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4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4"/>
  <sheetViews>
    <sheetView showGridLines="0" tabSelected="1" workbookViewId="0">
      <selection activeCell="J8" sqref="J8"/>
    </sheetView>
  </sheetViews>
  <sheetFormatPr defaultRowHeight="16.5" x14ac:dyDescent="0.2"/>
  <cols>
    <col min="1" max="1" width="4.25" style="1" customWidth="1"/>
    <col min="2" max="2" width="37.875" style="3" bestFit="1" customWidth="1"/>
    <col min="3" max="5" width="12" style="4" bestFit="1" customWidth="1"/>
    <col min="6" max="6" width="9.625" style="4" bestFit="1" customWidth="1"/>
    <col min="7" max="7" width="7.25" style="1" bestFit="1" customWidth="1"/>
    <col min="8" max="8" width="10.75" style="4" bestFit="1" customWidth="1"/>
    <col min="9" max="9" width="12" style="1" bestFit="1" customWidth="1"/>
    <col min="10" max="16384" width="9" style="1"/>
  </cols>
  <sheetData>
    <row r="2" spans="2:10" ht="21" x14ac:dyDescent="0.2">
      <c r="B2" s="20" t="s">
        <v>55</v>
      </c>
      <c r="C2" s="20"/>
      <c r="D2" s="20"/>
      <c r="E2" s="20"/>
      <c r="F2" s="20"/>
      <c r="G2" s="20"/>
      <c r="H2" s="20"/>
    </row>
    <row r="3" spans="2:10" x14ac:dyDescent="0.2">
      <c r="B3" s="17" t="s">
        <v>0</v>
      </c>
      <c r="C3" s="17" t="s">
        <v>1</v>
      </c>
      <c r="D3" s="21" t="s">
        <v>2</v>
      </c>
      <c r="E3" s="24"/>
      <c r="F3" s="24"/>
      <c r="G3" s="25"/>
      <c r="H3" s="17" t="s">
        <v>6</v>
      </c>
    </row>
    <row r="4" spans="2:10" x14ac:dyDescent="0.2">
      <c r="B4" s="18"/>
      <c r="C4" s="18"/>
      <c r="D4" s="23"/>
      <c r="E4" s="21" t="s">
        <v>3</v>
      </c>
      <c r="F4" s="24"/>
      <c r="G4" s="25"/>
      <c r="H4" s="18"/>
    </row>
    <row r="5" spans="2:10" x14ac:dyDescent="0.2">
      <c r="B5" s="19"/>
      <c r="C5" s="19"/>
      <c r="D5" s="22"/>
      <c r="E5" s="22"/>
      <c r="F5" s="2" t="s">
        <v>4</v>
      </c>
      <c r="G5" s="2" t="s">
        <v>5</v>
      </c>
      <c r="H5" s="19"/>
    </row>
    <row r="6" spans="2:10" x14ac:dyDescent="0.2">
      <c r="B6" s="5" t="s">
        <v>11</v>
      </c>
      <c r="C6" s="6">
        <f>C7+C34+C54+C97</f>
        <v>700022223</v>
      </c>
      <c r="D6" s="6">
        <f t="shared" ref="D6:H6" si="0">D7+D34+D54+D97</f>
        <v>652562092</v>
      </c>
      <c r="E6" s="6">
        <f t="shared" si="0"/>
        <v>462062519</v>
      </c>
      <c r="F6" s="6">
        <f t="shared" si="0"/>
        <v>7204133</v>
      </c>
      <c r="G6" s="10">
        <f>F6/E6*100</f>
        <v>1.5591251624544773</v>
      </c>
      <c r="H6" s="6">
        <f t="shared" si="0"/>
        <v>47460131</v>
      </c>
      <c r="J6" s="26"/>
    </row>
    <row r="7" spans="2:10" s="14" customFormat="1" x14ac:dyDescent="0.2">
      <c r="B7" s="12" t="s">
        <v>7</v>
      </c>
      <c r="C7" s="13">
        <f>C8+C9+C10+C11+C12+C33</f>
        <v>429771561</v>
      </c>
      <c r="D7" s="13">
        <f>D8+D9+D10+D11+D12+D33</f>
        <v>393167910</v>
      </c>
      <c r="E7" s="13">
        <f>E8+E9+E10+E11+E12+E33</f>
        <v>321505951</v>
      </c>
      <c r="F7" s="13">
        <f>F8+F9+F10+F11+F12+F33</f>
        <v>3353293</v>
      </c>
      <c r="G7" s="11">
        <f>F7/E7*100</f>
        <v>1.0429956240530054</v>
      </c>
      <c r="H7" s="13">
        <f>H8+H9+H10+H11+H12+H33</f>
        <v>36603651</v>
      </c>
      <c r="I7" s="1"/>
      <c r="J7" s="26"/>
    </row>
    <row r="8" spans="2:10" x14ac:dyDescent="0.2">
      <c r="B8" s="7" t="s">
        <v>8</v>
      </c>
      <c r="C8" s="6">
        <v>312931156</v>
      </c>
      <c r="D8" s="6">
        <v>291369244</v>
      </c>
      <c r="E8" s="6">
        <v>238569446</v>
      </c>
      <c r="F8" s="6">
        <v>2348390</v>
      </c>
      <c r="G8" s="10">
        <f t="shared" ref="G8:G71" si="1">F8/E8*100</f>
        <v>0.98436327005596513</v>
      </c>
      <c r="H8" s="6">
        <v>21561912</v>
      </c>
      <c r="J8" s="26"/>
    </row>
    <row r="9" spans="2:10" x14ac:dyDescent="0.2">
      <c r="B9" s="7" t="s">
        <v>9</v>
      </c>
      <c r="C9" s="6">
        <v>49672546</v>
      </c>
      <c r="D9" s="6">
        <v>47171315</v>
      </c>
      <c r="E9" s="6">
        <v>39593824</v>
      </c>
      <c r="F9" s="6">
        <v>625731</v>
      </c>
      <c r="G9" s="10">
        <f t="shared" si="1"/>
        <v>1.5803752625662022</v>
      </c>
      <c r="H9" s="6">
        <v>2501231</v>
      </c>
      <c r="J9" s="26"/>
    </row>
    <row r="10" spans="2:10" x14ac:dyDescent="0.2">
      <c r="B10" s="7" t="s">
        <v>17</v>
      </c>
      <c r="C10" s="6">
        <v>5907503</v>
      </c>
      <c r="D10" s="6">
        <v>5143284</v>
      </c>
      <c r="E10" s="6">
        <v>4387519</v>
      </c>
      <c r="F10" s="6">
        <v>22309</v>
      </c>
      <c r="G10" s="10">
        <f t="shared" si="1"/>
        <v>0.50846503456737169</v>
      </c>
      <c r="H10" s="6">
        <v>764219</v>
      </c>
      <c r="J10" s="26"/>
    </row>
    <row r="11" spans="2:10" x14ac:dyDescent="0.2">
      <c r="B11" s="7" t="s">
        <v>10</v>
      </c>
      <c r="C11" s="6">
        <v>2093093</v>
      </c>
      <c r="D11" s="6">
        <v>2002225</v>
      </c>
      <c r="E11" s="6">
        <v>1528672</v>
      </c>
      <c r="F11" s="6">
        <v>45714</v>
      </c>
      <c r="G11" s="10">
        <f t="shared" si="1"/>
        <v>2.9904387599171045</v>
      </c>
      <c r="H11" s="6">
        <v>90868</v>
      </c>
      <c r="J11" s="26"/>
    </row>
    <row r="12" spans="2:10" s="14" customFormat="1" x14ac:dyDescent="0.2">
      <c r="B12" s="15" t="s">
        <v>18</v>
      </c>
      <c r="C12" s="13">
        <f>SUM(C13:C32)</f>
        <v>57497961</v>
      </c>
      <c r="D12" s="13">
        <f>SUM(D13:D32)</f>
        <v>46361057</v>
      </c>
      <c r="E12" s="13">
        <f>SUM(E13:E32)</f>
        <v>36552532</v>
      </c>
      <c r="F12" s="13">
        <f>SUM(F13:F32)</f>
        <v>306599</v>
      </c>
      <c r="G12" s="11">
        <f t="shared" si="1"/>
        <v>0.83879004606301977</v>
      </c>
      <c r="H12" s="13">
        <f>SUM(H13:H32)</f>
        <v>11136904</v>
      </c>
      <c r="I12" s="1"/>
      <c r="J12" s="26"/>
    </row>
    <row r="13" spans="2:10" x14ac:dyDescent="0.2">
      <c r="B13" s="8" t="s">
        <v>19</v>
      </c>
      <c r="C13" s="6">
        <v>2185853</v>
      </c>
      <c r="D13" s="6">
        <v>1715848</v>
      </c>
      <c r="E13" s="6">
        <v>1445023</v>
      </c>
      <c r="F13" s="6">
        <v>1844</v>
      </c>
      <c r="G13" s="11">
        <f t="shared" si="1"/>
        <v>0.12761042557800117</v>
      </c>
      <c r="H13" s="6">
        <v>470005</v>
      </c>
      <c r="J13" s="26"/>
    </row>
    <row r="14" spans="2:10" x14ac:dyDescent="0.2">
      <c r="B14" s="8" t="s">
        <v>20</v>
      </c>
      <c r="C14" s="6">
        <v>2832005</v>
      </c>
      <c r="D14" s="6">
        <v>1820519</v>
      </c>
      <c r="E14" s="6">
        <v>1481414</v>
      </c>
      <c r="F14" s="6">
        <v>2450</v>
      </c>
      <c r="G14" s="11">
        <f t="shared" si="1"/>
        <v>0.16538253317438609</v>
      </c>
      <c r="H14" s="6">
        <v>1011486</v>
      </c>
      <c r="J14" s="26"/>
    </row>
    <row r="15" spans="2:10" x14ac:dyDescent="0.2">
      <c r="B15" s="8" t="s">
        <v>12</v>
      </c>
      <c r="C15" s="6">
        <v>510691</v>
      </c>
      <c r="D15" s="6">
        <v>273871</v>
      </c>
      <c r="E15" s="6">
        <v>221999</v>
      </c>
      <c r="F15" s="6"/>
      <c r="G15" s="11"/>
      <c r="H15" s="6">
        <v>236820</v>
      </c>
      <c r="J15" s="26"/>
    </row>
    <row r="16" spans="2:10" x14ac:dyDescent="0.2">
      <c r="B16" s="8" t="s">
        <v>39</v>
      </c>
      <c r="C16" s="6">
        <v>4919913</v>
      </c>
      <c r="D16" s="6">
        <v>4637728</v>
      </c>
      <c r="E16" s="6">
        <v>3914915</v>
      </c>
      <c r="F16" s="6">
        <v>20720</v>
      </c>
      <c r="G16" s="11">
        <f t="shared" si="1"/>
        <v>0.52925797878114844</v>
      </c>
      <c r="H16" s="6">
        <v>282185</v>
      </c>
      <c r="J16" s="26"/>
    </row>
    <row r="17" spans="2:10" x14ac:dyDescent="0.2">
      <c r="B17" s="8" t="s">
        <v>53</v>
      </c>
      <c r="C17" s="6">
        <v>1318366</v>
      </c>
      <c r="D17" s="6">
        <v>1226118</v>
      </c>
      <c r="E17" s="6">
        <v>1045730</v>
      </c>
      <c r="F17" s="6">
        <v>5000</v>
      </c>
      <c r="G17" s="11">
        <f t="shared" si="1"/>
        <v>0.47813489141556614</v>
      </c>
      <c r="H17" s="6">
        <v>92248</v>
      </c>
      <c r="J17" s="26"/>
    </row>
    <row r="18" spans="2:10" x14ac:dyDescent="0.2">
      <c r="B18" s="8" t="s">
        <v>54</v>
      </c>
      <c r="C18" s="6">
        <v>635947</v>
      </c>
      <c r="D18" s="6">
        <v>629947</v>
      </c>
      <c r="E18" s="6">
        <v>466254</v>
      </c>
      <c r="F18" s="6">
        <v>27735</v>
      </c>
      <c r="G18" s="11">
        <f t="shared" si="1"/>
        <v>5.9484744366804359</v>
      </c>
      <c r="H18" s="6">
        <v>6000</v>
      </c>
      <c r="J18" s="26"/>
    </row>
    <row r="19" spans="2:10" x14ac:dyDescent="0.2">
      <c r="B19" s="8" t="s">
        <v>40</v>
      </c>
      <c r="C19" s="6">
        <v>115246</v>
      </c>
      <c r="D19" s="6">
        <v>91137</v>
      </c>
      <c r="E19" s="6">
        <v>86845</v>
      </c>
      <c r="F19" s="6"/>
      <c r="G19" s="11"/>
      <c r="H19" s="6">
        <v>24109</v>
      </c>
      <c r="J19" s="26"/>
    </row>
    <row r="20" spans="2:10" x14ac:dyDescent="0.2">
      <c r="B20" s="8" t="s">
        <v>41</v>
      </c>
      <c r="C20" s="6">
        <v>6610953</v>
      </c>
      <c r="D20" s="6">
        <v>3855959</v>
      </c>
      <c r="E20" s="6">
        <v>3164199</v>
      </c>
      <c r="F20" s="6">
        <v>11081</v>
      </c>
      <c r="G20" s="11">
        <f t="shared" si="1"/>
        <v>0.35019921313419289</v>
      </c>
      <c r="H20" s="6">
        <v>2754994</v>
      </c>
      <c r="J20" s="26"/>
    </row>
    <row r="21" spans="2:10" x14ac:dyDescent="0.2">
      <c r="B21" s="8" t="s">
        <v>13</v>
      </c>
      <c r="C21" s="6">
        <v>3585690</v>
      </c>
      <c r="D21" s="6">
        <v>3230019</v>
      </c>
      <c r="E21" s="6">
        <v>2587749</v>
      </c>
      <c r="F21" s="6">
        <v>3800</v>
      </c>
      <c r="G21" s="11">
        <f t="shared" si="1"/>
        <v>0.14684577213632388</v>
      </c>
      <c r="H21" s="6">
        <v>355671</v>
      </c>
      <c r="J21" s="26"/>
    </row>
    <row r="22" spans="2:10" x14ac:dyDescent="0.2">
      <c r="B22" s="8" t="s">
        <v>21</v>
      </c>
      <c r="C22" s="6">
        <v>12545011</v>
      </c>
      <c r="D22" s="6">
        <v>11810589</v>
      </c>
      <c r="E22" s="6">
        <v>8853272</v>
      </c>
      <c r="F22" s="6">
        <v>119710</v>
      </c>
      <c r="G22" s="11">
        <f t="shared" si="1"/>
        <v>1.3521554516793339</v>
      </c>
      <c r="H22" s="6">
        <v>734422</v>
      </c>
      <c r="J22" s="26"/>
    </row>
    <row r="23" spans="2:10" x14ac:dyDescent="0.2">
      <c r="B23" s="8" t="s">
        <v>22</v>
      </c>
      <c r="C23" s="6">
        <v>4090279</v>
      </c>
      <c r="D23" s="6">
        <v>4036298</v>
      </c>
      <c r="E23" s="6">
        <v>3104259</v>
      </c>
      <c r="F23" s="6">
        <v>46350</v>
      </c>
      <c r="G23" s="11">
        <f t="shared" si="1"/>
        <v>1.4931099499107516</v>
      </c>
      <c r="H23" s="6">
        <v>53981</v>
      </c>
      <c r="J23" s="26"/>
    </row>
    <row r="24" spans="2:10" x14ac:dyDescent="0.2">
      <c r="B24" s="8" t="s">
        <v>23</v>
      </c>
      <c r="C24" s="6">
        <v>836667</v>
      </c>
      <c r="D24" s="6">
        <v>593748</v>
      </c>
      <c r="E24" s="6">
        <v>448960</v>
      </c>
      <c r="F24" s="6">
        <v>405</v>
      </c>
      <c r="G24" s="11">
        <f t="shared" si="1"/>
        <v>9.0208481824661443E-2</v>
      </c>
      <c r="H24" s="6">
        <v>242919</v>
      </c>
      <c r="J24" s="26"/>
    </row>
    <row r="25" spans="2:10" x14ac:dyDescent="0.2">
      <c r="B25" s="8" t="s">
        <v>24</v>
      </c>
      <c r="C25" s="6">
        <v>802226</v>
      </c>
      <c r="D25" s="6">
        <v>790170</v>
      </c>
      <c r="E25" s="6">
        <v>592883</v>
      </c>
      <c r="F25" s="6">
        <v>22487</v>
      </c>
      <c r="G25" s="11">
        <f t="shared" si="1"/>
        <v>3.7928225299089369</v>
      </c>
      <c r="H25" s="6">
        <v>12056</v>
      </c>
      <c r="J25" s="26"/>
    </row>
    <row r="26" spans="2:10" x14ac:dyDescent="0.2">
      <c r="B26" s="8" t="s">
        <v>25</v>
      </c>
      <c r="C26" s="6">
        <v>136194</v>
      </c>
      <c r="D26" s="6">
        <v>129526</v>
      </c>
      <c r="E26" s="6">
        <v>86870</v>
      </c>
      <c r="F26" s="6">
        <v>9081</v>
      </c>
      <c r="G26" s="11">
        <f t="shared" si="1"/>
        <v>10.45355128352711</v>
      </c>
      <c r="H26" s="6">
        <v>6668</v>
      </c>
      <c r="J26" s="26"/>
    </row>
    <row r="27" spans="2:10" x14ac:dyDescent="0.2">
      <c r="B27" s="8" t="s">
        <v>26</v>
      </c>
      <c r="C27" s="6">
        <v>279213</v>
      </c>
      <c r="D27" s="6">
        <v>268878</v>
      </c>
      <c r="E27" s="6">
        <v>164384</v>
      </c>
      <c r="F27" s="6"/>
      <c r="G27" s="11"/>
      <c r="H27" s="6">
        <v>10335</v>
      </c>
      <c r="J27" s="26"/>
    </row>
    <row r="28" spans="2:10" x14ac:dyDescent="0.2">
      <c r="B28" s="8" t="s">
        <v>27</v>
      </c>
      <c r="C28" s="6">
        <v>3560190</v>
      </c>
      <c r="D28" s="6">
        <v>2695262</v>
      </c>
      <c r="E28" s="6">
        <v>2273456</v>
      </c>
      <c r="F28" s="6">
        <v>7679</v>
      </c>
      <c r="G28" s="11">
        <f t="shared" si="1"/>
        <v>0.33776769816526031</v>
      </c>
      <c r="H28" s="6">
        <v>864928</v>
      </c>
      <c r="J28" s="26"/>
    </row>
    <row r="29" spans="2:10" x14ac:dyDescent="0.2">
      <c r="B29" s="8" t="s">
        <v>28</v>
      </c>
      <c r="C29" s="6">
        <v>4128684</v>
      </c>
      <c r="D29" s="6">
        <v>3321999</v>
      </c>
      <c r="E29" s="6">
        <v>2455774</v>
      </c>
      <c r="F29" s="6">
        <v>8563</v>
      </c>
      <c r="G29" s="11">
        <f t="shared" si="1"/>
        <v>0.34868843794257942</v>
      </c>
      <c r="H29" s="6">
        <v>806685</v>
      </c>
      <c r="J29" s="26"/>
    </row>
    <row r="30" spans="2:10" x14ac:dyDescent="0.2">
      <c r="B30" s="8" t="s">
        <v>29</v>
      </c>
      <c r="C30" s="6">
        <v>325265</v>
      </c>
      <c r="D30" s="6">
        <v>197104</v>
      </c>
      <c r="E30" s="6">
        <v>137977</v>
      </c>
      <c r="F30" s="6">
        <v>403</v>
      </c>
      <c r="G30" s="11">
        <f t="shared" si="1"/>
        <v>0.29207766511809941</v>
      </c>
      <c r="H30" s="6">
        <v>128161</v>
      </c>
      <c r="J30" s="26"/>
    </row>
    <row r="31" spans="2:10" x14ac:dyDescent="0.2">
      <c r="B31" s="8" t="s">
        <v>30</v>
      </c>
      <c r="C31" s="6">
        <v>1025436</v>
      </c>
      <c r="D31" s="6">
        <v>392919</v>
      </c>
      <c r="E31" s="6">
        <v>288796</v>
      </c>
      <c r="F31" s="6"/>
      <c r="G31" s="11"/>
      <c r="H31" s="6">
        <v>632517</v>
      </c>
      <c r="J31" s="26"/>
    </row>
    <row r="32" spans="2:10" x14ac:dyDescent="0.2">
      <c r="B32" s="8" t="s">
        <v>31</v>
      </c>
      <c r="C32" s="6">
        <v>7054132</v>
      </c>
      <c r="D32" s="6">
        <v>4643418</v>
      </c>
      <c r="E32" s="6">
        <v>3731773</v>
      </c>
      <c r="F32" s="6">
        <v>19291</v>
      </c>
      <c r="G32" s="11">
        <f t="shared" si="1"/>
        <v>0.51693926720623151</v>
      </c>
      <c r="H32" s="6">
        <v>2410714</v>
      </c>
      <c r="J32" s="26"/>
    </row>
    <row r="33" spans="2:10" x14ac:dyDescent="0.2">
      <c r="B33" s="7" t="s">
        <v>32</v>
      </c>
      <c r="C33" s="6">
        <v>1669302</v>
      </c>
      <c r="D33" s="6">
        <v>1120785</v>
      </c>
      <c r="E33" s="6">
        <v>873958</v>
      </c>
      <c r="F33" s="6">
        <v>4550</v>
      </c>
      <c r="G33" s="11">
        <f t="shared" si="1"/>
        <v>0.52061998402669241</v>
      </c>
      <c r="H33" s="6">
        <v>548517</v>
      </c>
      <c r="J33" s="26"/>
    </row>
    <row r="34" spans="2:10" s="14" customFormat="1" x14ac:dyDescent="0.2">
      <c r="B34" s="12" t="s">
        <v>14</v>
      </c>
      <c r="C34" s="13">
        <f>SUM(C35,C38,C43,C44,C50)</f>
        <v>208094551</v>
      </c>
      <c r="D34" s="13">
        <f>SUM(D35,D38,D43,D44,D50)</f>
        <v>200381303</v>
      </c>
      <c r="E34" s="13">
        <f>SUM(E35,E38,E43,E44,E50)</f>
        <v>93835322</v>
      </c>
      <c r="F34" s="13">
        <f>SUM(F35,F38,F43,F44,F50)</f>
        <v>3027341</v>
      </c>
      <c r="G34" s="11">
        <f t="shared" si="1"/>
        <v>3.2262275393481357</v>
      </c>
      <c r="H34" s="13">
        <f>SUM(H35,H38,H43,H44,H50)</f>
        <v>7713248</v>
      </c>
      <c r="I34" s="1"/>
      <c r="J34" s="26"/>
    </row>
    <row r="35" spans="2:10" s="14" customFormat="1" x14ac:dyDescent="0.2">
      <c r="B35" s="15" t="s">
        <v>33</v>
      </c>
      <c r="C35" s="13">
        <f>C36+C37</f>
        <v>29498860</v>
      </c>
      <c r="D35" s="13">
        <f>D36+D37</f>
        <v>23154503</v>
      </c>
      <c r="E35" s="13">
        <f>E36+E37</f>
        <v>19611978</v>
      </c>
      <c r="F35" s="13">
        <f>F36+F37</f>
        <v>230466</v>
      </c>
      <c r="G35" s="11">
        <f t="shared" si="1"/>
        <v>1.1751287911907713</v>
      </c>
      <c r="H35" s="13">
        <f>H36+H37</f>
        <v>6344357</v>
      </c>
      <c r="I35" s="1"/>
      <c r="J35" s="26"/>
    </row>
    <row r="36" spans="2:10" x14ac:dyDescent="0.2">
      <c r="B36" s="8" t="s">
        <v>15</v>
      </c>
      <c r="C36" s="6">
        <v>23632492</v>
      </c>
      <c r="D36" s="6">
        <v>19552841</v>
      </c>
      <c r="E36" s="6">
        <v>16509983</v>
      </c>
      <c r="F36" s="6">
        <v>210298</v>
      </c>
      <c r="G36" s="11">
        <f t="shared" si="1"/>
        <v>1.2737626683201311</v>
      </c>
      <c r="H36" s="6">
        <v>4079651</v>
      </c>
      <c r="J36" s="26"/>
    </row>
    <row r="37" spans="2:10" x14ac:dyDescent="0.2">
      <c r="B37" s="8" t="s">
        <v>34</v>
      </c>
      <c r="C37" s="6">
        <v>5866368</v>
      </c>
      <c r="D37" s="6">
        <v>3601662</v>
      </c>
      <c r="E37" s="6">
        <v>3101995</v>
      </c>
      <c r="F37" s="6">
        <v>20168</v>
      </c>
      <c r="G37" s="11">
        <f t="shared" si="1"/>
        <v>0.65016223430405273</v>
      </c>
      <c r="H37" s="6">
        <v>2264706</v>
      </c>
      <c r="J37" s="26"/>
    </row>
    <row r="38" spans="2:10" s="14" customFormat="1" x14ac:dyDescent="0.2">
      <c r="B38" s="15" t="s">
        <v>35</v>
      </c>
      <c r="C38" s="13">
        <f>C39+C40</f>
        <v>101716465</v>
      </c>
      <c r="D38" s="13">
        <f>D39+D40</f>
        <v>100352010</v>
      </c>
      <c r="E38" s="13">
        <f>E39+E40</f>
        <v>74202714</v>
      </c>
      <c r="F38" s="13">
        <f>F39+F40</f>
        <v>2796875</v>
      </c>
      <c r="G38" s="11">
        <f t="shared" si="1"/>
        <v>3.7692354487195709</v>
      </c>
      <c r="H38" s="13">
        <f>H39+H40</f>
        <v>1364455</v>
      </c>
      <c r="I38" s="1"/>
      <c r="J38" s="26"/>
    </row>
    <row r="39" spans="2:10" x14ac:dyDescent="0.2">
      <c r="B39" s="8" t="s">
        <v>42</v>
      </c>
      <c r="C39" s="6">
        <v>604261</v>
      </c>
      <c r="D39" s="6">
        <v>562654</v>
      </c>
      <c r="E39" s="6">
        <v>460855</v>
      </c>
      <c r="F39" s="6">
        <v>40648</v>
      </c>
      <c r="G39" s="11">
        <f t="shared" si="1"/>
        <v>8.8201278059259423</v>
      </c>
      <c r="H39" s="6">
        <v>41607</v>
      </c>
      <c r="J39" s="26"/>
    </row>
    <row r="40" spans="2:10" s="14" customFormat="1" x14ac:dyDescent="0.2">
      <c r="B40" s="16" t="s">
        <v>36</v>
      </c>
      <c r="C40" s="13">
        <f>C41+C42</f>
        <v>101112204</v>
      </c>
      <c r="D40" s="13">
        <f>D41+D42</f>
        <v>99789356</v>
      </c>
      <c r="E40" s="13">
        <f>E41+E42</f>
        <v>73741859</v>
      </c>
      <c r="F40" s="13">
        <f>F41+F42</f>
        <v>2756227</v>
      </c>
      <c r="G40" s="11">
        <f t="shared" si="1"/>
        <v>3.7376695371891833</v>
      </c>
      <c r="H40" s="13">
        <f>H41+H42</f>
        <v>1322848</v>
      </c>
      <c r="I40" s="1"/>
      <c r="J40" s="26"/>
    </row>
    <row r="41" spans="2:10" x14ac:dyDescent="0.2">
      <c r="B41" s="9" t="s">
        <v>43</v>
      </c>
      <c r="C41" s="6">
        <v>45255992</v>
      </c>
      <c r="D41" s="6">
        <v>44792094</v>
      </c>
      <c r="E41" s="6">
        <v>32468206</v>
      </c>
      <c r="F41" s="6">
        <v>1177130</v>
      </c>
      <c r="G41" s="11">
        <f t="shared" si="1"/>
        <v>3.6254851900348299</v>
      </c>
      <c r="H41" s="6">
        <v>463898</v>
      </c>
      <c r="J41" s="26"/>
    </row>
    <row r="42" spans="2:10" x14ac:dyDescent="0.2">
      <c r="B42" s="9" t="s">
        <v>38</v>
      </c>
      <c r="C42" s="6">
        <v>55856212</v>
      </c>
      <c r="D42" s="6">
        <v>54997262</v>
      </c>
      <c r="E42" s="6">
        <v>41273653</v>
      </c>
      <c r="F42" s="6">
        <v>1579097</v>
      </c>
      <c r="G42" s="11">
        <f t="shared" si="1"/>
        <v>3.8259201336019371</v>
      </c>
      <c r="H42" s="6">
        <v>858950</v>
      </c>
      <c r="J42" s="26"/>
    </row>
    <row r="43" spans="2:10" x14ac:dyDescent="0.2">
      <c r="B43" s="7" t="s">
        <v>37</v>
      </c>
      <c r="C43" s="6">
        <v>52022379</v>
      </c>
      <c r="D43" s="6">
        <v>52022379</v>
      </c>
      <c r="E43" s="6"/>
      <c r="F43" s="6"/>
      <c r="G43" s="11"/>
      <c r="H43" s="6"/>
      <c r="J43" s="26"/>
    </row>
    <row r="44" spans="2:10" s="14" customFormat="1" x14ac:dyDescent="0.2">
      <c r="B44" s="15" t="s">
        <v>16</v>
      </c>
      <c r="C44" s="13">
        <f>SUM(C45:C49)</f>
        <v>6955908</v>
      </c>
      <c r="D44" s="13">
        <f>SUM(D45:D49)</f>
        <v>6955908</v>
      </c>
      <c r="E44" s="13"/>
      <c r="F44" s="13"/>
      <c r="G44" s="11"/>
      <c r="H44" s="13"/>
      <c r="I44" s="1"/>
      <c r="J44" s="26"/>
    </row>
    <row r="45" spans="2:10" x14ac:dyDescent="0.2">
      <c r="B45" s="8" t="s">
        <v>44</v>
      </c>
      <c r="C45" s="6">
        <v>4127640</v>
      </c>
      <c r="D45" s="6">
        <v>4127640</v>
      </c>
      <c r="E45" s="6"/>
      <c r="F45" s="6"/>
      <c r="G45" s="11"/>
      <c r="H45" s="6"/>
      <c r="J45" s="26"/>
    </row>
    <row r="46" spans="2:10" x14ac:dyDescent="0.2">
      <c r="B46" s="8" t="s">
        <v>45</v>
      </c>
      <c r="C46" s="6">
        <v>628800</v>
      </c>
      <c r="D46" s="6">
        <v>628800</v>
      </c>
      <c r="E46" s="6"/>
      <c r="F46" s="6"/>
      <c r="G46" s="11"/>
      <c r="H46" s="6"/>
      <c r="J46" s="26"/>
    </row>
    <row r="47" spans="2:10" x14ac:dyDescent="0.2">
      <c r="B47" s="8" t="s">
        <v>46</v>
      </c>
      <c r="C47" s="6">
        <v>143698</v>
      </c>
      <c r="D47" s="6">
        <v>143698</v>
      </c>
      <c r="E47" s="6"/>
      <c r="F47" s="6"/>
      <c r="G47" s="11"/>
      <c r="H47" s="6"/>
      <c r="J47" s="26"/>
    </row>
    <row r="48" spans="2:10" x14ac:dyDescent="0.2">
      <c r="B48" s="8" t="s">
        <v>47</v>
      </c>
      <c r="C48" s="6">
        <v>4943</v>
      </c>
      <c r="D48" s="6">
        <v>4943</v>
      </c>
      <c r="E48" s="6"/>
      <c r="F48" s="6"/>
      <c r="G48" s="11"/>
      <c r="H48" s="6"/>
      <c r="J48" s="26"/>
    </row>
    <row r="49" spans="2:10" x14ac:dyDescent="0.2">
      <c r="B49" s="8" t="s">
        <v>48</v>
      </c>
      <c r="C49" s="6">
        <v>2050827</v>
      </c>
      <c r="D49" s="6">
        <v>2050827</v>
      </c>
      <c r="E49" s="6"/>
      <c r="F49" s="6"/>
      <c r="G49" s="11"/>
      <c r="H49" s="6"/>
      <c r="J49" s="26"/>
    </row>
    <row r="50" spans="2:10" s="14" customFormat="1" x14ac:dyDescent="0.2">
      <c r="B50" s="15" t="s">
        <v>49</v>
      </c>
      <c r="C50" s="13">
        <f>SUM(C51:C53)</f>
        <v>17900939</v>
      </c>
      <c r="D50" s="13">
        <f>SUM(D51:D53)</f>
        <v>17896503</v>
      </c>
      <c r="E50" s="13">
        <f>SUM(E51:E53)</f>
        <v>20630</v>
      </c>
      <c r="F50" s="13"/>
      <c r="G50" s="11"/>
      <c r="H50" s="13">
        <f t="shared" ref="H50" si="2">SUM(H51:H53)</f>
        <v>4436</v>
      </c>
      <c r="I50" s="1"/>
      <c r="J50" s="26"/>
    </row>
    <row r="51" spans="2:10" x14ac:dyDescent="0.2">
      <c r="B51" s="8" t="s">
        <v>50</v>
      </c>
      <c r="C51" s="6">
        <v>14043882</v>
      </c>
      <c r="D51" s="6">
        <v>14043882</v>
      </c>
      <c r="E51" s="6"/>
      <c r="F51" s="6"/>
      <c r="G51" s="11"/>
      <c r="H51" s="6"/>
      <c r="J51" s="26"/>
    </row>
    <row r="52" spans="2:10" x14ac:dyDescent="0.2">
      <c r="B52" s="8" t="s">
        <v>51</v>
      </c>
      <c r="C52" s="6">
        <v>3811020</v>
      </c>
      <c r="D52" s="6">
        <v>3811020</v>
      </c>
      <c r="E52" s="6"/>
      <c r="F52" s="6"/>
      <c r="G52" s="11"/>
      <c r="H52" s="6"/>
      <c r="J52" s="26"/>
    </row>
    <row r="53" spans="2:10" x14ac:dyDescent="0.2">
      <c r="B53" s="8" t="s">
        <v>52</v>
      </c>
      <c r="C53" s="6">
        <v>46037</v>
      </c>
      <c r="D53" s="6">
        <v>41601</v>
      </c>
      <c r="E53" s="6">
        <v>20630</v>
      </c>
      <c r="F53" s="6"/>
      <c r="G53" s="11"/>
      <c r="H53" s="6">
        <v>4436</v>
      </c>
      <c r="J53" s="26"/>
    </row>
    <row r="54" spans="2:10" s="14" customFormat="1" x14ac:dyDescent="0.2">
      <c r="B54" s="12" t="s">
        <v>56</v>
      </c>
      <c r="C54" s="13">
        <f>SUM(C55,C61,C77,C78,C88,C89,C90,C96)</f>
        <v>52433904</v>
      </c>
      <c r="D54" s="13">
        <f>SUM(D55,D61,D77,D78,D88,D89,D90,D96)</f>
        <v>50061319</v>
      </c>
      <c r="E54" s="13">
        <f>SUM(E55,E61,E77,E78,E88,E89,E90,E96)</f>
        <v>40061741</v>
      </c>
      <c r="F54" s="13">
        <f>SUM(F55,F61,F77,F78,F88,F89,F90,F96)</f>
        <v>749916</v>
      </c>
      <c r="G54" s="11">
        <f t="shared" si="1"/>
        <v>1.8719006745113749</v>
      </c>
      <c r="H54" s="13">
        <f>SUM(H55,H61,H77,H78,H88,H89,H90,H96)</f>
        <v>2372585</v>
      </c>
      <c r="I54" s="1"/>
      <c r="J54" s="26"/>
    </row>
    <row r="55" spans="2:10" s="14" customFormat="1" x14ac:dyDescent="0.2">
      <c r="B55" s="15" t="s">
        <v>57</v>
      </c>
      <c r="C55" s="13">
        <f>SUM(C56:C60)</f>
        <v>13101114</v>
      </c>
      <c r="D55" s="13">
        <f>SUM(D56:D60)</f>
        <v>12836647</v>
      </c>
      <c r="E55" s="13">
        <f>SUM(E56:E60)</f>
        <v>9866888</v>
      </c>
      <c r="F55" s="13">
        <f>SUM(F56:F60)</f>
        <v>228169</v>
      </c>
      <c r="G55" s="11">
        <f t="shared" si="1"/>
        <v>2.3124717742818204</v>
      </c>
      <c r="H55" s="13">
        <f>SUM(H56:H60)</f>
        <v>264467</v>
      </c>
      <c r="I55" s="1"/>
      <c r="J55" s="26"/>
    </row>
    <row r="56" spans="2:10" x14ac:dyDescent="0.2">
      <c r="B56" s="8" t="s">
        <v>58</v>
      </c>
      <c r="C56" s="6">
        <v>919433</v>
      </c>
      <c r="D56" s="6">
        <v>912631</v>
      </c>
      <c r="E56" s="6">
        <v>585693</v>
      </c>
      <c r="F56" s="6">
        <v>19757</v>
      </c>
      <c r="G56" s="11">
        <f t="shared" si="1"/>
        <v>3.3732689309928579</v>
      </c>
      <c r="H56" s="6">
        <v>6802</v>
      </c>
      <c r="J56" s="26"/>
    </row>
    <row r="57" spans="2:10" x14ac:dyDescent="0.2">
      <c r="B57" s="8" t="s">
        <v>59</v>
      </c>
      <c r="C57" s="6">
        <v>3375677</v>
      </c>
      <c r="D57" s="6">
        <v>3310305</v>
      </c>
      <c r="E57" s="6">
        <v>2434218</v>
      </c>
      <c r="F57" s="6">
        <v>67942</v>
      </c>
      <c r="G57" s="11">
        <f t="shared" si="1"/>
        <v>2.7911222413111725</v>
      </c>
      <c r="H57" s="6">
        <v>65372</v>
      </c>
      <c r="J57" s="26"/>
    </row>
    <row r="58" spans="2:10" x14ac:dyDescent="0.2">
      <c r="B58" s="8" t="s">
        <v>60</v>
      </c>
      <c r="C58" s="6">
        <v>3768852</v>
      </c>
      <c r="D58" s="6">
        <v>3640102</v>
      </c>
      <c r="E58" s="6">
        <v>2847097</v>
      </c>
      <c r="F58" s="6">
        <v>40588</v>
      </c>
      <c r="G58" s="11">
        <f t="shared" si="1"/>
        <v>1.4255924543491143</v>
      </c>
      <c r="H58" s="6">
        <v>128750</v>
      </c>
      <c r="J58" s="26"/>
    </row>
    <row r="59" spans="2:10" x14ac:dyDescent="0.2">
      <c r="B59" s="8" t="s">
        <v>61</v>
      </c>
      <c r="C59" s="6">
        <v>4537444</v>
      </c>
      <c r="D59" s="6">
        <v>4483632</v>
      </c>
      <c r="E59" s="6">
        <v>3614659</v>
      </c>
      <c r="F59" s="6">
        <v>98015</v>
      </c>
      <c r="G59" s="11">
        <f t="shared" si="1"/>
        <v>2.7115974148598805</v>
      </c>
      <c r="H59" s="6">
        <v>53812</v>
      </c>
      <c r="J59" s="26"/>
    </row>
    <row r="60" spans="2:10" x14ac:dyDescent="0.2">
      <c r="B60" s="8" t="s">
        <v>62</v>
      </c>
      <c r="C60" s="6">
        <v>499708</v>
      </c>
      <c r="D60" s="6">
        <v>489977</v>
      </c>
      <c r="E60" s="6">
        <v>385221</v>
      </c>
      <c r="F60" s="6">
        <v>1867</v>
      </c>
      <c r="G60" s="11">
        <f t="shared" si="1"/>
        <v>0.48465685930933156</v>
      </c>
      <c r="H60" s="6">
        <v>9731</v>
      </c>
      <c r="J60" s="26"/>
    </row>
    <row r="61" spans="2:10" s="14" customFormat="1" x14ac:dyDescent="0.2">
      <c r="B61" s="15" t="s">
        <v>93</v>
      </c>
      <c r="C61" s="13">
        <f>C62+C67</f>
        <v>3782244</v>
      </c>
      <c r="D61" s="13">
        <f>D62+D67</f>
        <v>3591800</v>
      </c>
      <c r="E61" s="13">
        <f>E62+E67</f>
        <v>2576739</v>
      </c>
      <c r="F61" s="13">
        <f>F62+F67</f>
        <v>65975</v>
      </c>
      <c r="G61" s="11">
        <f t="shared" si="1"/>
        <v>2.560406777714002</v>
      </c>
      <c r="H61" s="13">
        <f>H62+H67</f>
        <v>190444</v>
      </c>
      <c r="I61" s="1"/>
      <c r="J61" s="26"/>
    </row>
    <row r="62" spans="2:10" s="14" customFormat="1" x14ac:dyDescent="0.2">
      <c r="B62" s="16" t="s">
        <v>63</v>
      </c>
      <c r="C62" s="13">
        <f>SUM(C63:C66)</f>
        <v>1360093</v>
      </c>
      <c r="D62" s="13">
        <f>SUM(D63:D66)</f>
        <v>1310166</v>
      </c>
      <c r="E62" s="13">
        <f t="shared" ref="E62:H62" si="3">SUM(E63:E66)</f>
        <v>1042328</v>
      </c>
      <c r="F62" s="13">
        <f t="shared" si="3"/>
        <v>9720</v>
      </c>
      <c r="G62" s="11">
        <f t="shared" si="1"/>
        <v>0.9325279566508814</v>
      </c>
      <c r="H62" s="13">
        <f t="shared" si="3"/>
        <v>49927</v>
      </c>
      <c r="I62" s="1"/>
      <c r="J62" s="26"/>
    </row>
    <row r="63" spans="2:10" x14ac:dyDescent="0.2">
      <c r="B63" s="9" t="s">
        <v>64</v>
      </c>
      <c r="C63" s="6">
        <v>102451</v>
      </c>
      <c r="D63" s="6">
        <v>102161</v>
      </c>
      <c r="E63" s="6">
        <v>74128</v>
      </c>
      <c r="F63" s="6">
        <v>300</v>
      </c>
      <c r="G63" s="11">
        <f t="shared" si="1"/>
        <v>0.4047053744873732</v>
      </c>
      <c r="H63" s="6">
        <v>290</v>
      </c>
      <c r="J63" s="26"/>
    </row>
    <row r="64" spans="2:10" x14ac:dyDescent="0.2">
      <c r="B64" s="9" t="s">
        <v>65</v>
      </c>
      <c r="C64" s="6">
        <v>199202</v>
      </c>
      <c r="D64" s="6">
        <v>195236</v>
      </c>
      <c r="E64" s="6">
        <v>164260</v>
      </c>
      <c r="F64" s="6"/>
      <c r="G64" s="11"/>
      <c r="H64" s="6">
        <v>3966</v>
      </c>
      <c r="J64" s="26"/>
    </row>
    <row r="65" spans="2:10" x14ac:dyDescent="0.2">
      <c r="B65" s="9" t="s">
        <v>66</v>
      </c>
      <c r="C65" s="6">
        <v>414544</v>
      </c>
      <c r="D65" s="6">
        <v>413104</v>
      </c>
      <c r="E65" s="6">
        <v>314920</v>
      </c>
      <c r="F65" s="6">
        <v>1188</v>
      </c>
      <c r="G65" s="11">
        <f t="shared" si="1"/>
        <v>0.3772386637876286</v>
      </c>
      <c r="H65" s="6">
        <v>1440</v>
      </c>
      <c r="J65" s="26"/>
    </row>
    <row r="66" spans="2:10" x14ac:dyDescent="0.2">
      <c r="B66" s="9" t="s">
        <v>62</v>
      </c>
      <c r="C66" s="6">
        <v>643896</v>
      </c>
      <c r="D66" s="6">
        <v>599665</v>
      </c>
      <c r="E66" s="6">
        <v>489020</v>
      </c>
      <c r="F66" s="6">
        <v>8232</v>
      </c>
      <c r="G66" s="11">
        <f t="shared" si="1"/>
        <v>1.6833667334669338</v>
      </c>
      <c r="H66" s="6">
        <v>44231</v>
      </c>
      <c r="J66" s="26"/>
    </row>
    <row r="67" spans="2:10" s="14" customFormat="1" x14ac:dyDescent="0.2">
      <c r="B67" s="16" t="s">
        <v>67</v>
      </c>
      <c r="C67" s="13">
        <f>SUM(C68:C76)</f>
        <v>2422151</v>
      </c>
      <c r="D67" s="13">
        <f>SUM(D68:D76)</f>
        <v>2281634</v>
      </c>
      <c r="E67" s="13">
        <f>SUM(E68:E76)</f>
        <v>1534411</v>
      </c>
      <c r="F67" s="13">
        <f>SUM(F68:F76)</f>
        <v>56255</v>
      </c>
      <c r="G67" s="11">
        <f t="shared" si="1"/>
        <v>3.6662276274088232</v>
      </c>
      <c r="H67" s="13">
        <f>SUM(H68:H76)</f>
        <v>140517</v>
      </c>
      <c r="I67" s="1"/>
      <c r="J67" s="26"/>
    </row>
    <row r="68" spans="2:10" x14ac:dyDescent="0.2">
      <c r="B68" s="9" t="s">
        <v>68</v>
      </c>
      <c r="C68" s="6">
        <v>82035</v>
      </c>
      <c r="D68" s="6">
        <v>50298</v>
      </c>
      <c r="E68" s="6">
        <v>43280</v>
      </c>
      <c r="F68" s="6">
        <v>363</v>
      </c>
      <c r="G68" s="11">
        <f t="shared" si="1"/>
        <v>0.83872458410351203</v>
      </c>
      <c r="H68" s="6">
        <v>31737</v>
      </c>
      <c r="J68" s="26"/>
    </row>
    <row r="69" spans="2:10" x14ac:dyDescent="0.2">
      <c r="B69" s="9" t="s">
        <v>69</v>
      </c>
      <c r="C69" s="6">
        <v>80966</v>
      </c>
      <c r="D69" s="6">
        <v>80046</v>
      </c>
      <c r="E69" s="6">
        <v>69896</v>
      </c>
      <c r="F69" s="6"/>
      <c r="G69" s="11"/>
      <c r="H69" s="6">
        <v>920</v>
      </c>
      <c r="J69" s="26"/>
    </row>
    <row r="70" spans="2:10" x14ac:dyDescent="0.2">
      <c r="B70" s="9" t="s">
        <v>75</v>
      </c>
      <c r="C70" s="6">
        <v>612275</v>
      </c>
      <c r="D70" s="6">
        <v>579354</v>
      </c>
      <c r="E70" s="6">
        <v>471836</v>
      </c>
      <c r="F70" s="6">
        <v>12324</v>
      </c>
      <c r="G70" s="11">
        <f t="shared" si="1"/>
        <v>2.6119244822353527</v>
      </c>
      <c r="H70" s="6">
        <v>32921</v>
      </c>
      <c r="J70" s="26"/>
    </row>
    <row r="71" spans="2:10" x14ac:dyDescent="0.2">
      <c r="B71" s="9" t="s">
        <v>70</v>
      </c>
      <c r="C71" s="6">
        <v>698198</v>
      </c>
      <c r="D71" s="6">
        <v>665092</v>
      </c>
      <c r="E71" s="6">
        <v>323005</v>
      </c>
      <c r="F71" s="6">
        <v>8709</v>
      </c>
      <c r="G71" s="11">
        <f t="shared" si="1"/>
        <v>2.6962430922121947</v>
      </c>
      <c r="H71" s="6">
        <v>33106</v>
      </c>
      <c r="J71" s="26"/>
    </row>
    <row r="72" spans="2:10" x14ac:dyDescent="0.2">
      <c r="B72" s="9" t="s">
        <v>71</v>
      </c>
      <c r="C72" s="6">
        <v>180903</v>
      </c>
      <c r="D72" s="6">
        <v>172013</v>
      </c>
      <c r="E72" s="6">
        <v>126049</v>
      </c>
      <c r="F72" s="6">
        <v>2810</v>
      </c>
      <c r="G72" s="11">
        <f t="shared" ref="G72:G104" si="4">F72/E72*100</f>
        <v>2.2292917833540926</v>
      </c>
      <c r="H72" s="6">
        <v>8890</v>
      </c>
      <c r="J72" s="26"/>
    </row>
    <row r="73" spans="2:10" x14ac:dyDescent="0.2">
      <c r="B73" s="9" t="s">
        <v>72</v>
      </c>
      <c r="C73" s="6">
        <v>39002</v>
      </c>
      <c r="D73" s="6">
        <v>36862</v>
      </c>
      <c r="E73" s="6">
        <v>29714</v>
      </c>
      <c r="F73" s="6">
        <v>910</v>
      </c>
      <c r="G73" s="11">
        <f t="shared" si="4"/>
        <v>3.0625294473985329</v>
      </c>
      <c r="H73" s="6">
        <v>2140</v>
      </c>
      <c r="J73" s="26"/>
    </row>
    <row r="74" spans="2:10" x14ac:dyDescent="0.2">
      <c r="B74" s="9" t="s">
        <v>73</v>
      </c>
      <c r="C74" s="6">
        <v>473530</v>
      </c>
      <c r="D74" s="6">
        <v>469532</v>
      </c>
      <c r="E74" s="6">
        <v>303305</v>
      </c>
      <c r="F74" s="6">
        <v>22971</v>
      </c>
      <c r="G74" s="11">
        <f t="shared" si="4"/>
        <v>7.5735645637229858</v>
      </c>
      <c r="H74" s="6">
        <v>3998</v>
      </c>
      <c r="J74" s="26"/>
    </row>
    <row r="75" spans="2:10" x14ac:dyDescent="0.2">
      <c r="B75" s="9" t="s">
        <v>74</v>
      </c>
      <c r="C75" s="6">
        <v>71365</v>
      </c>
      <c r="D75" s="6">
        <v>69865</v>
      </c>
      <c r="E75" s="6">
        <v>45894</v>
      </c>
      <c r="F75" s="6"/>
      <c r="G75" s="11"/>
      <c r="H75" s="6">
        <v>1500</v>
      </c>
      <c r="J75" s="26"/>
    </row>
    <row r="76" spans="2:10" x14ac:dyDescent="0.2">
      <c r="B76" s="9" t="s">
        <v>62</v>
      </c>
      <c r="C76" s="6">
        <v>183877</v>
      </c>
      <c r="D76" s="6">
        <v>158572</v>
      </c>
      <c r="E76" s="6">
        <v>121432</v>
      </c>
      <c r="F76" s="6">
        <v>8168</v>
      </c>
      <c r="G76" s="11">
        <f t="shared" si="4"/>
        <v>6.7263983134593852</v>
      </c>
      <c r="H76" s="6">
        <v>25305</v>
      </c>
      <c r="J76" s="26"/>
    </row>
    <row r="77" spans="2:10" x14ac:dyDescent="0.2">
      <c r="B77" s="7" t="s">
        <v>76</v>
      </c>
      <c r="C77" s="6">
        <v>127611</v>
      </c>
      <c r="D77" s="6">
        <v>115782</v>
      </c>
      <c r="E77" s="6">
        <v>86501</v>
      </c>
      <c r="F77" s="6">
        <v>1000</v>
      </c>
      <c r="G77" s="11">
        <f t="shared" si="4"/>
        <v>1.1560559993526085</v>
      </c>
      <c r="H77" s="6">
        <v>11829</v>
      </c>
      <c r="J77" s="26"/>
    </row>
    <row r="78" spans="2:10" s="14" customFormat="1" x14ac:dyDescent="0.2">
      <c r="B78" s="15" t="s">
        <v>77</v>
      </c>
      <c r="C78" s="13">
        <f>SUM(C79:C83)</f>
        <v>17833490</v>
      </c>
      <c r="D78" s="13">
        <f>SUM(D79:D83)</f>
        <v>17022040</v>
      </c>
      <c r="E78" s="13">
        <f>SUM(E79:E83)</f>
        <v>14412652</v>
      </c>
      <c r="F78" s="13">
        <f>SUM(F79:F83)</f>
        <v>269198</v>
      </c>
      <c r="G78" s="11">
        <f t="shared" si="4"/>
        <v>1.8677894949520741</v>
      </c>
      <c r="H78" s="13">
        <f>SUM(H79:H83)</f>
        <v>811450</v>
      </c>
      <c r="I78" s="1"/>
      <c r="J78" s="26"/>
    </row>
    <row r="79" spans="2:10" x14ac:dyDescent="0.2">
      <c r="B79" s="9" t="s">
        <v>58</v>
      </c>
      <c r="C79" s="6">
        <v>895458</v>
      </c>
      <c r="D79" s="6">
        <v>882545</v>
      </c>
      <c r="E79" s="6">
        <v>788877</v>
      </c>
      <c r="F79" s="6"/>
      <c r="G79" s="11"/>
      <c r="H79" s="6">
        <v>12913</v>
      </c>
      <c r="J79" s="26"/>
    </row>
    <row r="80" spans="2:10" x14ac:dyDescent="0.2">
      <c r="B80" s="9" t="s">
        <v>59</v>
      </c>
      <c r="C80" s="6">
        <v>5517487</v>
      </c>
      <c r="D80" s="6">
        <v>5213767</v>
      </c>
      <c r="E80" s="6">
        <v>4328649</v>
      </c>
      <c r="F80" s="6">
        <v>57681</v>
      </c>
      <c r="G80" s="11">
        <f t="shared" si="4"/>
        <v>1.3325404762548314</v>
      </c>
      <c r="H80" s="6">
        <v>303720</v>
      </c>
      <c r="J80" s="26"/>
    </row>
    <row r="81" spans="2:10" x14ac:dyDescent="0.2">
      <c r="B81" s="9" t="s">
        <v>60</v>
      </c>
      <c r="C81" s="6">
        <v>5485908</v>
      </c>
      <c r="D81" s="6">
        <v>5123520</v>
      </c>
      <c r="E81" s="6">
        <v>4377813</v>
      </c>
      <c r="F81" s="6">
        <v>60439</v>
      </c>
      <c r="G81" s="11">
        <f t="shared" si="4"/>
        <v>1.3805751867427869</v>
      </c>
      <c r="H81" s="6">
        <v>362388</v>
      </c>
      <c r="J81" s="26"/>
    </row>
    <row r="82" spans="2:10" x14ac:dyDescent="0.2">
      <c r="B82" s="9" t="s">
        <v>61</v>
      </c>
      <c r="C82" s="6">
        <v>5588589</v>
      </c>
      <c r="D82" s="6">
        <v>5472174</v>
      </c>
      <c r="E82" s="6">
        <v>4658667</v>
      </c>
      <c r="F82" s="6">
        <v>148609</v>
      </c>
      <c r="G82" s="11">
        <f t="shared" si="4"/>
        <v>3.1899468238446751</v>
      </c>
      <c r="H82" s="6">
        <v>116415</v>
      </c>
      <c r="J82" s="26"/>
    </row>
    <row r="83" spans="2:10" x14ac:dyDescent="0.2">
      <c r="B83" s="9" t="s">
        <v>62</v>
      </c>
      <c r="C83" s="6">
        <v>346048</v>
      </c>
      <c r="D83" s="6">
        <v>330034</v>
      </c>
      <c r="E83" s="6">
        <v>258646</v>
      </c>
      <c r="F83" s="6">
        <v>2469</v>
      </c>
      <c r="G83" s="11">
        <f t="shared" si="4"/>
        <v>0.95458657779358658</v>
      </c>
      <c r="H83" s="6">
        <v>16014</v>
      </c>
      <c r="J83" s="26"/>
    </row>
    <row r="84" spans="2:10" x14ac:dyDescent="0.2">
      <c r="B84" s="8" t="s">
        <v>78</v>
      </c>
      <c r="C84" s="6">
        <v>15598861</v>
      </c>
      <c r="D84" s="6">
        <v>14914995</v>
      </c>
      <c r="E84" s="6">
        <v>12603460</v>
      </c>
      <c r="F84" s="6">
        <v>225377</v>
      </c>
      <c r="G84" s="11">
        <f t="shared" si="4"/>
        <v>1.7882152996082028</v>
      </c>
      <c r="H84" s="6">
        <v>683866</v>
      </c>
      <c r="J84" s="26"/>
    </row>
    <row r="85" spans="2:10" x14ac:dyDescent="0.2">
      <c r="B85" s="8" t="s">
        <v>79</v>
      </c>
      <c r="C85" s="6">
        <v>1240313</v>
      </c>
      <c r="D85" s="6">
        <v>1160777</v>
      </c>
      <c r="E85" s="6">
        <v>1003862</v>
      </c>
      <c r="F85" s="6">
        <v>16422</v>
      </c>
      <c r="G85" s="11">
        <f t="shared" si="4"/>
        <v>1.6358822228553327</v>
      </c>
      <c r="H85" s="6">
        <v>79536</v>
      </c>
      <c r="J85" s="26"/>
    </row>
    <row r="86" spans="2:10" x14ac:dyDescent="0.2">
      <c r="B86" s="8" t="s">
        <v>80</v>
      </c>
      <c r="C86" s="6">
        <v>938641</v>
      </c>
      <c r="D86" s="6">
        <v>894393</v>
      </c>
      <c r="E86" s="6">
        <v>762702</v>
      </c>
      <c r="F86" s="6">
        <v>27199</v>
      </c>
      <c r="G86" s="11">
        <f t="shared" si="4"/>
        <v>3.5661372331526602</v>
      </c>
      <c r="H86" s="6">
        <v>44248</v>
      </c>
      <c r="J86" s="26"/>
    </row>
    <row r="87" spans="2:10" x14ac:dyDescent="0.2">
      <c r="B87" s="8" t="s">
        <v>81</v>
      </c>
      <c r="C87" s="6">
        <v>55675</v>
      </c>
      <c r="D87" s="6">
        <v>51875</v>
      </c>
      <c r="E87" s="6">
        <v>42628</v>
      </c>
      <c r="F87" s="6">
        <v>200</v>
      </c>
      <c r="G87" s="11">
        <f t="shared" si="4"/>
        <v>0.46917519001595198</v>
      </c>
      <c r="H87" s="6">
        <v>3800</v>
      </c>
      <c r="J87" s="26"/>
    </row>
    <row r="88" spans="2:10" x14ac:dyDescent="0.2">
      <c r="B88" s="7" t="s">
        <v>82</v>
      </c>
      <c r="C88" s="6">
        <v>573731</v>
      </c>
      <c r="D88" s="6">
        <v>528166</v>
      </c>
      <c r="E88" s="6">
        <v>454171</v>
      </c>
      <c r="F88" s="6">
        <v>735</v>
      </c>
      <c r="G88" s="11">
        <f t="shared" si="4"/>
        <v>0.16183331828760533</v>
      </c>
      <c r="H88" s="6">
        <v>45565</v>
      </c>
      <c r="J88" s="26"/>
    </row>
    <row r="89" spans="2:10" x14ac:dyDescent="0.2">
      <c r="B89" s="7" t="s">
        <v>83</v>
      </c>
      <c r="C89" s="6">
        <v>2363028</v>
      </c>
      <c r="D89" s="6">
        <v>2296864</v>
      </c>
      <c r="E89" s="6">
        <v>1691694</v>
      </c>
      <c r="F89" s="6">
        <v>6449</v>
      </c>
      <c r="G89" s="11">
        <f t="shared" si="4"/>
        <v>0.38121551533551579</v>
      </c>
      <c r="H89" s="6">
        <v>66164</v>
      </c>
      <c r="J89" s="26"/>
    </row>
    <row r="90" spans="2:10" s="14" customFormat="1" x14ac:dyDescent="0.2">
      <c r="B90" s="15" t="s">
        <v>84</v>
      </c>
      <c r="C90" s="13">
        <f>SUM(C91:C95)</f>
        <v>3213550</v>
      </c>
      <c r="D90" s="13">
        <f>SUM(D91:D95)</f>
        <v>2590151</v>
      </c>
      <c r="E90" s="13">
        <f>SUM(E91:E95)</f>
        <v>2192854</v>
      </c>
      <c r="F90" s="13">
        <f>SUM(F91:F95)</f>
        <v>23472</v>
      </c>
      <c r="G90" s="11">
        <f t="shared" si="4"/>
        <v>1.0703858989244153</v>
      </c>
      <c r="H90" s="13">
        <f>SUM(H91:H95)</f>
        <v>623399</v>
      </c>
      <c r="I90" s="1"/>
      <c r="J90" s="26"/>
    </row>
    <row r="91" spans="2:10" x14ac:dyDescent="0.2">
      <c r="B91" s="8" t="s">
        <v>58</v>
      </c>
      <c r="C91" s="6">
        <v>149254</v>
      </c>
      <c r="D91" s="6">
        <v>117518</v>
      </c>
      <c r="E91" s="6">
        <v>86880</v>
      </c>
      <c r="F91" s="6">
        <v>2983</v>
      </c>
      <c r="G91" s="11">
        <f t="shared" si="4"/>
        <v>3.4334714548802951</v>
      </c>
      <c r="H91" s="6">
        <v>31736</v>
      </c>
      <c r="J91" s="26"/>
    </row>
    <row r="92" spans="2:10" x14ac:dyDescent="0.2">
      <c r="B92" s="8" t="s">
        <v>59</v>
      </c>
      <c r="C92" s="6">
        <v>736528</v>
      </c>
      <c r="D92" s="6">
        <v>524058</v>
      </c>
      <c r="E92" s="6">
        <v>443453</v>
      </c>
      <c r="F92" s="6">
        <v>4301</v>
      </c>
      <c r="G92" s="11">
        <f t="shared" si="4"/>
        <v>0.96988857894748715</v>
      </c>
      <c r="H92" s="6">
        <v>212470</v>
      </c>
      <c r="J92" s="26"/>
    </row>
    <row r="93" spans="2:10" x14ac:dyDescent="0.2">
      <c r="B93" s="8" t="s">
        <v>60</v>
      </c>
      <c r="C93" s="6">
        <v>1077812</v>
      </c>
      <c r="D93" s="6">
        <v>878803</v>
      </c>
      <c r="E93" s="6">
        <v>753446</v>
      </c>
      <c r="F93" s="6">
        <v>5954</v>
      </c>
      <c r="G93" s="11">
        <f t="shared" si="4"/>
        <v>0.79023579659325294</v>
      </c>
      <c r="H93" s="6">
        <v>199009</v>
      </c>
      <c r="J93" s="26"/>
    </row>
    <row r="94" spans="2:10" x14ac:dyDescent="0.2">
      <c r="B94" s="8" t="s">
        <v>61</v>
      </c>
      <c r="C94" s="6">
        <v>1230138</v>
      </c>
      <c r="D94" s="6">
        <v>1057151</v>
      </c>
      <c r="E94" s="6">
        <v>897673</v>
      </c>
      <c r="F94" s="6">
        <v>10234</v>
      </c>
      <c r="G94" s="11">
        <f t="shared" si="4"/>
        <v>1.1400587964659739</v>
      </c>
      <c r="H94" s="6">
        <v>172987</v>
      </c>
      <c r="J94" s="26"/>
    </row>
    <row r="95" spans="2:10" x14ac:dyDescent="0.2">
      <c r="B95" s="8" t="s">
        <v>62</v>
      </c>
      <c r="C95" s="6">
        <v>19818</v>
      </c>
      <c r="D95" s="6">
        <v>12621</v>
      </c>
      <c r="E95" s="6">
        <v>11402</v>
      </c>
      <c r="F95" s="6"/>
      <c r="G95" s="11"/>
      <c r="H95" s="6">
        <v>7197</v>
      </c>
      <c r="J95" s="26"/>
    </row>
    <row r="96" spans="2:10" x14ac:dyDescent="0.2">
      <c r="B96" s="7" t="s">
        <v>85</v>
      </c>
      <c r="C96" s="6">
        <v>11439136</v>
      </c>
      <c r="D96" s="6">
        <v>11079869</v>
      </c>
      <c r="E96" s="6">
        <v>8780242</v>
      </c>
      <c r="F96" s="6">
        <v>154918</v>
      </c>
      <c r="G96" s="11">
        <f t="shared" si="4"/>
        <v>1.7643932820986026</v>
      </c>
      <c r="H96" s="6">
        <v>359267</v>
      </c>
      <c r="J96" s="26"/>
    </row>
    <row r="97" spans="2:10" s="14" customFormat="1" x14ac:dyDescent="0.2">
      <c r="B97" s="12" t="s">
        <v>86</v>
      </c>
      <c r="C97" s="13">
        <f>SUM(C98:C104)</f>
        <v>9722207</v>
      </c>
      <c r="D97" s="13">
        <f>SUM(D98:D104)</f>
        <v>8951560</v>
      </c>
      <c r="E97" s="13">
        <f>SUM(E98:E104)</f>
        <v>6659505</v>
      </c>
      <c r="F97" s="13">
        <f>SUM(F98:F104)</f>
        <v>73583</v>
      </c>
      <c r="G97" s="11">
        <f t="shared" si="4"/>
        <v>1.1049319731721801</v>
      </c>
      <c r="H97" s="13">
        <f>SUM(H98:H104)</f>
        <v>770647</v>
      </c>
      <c r="I97" s="1"/>
      <c r="J97" s="26"/>
    </row>
    <row r="98" spans="2:10" x14ac:dyDescent="0.2">
      <c r="B98" s="7" t="s">
        <v>87</v>
      </c>
      <c r="C98" s="6">
        <v>3085944</v>
      </c>
      <c r="D98" s="6">
        <v>3004004</v>
      </c>
      <c r="E98" s="6">
        <v>1930524</v>
      </c>
      <c r="F98" s="6">
        <v>16484</v>
      </c>
      <c r="G98" s="11">
        <f t="shared" si="4"/>
        <v>0.85386143865603326</v>
      </c>
      <c r="H98" s="6">
        <v>81940</v>
      </c>
      <c r="J98" s="26"/>
    </row>
    <row r="99" spans="2:10" x14ac:dyDescent="0.2">
      <c r="B99" s="7" t="s">
        <v>88</v>
      </c>
      <c r="C99" s="6">
        <v>14113</v>
      </c>
      <c r="D99" s="6">
        <v>8802</v>
      </c>
      <c r="E99" s="6">
        <v>8316</v>
      </c>
      <c r="F99" s="6"/>
      <c r="G99" s="11"/>
      <c r="H99" s="6">
        <v>5311</v>
      </c>
      <c r="J99" s="26"/>
    </row>
    <row r="100" spans="2:10" x14ac:dyDescent="0.2">
      <c r="B100" s="7" t="s">
        <v>89</v>
      </c>
      <c r="C100" s="6">
        <v>1197473</v>
      </c>
      <c r="D100" s="6">
        <v>1126644</v>
      </c>
      <c r="E100" s="6">
        <v>907426</v>
      </c>
      <c r="F100" s="6">
        <v>20860</v>
      </c>
      <c r="G100" s="11">
        <f t="shared" si="4"/>
        <v>2.2988100407085534</v>
      </c>
      <c r="H100" s="6">
        <v>70829</v>
      </c>
      <c r="J100" s="26"/>
    </row>
    <row r="101" spans="2:10" x14ac:dyDescent="0.2">
      <c r="B101" s="7" t="s">
        <v>90</v>
      </c>
      <c r="C101" s="6">
        <v>2840931</v>
      </c>
      <c r="D101" s="6">
        <v>2761685</v>
      </c>
      <c r="E101" s="6">
        <v>2046214</v>
      </c>
      <c r="F101" s="6">
        <v>13822</v>
      </c>
      <c r="G101" s="11">
        <f t="shared" si="4"/>
        <v>0.67549141976352423</v>
      </c>
      <c r="H101" s="6">
        <v>79246</v>
      </c>
      <c r="J101" s="26"/>
    </row>
    <row r="102" spans="2:10" x14ac:dyDescent="0.2">
      <c r="B102" s="7" t="s">
        <v>91</v>
      </c>
      <c r="C102" s="6">
        <v>371283</v>
      </c>
      <c r="D102" s="6">
        <v>145367</v>
      </c>
      <c r="E102" s="6">
        <v>118233</v>
      </c>
      <c r="F102" s="6"/>
      <c r="G102" s="11"/>
      <c r="H102" s="6">
        <v>225916</v>
      </c>
      <c r="J102" s="26"/>
    </row>
    <row r="103" spans="2:10" x14ac:dyDescent="0.2">
      <c r="B103" s="7" t="s">
        <v>92</v>
      </c>
      <c r="C103" s="6">
        <v>37456</v>
      </c>
      <c r="D103" s="6">
        <v>29817</v>
      </c>
      <c r="E103" s="6">
        <v>28188</v>
      </c>
      <c r="F103" s="6"/>
      <c r="G103" s="11"/>
      <c r="H103" s="6">
        <v>7639</v>
      </c>
      <c r="J103" s="26"/>
    </row>
    <row r="104" spans="2:10" x14ac:dyDescent="0.2">
      <c r="B104" s="7" t="s">
        <v>62</v>
      </c>
      <c r="C104" s="6">
        <v>2175007</v>
      </c>
      <c r="D104" s="6">
        <v>1875241</v>
      </c>
      <c r="E104" s="6">
        <v>1620604</v>
      </c>
      <c r="F104" s="6">
        <v>22417</v>
      </c>
      <c r="G104" s="11">
        <f t="shared" si="4"/>
        <v>1.3832497019629719</v>
      </c>
      <c r="H104" s="6">
        <v>299766</v>
      </c>
      <c r="J104" s="26"/>
    </row>
  </sheetData>
  <mergeCells count="8">
    <mergeCell ref="C3:C5"/>
    <mergeCell ref="B3:B5"/>
    <mergeCell ref="B2:H2"/>
    <mergeCell ref="H3:H5"/>
    <mergeCell ref="E4:E5"/>
    <mergeCell ref="D3:D5"/>
    <mergeCell ref="F4:G4"/>
    <mergeCell ref="E3:G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2016-12-01T13:54:30Z</dcterms:modified>
</cp:coreProperties>
</file>