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ettylizzie\Desktop\"/>
    </mc:Choice>
  </mc:AlternateContent>
  <xr:revisionPtr revIDLastSave="0" documentId="8_{C9BE9762-044E-42E9-9A62-32DEAF073779}" xr6:coauthVersionLast="47" xr6:coauthVersionMax="47" xr10:uidLastSave="{00000000-0000-0000-0000-000000000000}"/>
  <bookViews>
    <workbookView xWindow="-120" yWindow="-120" windowWidth="20730" windowHeight="11160" firstSheet="3" activeTab="5" xr2:uid="{C6E90794-F8B0-45BD-B717-531DEA7EE73C}"/>
  </bookViews>
  <sheets>
    <sheet name="Group 1" sheetId="1" r:id="rId1"/>
    <sheet name="profit by Product" sheetId="11" r:id="rId2"/>
    <sheet name="Profits by Region" sheetId="10" r:id="rId3"/>
    <sheet name="Season Trend" sheetId="12" r:id="rId4"/>
    <sheet name="Payment method" sheetId="9" r:id="rId5"/>
    <sheet name="Dashboard" sheetId="4" r:id="rId6"/>
  </sheets>
  <definedNames>
    <definedName name="Slicer_Payment_Method">#N/A</definedName>
    <definedName name="Slicer_Products">#N/A</definedName>
    <definedName name="Slicer_Profit">#N/A</definedName>
    <definedName name="Slicer_Region">#N/A</definedName>
    <definedName name="Slicer_Sea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2" i="1"/>
  <c r="J8" i="1"/>
  <c r="J24" i="1"/>
  <c r="L24" i="1" s="1"/>
  <c r="H3" i="1"/>
  <c r="J3" i="1" s="1"/>
  <c r="L3" i="1" s="1"/>
  <c r="H4" i="1"/>
  <c r="J4" i="1" s="1"/>
  <c r="H5" i="1"/>
  <c r="J5" i="1" s="1"/>
  <c r="H6" i="1"/>
  <c r="J6" i="1" s="1"/>
  <c r="L6" i="1" s="1"/>
  <c r="H7" i="1"/>
  <c r="J7" i="1" s="1"/>
  <c r="H8" i="1"/>
  <c r="H9" i="1"/>
  <c r="J9" i="1" s="1"/>
  <c r="H10" i="1"/>
  <c r="J10" i="1" s="1"/>
  <c r="L10" i="1" s="1"/>
  <c r="H11" i="1"/>
  <c r="J11" i="1" s="1"/>
  <c r="H12" i="1"/>
  <c r="J12" i="1" s="1"/>
  <c r="L12" i="1" s="1"/>
  <c r="H13" i="1"/>
  <c r="J13" i="1" s="1"/>
  <c r="H14" i="1"/>
  <c r="J14" i="1" s="1"/>
  <c r="H15" i="1"/>
  <c r="J15" i="1" s="1"/>
  <c r="H16" i="1"/>
  <c r="J16" i="1" s="1"/>
  <c r="H17" i="1"/>
  <c r="J17" i="1" s="1"/>
  <c r="H18" i="1"/>
  <c r="J18" i="1" s="1"/>
  <c r="L18" i="1" s="1"/>
  <c r="H19" i="1"/>
  <c r="J19" i="1" s="1"/>
  <c r="H20" i="1"/>
  <c r="J20" i="1" s="1"/>
  <c r="H21" i="1"/>
  <c r="J21" i="1" s="1"/>
  <c r="H22" i="1"/>
  <c r="J22" i="1" s="1"/>
  <c r="L22" i="1" s="1"/>
  <c r="H23" i="1"/>
  <c r="J23" i="1" s="1"/>
  <c r="H24" i="1"/>
  <c r="H25" i="1"/>
  <c r="J25" i="1" s="1"/>
  <c r="H26" i="1"/>
  <c r="J26" i="1" s="1"/>
  <c r="H27" i="1"/>
  <c r="J27" i="1" s="1"/>
  <c r="H28" i="1"/>
  <c r="J28" i="1" s="1"/>
  <c r="H29" i="1"/>
  <c r="J29" i="1" s="1"/>
  <c r="H30" i="1"/>
  <c r="J30" i="1" s="1"/>
  <c r="L30" i="1" s="1"/>
  <c r="H2" i="1"/>
  <c r="J2" i="1" s="1"/>
  <c r="L4" i="1" l="1"/>
  <c r="L20" i="1"/>
  <c r="L8" i="1"/>
  <c r="L28" i="1"/>
  <c r="L16" i="1"/>
  <c r="L25" i="1"/>
  <c r="L2" i="1"/>
  <c r="L19" i="1"/>
  <c r="L7" i="1"/>
  <c r="L13" i="1"/>
  <c r="L26" i="1"/>
  <c r="L14" i="1"/>
  <c r="L17" i="1"/>
  <c r="L9" i="1"/>
  <c r="L27" i="1"/>
  <c r="L23" i="1"/>
  <c r="L15" i="1"/>
  <c r="L11" i="1"/>
  <c r="L29" i="1"/>
  <c r="L21" i="1"/>
  <c r="L5" i="1"/>
</calcChain>
</file>

<file path=xl/sharedStrings.xml><?xml version="1.0" encoding="utf-8"?>
<sst xmlns="http://schemas.openxmlformats.org/spreadsheetml/2006/main" count="181" uniqueCount="68">
  <si>
    <t>Date</t>
  </si>
  <si>
    <t>School Rep</t>
  </si>
  <si>
    <t>Products</t>
  </si>
  <si>
    <t>Payment_Method</t>
  </si>
  <si>
    <t>Region</t>
  </si>
  <si>
    <t>Season</t>
  </si>
  <si>
    <t>Quanty Sold</t>
  </si>
  <si>
    <t>Unit Cost</t>
  </si>
  <si>
    <t>Price per unit</t>
  </si>
  <si>
    <t>Total_Cost</t>
  </si>
  <si>
    <t>Total Revenue</t>
  </si>
  <si>
    <t>Profit</t>
  </si>
  <si>
    <t>Stacey Price</t>
  </si>
  <si>
    <t>Chair</t>
  </si>
  <si>
    <t>Mobile Payment</t>
  </si>
  <si>
    <t>Los Angeles</t>
  </si>
  <si>
    <t>Winter</t>
  </si>
  <si>
    <t>Michelle Carlson</t>
  </si>
  <si>
    <t>Table</t>
  </si>
  <si>
    <t>Cash</t>
  </si>
  <si>
    <t>San Francisco</t>
  </si>
  <si>
    <t>Fall</t>
  </si>
  <si>
    <t>Lisa Graves</t>
  </si>
  <si>
    <t>Locker</t>
  </si>
  <si>
    <t>Credit Card</t>
  </si>
  <si>
    <t>Houston</t>
  </si>
  <si>
    <t>Mrs. Patricia May</t>
  </si>
  <si>
    <t>stationary</t>
  </si>
  <si>
    <t>Chicago</t>
  </si>
  <si>
    <t>Spring</t>
  </si>
  <si>
    <t>Susan Mitchell</t>
  </si>
  <si>
    <t>Computer</t>
  </si>
  <si>
    <t>Debit Card</t>
  </si>
  <si>
    <t>Joshua Frazier</t>
  </si>
  <si>
    <t>Uniform</t>
  </si>
  <si>
    <t>Victoria Garrett</t>
  </si>
  <si>
    <t>Boston</t>
  </si>
  <si>
    <t>Summer</t>
  </si>
  <si>
    <t>Sydney Waller</t>
  </si>
  <si>
    <t>Kimberly Morgan</t>
  </si>
  <si>
    <t>Lori Conway</t>
  </si>
  <si>
    <t>Randall Roberts</t>
  </si>
  <si>
    <t>Jeremiah White</t>
  </si>
  <si>
    <t>New York</t>
  </si>
  <si>
    <t>Sheila Mcgee</t>
  </si>
  <si>
    <t>Allen Miles</t>
  </si>
  <si>
    <t>Seattle</t>
  </si>
  <si>
    <t>Mark Howard</t>
  </si>
  <si>
    <t>Jesse Henderson</t>
  </si>
  <si>
    <t>Eric Wall</t>
  </si>
  <si>
    <t>Miami</t>
  </si>
  <si>
    <t>Vanessa Peck</t>
  </si>
  <si>
    <t>Dominique Stout</t>
  </si>
  <si>
    <t>Charles Brooks</t>
  </si>
  <si>
    <t>Angela Jones</t>
  </si>
  <si>
    <t>John Roberts</t>
  </si>
  <si>
    <t>Nicole White</t>
  </si>
  <si>
    <t>Don Harris</t>
  </si>
  <si>
    <t>Hannah Rowland</t>
  </si>
  <si>
    <t>Dallas</t>
  </si>
  <si>
    <t>Jessica Gonzalez</t>
  </si>
  <si>
    <t>Christina Smith</t>
  </si>
  <si>
    <t>Latoya Allen</t>
  </si>
  <si>
    <t>Clayton Roth</t>
  </si>
  <si>
    <t>Row Labels</t>
  </si>
  <si>
    <t>Grand Total</t>
  </si>
  <si>
    <t>Sum of Total Revenue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</si>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</sst>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[G1_FINAL_WORK.xlsx]profit by Product!PivotTable3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 By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734118186682973"/>
          <c:y val="0.18134211040366724"/>
          <c:w val="0.38496892145389966"/>
          <c:h val="0.72824113152657033"/>
        </c:manualLayout>
      </c:layout>
      <c:pieChart>
        <c:varyColors val="1"/>
        <c:ser>
          <c:idx val="0"/>
          <c:order val="0"/>
          <c:tx>
            <c:strRef>
              <c:f>'profit by Product'!$B$1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82E-453B-A5F0-3EFA2C3B3DC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82E-453B-A5F0-3EFA2C3B3DC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82E-453B-A5F0-3EFA2C3B3DC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82E-453B-A5F0-3EFA2C3B3DC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82E-453B-A5F0-3EFA2C3B3DC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82E-453B-A5F0-3EFA2C3B3D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Product'!$A$2:$A$6</c:f>
              <c:strCache>
                <c:ptCount val="4"/>
                <c:pt idx="0">
                  <c:v>Chair</c:v>
                </c:pt>
                <c:pt idx="1">
                  <c:v>Computer</c:v>
                </c:pt>
                <c:pt idx="2">
                  <c:v>Locker</c:v>
                </c:pt>
                <c:pt idx="3">
                  <c:v>Table</c:v>
                </c:pt>
              </c:strCache>
            </c:strRef>
          </c:cat>
          <c:val>
            <c:numRef>
              <c:f>'profit by Product'!$B$2:$B$6</c:f>
              <c:numCache>
                <c:formatCode>General</c:formatCode>
                <c:ptCount val="4"/>
                <c:pt idx="0">
                  <c:v>336000</c:v>
                </c:pt>
                <c:pt idx="1">
                  <c:v>4900000</c:v>
                </c:pt>
                <c:pt idx="2">
                  <c:v>462000</c:v>
                </c:pt>
                <c:pt idx="3">
                  <c:v>105000</c:v>
                </c:pt>
              </c:numCache>
            </c:numRef>
          </c:val>
          <c:extLst>
            <c:ext xmlns:c16="http://schemas.microsoft.com/office/drawing/2014/chart" uri="{C3380CC4-5D6E-409C-BE32-E72D297353CC}">
              <c16:uniqueId val="{00000000-447E-416B-A830-AF8673A580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[G1_FINAL_WORK.xlsx]Profits by Region!PivotTable3</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Profits by</a:t>
            </a:r>
            <a:r>
              <a:rPr lang="en-US" baseline="0"/>
              <a:t> REGIONS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'Profits by Region'!$B$1</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'Profits by Region'!$A$2:$A$7</c:f>
              <c:strCache>
                <c:ptCount val="5"/>
                <c:pt idx="0">
                  <c:v>Boston</c:v>
                </c:pt>
                <c:pt idx="1">
                  <c:v>Chicago</c:v>
                </c:pt>
                <c:pt idx="2">
                  <c:v>Dallas</c:v>
                </c:pt>
                <c:pt idx="3">
                  <c:v>Houston</c:v>
                </c:pt>
                <c:pt idx="4">
                  <c:v>New York</c:v>
                </c:pt>
              </c:strCache>
            </c:strRef>
          </c:cat>
          <c:val>
            <c:numRef>
              <c:f>'Profits by Region'!$B$2:$B$7</c:f>
              <c:numCache>
                <c:formatCode>General</c:formatCode>
                <c:ptCount val="5"/>
                <c:pt idx="0">
                  <c:v>2450000</c:v>
                </c:pt>
                <c:pt idx="1">
                  <c:v>105000</c:v>
                </c:pt>
                <c:pt idx="2">
                  <c:v>630000</c:v>
                </c:pt>
                <c:pt idx="3">
                  <c:v>2450000</c:v>
                </c:pt>
                <c:pt idx="4">
                  <c:v>168000</c:v>
                </c:pt>
              </c:numCache>
            </c:numRef>
          </c:val>
          <c:extLst>
            <c:ext xmlns:c16="http://schemas.microsoft.com/office/drawing/2014/chart" uri="{C3380CC4-5D6E-409C-BE32-E72D297353CC}">
              <c16:uniqueId val="{00000000-7EF0-419B-BE71-6CAEF47E4603}"/>
            </c:ext>
          </c:extLst>
        </c:ser>
        <c:dLbls>
          <c:showLegendKey val="0"/>
          <c:showVal val="0"/>
          <c:showCatName val="0"/>
          <c:showSerName val="0"/>
          <c:showPercent val="0"/>
          <c:showBubbleSize val="0"/>
        </c:dLbls>
        <c:gapWidth val="164"/>
        <c:overlap val="-22"/>
        <c:axId val="670597824"/>
        <c:axId val="670596744"/>
      </c:barChart>
      <c:catAx>
        <c:axId val="6705978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6744"/>
        <c:crosses val="autoZero"/>
        <c:auto val="1"/>
        <c:lblAlgn val="ctr"/>
        <c:lblOffset val="100"/>
        <c:noMultiLvlLbl val="0"/>
      </c:catAx>
      <c:valAx>
        <c:axId val="670596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[G1_FINAL_WORK.xlsx]Season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 TRENDS IN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 Trend'!$B$1</c:f>
              <c:strCache>
                <c:ptCount val="1"/>
                <c:pt idx="0">
                  <c:v>Total</c:v>
                </c:pt>
              </c:strCache>
            </c:strRef>
          </c:tx>
          <c:spPr>
            <a:ln w="28575" cap="rnd">
              <a:solidFill>
                <a:schemeClr val="accent1"/>
              </a:solidFill>
              <a:round/>
            </a:ln>
            <a:effectLst/>
          </c:spPr>
          <c:marker>
            <c:symbol val="none"/>
          </c:marker>
          <c:cat>
            <c:strRef>
              <c:f>'Season Trend'!$A$2:$A$5</c:f>
              <c:strCache>
                <c:ptCount val="3"/>
                <c:pt idx="0">
                  <c:v>Fall</c:v>
                </c:pt>
                <c:pt idx="1">
                  <c:v>Summer</c:v>
                </c:pt>
                <c:pt idx="2">
                  <c:v>Winter</c:v>
                </c:pt>
              </c:strCache>
            </c:strRef>
          </c:cat>
          <c:val>
            <c:numRef>
              <c:f>'Season Trend'!$B$2:$B$5</c:f>
              <c:numCache>
                <c:formatCode>General</c:formatCode>
                <c:ptCount val="3"/>
                <c:pt idx="0">
                  <c:v>2450000</c:v>
                </c:pt>
                <c:pt idx="1">
                  <c:v>168000</c:v>
                </c:pt>
                <c:pt idx="2">
                  <c:v>3185000</c:v>
                </c:pt>
              </c:numCache>
            </c:numRef>
          </c:val>
          <c:smooth val="0"/>
          <c:extLst>
            <c:ext xmlns:c16="http://schemas.microsoft.com/office/drawing/2014/chart" uri="{C3380CC4-5D6E-409C-BE32-E72D297353CC}">
              <c16:uniqueId val="{00000000-9447-418C-9646-436EA73F0935}"/>
            </c:ext>
          </c:extLst>
        </c:ser>
        <c:dLbls>
          <c:showLegendKey val="0"/>
          <c:showVal val="0"/>
          <c:showCatName val="0"/>
          <c:showSerName val="0"/>
          <c:showPercent val="0"/>
          <c:showBubbleSize val="0"/>
        </c:dLbls>
        <c:smooth val="0"/>
        <c:axId val="668519752"/>
        <c:axId val="668522272"/>
      </c:lineChart>
      <c:catAx>
        <c:axId val="6685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22272"/>
        <c:crosses val="autoZero"/>
        <c:auto val="1"/>
        <c:lblAlgn val="ctr"/>
        <c:lblOffset val="100"/>
        <c:noMultiLvlLbl val="0"/>
      </c:catAx>
      <c:valAx>
        <c:axId val="66852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19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[G1_FINAL_WORK.xlsx]Payment method!PivotTable3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layout>
        <c:manualLayout>
          <c:xMode val="edge"/>
          <c:yMode val="edge"/>
          <c:x val="0.3591666666666666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F0"/>
          </a:solidFill>
          <a:ln>
            <a:noFill/>
          </a:ln>
          <a:effectLst/>
        </c:spPr>
      </c:pivotFmt>
      <c:pivotFmt>
        <c:idx val="3"/>
        <c:spPr>
          <a:solidFill>
            <a:srgbClr val="00B050"/>
          </a:solidFill>
          <a:ln>
            <a:noFill/>
          </a:ln>
          <a:effectLst/>
        </c:spPr>
      </c:pivotFmt>
      <c:pivotFmt>
        <c:idx val="4"/>
        <c:spPr>
          <a:solidFill>
            <a:srgbClr val="7030A0"/>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method'!$B$1</c:f>
              <c:strCache>
                <c:ptCount val="1"/>
                <c:pt idx="0">
                  <c:v>Total</c:v>
                </c:pt>
              </c:strCache>
            </c:strRef>
          </c:tx>
          <c:spPr>
            <a:solidFill>
              <a:schemeClr val="accent6"/>
            </a:solidFill>
            <a:ln>
              <a:noFill/>
            </a:ln>
            <a:effectLst/>
          </c:spPr>
          <c:invertIfNegative val="0"/>
          <c:cat>
            <c:strRef>
              <c:f>'Payment method'!$A$2</c:f>
              <c:strCache>
                <c:ptCount val="1"/>
                <c:pt idx="0">
                  <c:v>Grand Total</c:v>
                </c:pt>
              </c:strCache>
            </c:strRef>
          </c:cat>
          <c:val>
            <c:numRef>
              <c:f>'Payment method'!$B$2</c:f>
              <c:numCache>
                <c:formatCode>General</c:formatCode>
                <c:ptCount val="1"/>
              </c:numCache>
            </c:numRef>
          </c:val>
          <c:extLst>
            <c:ext xmlns:c16="http://schemas.microsoft.com/office/drawing/2014/chart" uri="{C3380CC4-5D6E-409C-BE32-E72D297353CC}">
              <c16:uniqueId val="{00000008-ED42-4691-870E-B84AE39ABC4C}"/>
            </c:ext>
          </c:extLst>
        </c:ser>
        <c:dLbls>
          <c:showLegendKey val="0"/>
          <c:showVal val="0"/>
          <c:showCatName val="0"/>
          <c:showSerName val="0"/>
          <c:showPercent val="0"/>
          <c:showBubbleSize val="0"/>
        </c:dLbls>
        <c:gapWidth val="219"/>
        <c:overlap val="-27"/>
        <c:axId val="668939088"/>
        <c:axId val="668948448"/>
      </c:barChart>
      <c:catAx>
        <c:axId val="6689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48448"/>
        <c:crosses val="autoZero"/>
        <c:auto val="1"/>
        <c:lblAlgn val="ctr"/>
        <c:lblOffset val="100"/>
        <c:noMultiLvlLbl val="0"/>
      </c:catAx>
      <c:valAx>
        <c:axId val="6689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[G1_FINAL_WORK.xlsx]profit by Product!PivotTable3</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 By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'profit by Product'!$B$1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3E-4DFF-8B85-EC068C2E0C9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3E-4DFF-8B85-EC068C2E0C9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93E-4DFF-8B85-EC068C2E0C9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93E-4DFF-8B85-EC068C2E0C9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93E-4DFF-8B85-EC068C2E0C9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93E-4DFF-8B85-EC068C2E0C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Product'!$A$2:$A$6</c:f>
              <c:strCache>
                <c:ptCount val="4"/>
                <c:pt idx="0">
                  <c:v>Chair</c:v>
                </c:pt>
                <c:pt idx="1">
                  <c:v>Computer</c:v>
                </c:pt>
                <c:pt idx="2">
                  <c:v>Locker</c:v>
                </c:pt>
                <c:pt idx="3">
                  <c:v>Table</c:v>
                </c:pt>
              </c:strCache>
            </c:strRef>
          </c:cat>
          <c:val>
            <c:numRef>
              <c:f>'profit by Product'!$B$2:$B$6</c:f>
              <c:numCache>
                <c:formatCode>General</c:formatCode>
                <c:ptCount val="4"/>
                <c:pt idx="0">
                  <c:v>336000</c:v>
                </c:pt>
                <c:pt idx="1">
                  <c:v>4900000</c:v>
                </c:pt>
                <c:pt idx="2">
                  <c:v>462000</c:v>
                </c:pt>
                <c:pt idx="3">
                  <c:v>105000</c:v>
                </c:pt>
              </c:numCache>
            </c:numRef>
          </c:val>
          <c:extLst>
            <c:ext xmlns:c16="http://schemas.microsoft.com/office/drawing/2014/chart" uri="{C3380CC4-5D6E-409C-BE32-E72D297353CC}">
              <c16:uniqueId val="{0000000C-193E-4DFF-8B85-EC068C2E0C9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[G1_FINAL_WORK.xlsx]Profits by Region!PivotTable3</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Profits by</a:t>
            </a:r>
            <a:r>
              <a:rPr lang="en-US" baseline="0"/>
              <a:t> REGIONS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'Profits by Region'!$B$1</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'Profits by Region'!$A$2:$A$7</c:f>
              <c:strCache>
                <c:ptCount val="5"/>
                <c:pt idx="0">
                  <c:v>Boston</c:v>
                </c:pt>
                <c:pt idx="1">
                  <c:v>Chicago</c:v>
                </c:pt>
                <c:pt idx="2">
                  <c:v>Dallas</c:v>
                </c:pt>
                <c:pt idx="3">
                  <c:v>Houston</c:v>
                </c:pt>
                <c:pt idx="4">
                  <c:v>New York</c:v>
                </c:pt>
              </c:strCache>
            </c:strRef>
          </c:cat>
          <c:val>
            <c:numRef>
              <c:f>'Profits by Region'!$B$2:$B$7</c:f>
              <c:numCache>
                <c:formatCode>General</c:formatCode>
                <c:ptCount val="5"/>
                <c:pt idx="0">
                  <c:v>2450000</c:v>
                </c:pt>
                <c:pt idx="1">
                  <c:v>105000</c:v>
                </c:pt>
                <c:pt idx="2">
                  <c:v>630000</c:v>
                </c:pt>
                <c:pt idx="3">
                  <c:v>2450000</c:v>
                </c:pt>
                <c:pt idx="4">
                  <c:v>168000</c:v>
                </c:pt>
              </c:numCache>
            </c:numRef>
          </c:val>
          <c:extLst>
            <c:ext xmlns:c16="http://schemas.microsoft.com/office/drawing/2014/chart" uri="{C3380CC4-5D6E-409C-BE32-E72D297353CC}">
              <c16:uniqueId val="{00000000-EE4A-4E43-8D37-52D570E03E3D}"/>
            </c:ext>
          </c:extLst>
        </c:ser>
        <c:dLbls>
          <c:showLegendKey val="0"/>
          <c:showVal val="0"/>
          <c:showCatName val="0"/>
          <c:showSerName val="0"/>
          <c:showPercent val="0"/>
          <c:showBubbleSize val="0"/>
        </c:dLbls>
        <c:gapWidth val="164"/>
        <c:overlap val="-22"/>
        <c:axId val="670597824"/>
        <c:axId val="670596744"/>
      </c:barChart>
      <c:catAx>
        <c:axId val="6705978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6744"/>
        <c:crosses val="autoZero"/>
        <c:auto val="1"/>
        <c:lblAlgn val="ctr"/>
        <c:lblOffset val="100"/>
        <c:noMultiLvlLbl val="0"/>
      </c:catAx>
      <c:valAx>
        <c:axId val="670596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[G1_FINAL_WORK.xlsx]Season Trend!PivotTable3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 TRENDS IN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'Season Trend'!$B$1</c:f>
              <c:strCache>
                <c:ptCount val="1"/>
                <c:pt idx="0">
                  <c:v>Total</c:v>
                </c:pt>
              </c:strCache>
            </c:strRef>
          </c:tx>
          <c:spPr>
            <a:ln w="28575" cap="rnd">
              <a:solidFill>
                <a:schemeClr val="accent1"/>
              </a:solidFill>
              <a:round/>
            </a:ln>
            <a:effectLst/>
          </c:spPr>
          <c:marker>
            <c:symbol val="none"/>
          </c:marker>
          <c:cat>
            <c:strRef>
              <c:f>'Season Trend'!$A$2:$A$5</c:f>
              <c:strCache>
                <c:ptCount val="3"/>
                <c:pt idx="0">
                  <c:v>Fall</c:v>
                </c:pt>
                <c:pt idx="1">
                  <c:v>Summer</c:v>
                </c:pt>
                <c:pt idx="2">
                  <c:v>Winter</c:v>
                </c:pt>
              </c:strCache>
            </c:strRef>
          </c:cat>
          <c:val>
            <c:numRef>
              <c:f>'Season Trend'!$B$2:$B$5</c:f>
              <c:numCache>
                <c:formatCode>General</c:formatCode>
                <c:ptCount val="3"/>
                <c:pt idx="0">
                  <c:v>2450000</c:v>
                </c:pt>
                <c:pt idx="1">
                  <c:v>168000</c:v>
                </c:pt>
                <c:pt idx="2">
                  <c:v>3185000</c:v>
                </c:pt>
              </c:numCache>
            </c:numRef>
          </c:val>
          <c:smooth val="0"/>
          <c:extLst>
            <c:ext xmlns:c16="http://schemas.microsoft.com/office/drawing/2014/chart" uri="{C3380CC4-5D6E-409C-BE32-E72D297353CC}">
              <c16:uniqueId val="{00000000-68C1-4171-A4D7-35A98F17FACF}"/>
            </c:ext>
          </c:extLst>
        </c:ser>
        <c:dLbls>
          <c:showLegendKey val="0"/>
          <c:showVal val="0"/>
          <c:showCatName val="0"/>
          <c:showSerName val="0"/>
          <c:showPercent val="0"/>
          <c:showBubbleSize val="0"/>
        </c:dLbls>
        <c:smooth val="0"/>
        <c:axId val="668519752"/>
        <c:axId val="668522272"/>
      </c:lineChart>
      <c:catAx>
        <c:axId val="6685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22272"/>
        <c:crosses val="autoZero"/>
        <c:auto val="1"/>
        <c:lblAlgn val="ctr"/>
        <c:lblOffset val="100"/>
        <c:noMultiLvlLbl val="0"/>
      </c:catAx>
      <c:valAx>
        <c:axId val="66852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19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[G1_FINAL_WORK.xlsx]Payment method!PivotTable3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layout>
        <c:manualLayout>
          <c:xMode val="edge"/>
          <c:yMode val="edge"/>
          <c:x val="0.3591666666666666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F0"/>
          </a:solidFill>
          <a:ln>
            <a:noFill/>
          </a:ln>
          <a:effectLst/>
        </c:spPr>
      </c:pivotFmt>
      <c:pivotFmt>
        <c:idx val="3"/>
        <c:spPr>
          <a:solidFill>
            <a:srgbClr val="00B050"/>
          </a:solidFill>
          <a:ln>
            <a:noFill/>
          </a:ln>
          <a:effectLst/>
        </c:spPr>
      </c:pivotFmt>
      <c:pivotFmt>
        <c:idx val="4"/>
        <c:spPr>
          <a:solidFill>
            <a:srgbClr val="7030A0"/>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00B0F0"/>
          </a:solidFill>
          <a:ln>
            <a:noFill/>
          </a:ln>
          <a:effectLst/>
        </c:spPr>
      </c:pivotFmt>
      <c:pivotFmt>
        <c:idx val="8"/>
        <c:spPr>
          <a:solidFill>
            <a:srgbClr val="00B050"/>
          </a:solidFill>
          <a:ln>
            <a:noFill/>
          </a:ln>
          <a:effectLst/>
        </c:spPr>
      </c:pivotFmt>
      <c:pivotFmt>
        <c:idx val="9"/>
        <c:spPr>
          <a:solidFill>
            <a:srgbClr val="7030A0"/>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00B0F0"/>
          </a:solidFill>
          <a:ln>
            <a:noFill/>
          </a:ln>
          <a:effectLst/>
        </c:spPr>
      </c:pivotFmt>
      <c:pivotFmt>
        <c:idx val="13"/>
        <c:spPr>
          <a:solidFill>
            <a:srgbClr val="00B050"/>
          </a:solidFill>
          <a:ln>
            <a:noFill/>
          </a:ln>
          <a:effectLst/>
        </c:spPr>
      </c:pivotFmt>
      <c:pivotFmt>
        <c:idx val="14"/>
        <c:spPr>
          <a:solidFill>
            <a:srgbClr val="7030A0"/>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7030A0"/>
          </a:solidFill>
          <a:ln>
            <a:noFill/>
          </a:ln>
          <a:effectLst/>
        </c:spPr>
      </c:pivotFmt>
      <c:pivotFmt>
        <c:idx val="17"/>
        <c:spPr>
          <a:solidFill>
            <a:srgbClr val="002060"/>
          </a:solidFill>
          <a:ln>
            <a:noFill/>
          </a:ln>
          <a:effectLst/>
        </c:spPr>
      </c:pivotFmt>
      <c:pivotFmt>
        <c:idx val="18"/>
        <c:spPr>
          <a:solidFill>
            <a:srgbClr val="FFC000"/>
          </a:solidFill>
          <a:ln>
            <a:noFill/>
          </a:ln>
          <a:effectLst/>
        </c:spPr>
      </c:pivotFmt>
    </c:pivotFmts>
    <c:plotArea>
      <c:layout/>
      <c:barChart>
        <c:barDir val="col"/>
        <c:grouping val="clustered"/>
        <c:varyColors val="0"/>
        <c:ser>
          <c:idx val="0"/>
          <c:order val="0"/>
          <c:tx>
            <c:strRef>
              <c:f>'Payment method'!$B$1</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A-FD9A-49F9-A894-4BA3A0CD2806}"/>
              </c:ext>
            </c:extLst>
          </c:dPt>
          <c:dPt>
            <c:idx val="1"/>
            <c:invertIfNegative val="0"/>
            <c:bubble3D val="0"/>
            <c:extLst>
              <c:ext xmlns:c16="http://schemas.microsoft.com/office/drawing/2014/chart" uri="{C3380CC4-5D6E-409C-BE32-E72D297353CC}">
                <c16:uniqueId val="{0000000B-FD9A-49F9-A894-4BA3A0CD2806}"/>
              </c:ext>
            </c:extLst>
          </c:dPt>
          <c:dPt>
            <c:idx val="2"/>
            <c:invertIfNegative val="0"/>
            <c:bubble3D val="0"/>
            <c:extLst>
              <c:ext xmlns:c16="http://schemas.microsoft.com/office/drawing/2014/chart" uri="{C3380CC4-5D6E-409C-BE32-E72D297353CC}">
                <c16:uniqueId val="{0000000C-FD9A-49F9-A894-4BA3A0CD2806}"/>
              </c:ext>
            </c:extLst>
          </c:dPt>
          <c:cat>
            <c:strRef>
              <c:f>'Payment method'!$A$2</c:f>
              <c:strCache>
                <c:ptCount val="1"/>
                <c:pt idx="0">
                  <c:v>Grand Total</c:v>
                </c:pt>
              </c:strCache>
            </c:strRef>
          </c:cat>
          <c:val>
            <c:numRef>
              <c:f>'Payment method'!$B$2</c:f>
              <c:numCache>
                <c:formatCode>General</c:formatCode>
                <c:ptCount val="1"/>
              </c:numCache>
            </c:numRef>
          </c:val>
          <c:extLst>
            <c:ext xmlns:c16="http://schemas.microsoft.com/office/drawing/2014/chart" uri="{C3380CC4-5D6E-409C-BE32-E72D297353CC}">
              <c16:uniqueId val="{00000008-FD9A-49F9-A894-4BA3A0CD2806}"/>
            </c:ext>
          </c:extLst>
        </c:ser>
        <c:dLbls>
          <c:showLegendKey val="0"/>
          <c:showVal val="0"/>
          <c:showCatName val="0"/>
          <c:showSerName val="0"/>
          <c:showPercent val="0"/>
          <c:showBubbleSize val="0"/>
        </c:dLbls>
        <c:gapWidth val="219"/>
        <c:overlap val="-27"/>
        <c:axId val="668939088"/>
        <c:axId val="668948448"/>
      </c:barChart>
      <c:catAx>
        <c:axId val="6689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48448"/>
        <c:crosses val="autoZero"/>
        <c:auto val="1"/>
        <c:lblAlgn val="ctr"/>
        <c:lblOffset val="100"/>
        <c:noMultiLvlLbl val="0"/>
      </c:catAx>
      <c:valAx>
        <c:axId val="6689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9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575733</xdr:colOff>
      <xdr:row>0</xdr:row>
      <xdr:rowOff>141287</xdr:rowOff>
    </xdr:from>
    <xdr:to>
      <xdr:col>9</xdr:col>
      <xdr:colOff>322792</xdr:colOff>
      <xdr:row>13</xdr:row>
      <xdr:rowOff>22225</xdr:rowOff>
    </xdr:to>
    <xdr:graphicFrame macro="">
      <xdr:nvGraphicFramePr>
        <xdr:cNvPr id="3" name="Chart 2">
          <a:extLst>
            <a:ext uri="{FF2B5EF4-FFF2-40B4-BE49-F238E27FC236}">
              <a16:creationId xmlns:a16="http://schemas.microsoft.com/office/drawing/2014/main" id="{5774F79A-E17B-8E58-E887-F95F30C45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170392</xdr:rowOff>
    </xdr:from>
    <xdr:to>
      <xdr:col>9</xdr:col>
      <xdr:colOff>136525</xdr:colOff>
      <xdr:row>12</xdr:row>
      <xdr:rowOff>98954</xdr:rowOff>
    </xdr:to>
    <xdr:graphicFrame macro="">
      <xdr:nvGraphicFramePr>
        <xdr:cNvPr id="4" name="Chart 3">
          <a:extLst>
            <a:ext uri="{FF2B5EF4-FFF2-40B4-BE49-F238E27FC236}">
              <a16:creationId xmlns:a16="http://schemas.microsoft.com/office/drawing/2014/main" id="{1B58457F-CE81-C7E8-7A7C-A759F4B23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8467</xdr:colOff>
      <xdr:row>1</xdr:row>
      <xdr:rowOff>1589</xdr:rowOff>
    </xdr:from>
    <xdr:to>
      <xdr:col>9</xdr:col>
      <xdr:colOff>94192</xdr:colOff>
      <xdr:row>11</xdr:row>
      <xdr:rowOff>159810</xdr:rowOff>
    </xdr:to>
    <xdr:graphicFrame macro="">
      <xdr:nvGraphicFramePr>
        <xdr:cNvPr id="2" name="Chart 1">
          <a:extLst>
            <a:ext uri="{FF2B5EF4-FFF2-40B4-BE49-F238E27FC236}">
              <a16:creationId xmlns:a16="http://schemas.microsoft.com/office/drawing/2014/main" id="{DB01EE7F-B955-1824-9FDC-7843F138D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2117</xdr:colOff>
      <xdr:row>1</xdr:row>
      <xdr:rowOff>12699</xdr:rowOff>
    </xdr:from>
    <xdr:to>
      <xdr:col>9</xdr:col>
      <xdr:colOff>502709</xdr:colOff>
      <xdr:row>13</xdr:row>
      <xdr:rowOff>84137</xdr:rowOff>
    </xdr:to>
    <xdr:graphicFrame macro="">
      <xdr:nvGraphicFramePr>
        <xdr:cNvPr id="2" name="Chart 1">
          <a:extLst>
            <a:ext uri="{FF2B5EF4-FFF2-40B4-BE49-F238E27FC236}">
              <a16:creationId xmlns:a16="http://schemas.microsoft.com/office/drawing/2014/main" id="{4D66CC70-F732-4B54-4323-D0A9DF5CA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19051</xdr:colOff>
      <xdr:row>0</xdr:row>
      <xdr:rowOff>38100</xdr:rowOff>
    </xdr:from>
    <xdr:to>
      <xdr:col>6</xdr:col>
      <xdr:colOff>381001</xdr:colOff>
      <xdr:row>11</xdr:row>
      <xdr:rowOff>171450</xdr:rowOff>
    </xdr:to>
    <xdr:graphicFrame macro="">
      <xdr:nvGraphicFramePr>
        <xdr:cNvPr id="2" name="Chart 1">
          <a:extLst>
            <a:ext uri="{FF2B5EF4-FFF2-40B4-BE49-F238E27FC236}">
              <a16:creationId xmlns:a16="http://schemas.microsoft.com/office/drawing/2014/main" id="{60006AF9-81EA-438E-81AC-7AA1D8B68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13</xdr:col>
      <xdr:colOff>123825</xdr:colOff>
      <xdr:row>11</xdr:row>
      <xdr:rowOff>119062</xdr:rowOff>
    </xdr:to>
    <xdr:graphicFrame macro="">
      <xdr:nvGraphicFramePr>
        <xdr:cNvPr id="3" name="Chart 2">
          <a:extLst>
            <a:ext uri="{FF2B5EF4-FFF2-40B4-BE49-F238E27FC236}">
              <a16:creationId xmlns:a16="http://schemas.microsoft.com/office/drawing/2014/main" id="{7F6A430B-32B7-41ED-9206-55E64AEFE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0</xdr:rowOff>
    </xdr:from>
    <xdr:to>
      <xdr:col>6</xdr:col>
      <xdr:colOff>85725</xdr:colOff>
      <xdr:row>23</xdr:row>
      <xdr:rowOff>166688</xdr:rowOff>
    </xdr:to>
    <xdr:graphicFrame macro="">
      <xdr:nvGraphicFramePr>
        <xdr:cNvPr id="4" name="Chart 3">
          <a:extLst>
            <a:ext uri="{FF2B5EF4-FFF2-40B4-BE49-F238E27FC236}">
              <a16:creationId xmlns:a16="http://schemas.microsoft.com/office/drawing/2014/main" id="{B230FBC6-78C9-4DAB-BA1C-B7655D621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13</xdr:row>
      <xdr:rowOff>0</xdr:rowOff>
    </xdr:from>
    <xdr:to>
      <xdr:col>13</xdr:col>
      <xdr:colOff>390525</xdr:colOff>
      <xdr:row>25</xdr:row>
      <xdr:rowOff>71437</xdr:rowOff>
    </xdr:to>
    <xdr:graphicFrame macro="">
      <xdr:nvGraphicFramePr>
        <xdr:cNvPr id="5" name="Chart 4">
          <a:extLst>
            <a:ext uri="{FF2B5EF4-FFF2-40B4-BE49-F238E27FC236}">
              <a16:creationId xmlns:a16="http://schemas.microsoft.com/office/drawing/2014/main" id="{337BEC6F-1AD8-4AE4-8F61-679AA7DA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323850</xdr:colOff>
      <xdr:row>0</xdr:row>
      <xdr:rowOff>28575</xdr:rowOff>
    </xdr:from>
    <xdr:to>
      <xdr:col>15</xdr:col>
      <xdr:colOff>361950</xdr:colOff>
      <xdr:row>8</xdr:row>
      <xdr:rowOff>9525</xdr:rowOff>
    </xdr:to>
    <mc:AlternateContent xmlns:mc="http://schemas.openxmlformats.org/markup-compatibility/2006" xmlns:a14="http://schemas.microsoft.com/office/drawing/2010/main">
      <mc:Choice Requires="a14">
        <xdr:graphicFrame macro="">
          <xdr:nvGraphicFramePr>
            <xdr:cNvPr id="6" name="Products">
              <a:extLst>
                <a:ext uri="{FF2B5EF4-FFF2-40B4-BE49-F238E27FC236}">
                  <a16:creationId xmlns:a16="http://schemas.microsoft.com/office/drawing/2014/main" id="{513BB2ED-222C-DA66-2432-80389120D08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8248650" y="28575"/>
              <a:ext cx="1257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428625</xdr:colOff>
      <xdr:row>0</xdr:row>
      <xdr:rowOff>19050</xdr:rowOff>
    </xdr:from>
    <xdr:to>
      <xdr:col>17</xdr:col>
      <xdr:colOff>466725</xdr:colOff>
      <xdr:row>8</xdr:row>
      <xdr:rowOff>0</xdr:rowOff>
    </xdr:to>
    <mc:AlternateContent xmlns:mc="http://schemas.openxmlformats.org/markup-compatibility/2006" xmlns:a14="http://schemas.microsoft.com/office/drawing/2010/main">
      <mc:Choice Requires="a14">
        <xdr:graphicFrame macro="">
          <xdr:nvGraphicFramePr>
            <xdr:cNvPr id="7" name="Payment_Method">
              <a:extLst>
                <a:ext uri="{FF2B5EF4-FFF2-40B4-BE49-F238E27FC236}">
                  <a16:creationId xmlns:a16="http://schemas.microsoft.com/office/drawing/2014/main" id="{9BCE87A8-DD44-F910-119C-BABF352C9F71}"/>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9572625" y="19050"/>
              <a:ext cx="1257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8</xdr:row>
      <xdr:rowOff>123825</xdr:rowOff>
    </xdr:from>
    <xdr:to>
      <xdr:col>15</xdr:col>
      <xdr:colOff>495300</xdr:colOff>
      <xdr:row>16</xdr:row>
      <xdr:rowOff>104775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86BCD24-8F7C-849B-903C-B5DC7AD969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00" y="1647825"/>
              <a:ext cx="1257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0</xdr:rowOff>
    </xdr:from>
    <xdr:to>
      <xdr:col>20</xdr:col>
      <xdr:colOff>38100</xdr:colOff>
      <xdr:row>7</xdr:row>
      <xdr:rowOff>171450</xdr:rowOff>
    </xdr:to>
    <mc:AlternateContent xmlns:mc="http://schemas.openxmlformats.org/markup-compatibility/2006" xmlns:a14="http://schemas.microsoft.com/office/drawing/2010/main">
      <mc:Choice Requires="a14">
        <xdr:graphicFrame macro="">
          <xdr:nvGraphicFramePr>
            <xdr:cNvPr id="9" name="Season">
              <a:extLst>
                <a:ext uri="{FF2B5EF4-FFF2-40B4-BE49-F238E27FC236}">
                  <a16:creationId xmlns:a16="http://schemas.microsoft.com/office/drawing/2014/main" id="{E2D25CFC-9BF3-29B4-52EA-2957D9D012D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972800" y="0"/>
              <a:ext cx="1257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8</xdr:row>
      <xdr:rowOff>152400</xdr:rowOff>
    </xdr:from>
    <xdr:to>
      <xdr:col>18</xdr:col>
      <xdr:colOff>142875</xdr:colOff>
      <xdr:row>16</xdr:row>
      <xdr:rowOff>133350</xdr:rowOff>
    </xdr:to>
    <mc:AlternateContent xmlns:mc="http://schemas.openxmlformats.org/markup-compatibility/2006" xmlns:a14="http://schemas.microsoft.com/office/drawing/2010/main">
      <mc:Choice Requires="a14">
        <xdr:graphicFrame macro="">
          <xdr:nvGraphicFramePr>
            <xdr:cNvPr id="10" name="Profit">
              <a:extLst>
                <a:ext uri="{FF2B5EF4-FFF2-40B4-BE49-F238E27FC236}">
                  <a16:creationId xmlns:a16="http://schemas.microsoft.com/office/drawing/2014/main" id="{421C207D-C289-0880-14B3-8A2E13123E2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9858375" y="1676400"/>
              <a:ext cx="1257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AppData/Local/Microsoft/Windows/INetCache/IE/M13EP94F/group_1_assignmen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tylizzie" refreshedDate="45533.617910069443" createdVersion="8" refreshedVersion="8" minRefreshableVersion="3" recordCount="29" xr:uid="{8523E7BE-98D7-4947-BD9F-FD40B09B6AD3}">
  <cacheSource type="worksheet">
    <worksheetSource ref="A1:L30" sheet=".xlsx].xlsx]Group 1" r:id="rId2"/>
  </cacheSource>
  <cacheFields count="12">
    <cacheField name="Date" numFmtId="14">
      <sharedItems containsSemiMixedTypes="0" containsNonDate="0" containsDate="1" containsString="0" minDate="2020-01-03T00:00:00" maxDate="2024-03-22T00:00:00"/>
    </cacheField>
    <cacheField name="School Rep" numFmtId="0">
      <sharedItems/>
    </cacheField>
    <cacheField name="Products" numFmtId="0">
      <sharedItems count="6">
        <s v="Chair"/>
        <s v="Table"/>
        <s v="Locker"/>
        <s v="stationary"/>
        <s v="Computer"/>
        <s v="Uniform"/>
      </sharedItems>
    </cacheField>
    <cacheField name="Payment_Method" numFmtId="0">
      <sharedItems count="4">
        <s v="Mobile Payment"/>
        <s v="Cash"/>
        <s v="Credit Card"/>
        <s v="Debit Card"/>
      </sharedItems>
    </cacheField>
    <cacheField name="Region" numFmtId="0">
      <sharedItems count="9">
        <s v="Los Angeles"/>
        <s v="San Francisco"/>
        <s v="Houston"/>
        <s v="Chicago"/>
        <s v="Boston"/>
        <s v="New York"/>
        <s v="Seattle"/>
        <s v="Miami"/>
        <s v="Dallas"/>
      </sharedItems>
    </cacheField>
    <cacheField name="Season" numFmtId="0">
      <sharedItems count="4">
        <s v="Winter"/>
        <s v="Fall"/>
        <s v="Spring"/>
        <s v="Summer"/>
      </sharedItems>
    </cacheField>
    <cacheField name="Quanty Sold" numFmtId="0">
      <sharedItems containsSemiMixedTypes="0" containsString="0" containsNumber="1" containsInteger="1" minValue="50" maxValue="600"/>
    </cacheField>
    <cacheField name="Unit Cost" numFmtId="164">
      <sharedItems containsSemiMixedTypes="0" containsString="0" containsNumber="1" containsInteger="1" minValue="520" maxValue="22750"/>
    </cacheField>
    <cacheField name="Price per unit" numFmtId="164">
      <sharedItems containsSemiMixedTypes="0" containsString="0" containsNumber="1" containsInteger="1" minValue="800" maxValue="35000"/>
    </cacheField>
    <cacheField name="Total_Cost" numFmtId="164">
      <sharedItems containsSemiMixedTypes="0" containsString="0" containsNumber="1" containsInteger="1" minValue="97500" maxValue="4550000"/>
    </cacheField>
    <cacheField name="Total Revenue" numFmtId="164">
      <sharedItems containsSemiMixedTypes="0" containsString="0" containsNumber="1" containsInteger="1" minValue="150000" maxValue="7000000"/>
    </cacheField>
    <cacheField name="Profit" numFmtId="164">
      <sharedItems containsSemiMixedTypes="0" containsString="0" containsNumber="1" containsInteger="1" minValue="52500" maxValue="2450000" count="6">
        <n v="168000"/>
        <n v="52500"/>
        <n v="462000"/>
        <n v="262500"/>
        <n v="2450000"/>
        <n v="1050000"/>
      </sharedItems>
    </cacheField>
  </cacheFields>
  <extLst>
    <ext xmlns:x14="http://schemas.microsoft.com/office/spreadsheetml/2009/9/main" uri="{725AE2AE-9491-48be-B2B4-4EB974FC3084}">
      <x14:pivotCacheDefinition pivotCacheId="1062851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22-01-21T00:00:00"/>
    <s v="Stacey Price"/>
    <x v="0"/>
    <x v="0"/>
    <x v="0"/>
    <x v="0"/>
    <n v="600"/>
    <n v="520"/>
    <n v="800"/>
    <n v="312000"/>
    <n v="480000"/>
    <x v="0"/>
  </r>
  <r>
    <d v="2023-03-01T00:00:00"/>
    <s v="Michelle Carlson"/>
    <x v="1"/>
    <x v="1"/>
    <x v="1"/>
    <x v="1"/>
    <n v="100"/>
    <n v="975"/>
    <n v="1500"/>
    <n v="97500"/>
    <n v="150000"/>
    <x v="1"/>
  </r>
  <r>
    <d v="2024-03-21T00:00:00"/>
    <s v="Lisa Graves"/>
    <x v="2"/>
    <x v="2"/>
    <x v="2"/>
    <x v="0"/>
    <n v="600"/>
    <n v="1430"/>
    <n v="2200"/>
    <n v="858000"/>
    <n v="1320000"/>
    <x v="2"/>
  </r>
  <r>
    <d v="2020-10-31T00:00:00"/>
    <s v="Mrs. Patricia May"/>
    <x v="3"/>
    <x v="0"/>
    <x v="3"/>
    <x v="2"/>
    <n v="50"/>
    <n v="9750"/>
    <n v="15000"/>
    <n v="487500"/>
    <n v="750000"/>
    <x v="3"/>
  </r>
  <r>
    <d v="2020-12-10T00:00:00"/>
    <s v="Susan Mitchell"/>
    <x v="4"/>
    <x v="3"/>
    <x v="2"/>
    <x v="0"/>
    <n v="200"/>
    <n v="22750"/>
    <n v="35000"/>
    <n v="4550000"/>
    <n v="7000000"/>
    <x v="4"/>
  </r>
  <r>
    <d v="2021-10-07T00:00:00"/>
    <s v="Joshua Frazier"/>
    <x v="5"/>
    <x v="1"/>
    <x v="2"/>
    <x v="2"/>
    <n v="600"/>
    <n v="3250"/>
    <n v="5000"/>
    <n v="1950000"/>
    <n v="3000000"/>
    <x v="5"/>
  </r>
  <r>
    <d v="2023-01-08T00:00:00"/>
    <s v="Victoria Garrett"/>
    <x v="0"/>
    <x v="1"/>
    <x v="4"/>
    <x v="3"/>
    <n v="600"/>
    <n v="520"/>
    <n v="800"/>
    <n v="312000"/>
    <n v="480000"/>
    <x v="0"/>
  </r>
  <r>
    <d v="2020-09-03T00:00:00"/>
    <s v="Sydney Waller"/>
    <x v="1"/>
    <x v="3"/>
    <x v="3"/>
    <x v="0"/>
    <n v="100"/>
    <n v="975"/>
    <n v="1500"/>
    <n v="97500"/>
    <n v="150000"/>
    <x v="1"/>
  </r>
  <r>
    <d v="2021-04-05T00:00:00"/>
    <s v="Kimberly Morgan"/>
    <x v="2"/>
    <x v="0"/>
    <x v="0"/>
    <x v="1"/>
    <n v="600"/>
    <n v="1430"/>
    <n v="2200"/>
    <n v="858000"/>
    <n v="1320000"/>
    <x v="2"/>
  </r>
  <r>
    <d v="2021-07-08T00:00:00"/>
    <s v="Lori Conway"/>
    <x v="3"/>
    <x v="0"/>
    <x v="4"/>
    <x v="0"/>
    <n v="50"/>
    <n v="9750"/>
    <n v="15000"/>
    <n v="487500"/>
    <n v="750000"/>
    <x v="3"/>
  </r>
  <r>
    <d v="2020-03-18T00:00:00"/>
    <s v="Randall Roberts"/>
    <x v="4"/>
    <x v="3"/>
    <x v="4"/>
    <x v="1"/>
    <n v="200"/>
    <n v="22750"/>
    <n v="35000"/>
    <n v="4550000"/>
    <n v="7000000"/>
    <x v="4"/>
  </r>
  <r>
    <d v="2023-03-30T00:00:00"/>
    <s v="Jeremiah White"/>
    <x v="5"/>
    <x v="0"/>
    <x v="5"/>
    <x v="1"/>
    <n v="600"/>
    <n v="3250"/>
    <n v="5000"/>
    <n v="1950000"/>
    <n v="3000000"/>
    <x v="5"/>
  </r>
  <r>
    <d v="2023-05-27T00:00:00"/>
    <s v="Sheila Mcgee"/>
    <x v="0"/>
    <x v="3"/>
    <x v="5"/>
    <x v="3"/>
    <n v="600"/>
    <n v="520"/>
    <n v="800"/>
    <n v="312000"/>
    <n v="480000"/>
    <x v="0"/>
  </r>
  <r>
    <d v="2023-04-02T00:00:00"/>
    <s v="Allen Miles"/>
    <x v="1"/>
    <x v="0"/>
    <x v="6"/>
    <x v="0"/>
    <n v="100"/>
    <n v="975"/>
    <n v="1500"/>
    <n v="97500"/>
    <n v="150000"/>
    <x v="1"/>
  </r>
  <r>
    <d v="2020-04-09T00:00:00"/>
    <s v="Mark Howard"/>
    <x v="2"/>
    <x v="2"/>
    <x v="1"/>
    <x v="2"/>
    <n v="600"/>
    <n v="1430"/>
    <n v="2200"/>
    <n v="858000"/>
    <n v="1320000"/>
    <x v="2"/>
  </r>
  <r>
    <d v="2021-01-01T00:00:00"/>
    <s v="Jesse Henderson"/>
    <x v="3"/>
    <x v="0"/>
    <x v="1"/>
    <x v="0"/>
    <n v="50"/>
    <n v="9750"/>
    <n v="15000"/>
    <n v="487500"/>
    <n v="750000"/>
    <x v="3"/>
  </r>
  <r>
    <d v="2021-10-15T00:00:00"/>
    <s v="Eric Wall"/>
    <x v="4"/>
    <x v="0"/>
    <x v="7"/>
    <x v="2"/>
    <n v="200"/>
    <n v="22750"/>
    <n v="35000"/>
    <n v="4550000"/>
    <n v="7000000"/>
    <x v="4"/>
  </r>
  <r>
    <d v="2021-09-16T00:00:00"/>
    <s v="Vanessa Peck"/>
    <x v="5"/>
    <x v="2"/>
    <x v="1"/>
    <x v="1"/>
    <n v="600"/>
    <n v="3250"/>
    <n v="5000"/>
    <n v="1950000"/>
    <n v="3000000"/>
    <x v="5"/>
  </r>
  <r>
    <d v="2022-07-18T00:00:00"/>
    <s v="Dominique Stout"/>
    <x v="0"/>
    <x v="0"/>
    <x v="5"/>
    <x v="1"/>
    <n v="600"/>
    <n v="520"/>
    <n v="800"/>
    <n v="312000"/>
    <n v="480000"/>
    <x v="0"/>
  </r>
  <r>
    <d v="2021-01-31T00:00:00"/>
    <s v="Charles Brooks"/>
    <x v="1"/>
    <x v="3"/>
    <x v="3"/>
    <x v="0"/>
    <n v="100"/>
    <n v="975"/>
    <n v="1500"/>
    <n v="97500"/>
    <n v="150000"/>
    <x v="1"/>
  </r>
  <r>
    <d v="2021-10-31T00:00:00"/>
    <s v="Angela Jones"/>
    <x v="2"/>
    <x v="1"/>
    <x v="2"/>
    <x v="0"/>
    <n v="600"/>
    <n v="1430"/>
    <n v="2200"/>
    <n v="858000"/>
    <n v="1320000"/>
    <x v="2"/>
  </r>
  <r>
    <d v="2022-12-30T00:00:00"/>
    <s v="John Roberts"/>
    <x v="3"/>
    <x v="2"/>
    <x v="7"/>
    <x v="3"/>
    <n v="50"/>
    <n v="9750"/>
    <n v="15000"/>
    <n v="487500"/>
    <n v="750000"/>
    <x v="3"/>
  </r>
  <r>
    <d v="2021-06-08T00:00:00"/>
    <s v="Nicole White"/>
    <x v="4"/>
    <x v="0"/>
    <x v="5"/>
    <x v="2"/>
    <n v="200"/>
    <n v="22750"/>
    <n v="35000"/>
    <n v="4550000"/>
    <n v="7000000"/>
    <x v="4"/>
  </r>
  <r>
    <d v="2020-01-03T00:00:00"/>
    <s v="Don Harris"/>
    <x v="5"/>
    <x v="1"/>
    <x v="1"/>
    <x v="2"/>
    <n v="600"/>
    <n v="3250"/>
    <n v="5000"/>
    <n v="1950000"/>
    <n v="3000000"/>
    <x v="5"/>
  </r>
  <r>
    <d v="2023-02-27T00:00:00"/>
    <s v="Hannah Rowland"/>
    <x v="0"/>
    <x v="3"/>
    <x v="8"/>
    <x v="0"/>
    <n v="600"/>
    <n v="520"/>
    <n v="800"/>
    <n v="312000"/>
    <n v="480000"/>
    <x v="0"/>
  </r>
  <r>
    <d v="2020-02-14T00:00:00"/>
    <s v="Jessica Gonzalez"/>
    <x v="1"/>
    <x v="2"/>
    <x v="5"/>
    <x v="1"/>
    <n v="100"/>
    <n v="975"/>
    <n v="1500"/>
    <n v="97500"/>
    <n v="150000"/>
    <x v="1"/>
  </r>
  <r>
    <d v="2020-09-21T00:00:00"/>
    <s v="Christina Smith"/>
    <x v="2"/>
    <x v="3"/>
    <x v="8"/>
    <x v="0"/>
    <n v="600"/>
    <n v="1430"/>
    <n v="2200"/>
    <n v="858000"/>
    <n v="1320000"/>
    <x v="2"/>
  </r>
  <r>
    <d v="2020-03-26T00:00:00"/>
    <s v="Latoya Allen"/>
    <x v="3"/>
    <x v="0"/>
    <x v="4"/>
    <x v="2"/>
    <n v="50"/>
    <n v="9750"/>
    <n v="15000"/>
    <n v="487500"/>
    <n v="750000"/>
    <x v="3"/>
  </r>
  <r>
    <d v="2022-08-13T00:00:00"/>
    <s v="Clayton Roth"/>
    <x v="4"/>
    <x v="2"/>
    <x v="1"/>
    <x v="1"/>
    <n v="200"/>
    <n v="22750"/>
    <n v="35000"/>
    <n v="4550000"/>
    <n v="7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77D9B-EE2C-4D76-80C4-9ED024B7A6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2">
    <pivotField numFmtId="14" showAll="0"/>
    <pivotField showAll="0"/>
    <pivotField axis="axisRow" showAll="0">
      <items count="7">
        <item x="0"/>
        <item x="4"/>
        <item x="2"/>
        <item x="3"/>
        <item x="1"/>
        <item x="5"/>
        <item t="default"/>
      </items>
    </pivotField>
    <pivotField showAll="0">
      <items count="5">
        <item h="1" x="1"/>
        <item h="1" x="2"/>
        <item x="3"/>
        <item h="1" x="0"/>
        <item t="default"/>
      </items>
    </pivotField>
    <pivotField showAll="0">
      <items count="10">
        <item x="4"/>
        <item x="3"/>
        <item x="8"/>
        <item x="2"/>
        <item x="0"/>
        <item x="7"/>
        <item x="5"/>
        <item x="1"/>
        <item x="6"/>
        <item t="default"/>
      </items>
    </pivotField>
    <pivotField showAll="0"/>
    <pivotField showAll="0"/>
    <pivotField numFmtId="164" showAll="0"/>
    <pivotField numFmtId="164" showAll="0"/>
    <pivotField numFmtId="164" showAll="0"/>
    <pivotField numFmtId="164" showAll="0"/>
    <pivotField dataField="1" numFmtId="164" showAll="0">
      <items count="7">
        <item x="1"/>
        <item x="0"/>
        <item x="3"/>
        <item x="2"/>
        <item x="5"/>
        <item x="4"/>
        <item t="default"/>
      </items>
    </pivotField>
  </pivotFields>
  <rowFields count="1">
    <field x="2"/>
  </rowFields>
  <rowItems count="5">
    <i>
      <x/>
    </i>
    <i>
      <x v="1"/>
    </i>
    <i>
      <x v="2"/>
    </i>
    <i>
      <x v="4"/>
    </i>
    <i t="grand">
      <x/>
    </i>
  </rowItems>
  <colItems count="1">
    <i/>
  </colItems>
  <dataFields count="1">
    <dataField name="Sum of Profit" fld="11" baseField="0" baseItem="0"/>
  </dataFields>
  <chartFormats count="14">
    <chartFormat chart="3"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 chart="7" format="12">
      <pivotArea type="data" outline="0" fieldPosition="0">
        <references count="2">
          <reference field="4294967294" count="1" selected="0">
            <x v="0"/>
          </reference>
          <reference field="2" count="1" selected="0">
            <x v="3"/>
          </reference>
        </references>
      </pivotArea>
    </chartFormat>
    <chartFormat chart="7" format="13">
      <pivotArea type="data" outline="0" fieldPosition="0">
        <references count="2">
          <reference field="4294967294" count="1" selected="0">
            <x v="0"/>
          </reference>
          <reference field="2" count="1" selected="0">
            <x v="4"/>
          </reference>
        </references>
      </pivotArea>
    </chartFormat>
    <chartFormat chart="7" format="14">
      <pivotArea type="data" outline="0" fieldPosition="0">
        <references count="2">
          <reference field="4294967294" count="1" selected="0">
            <x v="0"/>
          </reference>
          <reference field="2" count="1" selected="0">
            <x v="5"/>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 chart="3"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D966F-D7FA-40EC-A1AD-6C21E22F3B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7" firstHeaderRow="1" firstDataRow="1" firstDataCol="1"/>
  <pivotFields count="12">
    <pivotField numFmtId="14" showAll="0"/>
    <pivotField showAll="0"/>
    <pivotField showAll="0">
      <items count="7">
        <item x="0"/>
        <item x="4"/>
        <item x="2"/>
        <item x="3"/>
        <item x="1"/>
        <item x="5"/>
        <item t="default"/>
      </items>
    </pivotField>
    <pivotField showAll="0">
      <items count="5">
        <item h="1" x="1"/>
        <item h="1" x="2"/>
        <item x="3"/>
        <item h="1" x="0"/>
        <item t="default"/>
      </items>
    </pivotField>
    <pivotField axis="axisRow" showAll="0">
      <items count="10">
        <item x="4"/>
        <item x="3"/>
        <item x="8"/>
        <item x="2"/>
        <item x="0"/>
        <item x="7"/>
        <item x="5"/>
        <item x="1"/>
        <item x="6"/>
        <item t="default"/>
      </items>
    </pivotField>
    <pivotField showAll="0"/>
    <pivotField showAll="0"/>
    <pivotField numFmtId="164" showAll="0"/>
    <pivotField numFmtId="164" showAll="0"/>
    <pivotField numFmtId="164" showAll="0"/>
    <pivotField numFmtId="164" showAll="0"/>
    <pivotField dataField="1" numFmtId="164" showAll="0">
      <items count="7">
        <item x="1"/>
        <item x="0"/>
        <item x="3"/>
        <item x="2"/>
        <item x="5"/>
        <item x="4"/>
        <item t="default"/>
      </items>
    </pivotField>
  </pivotFields>
  <rowFields count="1">
    <field x="4"/>
  </rowFields>
  <rowItems count="6">
    <i>
      <x/>
    </i>
    <i>
      <x v="1"/>
    </i>
    <i>
      <x v="2"/>
    </i>
    <i>
      <x v="3"/>
    </i>
    <i>
      <x v="6"/>
    </i>
    <i t="grand">
      <x/>
    </i>
  </rowItems>
  <colItems count="1">
    <i/>
  </colItems>
  <dataFields count="1">
    <dataField name="Sum of Profit" fld="11" baseField="0"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DED18-197A-4326-BF6D-553F492C8A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2">
    <pivotField numFmtId="14" showAll="0"/>
    <pivotField showAll="0"/>
    <pivotField showAll="0">
      <items count="7">
        <item x="0"/>
        <item x="4"/>
        <item x="2"/>
        <item x="3"/>
        <item x="1"/>
        <item x="5"/>
        <item t="default"/>
      </items>
    </pivotField>
    <pivotField showAll="0">
      <items count="5">
        <item h="1" x="1"/>
        <item h="1" x="2"/>
        <item x="3"/>
        <item h="1" x="0"/>
        <item t="default"/>
      </items>
    </pivotField>
    <pivotField showAll="0">
      <items count="10">
        <item x="4"/>
        <item x="3"/>
        <item x="8"/>
        <item x="2"/>
        <item x="0"/>
        <item x="7"/>
        <item x="5"/>
        <item x="1"/>
        <item x="6"/>
        <item t="default"/>
      </items>
    </pivotField>
    <pivotField axis="axisRow" showAll="0">
      <items count="5">
        <item x="1"/>
        <item x="2"/>
        <item x="3"/>
        <item x="0"/>
        <item t="default"/>
      </items>
    </pivotField>
    <pivotField showAll="0"/>
    <pivotField numFmtId="164" showAll="0"/>
    <pivotField numFmtId="164" showAll="0"/>
    <pivotField numFmtId="164" showAll="0"/>
    <pivotField numFmtId="164" showAll="0"/>
    <pivotField dataField="1" numFmtId="164" showAll="0"/>
  </pivotFields>
  <rowFields count="1">
    <field x="5"/>
  </rowFields>
  <rowItems count="4">
    <i>
      <x/>
    </i>
    <i>
      <x v="2"/>
    </i>
    <i>
      <x v="3"/>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08B247-2F65-4E79-99F4-FA2FDF8209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2" firstHeaderRow="1" firstDataRow="1" firstDataCol="1"/>
  <pivotFields count="12">
    <pivotField numFmtId="14" showAll="0"/>
    <pivotField showAll="0"/>
    <pivotField showAll="0">
      <items count="7">
        <item x="0"/>
        <item x="4"/>
        <item x="2"/>
        <item x="3"/>
        <item x="1"/>
        <item x="5"/>
        <item t="default"/>
      </items>
    </pivotField>
    <pivotField axis="axisRow" showAll="0">
      <items count="5">
        <item h="1" x="1"/>
        <item h="1" x="2"/>
        <item x="3"/>
        <item h="1" x="0"/>
        <item t="default"/>
      </items>
    </pivotField>
    <pivotField showAll="0">
      <items count="10">
        <item x="4"/>
        <item x="3"/>
        <item x="8"/>
        <item x="2"/>
        <item x="0"/>
        <item x="7"/>
        <item x="5"/>
        <item x="1"/>
        <item x="6"/>
        <item t="default"/>
      </items>
    </pivotField>
    <pivotField showAll="0">
      <items count="5">
        <item h="1" x="1"/>
        <item x="2"/>
        <item h="1" x="3"/>
        <item h="1" x="0"/>
        <item t="default"/>
      </items>
    </pivotField>
    <pivotField showAll="0"/>
    <pivotField numFmtId="164" showAll="0"/>
    <pivotField numFmtId="164" showAll="0"/>
    <pivotField numFmtId="164" showAll="0"/>
    <pivotField dataField="1" numFmtId="164" showAll="0"/>
    <pivotField numFmtId="164" showAll="0">
      <items count="7">
        <item x="1"/>
        <item x="0"/>
        <item x="3"/>
        <item x="2"/>
        <item x="5"/>
        <item x="4"/>
        <item t="default"/>
      </items>
    </pivotField>
  </pivotFields>
  <rowFields count="1">
    <field x="3"/>
  </rowFields>
  <rowItems count="1">
    <i t="grand">
      <x/>
    </i>
  </rowItems>
  <colItems count="1">
    <i/>
  </colItems>
  <dataFields count="1">
    <dataField name="Sum of Total Revenue" fld="10" baseField="0" baseItem="0"/>
  </dataFields>
  <chartFormats count="5">
    <chartFormat chart="7"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3" count="1" selected="0">
            <x v="0"/>
          </reference>
        </references>
      </pivotArea>
    </chartFormat>
    <chartFormat chart="7" format="17">
      <pivotArea type="data" outline="0" fieldPosition="0">
        <references count="2">
          <reference field="4294967294" count="1" selected="0">
            <x v="0"/>
          </reference>
          <reference field="3" count="1" selected="0">
            <x v="1"/>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421400F6-4F53-48C5-BC18-94A37AFFB04D}" sourceName="Products">
  <pivotTables>
    <pivotTable tabId="9" name="PivotTable3"/>
    <pivotTable tabId="11" name="PivotTable3"/>
    <pivotTable tabId="10" name="PivotTable3"/>
    <pivotTable tabId="12" name="PivotTable3"/>
  </pivotTables>
  <data>
    <tabular pivotCacheId="1062851662">
      <items count="6">
        <i x="0" s="1"/>
        <i x="4" s="1"/>
        <i x="2" s="1"/>
        <i x="1" s="1"/>
        <i x="3"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364A596-B700-4065-9E8E-248EA19EF0E8}" sourceName="Payment_Method">
  <pivotTables>
    <pivotTable tabId="9" name="PivotTable3"/>
    <pivotTable tabId="11" name="PivotTable3"/>
    <pivotTable tabId="10" name="PivotTable3"/>
    <pivotTable tabId="12" name="PivotTable3"/>
  </pivotTables>
  <data>
    <tabular pivotCacheId="1062851662">
      <items count="4">
        <i x="1"/>
        <i x="2"/>
        <i x="3"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D15F2-6279-4464-BE1B-0E191C706765}" sourceName="Region">
  <pivotTables>
    <pivotTable tabId="9" name="PivotTable3"/>
    <pivotTable tabId="11" name="PivotTable3"/>
    <pivotTable tabId="10" name="PivotTable3"/>
    <pivotTable tabId="12" name="PivotTable3"/>
  </pivotTables>
  <data>
    <tabular pivotCacheId="1062851662">
      <items count="9">
        <i x="4" s="1"/>
        <i x="3" s="1"/>
        <i x="8" s="1"/>
        <i x="2" s="1"/>
        <i x="5" s="1"/>
        <i x="0" s="1" nd="1"/>
        <i x="7" s="1" nd="1"/>
        <i x="1"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784EFA6-C4B1-4A52-9637-07D68C4C0143}" sourceName="Season">
  <pivotTables>
    <pivotTable tabId="9" name="PivotTable3"/>
  </pivotTables>
  <data>
    <tabular pivotCacheId="1062851662">
      <items count="4">
        <i x="1"/>
        <i x="3"/>
        <i x="0"/>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66CA889-DBCB-4B37-ABDD-39C24E9CCD09}" sourceName="Profit">
  <pivotTables>
    <pivotTable tabId="9" name="PivotTable3"/>
    <pivotTable tabId="11" name="PivotTable3"/>
    <pivotTable tabId="10" name="PivotTable3"/>
  </pivotTables>
  <data>
    <tabular pivotCacheId="1062851662">
      <items count="6">
        <i x="1" s="1"/>
        <i x="0" s="1"/>
        <i x="2" s="1"/>
        <i x="4" s="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1525684B-7245-47F1-B23C-7E0558380F2D}" cache="Slicer_Products" caption="Products" rowHeight="241300"/>
  <slicer name="Payment_Method" xr10:uid="{CA9117C6-3D3F-420F-A252-B2C5E0BBD177}" cache="Slicer_Payment_Method" caption="Payment_Method" rowHeight="241300"/>
  <slicer name="Region" xr10:uid="{5955D777-0897-467C-84A3-45E411F7745D}" cache="Slicer_Region" caption="Region" rowHeight="241300"/>
  <slicer name="Season" xr10:uid="{62225C34-A200-4D80-AF49-913CD0E31ED2}" cache="Slicer_Season" caption="Season" rowHeight="241300"/>
  <slicer name="Profit" xr10:uid="{B8203BDB-2177-441A-8284-45BAB6D6BB04}" cache="Slicer_Profit" caption="Profit"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5CE3-F2BE-483D-B094-65FD3F954D3C}">
  <dimension ref="A1:L30"/>
  <sheetViews>
    <sheetView topLeftCell="B13" workbookViewId="0">
      <selection activeCell="D26" sqref="D26"/>
    </sheetView>
  </sheetViews>
  <sheetFormatPr defaultRowHeight="15" x14ac:dyDescent="0.25"/>
  <cols>
    <col min="1" max="1" width="10.7109375" bestFit="1" customWidth="1"/>
    <col min="2" max="2" width="16.28515625" bestFit="1" customWidth="1"/>
    <col min="3" max="3" width="9.85546875" bestFit="1" customWidth="1"/>
    <col min="4" max="4" width="17" bestFit="1" customWidth="1"/>
    <col min="5" max="5" width="12.7109375" bestFit="1" customWidth="1"/>
    <col min="6" max="6" width="8.42578125" bestFit="1" customWidth="1"/>
    <col min="7" max="7" width="11.7109375" bestFit="1" customWidth="1"/>
    <col min="8" max="8" width="10.140625" bestFit="1" customWidth="1"/>
    <col min="9" max="9" width="13" bestFit="1" customWidth="1"/>
    <col min="10" max="10" width="12.7109375" bestFit="1" customWidth="1"/>
    <col min="11" max="11" width="14" bestFit="1" customWidth="1"/>
    <col min="12" max="12" width="12.7109375" bestFit="1" customWidth="1"/>
  </cols>
  <sheetData>
    <row r="1" spans="1:12" s="2" customFormat="1" x14ac:dyDescent="0.25">
      <c r="A1" s="2" t="s">
        <v>0</v>
      </c>
      <c r="B1" s="2" t="s">
        <v>1</v>
      </c>
      <c r="C1" s="2" t="s">
        <v>2</v>
      </c>
      <c r="D1" s="2" t="s">
        <v>3</v>
      </c>
      <c r="E1" s="2" t="s">
        <v>4</v>
      </c>
      <c r="F1" s="2" t="s">
        <v>5</v>
      </c>
      <c r="G1" s="2" t="s">
        <v>6</v>
      </c>
      <c r="H1" s="2" t="s">
        <v>7</v>
      </c>
      <c r="I1" s="2" t="s">
        <v>8</v>
      </c>
      <c r="J1" s="2" t="s">
        <v>9</v>
      </c>
      <c r="K1" s="2" t="s">
        <v>10</v>
      </c>
      <c r="L1" s="2" t="s">
        <v>11</v>
      </c>
    </row>
    <row r="2" spans="1:12" x14ac:dyDescent="0.25">
      <c r="A2" s="1">
        <v>44582</v>
      </c>
      <c r="B2" t="s">
        <v>12</v>
      </c>
      <c r="C2" t="s">
        <v>13</v>
      </c>
      <c r="D2" t="s">
        <v>14</v>
      </c>
      <c r="E2" t="s">
        <v>15</v>
      </c>
      <c r="F2" t="s">
        <v>16</v>
      </c>
      <c r="G2">
        <v>600</v>
      </c>
      <c r="H2" s="5">
        <f>65%*($I2)</f>
        <v>520</v>
      </c>
      <c r="I2" s="5">
        <v>800</v>
      </c>
      <c r="J2" s="5">
        <f>$G2*$H2</f>
        <v>312000</v>
      </c>
      <c r="K2" s="5">
        <f>$G2*$I2</f>
        <v>480000</v>
      </c>
      <c r="L2" s="5">
        <f>$K2-$J2</f>
        <v>168000</v>
      </c>
    </row>
    <row r="3" spans="1:12" x14ac:dyDescent="0.25">
      <c r="A3" s="1">
        <v>44986</v>
      </c>
      <c r="B3" t="s">
        <v>17</v>
      </c>
      <c r="C3" t="s">
        <v>18</v>
      </c>
      <c r="D3" t="s">
        <v>19</v>
      </c>
      <c r="E3" t="s">
        <v>20</v>
      </c>
      <c r="F3" t="s">
        <v>21</v>
      </c>
      <c r="G3">
        <v>100</v>
      </c>
      <c r="H3" s="5">
        <f t="shared" ref="H3:H30" si="0">65%*($I3)</f>
        <v>975</v>
      </c>
      <c r="I3" s="5">
        <v>1500</v>
      </c>
      <c r="J3" s="5">
        <f t="shared" ref="J3:J30" si="1">$G3*$H3</f>
        <v>97500</v>
      </c>
      <c r="K3" s="5">
        <f t="shared" ref="K3:K30" si="2">$G3*$I3</f>
        <v>150000</v>
      </c>
      <c r="L3" s="5">
        <f t="shared" ref="L3:L30" si="3">$K3-$J3</f>
        <v>52500</v>
      </c>
    </row>
    <row r="4" spans="1:12" x14ac:dyDescent="0.25">
      <c r="A4" s="1">
        <v>45372</v>
      </c>
      <c r="B4" t="s">
        <v>22</v>
      </c>
      <c r="C4" t="s">
        <v>23</v>
      </c>
      <c r="D4" t="s">
        <v>24</v>
      </c>
      <c r="E4" t="s">
        <v>25</v>
      </c>
      <c r="F4" t="s">
        <v>16</v>
      </c>
      <c r="G4">
        <v>600</v>
      </c>
      <c r="H4" s="5">
        <f t="shared" si="0"/>
        <v>1430</v>
      </c>
      <c r="I4" s="5">
        <v>2200</v>
      </c>
      <c r="J4" s="5">
        <f t="shared" si="1"/>
        <v>858000</v>
      </c>
      <c r="K4" s="5">
        <f t="shared" si="2"/>
        <v>1320000</v>
      </c>
      <c r="L4" s="5">
        <f t="shared" si="3"/>
        <v>462000</v>
      </c>
    </row>
    <row r="5" spans="1:12" x14ac:dyDescent="0.25">
      <c r="A5" s="1">
        <v>44135</v>
      </c>
      <c r="B5" t="s">
        <v>26</v>
      </c>
      <c r="C5" t="s">
        <v>27</v>
      </c>
      <c r="D5" t="s">
        <v>14</v>
      </c>
      <c r="E5" t="s">
        <v>28</v>
      </c>
      <c r="F5" t="s">
        <v>29</v>
      </c>
      <c r="G5">
        <v>50</v>
      </c>
      <c r="H5" s="5">
        <f t="shared" si="0"/>
        <v>9750</v>
      </c>
      <c r="I5" s="5">
        <v>15000</v>
      </c>
      <c r="J5" s="5">
        <f t="shared" si="1"/>
        <v>487500</v>
      </c>
      <c r="K5" s="5">
        <f t="shared" si="2"/>
        <v>750000</v>
      </c>
      <c r="L5" s="5">
        <f t="shared" si="3"/>
        <v>262500</v>
      </c>
    </row>
    <row r="6" spans="1:12" x14ac:dyDescent="0.25">
      <c r="A6" s="1">
        <v>44175</v>
      </c>
      <c r="B6" t="s">
        <v>30</v>
      </c>
      <c r="C6" t="s">
        <v>31</v>
      </c>
      <c r="D6" t="s">
        <v>32</v>
      </c>
      <c r="E6" t="s">
        <v>25</v>
      </c>
      <c r="F6" t="s">
        <v>16</v>
      </c>
      <c r="G6">
        <v>200</v>
      </c>
      <c r="H6" s="5">
        <f t="shared" si="0"/>
        <v>22750</v>
      </c>
      <c r="I6" s="5">
        <v>35000</v>
      </c>
      <c r="J6" s="5">
        <f t="shared" si="1"/>
        <v>4550000</v>
      </c>
      <c r="K6" s="5">
        <f t="shared" si="2"/>
        <v>7000000</v>
      </c>
      <c r="L6" s="5">
        <f t="shared" si="3"/>
        <v>2450000</v>
      </c>
    </row>
    <row r="7" spans="1:12" x14ac:dyDescent="0.25">
      <c r="A7" s="1">
        <v>44476</v>
      </c>
      <c r="B7" t="s">
        <v>33</v>
      </c>
      <c r="C7" t="s">
        <v>34</v>
      </c>
      <c r="D7" t="s">
        <v>19</v>
      </c>
      <c r="E7" t="s">
        <v>25</v>
      </c>
      <c r="F7" t="s">
        <v>29</v>
      </c>
      <c r="G7">
        <v>600</v>
      </c>
      <c r="H7" s="5">
        <f t="shared" si="0"/>
        <v>3250</v>
      </c>
      <c r="I7" s="5">
        <v>5000</v>
      </c>
      <c r="J7" s="5">
        <f t="shared" si="1"/>
        <v>1950000</v>
      </c>
      <c r="K7" s="5">
        <f t="shared" si="2"/>
        <v>3000000</v>
      </c>
      <c r="L7" s="5">
        <f t="shared" si="3"/>
        <v>1050000</v>
      </c>
    </row>
    <row r="8" spans="1:12" x14ac:dyDescent="0.25">
      <c r="A8" s="1">
        <v>44934</v>
      </c>
      <c r="B8" t="s">
        <v>35</v>
      </c>
      <c r="C8" t="s">
        <v>13</v>
      </c>
      <c r="D8" t="s">
        <v>19</v>
      </c>
      <c r="E8" t="s">
        <v>36</v>
      </c>
      <c r="F8" t="s">
        <v>37</v>
      </c>
      <c r="G8">
        <v>600</v>
      </c>
      <c r="H8" s="5">
        <f t="shared" si="0"/>
        <v>520</v>
      </c>
      <c r="I8" s="5">
        <v>800</v>
      </c>
      <c r="J8" s="5">
        <f t="shared" si="1"/>
        <v>312000</v>
      </c>
      <c r="K8" s="5">
        <f t="shared" si="2"/>
        <v>480000</v>
      </c>
      <c r="L8" s="5">
        <f t="shared" si="3"/>
        <v>168000</v>
      </c>
    </row>
    <row r="9" spans="1:12" x14ac:dyDescent="0.25">
      <c r="A9" s="1">
        <v>44077</v>
      </c>
      <c r="B9" t="s">
        <v>38</v>
      </c>
      <c r="C9" t="s">
        <v>18</v>
      </c>
      <c r="D9" t="s">
        <v>32</v>
      </c>
      <c r="E9" t="s">
        <v>28</v>
      </c>
      <c r="F9" t="s">
        <v>16</v>
      </c>
      <c r="G9">
        <v>100</v>
      </c>
      <c r="H9" s="5">
        <f t="shared" si="0"/>
        <v>975</v>
      </c>
      <c r="I9" s="5">
        <v>1500</v>
      </c>
      <c r="J9" s="5">
        <f t="shared" si="1"/>
        <v>97500</v>
      </c>
      <c r="K9" s="5">
        <f t="shared" si="2"/>
        <v>150000</v>
      </c>
      <c r="L9" s="5">
        <f t="shared" si="3"/>
        <v>52500</v>
      </c>
    </row>
    <row r="10" spans="1:12" x14ac:dyDescent="0.25">
      <c r="A10" s="1">
        <v>44291</v>
      </c>
      <c r="B10" t="s">
        <v>39</v>
      </c>
      <c r="C10" t="s">
        <v>23</v>
      </c>
      <c r="D10" t="s">
        <v>14</v>
      </c>
      <c r="E10" t="s">
        <v>15</v>
      </c>
      <c r="F10" t="s">
        <v>21</v>
      </c>
      <c r="G10">
        <v>600</v>
      </c>
      <c r="H10" s="5">
        <f t="shared" si="0"/>
        <v>1430</v>
      </c>
      <c r="I10" s="5">
        <v>2200</v>
      </c>
      <c r="J10" s="5">
        <f t="shared" si="1"/>
        <v>858000</v>
      </c>
      <c r="K10" s="5">
        <f t="shared" si="2"/>
        <v>1320000</v>
      </c>
      <c r="L10" s="5">
        <f t="shared" si="3"/>
        <v>462000</v>
      </c>
    </row>
    <row r="11" spans="1:12" x14ac:dyDescent="0.25">
      <c r="A11" s="1">
        <v>44385</v>
      </c>
      <c r="B11" t="s">
        <v>40</v>
      </c>
      <c r="C11" t="s">
        <v>27</v>
      </c>
      <c r="D11" t="s">
        <v>14</v>
      </c>
      <c r="E11" t="s">
        <v>36</v>
      </c>
      <c r="F11" t="s">
        <v>16</v>
      </c>
      <c r="G11">
        <v>50</v>
      </c>
      <c r="H11" s="5">
        <f t="shared" si="0"/>
        <v>9750</v>
      </c>
      <c r="I11" s="5">
        <v>15000</v>
      </c>
      <c r="J11" s="5">
        <f t="shared" si="1"/>
        <v>487500</v>
      </c>
      <c r="K11" s="5">
        <f t="shared" si="2"/>
        <v>750000</v>
      </c>
      <c r="L11" s="5">
        <f t="shared" si="3"/>
        <v>262500</v>
      </c>
    </row>
    <row r="12" spans="1:12" x14ac:dyDescent="0.25">
      <c r="A12" s="1">
        <v>43908</v>
      </c>
      <c r="B12" t="s">
        <v>41</v>
      </c>
      <c r="C12" t="s">
        <v>31</v>
      </c>
      <c r="D12" t="s">
        <v>32</v>
      </c>
      <c r="E12" t="s">
        <v>36</v>
      </c>
      <c r="F12" t="s">
        <v>21</v>
      </c>
      <c r="G12">
        <v>200</v>
      </c>
      <c r="H12" s="5">
        <f t="shared" si="0"/>
        <v>22750</v>
      </c>
      <c r="I12" s="5">
        <v>35000</v>
      </c>
      <c r="J12" s="5">
        <f t="shared" si="1"/>
        <v>4550000</v>
      </c>
      <c r="K12" s="5">
        <f t="shared" si="2"/>
        <v>7000000</v>
      </c>
      <c r="L12" s="5">
        <f t="shared" si="3"/>
        <v>2450000</v>
      </c>
    </row>
    <row r="13" spans="1:12" x14ac:dyDescent="0.25">
      <c r="A13" s="1">
        <v>45015</v>
      </c>
      <c r="B13" t="s">
        <v>42</v>
      </c>
      <c r="C13" t="s">
        <v>34</v>
      </c>
      <c r="D13" t="s">
        <v>14</v>
      </c>
      <c r="E13" t="s">
        <v>43</v>
      </c>
      <c r="F13" t="s">
        <v>21</v>
      </c>
      <c r="G13">
        <v>600</v>
      </c>
      <c r="H13" s="5">
        <f t="shared" si="0"/>
        <v>3250</v>
      </c>
      <c r="I13" s="5">
        <v>5000</v>
      </c>
      <c r="J13" s="5">
        <f t="shared" si="1"/>
        <v>1950000</v>
      </c>
      <c r="K13" s="5">
        <f t="shared" si="2"/>
        <v>3000000</v>
      </c>
      <c r="L13" s="5">
        <f t="shared" si="3"/>
        <v>1050000</v>
      </c>
    </row>
    <row r="14" spans="1:12" x14ac:dyDescent="0.25">
      <c r="A14" s="1">
        <v>45073</v>
      </c>
      <c r="B14" t="s">
        <v>44</v>
      </c>
      <c r="C14" t="s">
        <v>13</v>
      </c>
      <c r="D14" t="s">
        <v>32</v>
      </c>
      <c r="E14" t="s">
        <v>43</v>
      </c>
      <c r="F14" t="s">
        <v>37</v>
      </c>
      <c r="G14">
        <v>600</v>
      </c>
      <c r="H14" s="5">
        <f t="shared" si="0"/>
        <v>520</v>
      </c>
      <c r="I14" s="5">
        <v>800</v>
      </c>
      <c r="J14" s="5">
        <f t="shared" si="1"/>
        <v>312000</v>
      </c>
      <c r="K14" s="5">
        <f t="shared" si="2"/>
        <v>480000</v>
      </c>
      <c r="L14" s="5">
        <f t="shared" si="3"/>
        <v>168000</v>
      </c>
    </row>
    <row r="15" spans="1:12" x14ac:dyDescent="0.25">
      <c r="A15" s="1">
        <v>45018</v>
      </c>
      <c r="B15" t="s">
        <v>45</v>
      </c>
      <c r="C15" t="s">
        <v>18</v>
      </c>
      <c r="D15" t="s">
        <v>14</v>
      </c>
      <c r="E15" t="s">
        <v>46</v>
      </c>
      <c r="F15" t="s">
        <v>16</v>
      </c>
      <c r="G15">
        <v>100</v>
      </c>
      <c r="H15" s="5">
        <f t="shared" si="0"/>
        <v>975</v>
      </c>
      <c r="I15" s="5">
        <v>1500</v>
      </c>
      <c r="J15" s="5">
        <f t="shared" si="1"/>
        <v>97500</v>
      </c>
      <c r="K15" s="5">
        <f t="shared" si="2"/>
        <v>150000</v>
      </c>
      <c r="L15" s="5">
        <f t="shared" si="3"/>
        <v>52500</v>
      </c>
    </row>
    <row r="16" spans="1:12" x14ac:dyDescent="0.25">
      <c r="A16" s="1">
        <v>43930</v>
      </c>
      <c r="B16" t="s">
        <v>47</v>
      </c>
      <c r="C16" t="s">
        <v>23</v>
      </c>
      <c r="D16" t="s">
        <v>24</v>
      </c>
      <c r="E16" t="s">
        <v>20</v>
      </c>
      <c r="F16" t="s">
        <v>29</v>
      </c>
      <c r="G16">
        <v>600</v>
      </c>
      <c r="H16" s="5">
        <f t="shared" si="0"/>
        <v>1430</v>
      </c>
      <c r="I16" s="5">
        <v>2200</v>
      </c>
      <c r="J16" s="5">
        <f t="shared" si="1"/>
        <v>858000</v>
      </c>
      <c r="K16" s="5">
        <f t="shared" si="2"/>
        <v>1320000</v>
      </c>
      <c r="L16" s="5">
        <f t="shared" si="3"/>
        <v>462000</v>
      </c>
    </row>
    <row r="17" spans="1:12" x14ac:dyDescent="0.25">
      <c r="A17" s="1">
        <v>44197</v>
      </c>
      <c r="B17" t="s">
        <v>48</v>
      </c>
      <c r="C17" t="s">
        <v>27</v>
      </c>
      <c r="D17" t="s">
        <v>14</v>
      </c>
      <c r="E17" t="s">
        <v>20</v>
      </c>
      <c r="F17" t="s">
        <v>16</v>
      </c>
      <c r="G17">
        <v>50</v>
      </c>
      <c r="H17" s="5">
        <f t="shared" si="0"/>
        <v>9750</v>
      </c>
      <c r="I17" s="5">
        <v>15000</v>
      </c>
      <c r="J17" s="5">
        <f t="shared" si="1"/>
        <v>487500</v>
      </c>
      <c r="K17" s="5">
        <f t="shared" si="2"/>
        <v>750000</v>
      </c>
      <c r="L17" s="5">
        <f t="shared" si="3"/>
        <v>262500</v>
      </c>
    </row>
    <row r="18" spans="1:12" x14ac:dyDescent="0.25">
      <c r="A18" s="1">
        <v>44484</v>
      </c>
      <c r="B18" t="s">
        <v>49</v>
      </c>
      <c r="C18" t="s">
        <v>31</v>
      </c>
      <c r="D18" t="s">
        <v>14</v>
      </c>
      <c r="E18" t="s">
        <v>50</v>
      </c>
      <c r="F18" t="s">
        <v>29</v>
      </c>
      <c r="G18">
        <v>200</v>
      </c>
      <c r="H18" s="5">
        <f t="shared" si="0"/>
        <v>22750</v>
      </c>
      <c r="I18" s="5">
        <v>35000</v>
      </c>
      <c r="J18" s="5">
        <f t="shared" si="1"/>
        <v>4550000</v>
      </c>
      <c r="K18" s="5">
        <f t="shared" si="2"/>
        <v>7000000</v>
      </c>
      <c r="L18" s="5">
        <f t="shared" si="3"/>
        <v>2450000</v>
      </c>
    </row>
    <row r="19" spans="1:12" x14ac:dyDescent="0.25">
      <c r="A19" s="1">
        <v>44455</v>
      </c>
      <c r="B19" t="s">
        <v>51</v>
      </c>
      <c r="C19" t="s">
        <v>34</v>
      </c>
      <c r="D19" t="s">
        <v>24</v>
      </c>
      <c r="E19" t="s">
        <v>20</v>
      </c>
      <c r="F19" t="s">
        <v>21</v>
      </c>
      <c r="G19">
        <v>600</v>
      </c>
      <c r="H19" s="5">
        <f t="shared" si="0"/>
        <v>3250</v>
      </c>
      <c r="I19" s="5">
        <v>5000</v>
      </c>
      <c r="J19" s="5">
        <f t="shared" si="1"/>
        <v>1950000</v>
      </c>
      <c r="K19" s="5">
        <f t="shared" si="2"/>
        <v>3000000</v>
      </c>
      <c r="L19" s="5">
        <f t="shared" si="3"/>
        <v>1050000</v>
      </c>
    </row>
    <row r="20" spans="1:12" x14ac:dyDescent="0.25">
      <c r="A20" s="1">
        <v>44760</v>
      </c>
      <c r="B20" t="s">
        <v>52</v>
      </c>
      <c r="C20" t="s">
        <v>13</v>
      </c>
      <c r="D20" t="s">
        <v>14</v>
      </c>
      <c r="E20" t="s">
        <v>43</v>
      </c>
      <c r="F20" t="s">
        <v>21</v>
      </c>
      <c r="G20">
        <v>600</v>
      </c>
      <c r="H20" s="5">
        <f t="shared" si="0"/>
        <v>520</v>
      </c>
      <c r="I20" s="5">
        <v>800</v>
      </c>
      <c r="J20" s="5">
        <f t="shared" si="1"/>
        <v>312000</v>
      </c>
      <c r="K20" s="5">
        <f t="shared" si="2"/>
        <v>480000</v>
      </c>
      <c r="L20" s="5">
        <f t="shared" si="3"/>
        <v>168000</v>
      </c>
    </row>
    <row r="21" spans="1:12" x14ac:dyDescent="0.25">
      <c r="A21" s="1">
        <v>44227</v>
      </c>
      <c r="B21" t="s">
        <v>53</v>
      </c>
      <c r="C21" t="s">
        <v>18</v>
      </c>
      <c r="D21" t="s">
        <v>32</v>
      </c>
      <c r="E21" t="s">
        <v>28</v>
      </c>
      <c r="F21" t="s">
        <v>16</v>
      </c>
      <c r="G21">
        <v>100</v>
      </c>
      <c r="H21" s="5">
        <f t="shared" si="0"/>
        <v>975</v>
      </c>
      <c r="I21" s="5">
        <v>1500</v>
      </c>
      <c r="J21" s="5">
        <f t="shared" si="1"/>
        <v>97500</v>
      </c>
      <c r="K21" s="5">
        <f t="shared" si="2"/>
        <v>150000</v>
      </c>
      <c r="L21" s="5">
        <f t="shared" si="3"/>
        <v>52500</v>
      </c>
    </row>
    <row r="22" spans="1:12" x14ac:dyDescent="0.25">
      <c r="A22" s="1">
        <v>44500</v>
      </c>
      <c r="B22" t="s">
        <v>54</v>
      </c>
      <c r="C22" t="s">
        <v>23</v>
      </c>
      <c r="D22" t="s">
        <v>19</v>
      </c>
      <c r="E22" t="s">
        <v>25</v>
      </c>
      <c r="F22" t="s">
        <v>16</v>
      </c>
      <c r="G22">
        <v>600</v>
      </c>
      <c r="H22" s="5">
        <f t="shared" si="0"/>
        <v>1430</v>
      </c>
      <c r="I22" s="5">
        <v>2200</v>
      </c>
      <c r="J22" s="5">
        <f t="shared" si="1"/>
        <v>858000</v>
      </c>
      <c r="K22" s="5">
        <f t="shared" si="2"/>
        <v>1320000</v>
      </c>
      <c r="L22" s="5">
        <f t="shared" si="3"/>
        <v>462000</v>
      </c>
    </row>
    <row r="23" spans="1:12" x14ac:dyDescent="0.25">
      <c r="A23" s="1">
        <v>44925</v>
      </c>
      <c r="B23" t="s">
        <v>55</v>
      </c>
      <c r="C23" t="s">
        <v>27</v>
      </c>
      <c r="D23" t="s">
        <v>24</v>
      </c>
      <c r="E23" t="s">
        <v>50</v>
      </c>
      <c r="F23" t="s">
        <v>37</v>
      </c>
      <c r="G23">
        <v>50</v>
      </c>
      <c r="H23" s="5">
        <f t="shared" si="0"/>
        <v>9750</v>
      </c>
      <c r="I23" s="5">
        <v>15000</v>
      </c>
      <c r="J23" s="5">
        <f t="shared" si="1"/>
        <v>487500</v>
      </c>
      <c r="K23" s="5">
        <f t="shared" si="2"/>
        <v>750000</v>
      </c>
      <c r="L23" s="5">
        <f t="shared" si="3"/>
        <v>262500</v>
      </c>
    </row>
    <row r="24" spans="1:12" x14ac:dyDescent="0.25">
      <c r="A24" s="1">
        <v>44355</v>
      </c>
      <c r="B24" t="s">
        <v>56</v>
      </c>
      <c r="C24" t="s">
        <v>31</v>
      </c>
      <c r="D24" t="s">
        <v>14</v>
      </c>
      <c r="E24" t="s">
        <v>43</v>
      </c>
      <c r="F24" t="s">
        <v>29</v>
      </c>
      <c r="G24">
        <v>200</v>
      </c>
      <c r="H24" s="5">
        <f t="shared" si="0"/>
        <v>22750</v>
      </c>
      <c r="I24" s="5">
        <v>35000</v>
      </c>
      <c r="J24" s="5">
        <f t="shared" si="1"/>
        <v>4550000</v>
      </c>
      <c r="K24" s="5">
        <f t="shared" si="2"/>
        <v>7000000</v>
      </c>
      <c r="L24" s="5">
        <f t="shared" si="3"/>
        <v>2450000</v>
      </c>
    </row>
    <row r="25" spans="1:12" x14ac:dyDescent="0.25">
      <c r="A25" s="1">
        <v>43833</v>
      </c>
      <c r="B25" t="s">
        <v>57</v>
      </c>
      <c r="C25" t="s">
        <v>34</v>
      </c>
      <c r="D25" t="s">
        <v>19</v>
      </c>
      <c r="E25" t="s">
        <v>20</v>
      </c>
      <c r="F25" t="s">
        <v>29</v>
      </c>
      <c r="G25">
        <v>600</v>
      </c>
      <c r="H25" s="5">
        <f t="shared" si="0"/>
        <v>3250</v>
      </c>
      <c r="I25" s="5">
        <v>5000</v>
      </c>
      <c r="J25" s="5">
        <f t="shared" si="1"/>
        <v>1950000</v>
      </c>
      <c r="K25" s="5">
        <f t="shared" si="2"/>
        <v>3000000</v>
      </c>
      <c r="L25" s="5">
        <f t="shared" si="3"/>
        <v>1050000</v>
      </c>
    </row>
    <row r="26" spans="1:12" x14ac:dyDescent="0.25">
      <c r="A26" s="1">
        <v>44984</v>
      </c>
      <c r="B26" t="s">
        <v>58</v>
      </c>
      <c r="C26" t="s">
        <v>13</v>
      </c>
      <c r="D26" t="s">
        <v>32</v>
      </c>
      <c r="E26" t="s">
        <v>59</v>
      </c>
      <c r="F26" t="s">
        <v>16</v>
      </c>
      <c r="G26">
        <v>600</v>
      </c>
      <c r="H26" s="5">
        <f t="shared" si="0"/>
        <v>520</v>
      </c>
      <c r="I26" s="5">
        <v>800</v>
      </c>
      <c r="J26" s="5">
        <f t="shared" si="1"/>
        <v>312000</v>
      </c>
      <c r="K26" s="5">
        <f t="shared" si="2"/>
        <v>480000</v>
      </c>
      <c r="L26" s="5">
        <f t="shared" si="3"/>
        <v>168000</v>
      </c>
    </row>
    <row r="27" spans="1:12" x14ac:dyDescent="0.25">
      <c r="A27" s="1">
        <v>43875</v>
      </c>
      <c r="B27" t="s">
        <v>60</v>
      </c>
      <c r="C27" t="s">
        <v>18</v>
      </c>
      <c r="D27" t="s">
        <v>24</v>
      </c>
      <c r="E27" t="s">
        <v>43</v>
      </c>
      <c r="F27" t="s">
        <v>21</v>
      </c>
      <c r="G27">
        <v>100</v>
      </c>
      <c r="H27" s="5">
        <f t="shared" si="0"/>
        <v>975</v>
      </c>
      <c r="I27" s="5">
        <v>1500</v>
      </c>
      <c r="J27" s="5">
        <f t="shared" si="1"/>
        <v>97500</v>
      </c>
      <c r="K27" s="5">
        <f t="shared" si="2"/>
        <v>150000</v>
      </c>
      <c r="L27" s="5">
        <f t="shared" si="3"/>
        <v>52500</v>
      </c>
    </row>
    <row r="28" spans="1:12" x14ac:dyDescent="0.25">
      <c r="A28" s="1">
        <v>44095</v>
      </c>
      <c r="B28" t="s">
        <v>61</v>
      </c>
      <c r="C28" t="s">
        <v>23</v>
      </c>
      <c r="D28" t="s">
        <v>32</v>
      </c>
      <c r="E28" t="s">
        <v>59</v>
      </c>
      <c r="F28" t="s">
        <v>16</v>
      </c>
      <c r="G28">
        <v>600</v>
      </c>
      <c r="H28" s="5">
        <f t="shared" si="0"/>
        <v>1430</v>
      </c>
      <c r="I28" s="5">
        <v>2200</v>
      </c>
      <c r="J28" s="5">
        <f t="shared" si="1"/>
        <v>858000</v>
      </c>
      <c r="K28" s="5">
        <f t="shared" si="2"/>
        <v>1320000</v>
      </c>
      <c r="L28" s="5">
        <f t="shared" si="3"/>
        <v>462000</v>
      </c>
    </row>
    <row r="29" spans="1:12" x14ac:dyDescent="0.25">
      <c r="A29" s="1">
        <v>43916</v>
      </c>
      <c r="B29" t="s">
        <v>62</v>
      </c>
      <c r="C29" t="s">
        <v>27</v>
      </c>
      <c r="D29" t="s">
        <v>14</v>
      </c>
      <c r="E29" t="s">
        <v>36</v>
      </c>
      <c r="F29" t="s">
        <v>29</v>
      </c>
      <c r="G29">
        <v>50</v>
      </c>
      <c r="H29" s="5">
        <f t="shared" si="0"/>
        <v>9750</v>
      </c>
      <c r="I29" s="5">
        <v>15000</v>
      </c>
      <c r="J29" s="5">
        <f t="shared" si="1"/>
        <v>487500</v>
      </c>
      <c r="K29" s="5">
        <f t="shared" si="2"/>
        <v>750000</v>
      </c>
      <c r="L29" s="5">
        <f t="shared" si="3"/>
        <v>262500</v>
      </c>
    </row>
    <row r="30" spans="1:12" x14ac:dyDescent="0.25">
      <c r="A30" s="1">
        <v>44786</v>
      </c>
      <c r="B30" t="s">
        <v>63</v>
      </c>
      <c r="C30" t="s">
        <v>31</v>
      </c>
      <c r="D30" t="s">
        <v>24</v>
      </c>
      <c r="E30" t="s">
        <v>20</v>
      </c>
      <c r="F30" t="s">
        <v>21</v>
      </c>
      <c r="G30">
        <v>200</v>
      </c>
      <c r="H30" s="5">
        <f t="shared" si="0"/>
        <v>22750</v>
      </c>
      <c r="I30" s="5">
        <v>35000</v>
      </c>
      <c r="J30" s="5">
        <f t="shared" si="1"/>
        <v>4550000</v>
      </c>
      <c r="K30" s="5">
        <f t="shared" si="2"/>
        <v>7000000</v>
      </c>
      <c r="L30" s="5">
        <f t="shared" si="3"/>
        <v>2450000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11F4-000B-44ED-A529-F507156499BC}">
  <dimension ref="A1:B6"/>
  <sheetViews>
    <sheetView workbookViewId="0">
      <selection activeCell="M8" sqref="M8"/>
    </sheetView>
  </sheetViews>
  <sheetFormatPr defaultRowHeight="15" x14ac:dyDescent="0.25"/>
  <cols>
    <col min="1" max="1" width="13.140625" bestFit="1" customWidth="1"/>
    <col min="2" max="2" width="12.5703125" bestFit="1" customWidth="1"/>
  </cols>
  <sheetData>
    <row r="1" spans="1:2" x14ac:dyDescent="0.25">
      <c r="A1" s="3" t="s">
        <v>64</v>
      </c>
      <c r="B1" t="s">
        <v>67</v>
      </c>
    </row>
    <row r="2" spans="1:2" x14ac:dyDescent="0.25">
      <c r="A2" s="4" t="s">
        <v>13</v>
      </c>
      <c r="B2" s="6">
        <v>336000</v>
      </c>
    </row>
    <row r="3" spans="1:2" x14ac:dyDescent="0.25">
      <c r="A3" s="4" t="s">
        <v>31</v>
      </c>
      <c r="B3" s="6">
        <v>4900000</v>
      </c>
    </row>
    <row r="4" spans="1:2" x14ac:dyDescent="0.25">
      <c r="A4" s="4" t="s">
        <v>23</v>
      </c>
      <c r="B4" s="6">
        <v>462000</v>
      </c>
    </row>
    <row r="5" spans="1:2" x14ac:dyDescent="0.25">
      <c r="A5" s="4" t="s">
        <v>18</v>
      </c>
      <c r="B5" s="6">
        <v>105000</v>
      </c>
    </row>
    <row r="6" spans="1:2" x14ac:dyDescent="0.25">
      <c r="A6" s="4" t="s">
        <v>65</v>
      </c>
      <c r="B6" s="6">
        <v>5803000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8639-2993-4C9C-A327-EAB27B013847}">
  <dimension ref="A1:B7"/>
  <sheetViews>
    <sheetView workbookViewId="0">
      <selection activeCell="E18" sqref="E18"/>
    </sheetView>
  </sheetViews>
  <sheetFormatPr defaultRowHeight="15" x14ac:dyDescent="0.25"/>
  <cols>
    <col min="1" max="1" width="13.140625" bestFit="1" customWidth="1"/>
    <col min="2" max="2" width="12.5703125" bestFit="1" customWidth="1"/>
  </cols>
  <sheetData>
    <row r="1" spans="1:2" x14ac:dyDescent="0.25">
      <c r="A1" s="3" t="s">
        <v>64</v>
      </c>
      <c r="B1" t="s">
        <v>67</v>
      </c>
    </row>
    <row r="2" spans="1:2" x14ac:dyDescent="0.25">
      <c r="A2" s="4" t="s">
        <v>36</v>
      </c>
      <c r="B2" s="6">
        <v>2450000</v>
      </c>
    </row>
    <row r="3" spans="1:2" x14ac:dyDescent="0.25">
      <c r="A3" s="4" t="s">
        <v>28</v>
      </c>
      <c r="B3" s="6">
        <v>105000</v>
      </c>
    </row>
    <row r="4" spans="1:2" x14ac:dyDescent="0.25">
      <c r="A4" s="4" t="s">
        <v>59</v>
      </c>
      <c r="B4" s="6">
        <v>630000</v>
      </c>
    </row>
    <row r="5" spans="1:2" x14ac:dyDescent="0.25">
      <c r="A5" s="4" t="s">
        <v>25</v>
      </c>
      <c r="B5" s="6">
        <v>2450000</v>
      </c>
    </row>
    <row r="6" spans="1:2" x14ac:dyDescent="0.25">
      <c r="A6" s="4" t="s">
        <v>43</v>
      </c>
      <c r="B6" s="6">
        <v>168000</v>
      </c>
    </row>
    <row r="7" spans="1:2" x14ac:dyDescent="0.25">
      <c r="A7" s="4" t="s">
        <v>65</v>
      </c>
      <c r="B7" s="6">
        <v>5803000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D462-D974-4539-B804-1CCA1243AE2E}">
  <dimension ref="A1:B5"/>
  <sheetViews>
    <sheetView workbookViewId="0">
      <selection activeCell="K19" sqref="K19"/>
    </sheetView>
  </sheetViews>
  <sheetFormatPr defaultRowHeight="15" x14ac:dyDescent="0.25"/>
  <cols>
    <col min="1" max="1" width="13.140625" bestFit="1" customWidth="1"/>
    <col min="2" max="2" width="12.5703125" bestFit="1" customWidth="1"/>
  </cols>
  <sheetData>
    <row r="1" spans="1:2" x14ac:dyDescent="0.25">
      <c r="A1" s="3" t="s">
        <v>64</v>
      </c>
      <c r="B1" t="s">
        <v>67</v>
      </c>
    </row>
    <row r="2" spans="1:2" x14ac:dyDescent="0.25">
      <c r="A2" s="4" t="s">
        <v>21</v>
      </c>
      <c r="B2" s="6">
        <v>2450000</v>
      </c>
    </row>
    <row r="3" spans="1:2" x14ac:dyDescent="0.25">
      <c r="A3" s="4" t="s">
        <v>37</v>
      </c>
      <c r="B3" s="6">
        <v>168000</v>
      </c>
    </row>
    <row r="4" spans="1:2" x14ac:dyDescent="0.25">
      <c r="A4" s="4" t="s">
        <v>16</v>
      </c>
      <c r="B4" s="6">
        <v>3185000</v>
      </c>
    </row>
    <row r="5" spans="1:2" x14ac:dyDescent="0.25">
      <c r="A5" s="4" t="s">
        <v>65</v>
      </c>
      <c r="B5" s="6">
        <v>5803000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22B7-7001-497F-AB8E-4EF72112AA8F}">
  <dimension ref="A1:B2"/>
  <sheetViews>
    <sheetView workbookViewId="0"/>
  </sheetViews>
  <sheetFormatPr defaultRowHeight="15" x14ac:dyDescent="0.25"/>
  <cols>
    <col min="1" max="1" width="13.140625" bestFit="1" customWidth="1"/>
    <col min="2" max="2" width="20.5703125" bestFit="1" customWidth="1"/>
  </cols>
  <sheetData>
    <row r="1" spans="1:2" x14ac:dyDescent="0.25">
      <c r="A1" s="3" t="s">
        <v>64</v>
      </c>
      <c r="B1" t="s">
        <v>66</v>
      </c>
    </row>
    <row r="2" spans="1:2" x14ac:dyDescent="0.25">
      <c r="A2" s="4" t="s">
        <v>65</v>
      </c>
      <c r="B2"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A18C-5914-409F-8B1D-8112D996A715}">
  <dimension ref="A1"/>
  <sheetViews>
    <sheetView tabSelected="1" zoomScaleNormal="100" workbookViewId="0">
      <selection activeCell="P23" sqref="P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Group 1</vt:lpstr>
      <vt:lpstr>profit by Product</vt:lpstr>
      <vt:lpstr>Profits by Region</vt:lpstr>
      <vt:lpstr>Season Trend</vt:lpstr>
      <vt:lpstr>Payment method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Bettylizzie</dc:creator>
  <cp:lastModifiedBy>Bettylizzie</cp:lastModifiedBy>
  <dcterms:created xsi:type="dcterms:W3CDTF">2024-08-29T11:09:41Z</dcterms:created>
  <dcterms:modified xsi:type="dcterms:W3CDTF">2024-08-30T11:49:31Z</dcterms:modified>
</cp:coreProperties>
</file>