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mark_maciejewski_uconn_edu/Documents/Team195/"/>
    </mc:Choice>
  </mc:AlternateContent>
  <xr:revisionPtr revIDLastSave="177" documentId="8_{BDC93286-8777-46FF-86DA-92707FC06F99}" xr6:coauthVersionLast="45" xr6:coauthVersionMax="45" xr10:uidLastSave="{32BBF9DF-316B-4E60-86F4-277ACBE2D0AE}"/>
  <bookViews>
    <workbookView xWindow="1770" yWindow="1740" windowWidth="35745" windowHeight="15435" xr2:uid="{473A46FF-0106-4AF9-B823-FF1EEA163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N51" i="1" l="1"/>
  <c r="N50" i="1"/>
  <c r="O50" i="1" s="1"/>
  <c r="N49" i="1"/>
  <c r="O49" i="1" s="1"/>
  <c r="N43" i="1"/>
  <c r="N42" i="1"/>
  <c r="O42" i="1" s="1"/>
  <c r="N41" i="1"/>
  <c r="O41" i="1" s="1"/>
  <c r="N35" i="1"/>
  <c r="N34" i="1"/>
  <c r="O34" i="1" s="1"/>
  <c r="N33" i="1"/>
  <c r="O33" i="1" s="1"/>
  <c r="N27" i="1"/>
  <c r="N26" i="1"/>
  <c r="O26" i="1" s="1"/>
  <c r="N25" i="1"/>
  <c r="O25" i="1" s="1"/>
  <c r="N19" i="1"/>
  <c r="N18" i="1"/>
  <c r="O18" i="1" s="1"/>
  <c r="N17" i="1"/>
  <c r="O17" i="1" s="1"/>
  <c r="N10" i="1"/>
  <c r="O10" i="1" s="1"/>
  <c r="N11" i="1"/>
  <c r="M52" i="1"/>
  <c r="M51" i="1"/>
  <c r="O51" i="1" s="1"/>
  <c r="M50" i="1"/>
  <c r="M49" i="1"/>
  <c r="M48" i="1"/>
  <c r="M47" i="1"/>
  <c r="N47" i="1" s="1"/>
  <c r="O47" i="1" s="1"/>
  <c r="M46" i="1"/>
  <c r="N46" i="1" s="1"/>
  <c r="O46" i="1" s="1"/>
  <c r="M45" i="1"/>
  <c r="M44" i="1"/>
  <c r="M43" i="1"/>
  <c r="O43" i="1" s="1"/>
  <c r="M42" i="1"/>
  <c r="M41" i="1"/>
  <c r="M40" i="1"/>
  <c r="M39" i="1"/>
  <c r="N39" i="1" s="1"/>
  <c r="O39" i="1" s="1"/>
  <c r="M38" i="1"/>
  <c r="N38" i="1" s="1"/>
  <c r="O38" i="1" s="1"/>
  <c r="M37" i="1"/>
  <c r="M36" i="1"/>
  <c r="M35" i="1"/>
  <c r="O35" i="1" s="1"/>
  <c r="M34" i="1"/>
  <c r="M33" i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M28" i="1"/>
  <c r="M27" i="1"/>
  <c r="O27" i="1" s="1"/>
  <c r="M26" i="1"/>
  <c r="M25" i="1"/>
  <c r="M24" i="1"/>
  <c r="N24" i="1" s="1"/>
  <c r="O24" i="1" s="1"/>
  <c r="M23" i="1"/>
  <c r="N23" i="1" s="1"/>
  <c r="O23" i="1" s="1"/>
  <c r="M22" i="1"/>
  <c r="N22" i="1" s="1"/>
  <c r="O22" i="1" s="1"/>
  <c r="M21" i="1"/>
  <c r="M20" i="1"/>
  <c r="M19" i="1"/>
  <c r="O19" i="1" s="1"/>
  <c r="M18" i="1"/>
  <c r="M17" i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M12" i="1"/>
  <c r="M11" i="1"/>
  <c r="O11" i="1" s="1"/>
  <c r="M10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O52" i="1" l="1"/>
  <c r="N12" i="1"/>
  <c r="O12" i="1" s="1"/>
  <c r="N52" i="1"/>
  <c r="N21" i="1"/>
  <c r="O21" i="1" s="1"/>
  <c r="N37" i="1"/>
  <c r="O37" i="1" s="1"/>
  <c r="N45" i="1"/>
  <c r="O45" i="1" s="1"/>
  <c r="N40" i="1"/>
  <c r="O40" i="1" s="1"/>
  <c r="N48" i="1"/>
  <c r="O48" i="1" s="1"/>
  <c r="O13" i="1"/>
  <c r="O29" i="1"/>
  <c r="N28" i="1"/>
  <c r="O28" i="1" s="1"/>
  <c r="N36" i="1"/>
  <c r="O36" i="1" s="1"/>
  <c r="N20" i="1"/>
  <c r="O20" i="1" s="1"/>
  <c r="N44" i="1"/>
  <c r="O44" i="1" s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H35" i="1" s="1"/>
  <c r="D34" i="1"/>
  <c r="D3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8" i="1" l="1"/>
  <c r="I16" i="1"/>
  <c r="I24" i="1"/>
  <c r="I32" i="1"/>
  <c r="I34" i="1"/>
  <c r="I42" i="1"/>
  <c r="I50" i="1"/>
  <c r="H22" i="1"/>
  <c r="H6" i="1"/>
  <c r="H14" i="1"/>
  <c r="H4" i="1"/>
  <c r="H12" i="1"/>
  <c r="H20" i="1"/>
  <c r="H28" i="1"/>
  <c r="I35" i="1"/>
  <c r="I43" i="1"/>
  <c r="I51" i="1"/>
  <c r="H38" i="1"/>
  <c r="H46" i="1"/>
  <c r="H30" i="1"/>
  <c r="H51" i="1"/>
  <c r="H43" i="1"/>
  <c r="I39" i="1"/>
  <c r="I47" i="1"/>
  <c r="H23" i="1"/>
  <c r="I33" i="1"/>
  <c r="I41" i="1"/>
  <c r="I49" i="1"/>
  <c r="I37" i="1"/>
  <c r="I45" i="1"/>
  <c r="H39" i="1"/>
  <c r="I40" i="1"/>
  <c r="I48" i="1"/>
  <c r="H9" i="1"/>
  <c r="H25" i="1"/>
  <c r="H15" i="1"/>
  <c r="H31" i="1"/>
  <c r="H10" i="1"/>
  <c r="H18" i="1"/>
  <c r="H26" i="1"/>
  <c r="H47" i="1"/>
  <c r="H17" i="1"/>
  <c r="I38" i="1"/>
  <c r="I46" i="1"/>
  <c r="I36" i="1"/>
  <c r="I44" i="1"/>
  <c r="I52" i="1"/>
  <c r="H3" i="1"/>
  <c r="H5" i="1"/>
  <c r="H13" i="1"/>
  <c r="H21" i="1"/>
  <c r="H29" i="1"/>
  <c r="I17" i="1"/>
  <c r="H33" i="1"/>
  <c r="H37" i="1"/>
  <c r="H41" i="1"/>
  <c r="H45" i="1"/>
  <c r="H49" i="1"/>
  <c r="I10" i="1"/>
  <c r="I18" i="1"/>
  <c r="I7" i="1"/>
  <c r="I15" i="1"/>
  <c r="I23" i="1"/>
  <c r="I31" i="1"/>
  <c r="H7" i="1"/>
  <c r="I25" i="1"/>
  <c r="H34" i="1"/>
  <c r="H42" i="1"/>
  <c r="H50" i="1"/>
  <c r="I26" i="1"/>
  <c r="H8" i="1"/>
  <c r="H16" i="1"/>
  <c r="H24" i="1"/>
  <c r="H32" i="1"/>
  <c r="H11" i="1"/>
  <c r="H19" i="1"/>
  <c r="H27" i="1"/>
  <c r="I9" i="1"/>
  <c r="H36" i="1"/>
  <c r="H40" i="1"/>
  <c r="H44" i="1"/>
  <c r="H48" i="1"/>
  <c r="H52" i="1"/>
  <c r="I3" i="1"/>
  <c r="I11" i="1"/>
  <c r="I19" i="1"/>
  <c r="I27" i="1"/>
  <c r="I4" i="1"/>
  <c r="I12" i="1"/>
  <c r="I20" i="1"/>
  <c r="I28" i="1"/>
  <c r="I5" i="1"/>
  <c r="I13" i="1"/>
  <c r="I21" i="1"/>
  <c r="I29" i="1"/>
  <c r="I6" i="1"/>
  <c r="I14" i="1"/>
  <c r="I22" i="1"/>
  <c r="I30" i="1"/>
</calcChain>
</file>

<file path=xl/sharedStrings.xml><?xml version="1.0" encoding="utf-8"?>
<sst xmlns="http://schemas.openxmlformats.org/spreadsheetml/2006/main" count="15" uniqueCount="15">
  <si>
    <t>initial velocity (ft/s)</t>
  </si>
  <si>
    <t>v^2</t>
  </si>
  <si>
    <t>sqrt term</t>
  </si>
  <si>
    <t>gdH</t>
  </si>
  <si>
    <t>Angle (deg)</t>
  </si>
  <si>
    <t>plus (ang)</t>
  </si>
  <si>
    <t>minus (ang)</t>
  </si>
  <si>
    <t>https://www.amesweb.info/Physics/Projectile-Motion-Calculator.aspx</t>
  </si>
  <si>
    <t>Fixed speed, determine angle to hit x/y coordinates</t>
  </si>
  <si>
    <t>Distance to wall (x)</t>
  </si>
  <si>
    <t>target height (y) (ft)</t>
  </si>
  <si>
    <t>Distance to wall (xY)</t>
  </si>
  <si>
    <t>Velocity (ft/sec)</t>
  </si>
  <si>
    <t>Distance to target (camera)</t>
  </si>
  <si>
    <t>flight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</si>
</sst>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esweb.info/Physics/Projectile-Motion-Calcula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F347-3D80-49DA-A5FD-0C688990EDDB}">
  <dimension ref="A1:Q52"/>
  <sheetViews>
    <sheetView tabSelected="1" workbookViewId="0">
      <selection activeCell="J3" sqref="J3"/>
    </sheetView>
  </sheetViews>
  <sheetFormatPr defaultRowHeight="15" x14ac:dyDescent="0.25"/>
  <cols>
    <col min="1" max="1" width="18.5703125" customWidth="1"/>
    <col min="2" max="2" width="17.140625" customWidth="1"/>
    <col min="8" max="8" width="10.7109375" customWidth="1"/>
    <col min="9" max="9" width="12" customWidth="1"/>
    <col min="10" max="10" width="15" customWidth="1"/>
    <col min="12" max="12" width="25.42578125" customWidth="1"/>
    <col min="13" max="13" width="21.5703125" customWidth="1"/>
    <col min="14" max="14" width="12.85546875" customWidth="1"/>
    <col min="15" max="15" width="15.7109375" customWidth="1"/>
  </cols>
  <sheetData>
    <row r="1" spans="1:17" x14ac:dyDescent="0.25">
      <c r="A1" s="2" t="s">
        <v>8</v>
      </c>
      <c r="B1" s="2"/>
      <c r="C1" s="2"/>
      <c r="D1" s="2"/>
      <c r="E1" s="2"/>
      <c r="F1" s="2"/>
      <c r="G1" s="2"/>
      <c r="H1" s="2"/>
      <c r="I1" s="2"/>
    </row>
    <row r="2" spans="1:17" x14ac:dyDescent="0.25">
      <c r="A2" t="s">
        <v>0</v>
      </c>
      <c r="B2" t="s">
        <v>9</v>
      </c>
      <c r="D2" t="s">
        <v>1</v>
      </c>
      <c r="E2" t="s">
        <v>2</v>
      </c>
      <c r="F2" t="s">
        <v>3</v>
      </c>
      <c r="H2" t="s">
        <v>5</v>
      </c>
      <c r="I2" t="s">
        <v>6</v>
      </c>
      <c r="J2" t="s">
        <v>14</v>
      </c>
      <c r="L2" t="s">
        <v>13</v>
      </c>
      <c r="M2" t="s">
        <v>11</v>
      </c>
      <c r="N2" t="s">
        <v>4</v>
      </c>
      <c r="O2" t="s">
        <v>12</v>
      </c>
      <c r="Q2" s="1" t="s">
        <v>7</v>
      </c>
    </row>
    <row r="3" spans="1:17" x14ac:dyDescent="0.25">
      <c r="A3">
        <v>42.17</v>
      </c>
      <c r="B3">
        <v>1</v>
      </c>
      <c r="D3">
        <f>$A$3^2</f>
        <v>1778.3089000000002</v>
      </c>
      <c r="E3">
        <f>SQRT($A$3^4-32.2*((32.2*($B3^2))+(2*($A$6)*($A$3^2))))</f>
        <v>1536.126313718768</v>
      </c>
      <c r="F3">
        <f>32.2*B3</f>
        <v>32.200000000000003</v>
      </c>
      <c r="H3">
        <f>DEGREES(ATAN((D3+E3)/F3))</f>
        <v>89.443384485850814</v>
      </c>
      <c r="I3">
        <f>DEGREES(ATAN((D3-E3)/F3))</f>
        <v>82.42651315999322</v>
      </c>
      <c r="J3">
        <f>((2*$A$3*SIN(RADIANS(I3)))/32.2)/2</f>
        <v>1.298202971597098</v>
      </c>
      <c r="L3">
        <v>1</v>
      </c>
    </row>
    <row r="4" spans="1:17" x14ac:dyDescent="0.25">
      <c r="B4">
        <v>2</v>
      </c>
      <c r="D4">
        <f t="shared" ref="D4:D52" si="0">$A$3^2</f>
        <v>1778.3089000000002</v>
      </c>
      <c r="E4">
        <f t="shared" ref="E4:E52" si="1">SQRT($A$3^4-32.2*((32.2*($B4^2))+(2*($A$6)*($A$3^2))))</f>
        <v>1535.1135240428348</v>
      </c>
      <c r="F4">
        <f t="shared" ref="F4:F52" si="2">32.2*B4</f>
        <v>64.400000000000006</v>
      </c>
      <c r="H4">
        <f t="shared" ref="H4:H32" si="3">DEGREES(ATAN((D4+E4)/F4))</f>
        <v>88.886533859622617</v>
      </c>
      <c r="I4">
        <f t="shared" ref="I4:I32" si="4">DEGREES(ATAN((D4-E4)/F4))</f>
        <v>75.168070239454522</v>
      </c>
      <c r="L4">
        <v>2</v>
      </c>
    </row>
    <row r="5" spans="1:17" x14ac:dyDescent="0.25">
      <c r="A5" t="s">
        <v>10</v>
      </c>
      <c r="B5">
        <v>3</v>
      </c>
      <c r="D5">
        <f t="shared" si="0"/>
        <v>1778.3089000000002</v>
      </c>
      <c r="E5">
        <f t="shared" si="1"/>
        <v>1533.42405475433</v>
      </c>
      <c r="F5">
        <f t="shared" si="2"/>
        <v>96.600000000000009</v>
      </c>
      <c r="H5">
        <f t="shared" si="3"/>
        <v>88.329212089981525</v>
      </c>
      <c r="I5">
        <f t="shared" si="4"/>
        <v>68.472197396370291</v>
      </c>
      <c r="L5">
        <v>3</v>
      </c>
    </row>
    <row r="6" spans="1:17" x14ac:dyDescent="0.25">
      <c r="A6">
        <v>7</v>
      </c>
      <c r="B6">
        <v>4</v>
      </c>
      <c r="D6">
        <f t="shared" si="0"/>
        <v>1778.3089000000002</v>
      </c>
      <c r="E6">
        <f t="shared" si="1"/>
        <v>1531.0556657741779</v>
      </c>
      <c r="F6">
        <f t="shared" si="2"/>
        <v>128.80000000000001</v>
      </c>
      <c r="H6">
        <f t="shared" si="3"/>
        <v>87.771181297005711</v>
      </c>
      <c r="I6">
        <f t="shared" si="4"/>
        <v>62.483937406052057</v>
      </c>
      <c r="L6">
        <v>4</v>
      </c>
    </row>
    <row r="7" spans="1:17" x14ac:dyDescent="0.25">
      <c r="B7">
        <v>5</v>
      </c>
      <c r="D7">
        <f t="shared" si="0"/>
        <v>1778.3089000000002</v>
      </c>
      <c r="E7">
        <f t="shared" si="1"/>
        <v>1528.0052001545057</v>
      </c>
      <c r="F7">
        <f t="shared" si="2"/>
        <v>161</v>
      </c>
      <c r="H7">
        <f t="shared" si="3"/>
        <v>87.212200802478577</v>
      </c>
      <c r="I7">
        <f t="shared" si="4"/>
        <v>57.250121405547034</v>
      </c>
      <c r="L7">
        <v>5</v>
      </c>
    </row>
    <row r="8" spans="1:17" x14ac:dyDescent="0.25">
      <c r="B8">
        <v>6</v>
      </c>
      <c r="D8">
        <f t="shared" si="0"/>
        <v>1778.3089000000002</v>
      </c>
      <c r="E8">
        <f t="shared" si="1"/>
        <v>1524.2685628521015</v>
      </c>
      <c r="F8">
        <f t="shared" si="2"/>
        <v>193.20000000000002</v>
      </c>
      <c r="H8">
        <f t="shared" si="3"/>
        <v>86.652026149068107</v>
      </c>
      <c r="I8">
        <f t="shared" si="4"/>
        <v>52.746679205927414</v>
      </c>
      <c r="L8">
        <v>6</v>
      </c>
    </row>
    <row r="9" spans="1:17" x14ac:dyDescent="0.25">
      <c r="B9">
        <v>7</v>
      </c>
      <c r="D9">
        <f t="shared" si="0"/>
        <v>1778.3089000000002</v>
      </c>
      <c r="E9">
        <f t="shared" si="1"/>
        <v>1519.8406928685686</v>
      </c>
      <c r="F9">
        <f t="shared" si="2"/>
        <v>225.40000000000003</v>
      </c>
      <c r="H9">
        <f t="shared" si="3"/>
        <v>86.090408076967634</v>
      </c>
      <c r="I9">
        <f t="shared" si="4"/>
        <v>48.909591923032373</v>
      </c>
      <c r="L9">
        <v>7</v>
      </c>
    </row>
    <row r="10" spans="1:17" x14ac:dyDescent="0.25">
      <c r="B10">
        <v>8</v>
      </c>
      <c r="D10">
        <f t="shared" si="0"/>
        <v>1778.3089000000002</v>
      </c>
      <c r="E10">
        <f t="shared" si="1"/>
        <v>1514.7155283086033</v>
      </c>
      <c r="F10">
        <f t="shared" si="2"/>
        <v>257.60000000000002</v>
      </c>
      <c r="H10">
        <f t="shared" si="3"/>
        <v>85.527091445620044</v>
      </c>
      <c r="I10">
        <f t="shared" si="4"/>
        <v>45.658833720089575</v>
      </c>
      <c r="L10">
        <v>8</v>
      </c>
      <c r="M10">
        <f t="shared" ref="M10:M52" si="5">SQRT(L10^2-$A$6^2)</f>
        <v>3.872983346207417</v>
      </c>
      <c r="N10">
        <f>DEGREES(ATAN((4*$A$6)/(2*M10)))</f>
        <v>74.53633809338055</v>
      </c>
      <c r="O10">
        <f>SQRT((M10^2*32.2)/($M10*SIN(2*RADIANS($N10))-2*$A$6*COS(RADIANS(N10))^2))</f>
        <v>22.029525641738182</v>
      </c>
    </row>
    <row r="11" spans="1:17" x14ac:dyDescent="0.25">
      <c r="B11">
        <v>9</v>
      </c>
      <c r="D11">
        <f t="shared" si="0"/>
        <v>1778.3089000000002</v>
      </c>
      <c r="E11">
        <f t="shared" si="1"/>
        <v>1508.8859637822902</v>
      </c>
      <c r="F11">
        <f t="shared" si="2"/>
        <v>289.8</v>
      </c>
      <c r="H11">
        <f t="shared" si="3"/>
        <v>84.961814086892346</v>
      </c>
      <c r="I11">
        <f t="shared" si="4"/>
        <v>42.913169564205845</v>
      </c>
      <c r="L11">
        <v>9</v>
      </c>
      <c r="M11">
        <f t="shared" si="5"/>
        <v>5.6568542494923806</v>
      </c>
      <c r="N11">
        <f>DEGREES(ATAN((4*$A$6)/(2*M11)))</f>
        <v>67.998286325550183</v>
      </c>
      <c r="O11">
        <f t="shared" ref="O11:O52" si="6">SQRT((M11^2*32.2)/($M11*SIN(2*RADIANS($N11))-2*$A$6*COS(RADIANS(N11))^2))</f>
        <v>22.899781658347752</v>
      </c>
    </row>
    <row r="12" spans="1:17" x14ac:dyDescent="0.25">
      <c r="B12">
        <v>10</v>
      </c>
      <c r="D12">
        <f t="shared" si="0"/>
        <v>1778.3089000000002</v>
      </c>
      <c r="E12">
        <f t="shared" si="1"/>
        <v>1502.3437994344738</v>
      </c>
      <c r="F12">
        <f t="shared" si="2"/>
        <v>322</v>
      </c>
      <c r="H12">
        <f t="shared" si="3"/>
        <v>84.394305574460887</v>
      </c>
      <c r="I12">
        <f t="shared" si="4"/>
        <v>40.59771462409779</v>
      </c>
      <c r="L12">
        <v>10</v>
      </c>
      <c r="M12">
        <f t="shared" si="5"/>
        <v>7.1414284285428504</v>
      </c>
      <c r="N12">
        <f t="shared" ref="N12:N52" si="7">DEGREES(ATAN((4*$A$6)/(2*M12)))</f>
        <v>62.973779346894062</v>
      </c>
      <c r="O12">
        <f t="shared" si="6"/>
        <v>23.83484843669034</v>
      </c>
    </row>
    <row r="13" spans="1:17" x14ac:dyDescent="0.25">
      <c r="B13">
        <v>11</v>
      </c>
      <c r="D13">
        <f t="shared" si="0"/>
        <v>1778.3089000000002</v>
      </c>
      <c r="E13">
        <f t="shared" si="1"/>
        <v>1495.0796807191282</v>
      </c>
      <c r="F13">
        <f t="shared" si="2"/>
        <v>354.20000000000005</v>
      </c>
      <c r="H13">
        <f t="shared" si="3"/>
        <v>83.824285892145696</v>
      </c>
      <c r="I13">
        <f t="shared" si="4"/>
        <v>38.646906398702811</v>
      </c>
      <c r="L13">
        <v>11</v>
      </c>
      <c r="M13">
        <f t="shared" si="5"/>
        <v>8.4852813742385695</v>
      </c>
      <c r="N13">
        <f t="shared" si="7"/>
        <v>58.78030155263162</v>
      </c>
      <c r="O13">
        <f t="shared" si="6"/>
        <v>24.827404213892354</v>
      </c>
    </row>
    <row r="14" spans="1:17" x14ac:dyDescent="0.25">
      <c r="B14">
        <v>12</v>
      </c>
      <c r="D14">
        <f t="shared" si="0"/>
        <v>1778.3089000000002</v>
      </c>
      <c r="E14">
        <f t="shared" si="1"/>
        <v>1487.0830278431702</v>
      </c>
      <c r="F14">
        <f t="shared" si="2"/>
        <v>386.40000000000003</v>
      </c>
      <c r="H14">
        <f t="shared" si="3"/>
        <v>83.251463981413337</v>
      </c>
      <c r="I14">
        <f t="shared" si="4"/>
        <v>37.004973182115933</v>
      </c>
      <c r="L14">
        <v>12</v>
      </c>
      <c r="M14">
        <f t="shared" si="5"/>
        <v>9.7467943448089631</v>
      </c>
      <c r="N14">
        <f t="shared" si="7"/>
        <v>55.154379867229714</v>
      </c>
      <c r="O14">
        <f t="shared" si="6"/>
        <v>25.870832997798892</v>
      </c>
    </row>
    <row r="15" spans="1:17" x14ac:dyDescent="0.25">
      <c r="B15">
        <v>13</v>
      </c>
      <c r="D15">
        <f t="shared" si="0"/>
        <v>1778.3089000000002</v>
      </c>
      <c r="E15">
        <f t="shared" si="1"/>
        <v>1478.3419535747507</v>
      </c>
      <c r="F15">
        <f t="shared" si="2"/>
        <v>418.6</v>
      </c>
      <c r="H15">
        <f t="shared" si="3"/>
        <v>82.67553614514209</v>
      </c>
      <c r="I15">
        <f t="shared" si="4"/>
        <v>35.625219620864307</v>
      </c>
      <c r="L15">
        <v>13</v>
      </c>
      <c r="M15">
        <f t="shared" si="5"/>
        <v>10.954451150103322</v>
      </c>
      <c r="N15">
        <f t="shared" si="7"/>
        <v>51.958213116777969</v>
      </c>
      <c r="O15">
        <f t="shared" si="6"/>
        <v>26.959228475607386</v>
      </c>
    </row>
    <row r="16" spans="1:17" x14ac:dyDescent="0.25">
      <c r="B16">
        <v>14</v>
      </c>
      <c r="D16">
        <f t="shared" si="0"/>
        <v>1778.3089000000002</v>
      </c>
      <c r="E16">
        <f t="shared" si="1"/>
        <v>1468.8431678362433</v>
      </c>
      <c r="F16">
        <f t="shared" si="2"/>
        <v>450.80000000000007</v>
      </c>
      <c r="H16">
        <f t="shared" si="3"/>
        <v>82.096184280874326</v>
      </c>
      <c r="I16">
        <f t="shared" si="4"/>
        <v>34.468866896203672</v>
      </c>
      <c r="L16">
        <v>14</v>
      </c>
      <c r="M16">
        <f t="shared" si="5"/>
        <v>12.124355652982141</v>
      </c>
      <c r="N16">
        <f t="shared" si="7"/>
        <v>49.106605350869096</v>
      </c>
      <c r="O16">
        <f t="shared" si="6"/>
        <v>28.087363706834434</v>
      </c>
    </row>
    <row r="17" spans="2:15" x14ac:dyDescent="0.25">
      <c r="B17">
        <v>15</v>
      </c>
      <c r="D17">
        <f t="shared" si="0"/>
        <v>1778.3089000000002</v>
      </c>
      <c r="E17">
        <f t="shared" si="1"/>
        <v>1458.5718671698048</v>
      </c>
      <c r="F17">
        <f t="shared" si="2"/>
        <v>483.00000000000006</v>
      </c>
      <c r="H17">
        <f t="shared" si="3"/>
        <v>81.513073911985771</v>
      </c>
      <c r="I17">
        <f t="shared" si="4"/>
        <v>33.503819566114245</v>
      </c>
      <c r="L17">
        <v>15</v>
      </c>
      <c r="M17">
        <f t="shared" si="5"/>
        <v>13.266499161421599</v>
      </c>
      <c r="N17">
        <f t="shared" si="7"/>
        <v>46.54095209118789</v>
      </c>
      <c r="O17">
        <f t="shared" si="6"/>
        <v>29.250641018617014</v>
      </c>
    </row>
    <row r="18" spans="2:15" x14ac:dyDescent="0.25">
      <c r="B18">
        <v>16</v>
      </c>
      <c r="D18">
        <f t="shared" si="0"/>
        <v>1778.3089000000002</v>
      </c>
      <c r="E18">
        <f t="shared" si="1"/>
        <v>1447.5116067580291</v>
      </c>
      <c r="F18">
        <f t="shared" si="2"/>
        <v>515.20000000000005</v>
      </c>
      <c r="H18">
        <f t="shared" si="3"/>
        <v>80.925851979247895</v>
      </c>
      <c r="I18">
        <f t="shared" si="4"/>
        <v>32.703525751408911</v>
      </c>
      <c r="L18">
        <v>16</v>
      </c>
      <c r="M18">
        <f t="shared" si="5"/>
        <v>14.387494569938159</v>
      </c>
      <c r="N18">
        <f t="shared" si="7"/>
        <v>44.217950544908774</v>
      </c>
      <c r="O18">
        <f t="shared" si="6"/>
        <v>30.445032435522219</v>
      </c>
    </row>
    <row r="19" spans="2:15" x14ac:dyDescent="0.25">
      <c r="B19">
        <v>17</v>
      </c>
      <c r="D19">
        <f t="shared" si="0"/>
        <v>1778.3089000000002</v>
      </c>
      <c r="E19">
        <f t="shared" si="1"/>
        <v>1435.6441521836846</v>
      </c>
      <c r="F19">
        <f t="shared" si="2"/>
        <v>547.40000000000009</v>
      </c>
      <c r="H19">
        <f t="shared" si="3"/>
        <v>80.334144347839654</v>
      </c>
      <c r="I19">
        <f t="shared" si="4"/>
        <v>32.045990704119916</v>
      </c>
      <c r="L19">
        <v>17</v>
      </c>
      <c r="M19">
        <f t="shared" si="5"/>
        <v>15.491933384829668</v>
      </c>
      <c r="N19">
        <f t="shared" si="7"/>
        <v>42.103998659695506</v>
      </c>
      <c r="O19">
        <f t="shared" si="6"/>
        <v>31.667017541915751</v>
      </c>
    </row>
    <row r="20" spans="2:15" x14ac:dyDescent="0.25">
      <c r="B20">
        <v>18</v>
      </c>
      <c r="D20">
        <f t="shared" si="0"/>
        <v>1778.3089000000002</v>
      </c>
      <c r="E20">
        <f t="shared" si="1"/>
        <v>1422.9493074945469</v>
      </c>
      <c r="F20">
        <f t="shared" si="2"/>
        <v>579.6</v>
      </c>
      <c r="H20">
        <f t="shared" si="3"/>
        <v>79.737552975575511</v>
      </c>
      <c r="I20">
        <f t="shared" si="4"/>
        <v>31.512952531557733</v>
      </c>
      <c r="L20">
        <v>18</v>
      </c>
      <c r="M20">
        <f t="shared" si="5"/>
        <v>16.583123951777001</v>
      </c>
      <c r="N20">
        <f t="shared" si="7"/>
        <v>40.172119906849431</v>
      </c>
      <c r="O20">
        <f t="shared" si="6"/>
        <v>32.913523056640408</v>
      </c>
    </row>
    <row r="21" spans="2:15" x14ac:dyDescent="0.25">
      <c r="B21">
        <v>19</v>
      </c>
      <c r="D21">
        <f t="shared" si="0"/>
        <v>1778.3089000000002</v>
      </c>
      <c r="E21">
        <f t="shared" si="1"/>
        <v>1409.404715367169</v>
      </c>
      <c r="F21">
        <f t="shared" si="2"/>
        <v>611.80000000000007</v>
      </c>
      <c r="H21">
        <f t="shared" si="3"/>
        <v>79.135652676423476</v>
      </c>
      <c r="I21">
        <f t="shared" si="4"/>
        <v>31.089206754744612</v>
      </c>
      <c r="L21">
        <v>19</v>
      </c>
      <c r="M21">
        <f t="shared" si="5"/>
        <v>17.663521732655695</v>
      </c>
      <c r="N21">
        <f t="shared" si="7"/>
        <v>38.400129866246424</v>
      </c>
      <c r="O21">
        <f t="shared" si="6"/>
        <v>34.181866537683405</v>
      </c>
    </row>
    <row r="22" spans="2:15" x14ac:dyDescent="0.25">
      <c r="B22">
        <v>20</v>
      </c>
      <c r="D22">
        <f t="shared" si="0"/>
        <v>1778.3089000000002</v>
      </c>
      <c r="E22">
        <f t="shared" si="1"/>
        <v>1394.9856241908769</v>
      </c>
      <c r="F22">
        <f t="shared" si="2"/>
        <v>644</v>
      </c>
      <c r="H22">
        <f t="shared" si="3"/>
        <v>78.527987398576315</v>
      </c>
      <c r="I22">
        <f t="shared" si="4"/>
        <v>30.762058820612417</v>
      </c>
      <c r="L22">
        <v>20</v>
      </c>
      <c r="M22">
        <f t="shared" si="5"/>
        <v>18.734993995195193</v>
      </c>
      <c r="N22">
        <f t="shared" si="7"/>
        <v>36.769465004884587</v>
      </c>
      <c r="O22">
        <f t="shared" si="6"/>
        <v>35.469705383608705</v>
      </c>
    </row>
    <row r="23" spans="2:15" x14ac:dyDescent="0.25">
      <c r="B23">
        <v>21</v>
      </c>
      <c r="D23">
        <f t="shared" si="0"/>
        <v>1778.3089000000002</v>
      </c>
      <c r="E23">
        <f t="shared" si="1"/>
        <v>1379.6646156581717</v>
      </c>
      <c r="F23">
        <f t="shared" si="2"/>
        <v>676.2</v>
      </c>
      <c r="H23">
        <f t="shared" si="3"/>
        <v>77.914065917448099</v>
      </c>
      <c r="I23">
        <f t="shared" si="4"/>
        <v>30.520882905473911</v>
      </c>
      <c r="L23">
        <v>21</v>
      </c>
      <c r="M23">
        <f t="shared" si="5"/>
        <v>19.798989873223331</v>
      </c>
      <c r="N23">
        <f t="shared" si="7"/>
        <v>35.264389682754654</v>
      </c>
      <c r="O23">
        <f t="shared" si="6"/>
        <v>36.774991502378349</v>
      </c>
    </row>
    <row r="24" spans="2:15" x14ac:dyDescent="0.25">
      <c r="B24">
        <v>22</v>
      </c>
      <c r="D24">
        <f t="shared" si="0"/>
        <v>1778.3089000000002</v>
      </c>
      <c r="E24">
        <f t="shared" si="1"/>
        <v>1363.4112848657262</v>
      </c>
      <c r="F24">
        <f t="shared" si="2"/>
        <v>708.40000000000009</v>
      </c>
      <c r="H24">
        <f t="shared" si="3"/>
        <v>77.293356819689549</v>
      </c>
      <c r="I24">
        <f t="shared" si="4"/>
        <v>30.356767400240578</v>
      </c>
      <c r="L24">
        <v>22</v>
      </c>
      <c r="M24">
        <f t="shared" si="5"/>
        <v>20.85665361461421</v>
      </c>
      <c r="N24">
        <f t="shared" si="7"/>
        <v>33.87143263606643</v>
      </c>
      <c r="O24">
        <f t="shared" si="6"/>
        <v>38.095931541307671</v>
      </c>
    </row>
    <row r="25" spans="2:15" x14ac:dyDescent="0.25">
      <c r="B25">
        <v>23</v>
      </c>
      <c r="D25">
        <f t="shared" si="0"/>
        <v>1778.3089000000002</v>
      </c>
      <c r="E25">
        <f t="shared" si="1"/>
        <v>1346.1918628855287</v>
      </c>
      <c r="F25">
        <f t="shared" si="2"/>
        <v>740.6</v>
      </c>
      <c r="H25">
        <f t="shared" si="3"/>
        <v>76.665282622851493</v>
      </c>
      <c r="I25">
        <f t="shared" si="4"/>
        <v>30.262230441295557</v>
      </c>
      <c r="L25">
        <v>23</v>
      </c>
      <c r="M25">
        <f t="shared" si="5"/>
        <v>21.908902300206645</v>
      </c>
      <c r="N25">
        <f t="shared" si="7"/>
        <v>32.578970392804123</v>
      </c>
      <c r="O25">
        <f t="shared" si="6"/>
        <v>39.430952309068068</v>
      </c>
    </row>
    <row r="26" spans="2:15" x14ac:dyDescent="0.25">
      <c r="B26">
        <v>24</v>
      </c>
      <c r="D26">
        <f t="shared" si="0"/>
        <v>1778.3089000000002</v>
      </c>
      <c r="E26">
        <f t="shared" si="1"/>
        <v>1327.9687690978319</v>
      </c>
      <c r="F26">
        <f t="shared" si="2"/>
        <v>772.80000000000007</v>
      </c>
      <c r="H26">
        <f t="shared" si="3"/>
        <v>76.029212834177031</v>
      </c>
      <c r="I26">
        <f t="shared" si="4"/>
        <v>30.230991874134922</v>
      </c>
      <c r="L26">
        <v>24</v>
      </c>
      <c r="M26">
        <f t="shared" si="5"/>
        <v>22.956480566497994</v>
      </c>
      <c r="N26">
        <f t="shared" si="7"/>
        <v>31.376909380994121</v>
      </c>
      <c r="O26">
        <f t="shared" si="6"/>
        <v>40.778670895457104</v>
      </c>
    </row>
    <row r="27" spans="2:15" x14ac:dyDescent="0.25">
      <c r="B27">
        <v>25</v>
      </c>
      <c r="D27">
        <f t="shared" si="0"/>
        <v>1778.3089000000002</v>
      </c>
      <c r="E27">
        <f t="shared" si="1"/>
        <v>1308.7000770609018</v>
      </c>
      <c r="F27">
        <f t="shared" si="2"/>
        <v>805.00000000000011</v>
      </c>
      <c r="H27">
        <f t="shared" si="3"/>
        <v>75.3844556976603</v>
      </c>
      <c r="I27">
        <f t="shared" si="4"/>
        <v>30.257790759548431</v>
      </c>
      <c r="L27">
        <v>25</v>
      </c>
      <c r="M27">
        <f t="shared" si="5"/>
        <v>24</v>
      </c>
      <c r="N27">
        <f t="shared" si="7"/>
        <v>30.256437163529263</v>
      </c>
      <c r="O27">
        <f t="shared" si="6"/>
        <v>42.137868954184192</v>
      </c>
    </row>
    <row r="28" spans="2:15" x14ac:dyDescent="0.25">
      <c r="B28">
        <v>26</v>
      </c>
      <c r="D28">
        <f t="shared" si="0"/>
        <v>1778.3089000000002</v>
      </c>
      <c r="E28">
        <f t="shared" si="1"/>
        <v>1288.3388730063261</v>
      </c>
      <c r="F28">
        <f t="shared" si="2"/>
        <v>837.2</v>
      </c>
      <c r="H28">
        <f t="shared" si="3"/>
        <v>74.73024830597268</v>
      </c>
      <c r="I28">
        <f t="shared" si="4"/>
        <v>30.338239853519536</v>
      </c>
      <c r="L28">
        <v>26</v>
      </c>
      <c r="M28">
        <f t="shared" si="5"/>
        <v>25.03996805109783</v>
      </c>
      <c r="N28">
        <f t="shared" si="7"/>
        <v>29.209823860627374</v>
      </c>
      <c r="O28">
        <f t="shared" si="6"/>
        <v>43.507470622871203</v>
      </c>
    </row>
    <row r="29" spans="2:15" x14ac:dyDescent="0.25">
      <c r="B29">
        <v>27</v>
      </c>
      <c r="D29">
        <f t="shared" si="0"/>
        <v>1778.3089000000002</v>
      </c>
      <c r="E29">
        <f t="shared" si="1"/>
        <v>1266.8324797301379</v>
      </c>
      <c r="F29">
        <f t="shared" si="2"/>
        <v>869.40000000000009</v>
      </c>
      <c r="H29">
        <f t="shared" si="3"/>
        <v>74.065744655907992</v>
      </c>
      <c r="I29">
        <f t="shared" si="4"/>
        <v>30.468710424632135</v>
      </c>
      <c r="L29">
        <v>27</v>
      </c>
      <c r="M29">
        <f t="shared" si="5"/>
        <v>26.076809620810597</v>
      </c>
      <c r="N29">
        <f t="shared" si="7"/>
        <v>28.23026112500165</v>
      </c>
      <c r="O29">
        <f t="shared" si="6"/>
        <v>44.886523590048725</v>
      </c>
    </row>
    <row r="30" spans="2:15" x14ac:dyDescent="0.25">
      <c r="B30">
        <v>28</v>
      </c>
      <c r="D30">
        <f t="shared" si="0"/>
        <v>1778.3089000000002</v>
      </c>
      <c r="E30">
        <f t="shared" si="1"/>
        <v>1244.1215100219151</v>
      </c>
      <c r="F30">
        <f t="shared" si="2"/>
        <v>901.60000000000014</v>
      </c>
      <c r="H30">
        <f t="shared" si="3"/>
        <v>73.390001092061411</v>
      </c>
      <c r="I30">
        <f t="shared" si="4"/>
        <v>30.646242375865071</v>
      </c>
      <c r="L30">
        <v>28</v>
      </c>
      <c r="M30">
        <f t="shared" si="5"/>
        <v>27.110883423451916</v>
      </c>
      <c r="N30">
        <f t="shared" si="7"/>
        <v>27.311729924029198</v>
      </c>
      <c r="O30">
        <f t="shared" si="6"/>
        <v>46.274182866907537</v>
      </c>
    </row>
    <row r="31" spans="2:15" x14ac:dyDescent="0.25">
      <c r="B31">
        <v>29</v>
      </c>
      <c r="D31">
        <f t="shared" si="0"/>
        <v>1778.3089000000002</v>
      </c>
      <c r="E31">
        <f t="shared" si="1"/>
        <v>1220.1387018282842</v>
      </c>
      <c r="F31">
        <f t="shared" si="2"/>
        <v>933.80000000000007</v>
      </c>
      <c r="H31">
        <f t="shared" si="3"/>
        <v>72.701958397778085</v>
      </c>
      <c r="I31">
        <f t="shared" si="4"/>
        <v>30.868475987383405</v>
      </c>
      <c r="L31">
        <v>29</v>
      </c>
      <c r="M31">
        <f t="shared" si="5"/>
        <v>28.142494558940577</v>
      </c>
      <c r="N31">
        <f t="shared" si="7"/>
        <v>26.448890873897117</v>
      </c>
      <c r="O31">
        <f t="shared" si="6"/>
        <v>47.66969687338068</v>
      </c>
    </row>
    <row r="32" spans="2:15" x14ac:dyDescent="0.25">
      <c r="B32">
        <v>30</v>
      </c>
      <c r="D32">
        <f t="shared" si="0"/>
        <v>1778.3089000000002</v>
      </c>
      <c r="E32">
        <f t="shared" si="1"/>
        <v>1194.8074705571648</v>
      </c>
      <c r="F32">
        <f t="shared" si="2"/>
        <v>966.00000000000011</v>
      </c>
      <c r="H32">
        <f t="shared" si="3"/>
        <v>72.000419531106971</v>
      </c>
      <c r="I32">
        <f t="shared" si="4"/>
        <v>31.133602775289354</v>
      </c>
      <c r="L32">
        <v>30</v>
      </c>
      <c r="M32">
        <f t="shared" si="5"/>
        <v>29.171904291629644</v>
      </c>
      <c r="N32">
        <f t="shared" si="7"/>
        <v>25.636992523004285</v>
      </c>
      <c r="O32">
        <f t="shared" si="6"/>
        <v>49.072395498895304</v>
      </c>
    </row>
    <row r="33" spans="2:15" x14ac:dyDescent="0.25">
      <c r="B33">
        <v>31</v>
      </c>
      <c r="D33">
        <f t="shared" si="0"/>
        <v>1778.3089000000002</v>
      </c>
      <c r="E33">
        <f t="shared" si="1"/>
        <v>1168.0400899366471</v>
      </c>
      <c r="F33">
        <f t="shared" si="2"/>
        <v>998.2</v>
      </c>
      <c r="H33">
        <f t="shared" ref="H33:H52" si="8">DEGREES(ATAN((D33+E33)/F33))</f>
        <v>71.284021629656706</v>
      </c>
      <c r="I33">
        <f t="shared" ref="I33:I52" si="9">DEGREES(ATAN((D33-E33)/F33))</f>
        <v>31.440334055765671</v>
      </c>
      <c r="L33">
        <v>31</v>
      </c>
      <c r="M33">
        <f t="shared" si="5"/>
        <v>30.199337741082999</v>
      </c>
      <c r="N33">
        <f t="shared" si="7"/>
        <v>24.871794114543967</v>
      </c>
      <c r="O33">
        <f t="shared" si="6"/>
        <v>50.48167984526664</v>
      </c>
    </row>
    <row r="34" spans="2:15" x14ac:dyDescent="0.25">
      <c r="B34">
        <v>32</v>
      </c>
      <c r="D34">
        <f t="shared" si="0"/>
        <v>1778.3089000000002</v>
      </c>
      <c r="E34">
        <f t="shared" si="1"/>
        <v>1139.7353779273549</v>
      </c>
      <c r="F34">
        <f t="shared" si="2"/>
        <v>1030.4000000000001</v>
      </c>
      <c r="H34">
        <f t="shared" si="8"/>
        <v>70.551200363579909</v>
      </c>
      <c r="I34">
        <f t="shared" si="9"/>
        <v>31.787886914746299</v>
      </c>
      <c r="L34">
        <v>32</v>
      </c>
      <c r="M34">
        <f t="shared" si="5"/>
        <v>31.22498999199199</v>
      </c>
      <c r="N34">
        <f t="shared" si="7"/>
        <v>24.149500158183997</v>
      </c>
      <c r="O34">
        <f t="shared" si="6"/>
        <v>51.897013401543639</v>
      </c>
    </row>
    <row r="35" spans="2:15" x14ac:dyDescent="0.25">
      <c r="B35">
        <v>33</v>
      </c>
      <c r="D35">
        <f t="shared" si="0"/>
        <v>1778.3089000000002</v>
      </c>
      <c r="E35">
        <f t="shared" si="1"/>
        <v>1109.775712339755</v>
      </c>
      <c r="F35">
        <f t="shared" si="2"/>
        <v>1062.6000000000001</v>
      </c>
      <c r="H35">
        <f t="shared" si="8"/>
        <v>69.800143906161281</v>
      </c>
      <c r="I35">
        <f t="shared" si="9"/>
        <v>32.17598853804207</v>
      </c>
      <c r="L35">
        <v>33</v>
      </c>
      <c r="M35">
        <f t="shared" si="5"/>
        <v>32.249030993194197</v>
      </c>
      <c r="N35">
        <f t="shared" si="7"/>
        <v>23.466704721091798</v>
      </c>
      <c r="O35">
        <f t="shared" si="6"/>
        <v>53.317914437832243</v>
      </c>
    </row>
    <row r="36" spans="2:15" x14ac:dyDescent="0.25">
      <c r="B36">
        <v>34</v>
      </c>
      <c r="D36">
        <f t="shared" si="0"/>
        <v>1778.3089000000002</v>
      </c>
      <c r="E36">
        <f t="shared" si="1"/>
        <v>1078.023122061494</v>
      </c>
      <c r="F36">
        <f t="shared" si="2"/>
        <v>1094.8000000000002</v>
      </c>
      <c r="H36">
        <f t="shared" si="8"/>
        <v>69.028732560209434</v>
      </c>
      <c r="I36">
        <f t="shared" si="9"/>
        <v>32.604901438731005</v>
      </c>
      <c r="L36">
        <v>34</v>
      </c>
      <c r="M36">
        <f t="shared" si="5"/>
        <v>33.271609519228249</v>
      </c>
      <c r="N36">
        <f t="shared" si="7"/>
        <v>22.820343779504636</v>
      </c>
      <c r="O36">
        <f t="shared" si="6"/>
        <v>54.743949437357927</v>
      </c>
    </row>
    <row r="37" spans="2:15" x14ac:dyDescent="0.25">
      <c r="B37">
        <v>35</v>
      </c>
      <c r="D37">
        <f t="shared" si="0"/>
        <v>1778.3089000000002</v>
      </c>
      <c r="E37">
        <f t="shared" si="1"/>
        <v>1044.3140771335079</v>
      </c>
      <c r="F37">
        <f t="shared" si="2"/>
        <v>1127</v>
      </c>
      <c r="H37">
        <f t="shared" si="8"/>
        <v>68.234458158251357</v>
      </c>
      <c r="I37">
        <f t="shared" si="9"/>
        <v>33.075474315768858</v>
      </c>
      <c r="L37">
        <v>35</v>
      </c>
      <c r="M37">
        <f t="shared" si="5"/>
        <v>34.292856398964496</v>
      </c>
      <c r="N37">
        <f t="shared" si="7"/>
        <v>22.207654298596484</v>
      </c>
      <c r="O37">
        <f t="shared" si="6"/>
        <v>56.174727413668876</v>
      </c>
    </row>
    <row r="38" spans="2:15" x14ac:dyDescent="0.25">
      <c r="B38">
        <v>36</v>
      </c>
      <c r="D38">
        <f t="shared" si="0"/>
        <v>1778.3089000000002</v>
      </c>
      <c r="E38">
        <f t="shared" si="1"/>
        <v>1008.4524042805444</v>
      </c>
      <c r="F38">
        <f t="shared" si="2"/>
        <v>1159.2</v>
      </c>
      <c r="H38">
        <f t="shared" si="8"/>
        <v>67.414314272947934</v>
      </c>
      <c r="I38">
        <f t="shared" si="9"/>
        <v>33.589226578801579</v>
      </c>
      <c r="L38">
        <v>36</v>
      </c>
      <c r="M38">
        <f t="shared" si="5"/>
        <v>35.312887166019152</v>
      </c>
      <c r="N38">
        <f t="shared" si="7"/>
        <v>21.626138960127285</v>
      </c>
      <c r="O38">
        <f t="shared" si="6"/>
        <v>57.609894983414087</v>
      </c>
    </row>
    <row r="39" spans="2:15" x14ac:dyDescent="0.25">
      <c r="B39">
        <v>37</v>
      </c>
      <c r="D39">
        <f t="shared" si="0"/>
        <v>1778.3089000000002</v>
      </c>
      <c r="E39">
        <f t="shared" si="1"/>
        <v>970.19942882853229</v>
      </c>
      <c r="F39">
        <f t="shared" si="2"/>
        <v>1191.4000000000001</v>
      </c>
      <c r="H39">
        <f t="shared" si="8"/>
        <v>66.564643164462041</v>
      </c>
      <c r="I39">
        <f t="shared" si="9"/>
        <v>34.148479858329004</v>
      </c>
      <c r="L39">
        <v>37</v>
      </c>
      <c r="M39">
        <f t="shared" si="5"/>
        <v>36.331804249169899</v>
      </c>
      <c r="N39">
        <f t="shared" si="7"/>
        <v>21.073535654265658</v>
      </c>
      <c r="O39">
        <f t="shared" si="6"/>
        <v>59.049132085069644</v>
      </c>
    </row>
    <row r="40" spans="2:15" x14ac:dyDescent="0.25">
      <c r="B40">
        <v>38</v>
      </c>
      <c r="D40">
        <f t="shared" si="0"/>
        <v>1778.3089000000002</v>
      </c>
      <c r="E40">
        <f t="shared" si="1"/>
        <v>929.2598838318645</v>
      </c>
      <c r="F40">
        <f t="shared" si="2"/>
        <v>1223.6000000000001</v>
      </c>
      <c r="H40">
        <f t="shared" si="8"/>
        <v>65.680916593575446</v>
      </c>
      <c r="I40">
        <f t="shared" si="9"/>
        <v>34.756558757542727</v>
      </c>
      <c r="L40">
        <v>38</v>
      </c>
      <c r="M40">
        <f t="shared" si="5"/>
        <v>37.349698793966198</v>
      </c>
      <c r="N40">
        <f t="shared" si="7"/>
        <v>20.54779100789791</v>
      </c>
      <c r="O40">
        <f t="shared" si="6"/>
        <v>60.492148250826737</v>
      </c>
    </row>
    <row r="41" spans="2:15" x14ac:dyDescent="0.25">
      <c r="B41">
        <v>39</v>
      </c>
      <c r="D41">
        <f t="shared" si="0"/>
        <v>1778.3089000000002</v>
      </c>
      <c r="E41">
        <f t="shared" si="1"/>
        <v>885.26112063007179</v>
      </c>
      <c r="F41">
        <f t="shared" si="2"/>
        <v>1255.8000000000002</v>
      </c>
      <c r="H41">
        <f t="shared" si="8"/>
        <v>64.75741179999055</v>
      </c>
      <c r="I41">
        <f t="shared" si="9"/>
        <v>35.418099043052649</v>
      </c>
      <c r="L41">
        <v>39</v>
      </c>
      <c r="M41">
        <f t="shared" si="5"/>
        <v>38.366652186501753</v>
      </c>
      <c r="N41">
        <f t="shared" si="7"/>
        <v>20.047037346493077</v>
      </c>
      <c r="O41">
        <f t="shared" si="6"/>
        <v>61.938679353050453</v>
      </c>
    </row>
    <row r="42" spans="2:15" x14ac:dyDescent="0.25">
      <c r="B42">
        <v>40</v>
      </c>
      <c r="D42">
        <f t="shared" si="0"/>
        <v>1778.3089000000002</v>
      </c>
      <c r="E42">
        <f t="shared" si="1"/>
        <v>837.7212494017391</v>
      </c>
      <c r="F42">
        <f t="shared" si="2"/>
        <v>1288</v>
      </c>
      <c r="H42">
        <f t="shared" si="8"/>
        <v>63.786713943459198</v>
      </c>
      <c r="I42">
        <f t="shared" si="9"/>
        <v>36.139531563192513</v>
      </c>
      <c r="L42">
        <v>40</v>
      </c>
      <c r="M42">
        <f t="shared" si="5"/>
        <v>39.382737335030434</v>
      </c>
      <c r="N42">
        <f t="shared" si="7"/>
        <v>19.569572587299678</v>
      </c>
      <c r="O42">
        <f t="shared" si="6"/>
        <v>63.388484758668895</v>
      </c>
    </row>
    <row r="43" spans="2:15" x14ac:dyDescent="0.25">
      <c r="B43">
        <v>41</v>
      </c>
      <c r="D43">
        <f t="shared" si="0"/>
        <v>1778.3089000000002</v>
      </c>
      <c r="E43">
        <f t="shared" si="1"/>
        <v>785.99799726157744</v>
      </c>
      <c r="F43">
        <f t="shared" si="2"/>
        <v>1320.2</v>
      </c>
      <c r="H43">
        <f t="shared" si="8"/>
        <v>62.758915764018951</v>
      </c>
      <c r="I43">
        <f t="shared" si="9"/>
        <v>36.929870796347849</v>
      </c>
      <c r="L43">
        <v>41</v>
      </c>
      <c r="M43">
        <f t="shared" si="5"/>
        <v>40.39801975344831</v>
      </c>
      <c r="N43">
        <f t="shared" si="7"/>
        <v>19.113842643556296</v>
      </c>
      <c r="O43">
        <f t="shared" si="6"/>
        <v>64.841344834912221</v>
      </c>
    </row>
    <row r="44" spans="2:15" x14ac:dyDescent="0.25">
      <c r="B44">
        <v>42</v>
      </c>
      <c r="D44">
        <f t="shared" si="0"/>
        <v>1778.3089000000002</v>
      </c>
      <c r="E44">
        <f t="shared" si="1"/>
        <v>729.20170851363923</v>
      </c>
      <c r="F44">
        <f t="shared" si="2"/>
        <v>1352.4</v>
      </c>
      <c r="H44">
        <f t="shared" si="8"/>
        <v>61.660253249235609</v>
      </c>
      <c r="I44">
        <f t="shared" si="9"/>
        <v>37.802068958790009</v>
      </c>
      <c r="L44">
        <v>42</v>
      </c>
      <c r="M44">
        <f t="shared" si="5"/>
        <v>41.41255848169731</v>
      </c>
      <c r="N44">
        <f t="shared" si="7"/>
        <v>18.678425986451597</v>
      </c>
      <c r="O44">
        <f t="shared" si="6"/>
        <v>66.297058758288827</v>
      </c>
    </row>
    <row r="45" spans="2:15" x14ac:dyDescent="0.25">
      <c r="B45">
        <v>43</v>
      </c>
      <c r="D45">
        <f t="shared" si="0"/>
        <v>1778.3089000000002</v>
      </c>
      <c r="E45">
        <f t="shared" si="1"/>
        <v>666.03583364501537</v>
      </c>
      <c r="F45">
        <f t="shared" si="2"/>
        <v>1384.6000000000001</v>
      </c>
      <c r="H45">
        <f t="shared" si="8"/>
        <v>60.470598888105776</v>
      </c>
      <c r="I45">
        <f t="shared" si="9"/>
        <v>38.775513857457462</v>
      </c>
      <c r="L45">
        <v>43</v>
      </c>
      <c r="M45">
        <f t="shared" si="5"/>
        <v>42.426406871192853</v>
      </c>
      <c r="N45">
        <f t="shared" si="7"/>
        <v>18.262020066776483</v>
      </c>
      <c r="O45">
        <f t="shared" si="6"/>
        <v>67.755442585817406</v>
      </c>
    </row>
    <row r="46" spans="2:15" x14ac:dyDescent="0.25">
      <c r="B46">
        <v>44</v>
      </c>
      <c r="D46">
        <f t="shared" si="0"/>
        <v>1778.3089000000002</v>
      </c>
      <c r="E46">
        <f t="shared" si="1"/>
        <v>594.47342387966387</v>
      </c>
      <c r="F46">
        <f t="shared" si="2"/>
        <v>1416.8000000000002</v>
      </c>
      <c r="H46">
        <f t="shared" si="8"/>
        <v>59.158366806501114</v>
      </c>
      <c r="I46">
        <f t="shared" si="9"/>
        <v>39.881115996854007</v>
      </c>
      <c r="L46">
        <v>44</v>
      </c>
      <c r="M46">
        <f t="shared" si="5"/>
        <v>43.439613257946945</v>
      </c>
      <c r="N46">
        <f t="shared" si="7"/>
        <v>17.863429343895213</v>
      </c>
      <c r="O46">
        <f t="shared" si="6"/>
        <v>69.216327553547643</v>
      </c>
    </row>
    <row r="47" spans="2:15" x14ac:dyDescent="0.25">
      <c r="B47">
        <v>45</v>
      </c>
      <c r="D47">
        <f t="shared" si="0"/>
        <v>1778.3089000000002</v>
      </c>
      <c r="E47">
        <f t="shared" si="1"/>
        <v>510.99891555580649</v>
      </c>
      <c r="F47">
        <f t="shared" si="2"/>
        <v>1449.0000000000002</v>
      </c>
      <c r="H47">
        <f t="shared" si="8"/>
        <v>57.668545500589815</v>
      </c>
      <c r="I47">
        <f t="shared" si="9"/>
        <v>41.173269059601864</v>
      </c>
      <c r="L47">
        <v>45</v>
      </c>
      <c r="M47">
        <f t="shared" si="5"/>
        <v>44.45222154178574</v>
      </c>
      <c r="N47">
        <f t="shared" si="7"/>
        <v>17.481554707636992</v>
      </c>
      <c r="O47">
        <f t="shared" si="6"/>
        <v>70.679558572475528</v>
      </c>
    </row>
    <row r="48" spans="2:15" x14ac:dyDescent="0.25">
      <c r="B48">
        <v>46</v>
      </c>
      <c r="D48">
        <f t="shared" si="0"/>
        <v>1778.3089000000002</v>
      </c>
      <c r="E48">
        <f t="shared" si="1"/>
        <v>408.37170776047878</v>
      </c>
      <c r="F48">
        <f t="shared" si="2"/>
        <v>1481.2</v>
      </c>
      <c r="H48">
        <f t="shared" si="8"/>
        <v>55.887318925888735</v>
      </c>
      <c r="I48">
        <f t="shared" si="9"/>
        <v>42.765222865225994</v>
      </c>
      <c r="L48">
        <v>46</v>
      </c>
      <c r="M48">
        <f t="shared" si="5"/>
        <v>45.464271686677222</v>
      </c>
      <c r="N48">
        <f t="shared" si="7"/>
        <v>17.115384110405316</v>
      </c>
      <c r="O48">
        <f t="shared" si="6"/>
        <v>72.144992896250258</v>
      </c>
    </row>
    <row r="49" spans="2:15" x14ac:dyDescent="0.25">
      <c r="B49">
        <v>47</v>
      </c>
      <c r="D49">
        <f t="shared" si="0"/>
        <v>1778.3089000000002</v>
      </c>
      <c r="E49">
        <f t="shared" si="1"/>
        <v>265.21940294633464</v>
      </c>
      <c r="F49">
        <f t="shared" si="2"/>
        <v>1513.4</v>
      </c>
      <c r="H49">
        <f t="shared" si="8"/>
        <v>53.47702289834708</v>
      </c>
      <c r="I49">
        <f t="shared" si="9"/>
        <v>44.994121734667765</v>
      </c>
      <c r="L49">
        <v>47</v>
      </c>
      <c r="M49">
        <f t="shared" si="5"/>
        <v>46.475800154489001</v>
      </c>
      <c r="N49">
        <f t="shared" si="7"/>
        <v>16.763984253356522</v>
      </c>
      <c r="O49">
        <f t="shared" si="6"/>
        <v>73.612498938699275</v>
      </c>
    </row>
    <row r="50" spans="2:15" x14ac:dyDescent="0.25">
      <c r="B50">
        <v>48</v>
      </c>
      <c r="D50">
        <f t="shared" si="0"/>
        <v>1778.3089000000002</v>
      </c>
      <c r="E50" t="e">
        <f t="shared" si="1"/>
        <v>#NUM!</v>
      </c>
      <c r="F50">
        <f t="shared" si="2"/>
        <v>1545.6000000000001</v>
      </c>
      <c r="H50" t="e">
        <f t="shared" si="8"/>
        <v>#NUM!</v>
      </c>
      <c r="I50" t="e">
        <f t="shared" si="9"/>
        <v>#NUM!</v>
      </c>
      <c r="L50">
        <v>48</v>
      </c>
      <c r="M50">
        <f t="shared" si="5"/>
        <v>47.486840282335066</v>
      </c>
      <c r="N50">
        <f t="shared" si="7"/>
        <v>16.426493192823195</v>
      </c>
      <c r="O50">
        <f t="shared" si="6"/>
        <v>75.08195522227696</v>
      </c>
    </row>
    <row r="51" spans="2:15" x14ac:dyDescent="0.25">
      <c r="B51">
        <v>49</v>
      </c>
      <c r="D51">
        <f t="shared" si="0"/>
        <v>1778.3089000000002</v>
      </c>
      <c r="E51" t="e">
        <f t="shared" si="1"/>
        <v>#NUM!</v>
      </c>
      <c r="F51">
        <f t="shared" si="2"/>
        <v>1577.8000000000002</v>
      </c>
      <c r="H51" t="e">
        <f t="shared" si="8"/>
        <v>#NUM!</v>
      </c>
      <c r="I51" t="e">
        <f t="shared" si="9"/>
        <v>#NUM!</v>
      </c>
      <c r="L51">
        <v>49</v>
      </c>
      <c r="M51">
        <f t="shared" si="5"/>
        <v>48.497422611928563</v>
      </c>
      <c r="N51">
        <f t="shared" si="7"/>
        <v>16.102113751986014</v>
      </c>
      <c r="O51">
        <f t="shared" si="6"/>
        <v>76.553249441156993</v>
      </c>
    </row>
    <row r="52" spans="2:15" x14ac:dyDescent="0.25">
      <c r="B52">
        <v>50</v>
      </c>
      <c r="D52">
        <f t="shared" si="0"/>
        <v>1778.3089000000002</v>
      </c>
      <c r="E52" t="e">
        <f t="shared" si="1"/>
        <v>#NUM!</v>
      </c>
      <c r="F52">
        <f t="shared" si="2"/>
        <v>1610.0000000000002</v>
      </c>
      <c r="H52" t="e">
        <f t="shared" si="8"/>
        <v>#NUM!</v>
      </c>
      <c r="I52" t="e">
        <f t="shared" si="9"/>
        <v>#NUM!</v>
      </c>
      <c r="L52">
        <v>50</v>
      </c>
      <c r="M52">
        <f t="shared" si="5"/>
        <v>49.507575177946251</v>
      </c>
      <c r="N52">
        <f t="shared" si="7"/>
        <v>15.79010763872629</v>
      </c>
      <c r="O52">
        <f t="shared" si="6"/>
        <v>78.026277624913021</v>
      </c>
    </row>
  </sheetData>
  <mergeCells count="1">
    <mergeCell ref="A1:I1"/>
  </mergeCells>
  <hyperlinks>
    <hyperlink ref="Q2" r:id="rId1" xr:uid="{B1F976BE-0061-4D0B-942B-3F6EEF76A52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8865147AFF24AB375D50FF50275CC" ma:contentTypeVersion="12" ma:contentTypeDescription="Create a new document." ma:contentTypeScope="" ma:versionID="f9b0d62cb886a56f0b7d43dab15b6006">
  <xsd:schema xmlns:xsd="http://www.w3.org/2001/XMLSchema" xmlns:xs="http://www.w3.org/2001/XMLSchema" xmlns:p="http://schemas.microsoft.com/office/2006/metadata/properties" xmlns:ns3="c80f9090-dba5-4240-9290-1d08e9826033" xmlns:ns4="6f7aafed-a314-43a3-9141-02303bb8467f" targetNamespace="http://schemas.microsoft.com/office/2006/metadata/properties" ma:root="true" ma:fieldsID="8f3431596e460fc9f0805a0cf6549931" ns3:_="" ns4:_="">
    <xsd:import namespace="c80f9090-dba5-4240-9290-1d08e9826033"/>
    <xsd:import namespace="6f7aafed-a314-43a3-9141-02303bb846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f9090-dba5-4240-9290-1d08e98260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afed-a314-43a3-9141-02303bb846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2C596-1C43-4210-ACDE-5ECEB6C18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0f9090-dba5-4240-9290-1d08e9826033"/>
    <ds:schemaRef ds:uri="6f7aafed-a314-43a3-9141-02303bb846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D59B85-DA36-4301-B1D4-BEA9CFE46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78BB45-8D03-4021-9073-4F53B7AC6C2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6f7aafed-a314-43a3-9141-02303bb8467f"/>
    <ds:schemaRef ds:uri="http://schemas.microsoft.com/office/infopath/2007/PartnerControls"/>
    <ds:schemaRef ds:uri="c80f9090-dba5-4240-9290-1d08e98260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Maciejewski</dc:creator>
  <cp:lastModifiedBy>Mark Maciejewski</cp:lastModifiedBy>
  <dcterms:created xsi:type="dcterms:W3CDTF">2020-01-23T21:39:13Z</dcterms:created>
  <dcterms:modified xsi:type="dcterms:W3CDTF">2020-01-26T21:14:18Z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0x0101005768865147AFF24AB375D50FF50275CC</vt:lpwstr>
  </property>
</Properties>
</file>